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comments4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comments6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comments7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tables/table11.xml" ContentType="application/vnd.openxmlformats-officedocument.spreadsheetml.table+xml"/>
  <Override PartName="/xl/comments8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tables/table12.xml" ContentType="application/vnd.openxmlformats-officedocument.spreadsheetml.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0.xml" ContentType="application/vnd.openxmlformats-officedocument.drawing+xml"/>
  <Override PartName="/xl/tables/table13.xml" ContentType="application/vnd.openxmlformats-officedocument.spreadsheetml.table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1.xml" ContentType="application/vnd.openxmlformats-officedocument.drawing+xml"/>
  <Override PartName="/xl/tables/table14.xml" ContentType="application/vnd.openxmlformats-officedocument.spreadsheetml.table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2.xml" ContentType="application/vnd.openxmlformats-officedocument.drawing+xml"/>
  <Override PartName="/xl/tables/table15.xml" ContentType="application/vnd.openxmlformats-officedocument.spreadsheetml.table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3.xml" ContentType="application/vnd.openxmlformats-officedocument.drawing+xml"/>
  <Override PartName="/xl/tables/table16.xml" ContentType="application/vnd.openxmlformats-officedocument.spreadsheetml.table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4.xml" ContentType="application/vnd.openxmlformats-officedocument.drawing+xml"/>
  <Override PartName="/xl/tables/table17.xml" ContentType="application/vnd.openxmlformats-officedocument.spreadsheetml.tab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5.xml" ContentType="application/vnd.openxmlformats-officedocument.drawing+xml"/>
  <Override PartName="/xl/tables/table18.xml" ContentType="application/vnd.openxmlformats-officedocument.spreadsheetml.tabl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6.xml" ContentType="application/vnd.openxmlformats-officedocument.drawing+xml"/>
  <Override PartName="/xl/tables/table19.xml" ContentType="application/vnd.openxmlformats-officedocument.spreadsheetml.table+xml"/>
  <Override PartName="/xl/comments13.xml" ContentType="application/vnd.openxmlformats-officedocument.spreadsheetml.comments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256" windowHeight="12588" tabRatio="771" firstSheet="10" activeTab="14"/>
  </bookViews>
  <sheets>
    <sheet name="All" sheetId="4" r:id="rId1"/>
    <sheet name="All_b" sheetId="6" r:id="rId2"/>
    <sheet name="All_f_2" sheetId="7" r:id="rId3"/>
    <sheet name="All_f" sheetId="5" r:id="rId4"/>
    <sheet name="All_f_M_concrete" sheetId="10" r:id="rId5"/>
    <sheet name="All_f_M_concrete_ft_all" sheetId="20" r:id="rId6"/>
    <sheet name="All_f_M_concrete_ft_all2" sheetId="21" r:id="rId7"/>
    <sheet name="All_f_M_concrete_ft_all3" sheetId="22" r:id="rId8"/>
    <sheet name="All_f_M_concrete_ft_all4" sheetId="23" r:id="rId9"/>
    <sheet name="All_f_M_concrete_ft_all5" sheetId="24" r:id="rId10"/>
    <sheet name="All_f_M_concrete_ft_all6" sheetId="25" r:id="rId11"/>
    <sheet name="All_f_M_fiber" sheetId="13" r:id="rId12"/>
    <sheet name="All_f_M" sheetId="8" r:id="rId13"/>
    <sheet name="All_f_M_ft" sheetId="14" r:id="rId14"/>
    <sheet name="All_f_M_ft4" sheetId="28" r:id="rId15"/>
    <sheet name="All_f_M_ft)idk)" sheetId="16" r:id="rId16"/>
    <sheet name="All_f_M_concrete_ft" sheetId="18" r:id="rId17"/>
    <sheet name="All_f_M_fiber_ft" sheetId="15" r:id="rId18"/>
    <sheet name="All_f_M_expl4" sheetId="12" r:id="rId19"/>
    <sheet name="All_f_M fr" sheetId="11" r:id="rId20"/>
    <sheet name="All_f_RC" sheetId="9" r:id="rId21"/>
    <sheet name="Sheet1" sheetId="19" r:id="rId22"/>
  </sheets>
  <calcPr calcId="145621"/>
</workbook>
</file>

<file path=xl/calcChain.xml><?xml version="1.0" encoding="utf-8"?>
<calcChain xmlns="http://schemas.openxmlformats.org/spreadsheetml/2006/main">
  <c r="N114" i="28" l="1"/>
  <c r="N115" i="28"/>
  <c r="N116" i="28"/>
  <c r="N117" i="28"/>
  <c r="N118" i="28"/>
  <c r="N119" i="28"/>
  <c r="N120" i="28"/>
  <c r="N113" i="28"/>
  <c r="N109" i="28"/>
  <c r="N110" i="28"/>
  <c r="N111" i="28"/>
  <c r="N112" i="28"/>
  <c r="N108" i="28"/>
  <c r="N107" i="28"/>
  <c r="N106" i="28"/>
  <c r="N98" i="28"/>
  <c r="N99" i="28"/>
  <c r="N100" i="28"/>
  <c r="N101" i="28"/>
  <c r="N102" i="28"/>
  <c r="N103" i="28"/>
  <c r="N104" i="28"/>
  <c r="N105" i="28"/>
  <c r="N97" i="28"/>
  <c r="N92" i="28"/>
  <c r="N93" i="28"/>
  <c r="N94" i="28"/>
  <c r="N95" i="28"/>
  <c r="N96" i="28"/>
  <c r="N91" i="28"/>
  <c r="N85" i="28"/>
  <c r="N86" i="28"/>
  <c r="N87" i="28"/>
  <c r="N88" i="28"/>
  <c r="N89" i="28"/>
  <c r="N90" i="28"/>
  <c r="N84" i="28"/>
  <c r="N78" i="28"/>
  <c r="N79" i="28"/>
  <c r="N80" i="28"/>
  <c r="N81" i="28"/>
  <c r="N82" i="28"/>
  <c r="N83" i="28"/>
  <c r="N77" i="28"/>
  <c r="N71" i="28"/>
  <c r="N72" i="28"/>
  <c r="N73" i="28"/>
  <c r="N74" i="28"/>
  <c r="N75" i="28"/>
  <c r="N76" i="28"/>
  <c r="N70" i="28"/>
  <c r="N67" i="28"/>
  <c r="N68" i="28"/>
  <c r="N69" i="28"/>
  <c r="N66" i="28"/>
  <c r="N63" i="28"/>
  <c r="N64" i="28"/>
  <c r="N65" i="28"/>
  <c r="N62" i="28"/>
  <c r="N60" i="28"/>
  <c r="N61" i="28"/>
  <c r="N59" i="28"/>
  <c r="N56" i="28"/>
  <c r="N57" i="28"/>
  <c r="N58" i="28"/>
  <c r="N55" i="28"/>
  <c r="N52" i="28"/>
  <c r="N53" i="28"/>
  <c r="N54" i="28"/>
  <c r="N51" i="28"/>
  <c r="N48" i="28"/>
  <c r="N49" i="28"/>
  <c r="N50" i="28"/>
  <c r="N47" i="28"/>
  <c r="N44" i="28"/>
  <c r="N45" i="28"/>
  <c r="N46" i="28"/>
  <c r="N43" i="28"/>
  <c r="N40" i="28"/>
  <c r="N41" i="28"/>
  <c r="N42" i="28"/>
  <c r="N39" i="28"/>
  <c r="N36" i="28"/>
  <c r="N37" i="28"/>
  <c r="N38" i="28"/>
  <c r="N35" i="28"/>
  <c r="N32" i="28"/>
  <c r="N33" i="28"/>
  <c r="N34" i="28"/>
  <c r="N31" i="28"/>
  <c r="N27" i="28"/>
  <c r="N28" i="28"/>
  <c r="N29" i="28"/>
  <c r="N30" i="28"/>
  <c r="N26" i="28"/>
  <c r="N22" i="28"/>
  <c r="N23" i="28"/>
  <c r="N24" i="28"/>
  <c r="N25" i="28"/>
  <c r="N21" i="28"/>
  <c r="N18" i="28"/>
  <c r="N19" i="28"/>
  <c r="N20" i="28"/>
  <c r="N17" i="28"/>
  <c r="N12" i="28"/>
  <c r="N13" i="28"/>
  <c r="N14" i="28"/>
  <c r="N15" i="28"/>
  <c r="N16" i="28"/>
  <c r="N11" i="28"/>
  <c r="N10" i="28"/>
  <c r="N9" i="28"/>
  <c r="N3" i="28"/>
  <c r="N4" i="28"/>
  <c r="N5" i="28"/>
  <c r="N6" i="28"/>
  <c r="N7" i="28"/>
  <c r="N8" i="28"/>
  <c r="N2" i="28"/>
  <c r="T120" i="28"/>
  <c r="R120" i="28"/>
  <c r="Q120" i="28"/>
  <c r="P120" i="28"/>
  <c r="O120" i="28"/>
  <c r="M120" i="28"/>
  <c r="L120" i="28" s="1"/>
  <c r="J120" i="28"/>
  <c r="I120" i="28"/>
  <c r="H120" i="28"/>
  <c r="G120" i="28"/>
  <c r="O119" i="28"/>
  <c r="M119" i="28"/>
  <c r="R119" i="28" s="1"/>
  <c r="Q119" i="28" s="1"/>
  <c r="I119" i="28"/>
  <c r="H119" i="28"/>
  <c r="G119" i="28"/>
  <c r="R118" i="28"/>
  <c r="Q118" i="28"/>
  <c r="O118" i="28"/>
  <c r="M118" i="28"/>
  <c r="L118" i="28" s="1"/>
  <c r="T118" i="28" s="1"/>
  <c r="P118" i="28" s="1"/>
  <c r="J118" i="28"/>
  <c r="I118" i="28"/>
  <c r="H118" i="28"/>
  <c r="G118" i="28"/>
  <c r="T117" i="28"/>
  <c r="P117" i="28" s="1"/>
  <c r="O117" i="28"/>
  <c r="M117" i="28"/>
  <c r="R117" i="28" s="1"/>
  <c r="Q117" i="28" s="1"/>
  <c r="L117" i="28"/>
  <c r="I117" i="28"/>
  <c r="H117" i="28"/>
  <c r="G117" i="28"/>
  <c r="T116" i="28"/>
  <c r="P116" i="28" s="1"/>
  <c r="R116" i="28"/>
  <c r="Q116" i="28"/>
  <c r="O116" i="28"/>
  <c r="M116" i="28"/>
  <c r="L116" i="28" s="1"/>
  <c r="J116" i="28"/>
  <c r="I116" i="28"/>
  <c r="H116" i="28"/>
  <c r="G116" i="28"/>
  <c r="T115" i="28"/>
  <c r="P115" i="28" s="1"/>
  <c r="O115" i="28"/>
  <c r="M115" i="28"/>
  <c r="R115" i="28" s="1"/>
  <c r="Q115" i="28" s="1"/>
  <c r="L115" i="28"/>
  <c r="J115" i="28"/>
  <c r="I115" i="28"/>
  <c r="H115" i="28"/>
  <c r="G115" i="28"/>
  <c r="R114" i="28"/>
  <c r="Q114" i="28"/>
  <c r="O114" i="28"/>
  <c r="M114" i="28"/>
  <c r="L114" i="28" s="1"/>
  <c r="T114" i="28" s="1"/>
  <c r="P114" i="28" s="1"/>
  <c r="J114" i="28"/>
  <c r="I114" i="28"/>
  <c r="H114" i="28"/>
  <c r="G114" i="28"/>
  <c r="O113" i="28"/>
  <c r="M113" i="28"/>
  <c r="R113" i="28" s="1"/>
  <c r="Q113" i="28" s="1"/>
  <c r="L113" i="28"/>
  <c r="T113" i="28" s="1"/>
  <c r="P113" i="28" s="1"/>
  <c r="J113" i="28"/>
  <c r="I113" i="28"/>
  <c r="H113" i="28"/>
  <c r="G113" i="28"/>
  <c r="T112" i="28"/>
  <c r="R112" i="28"/>
  <c r="Q112" i="28"/>
  <c r="P112" i="28"/>
  <c r="O112" i="28"/>
  <c r="M112" i="28"/>
  <c r="L112" i="28" s="1"/>
  <c r="J112" i="28"/>
  <c r="I112" i="28"/>
  <c r="H112" i="28"/>
  <c r="G112" i="28"/>
  <c r="O111" i="28"/>
  <c r="M111" i="28"/>
  <c r="R111" i="28" s="1"/>
  <c r="Q111" i="28" s="1"/>
  <c r="I111" i="28"/>
  <c r="H111" i="28"/>
  <c r="G111" i="28"/>
  <c r="R110" i="28"/>
  <c r="Q110" i="28"/>
  <c r="O110" i="28"/>
  <c r="M110" i="28"/>
  <c r="L110" i="28" s="1"/>
  <c r="T110" i="28" s="1"/>
  <c r="P110" i="28" s="1"/>
  <c r="J110" i="28"/>
  <c r="I110" i="28"/>
  <c r="H110" i="28"/>
  <c r="G110" i="28"/>
  <c r="T109" i="28"/>
  <c r="P109" i="28" s="1"/>
  <c r="O109" i="28"/>
  <c r="M109" i="28"/>
  <c r="R109" i="28" s="1"/>
  <c r="Q109" i="28" s="1"/>
  <c r="L109" i="28"/>
  <c r="I109" i="28"/>
  <c r="H109" i="28"/>
  <c r="G109" i="28"/>
  <c r="T108" i="28"/>
  <c r="P108" i="28" s="1"/>
  <c r="R108" i="28"/>
  <c r="Q108" i="28"/>
  <c r="O108" i="28"/>
  <c r="M108" i="28"/>
  <c r="L108" i="28" s="1"/>
  <c r="J108" i="28"/>
  <c r="I108" i="28"/>
  <c r="H108" i="28"/>
  <c r="G108" i="28"/>
  <c r="T107" i="28"/>
  <c r="P107" i="28" s="1"/>
  <c r="O107" i="28"/>
  <c r="M107" i="28"/>
  <c r="R107" i="28" s="1"/>
  <c r="Q107" i="28" s="1"/>
  <c r="L107" i="28"/>
  <c r="J107" i="28"/>
  <c r="I107" i="28"/>
  <c r="H107" i="28"/>
  <c r="G107" i="28"/>
  <c r="R106" i="28"/>
  <c r="Q106" i="28"/>
  <c r="O106" i="28"/>
  <c r="M106" i="28"/>
  <c r="L106" i="28" s="1"/>
  <c r="T106" i="28" s="1"/>
  <c r="P106" i="28" s="1"/>
  <c r="J106" i="28"/>
  <c r="I106" i="28"/>
  <c r="H106" i="28"/>
  <c r="G106" i="28"/>
  <c r="O105" i="28"/>
  <c r="M105" i="28"/>
  <c r="R105" i="28" s="1"/>
  <c r="Q105" i="28" s="1"/>
  <c r="L105" i="28"/>
  <c r="T105" i="28" s="1"/>
  <c r="P105" i="28" s="1"/>
  <c r="J105" i="28"/>
  <c r="I105" i="28"/>
  <c r="H105" i="28"/>
  <c r="G105" i="28"/>
  <c r="T104" i="28"/>
  <c r="R104" i="28"/>
  <c r="Q104" i="28"/>
  <c r="P104" i="28"/>
  <c r="O104" i="28"/>
  <c r="M104" i="28"/>
  <c r="L104" i="28" s="1"/>
  <c r="J104" i="28"/>
  <c r="I104" i="28"/>
  <c r="H104" i="28"/>
  <c r="G104" i="28"/>
  <c r="O103" i="28"/>
  <c r="M103" i="28"/>
  <c r="R103" i="28" s="1"/>
  <c r="Q103" i="28" s="1"/>
  <c r="I103" i="28"/>
  <c r="H103" i="28"/>
  <c r="G103" i="28"/>
  <c r="R102" i="28"/>
  <c r="Q102" i="28"/>
  <c r="O102" i="28"/>
  <c r="M102" i="28"/>
  <c r="L102" i="28" s="1"/>
  <c r="T102" i="28" s="1"/>
  <c r="P102" i="28" s="1"/>
  <c r="J102" i="28"/>
  <c r="I102" i="28"/>
  <c r="H102" i="28"/>
  <c r="G102" i="28"/>
  <c r="T101" i="28"/>
  <c r="P101" i="28" s="1"/>
  <c r="O101" i="28"/>
  <c r="M101" i="28"/>
  <c r="R101" i="28" s="1"/>
  <c r="Q101" i="28" s="1"/>
  <c r="L101" i="28"/>
  <c r="I101" i="28"/>
  <c r="H101" i="28"/>
  <c r="G101" i="28"/>
  <c r="T100" i="28"/>
  <c r="P100" i="28" s="1"/>
  <c r="R100" i="28"/>
  <c r="Q100" i="28"/>
  <c r="O100" i="28"/>
  <c r="M100" i="28"/>
  <c r="L100" i="28" s="1"/>
  <c r="J100" i="28"/>
  <c r="I100" i="28"/>
  <c r="H100" i="28"/>
  <c r="G100" i="28"/>
  <c r="T99" i="28"/>
  <c r="P99" i="28" s="1"/>
  <c r="O99" i="28"/>
  <c r="M99" i="28"/>
  <c r="R99" i="28" s="1"/>
  <c r="Q99" i="28" s="1"/>
  <c r="L99" i="28"/>
  <c r="J99" i="28"/>
  <c r="I99" i="28"/>
  <c r="H99" i="28"/>
  <c r="G99" i="28"/>
  <c r="R98" i="28"/>
  <c r="Q98" i="28"/>
  <c r="O98" i="28"/>
  <c r="M98" i="28"/>
  <c r="L98" i="28" s="1"/>
  <c r="T98" i="28" s="1"/>
  <c r="P98" i="28" s="1"/>
  <c r="J98" i="28"/>
  <c r="I98" i="28"/>
  <c r="H98" i="28"/>
  <c r="G98" i="28"/>
  <c r="O97" i="28"/>
  <c r="M97" i="28"/>
  <c r="R97" i="28" s="1"/>
  <c r="Q97" i="28" s="1"/>
  <c r="L97" i="28"/>
  <c r="T97" i="28" s="1"/>
  <c r="P97" i="28" s="1"/>
  <c r="J97" i="28"/>
  <c r="I97" i="28"/>
  <c r="H97" i="28"/>
  <c r="G97" i="28"/>
  <c r="T96" i="28"/>
  <c r="R96" i="28"/>
  <c r="Q96" i="28"/>
  <c r="P96" i="28"/>
  <c r="O96" i="28"/>
  <c r="M96" i="28"/>
  <c r="L96" i="28" s="1"/>
  <c r="J96" i="28"/>
  <c r="I96" i="28"/>
  <c r="H96" i="28"/>
  <c r="G96" i="28"/>
  <c r="O95" i="28"/>
  <c r="M95" i="28"/>
  <c r="R95" i="28" s="1"/>
  <c r="Q95" i="28" s="1"/>
  <c r="I95" i="28"/>
  <c r="H95" i="28"/>
  <c r="G95" i="28"/>
  <c r="R94" i="28"/>
  <c r="Q94" i="28"/>
  <c r="O94" i="28"/>
  <c r="M94" i="28"/>
  <c r="L94" i="28" s="1"/>
  <c r="T94" i="28" s="1"/>
  <c r="P94" i="28" s="1"/>
  <c r="J94" i="28"/>
  <c r="I94" i="28"/>
  <c r="H94" i="28"/>
  <c r="G94" i="28"/>
  <c r="T93" i="28"/>
  <c r="P93" i="28" s="1"/>
  <c r="O93" i="28"/>
  <c r="M93" i="28"/>
  <c r="R93" i="28" s="1"/>
  <c r="Q93" i="28" s="1"/>
  <c r="L93" i="28"/>
  <c r="I93" i="28"/>
  <c r="H93" i="28"/>
  <c r="G93" i="28"/>
  <c r="T92" i="28"/>
  <c r="P92" i="28" s="1"/>
  <c r="R92" i="28"/>
  <c r="Q92" i="28"/>
  <c r="O92" i="28"/>
  <c r="M92" i="28"/>
  <c r="L92" i="28" s="1"/>
  <c r="J92" i="28"/>
  <c r="I92" i="28"/>
  <c r="H92" i="28"/>
  <c r="G92" i="28"/>
  <c r="T91" i="28"/>
  <c r="P91" i="28" s="1"/>
  <c r="O91" i="28"/>
  <c r="M91" i="28"/>
  <c r="R91" i="28" s="1"/>
  <c r="Q91" i="28" s="1"/>
  <c r="L91" i="28"/>
  <c r="J91" i="28"/>
  <c r="I91" i="28"/>
  <c r="H91" i="28"/>
  <c r="G91" i="28"/>
  <c r="R90" i="28"/>
  <c r="Q90" i="28"/>
  <c r="O90" i="28"/>
  <c r="M90" i="28"/>
  <c r="L90" i="28" s="1"/>
  <c r="T90" i="28" s="1"/>
  <c r="P90" i="28" s="1"/>
  <c r="J90" i="28"/>
  <c r="I90" i="28"/>
  <c r="H90" i="28"/>
  <c r="G90" i="28"/>
  <c r="O89" i="28"/>
  <c r="M89" i="28"/>
  <c r="R89" i="28" s="1"/>
  <c r="Q89" i="28" s="1"/>
  <c r="L89" i="28"/>
  <c r="T89" i="28" s="1"/>
  <c r="P89" i="28" s="1"/>
  <c r="J89" i="28"/>
  <c r="I89" i="28"/>
  <c r="H89" i="28"/>
  <c r="G89" i="28"/>
  <c r="T88" i="28"/>
  <c r="R88" i="28"/>
  <c r="Q88" i="28"/>
  <c r="P88" i="28"/>
  <c r="O88" i="28"/>
  <c r="M88" i="28"/>
  <c r="L88" i="28" s="1"/>
  <c r="J88" i="28"/>
  <c r="I88" i="28"/>
  <c r="H88" i="28"/>
  <c r="G88" i="28"/>
  <c r="O87" i="28"/>
  <c r="M87" i="28"/>
  <c r="R87" i="28" s="1"/>
  <c r="Q87" i="28" s="1"/>
  <c r="I87" i="28"/>
  <c r="H87" i="28"/>
  <c r="G87" i="28"/>
  <c r="R86" i="28"/>
  <c r="Q86" i="28"/>
  <c r="O86" i="28"/>
  <c r="M86" i="28"/>
  <c r="L86" i="28" s="1"/>
  <c r="T86" i="28" s="1"/>
  <c r="P86" i="28" s="1"/>
  <c r="J86" i="28"/>
  <c r="I86" i="28"/>
  <c r="H86" i="28"/>
  <c r="G86" i="28"/>
  <c r="T85" i="28"/>
  <c r="P85" i="28" s="1"/>
  <c r="O85" i="28"/>
  <c r="M85" i="28"/>
  <c r="R85" i="28" s="1"/>
  <c r="Q85" i="28" s="1"/>
  <c r="L85" i="28"/>
  <c r="I85" i="28"/>
  <c r="H85" i="28"/>
  <c r="G85" i="28"/>
  <c r="T84" i="28"/>
  <c r="P84" i="28" s="1"/>
  <c r="R84" i="28"/>
  <c r="Q84" i="28"/>
  <c r="O84" i="28"/>
  <c r="M84" i="28"/>
  <c r="L84" i="28" s="1"/>
  <c r="J84" i="28"/>
  <c r="I84" i="28"/>
  <c r="H84" i="28"/>
  <c r="G84" i="28"/>
  <c r="T83" i="28"/>
  <c r="P83" i="28" s="1"/>
  <c r="O83" i="28"/>
  <c r="M83" i="28"/>
  <c r="R83" i="28" s="1"/>
  <c r="Q83" i="28" s="1"/>
  <c r="L83" i="28"/>
  <c r="J83" i="28"/>
  <c r="I83" i="28"/>
  <c r="H83" i="28"/>
  <c r="G83" i="28"/>
  <c r="R82" i="28"/>
  <c r="Q82" i="28"/>
  <c r="O82" i="28"/>
  <c r="M82" i="28"/>
  <c r="L82" i="28" s="1"/>
  <c r="T82" i="28" s="1"/>
  <c r="P82" i="28" s="1"/>
  <c r="J82" i="28"/>
  <c r="I82" i="28"/>
  <c r="H82" i="28"/>
  <c r="G82" i="28"/>
  <c r="O81" i="28"/>
  <c r="M81" i="28"/>
  <c r="R81" i="28" s="1"/>
  <c r="Q81" i="28" s="1"/>
  <c r="L81" i="28"/>
  <c r="T81" i="28" s="1"/>
  <c r="P81" i="28" s="1"/>
  <c r="J81" i="28"/>
  <c r="I81" i="28"/>
  <c r="H81" i="28"/>
  <c r="G81" i="28"/>
  <c r="T80" i="28"/>
  <c r="R80" i="28"/>
  <c r="Q80" i="28"/>
  <c r="P80" i="28"/>
  <c r="O80" i="28"/>
  <c r="M80" i="28"/>
  <c r="L80" i="28" s="1"/>
  <c r="J80" i="28"/>
  <c r="I80" i="28"/>
  <c r="H80" i="28"/>
  <c r="G80" i="28"/>
  <c r="O79" i="28"/>
  <c r="M79" i="28"/>
  <c r="R79" i="28" s="1"/>
  <c r="Q79" i="28" s="1"/>
  <c r="I79" i="28"/>
  <c r="H79" i="28"/>
  <c r="G79" i="28"/>
  <c r="R78" i="28"/>
  <c r="Q78" i="28"/>
  <c r="O78" i="28"/>
  <c r="M78" i="28"/>
  <c r="L78" i="28" s="1"/>
  <c r="J78" i="28" s="1"/>
  <c r="I78" i="28"/>
  <c r="H78" i="28"/>
  <c r="G78" i="28"/>
  <c r="T77" i="28"/>
  <c r="P77" i="28" s="1"/>
  <c r="O77" i="28"/>
  <c r="M77" i="28"/>
  <c r="R77" i="28" s="1"/>
  <c r="Q77" i="28" s="1"/>
  <c r="L77" i="28"/>
  <c r="J77" i="28" s="1"/>
  <c r="I77" i="28"/>
  <c r="H77" i="28"/>
  <c r="G77" i="28"/>
  <c r="T76" i="28"/>
  <c r="P76" i="28" s="1"/>
  <c r="R76" i="28"/>
  <c r="Q76" i="28"/>
  <c r="O76" i="28"/>
  <c r="M76" i="28"/>
  <c r="L76" i="28" s="1"/>
  <c r="J76" i="28"/>
  <c r="I76" i="28"/>
  <c r="H76" i="28"/>
  <c r="G76" i="28"/>
  <c r="T75" i="28"/>
  <c r="P75" i="28" s="1"/>
  <c r="O75" i="28"/>
  <c r="M75" i="28"/>
  <c r="R75" i="28" s="1"/>
  <c r="Q75" i="28" s="1"/>
  <c r="L75" i="28"/>
  <c r="J75" i="28"/>
  <c r="I75" i="28"/>
  <c r="H75" i="28"/>
  <c r="G75" i="28"/>
  <c r="R74" i="28"/>
  <c r="Q74" i="28"/>
  <c r="O74" i="28"/>
  <c r="M74" i="28"/>
  <c r="L74" i="28" s="1"/>
  <c r="T74" i="28" s="1"/>
  <c r="P74" i="28" s="1"/>
  <c r="J74" i="28"/>
  <c r="I74" i="28"/>
  <c r="H74" i="28"/>
  <c r="G74" i="28"/>
  <c r="O73" i="28"/>
  <c r="M73" i="28"/>
  <c r="R73" i="28" s="1"/>
  <c r="Q73" i="28" s="1"/>
  <c r="L73" i="28"/>
  <c r="T73" i="28" s="1"/>
  <c r="P73" i="28" s="1"/>
  <c r="J73" i="28"/>
  <c r="I73" i="28"/>
  <c r="H73" i="28"/>
  <c r="G73" i="28"/>
  <c r="T72" i="28"/>
  <c r="R72" i="28"/>
  <c r="Q72" i="28"/>
  <c r="P72" i="28"/>
  <c r="O72" i="28"/>
  <c r="M72" i="28"/>
  <c r="L72" i="28" s="1"/>
  <c r="J72" i="28"/>
  <c r="I72" i="28"/>
  <c r="H72" i="28"/>
  <c r="G72" i="28"/>
  <c r="O71" i="28"/>
  <c r="M71" i="28"/>
  <c r="R71" i="28" s="1"/>
  <c r="Q71" i="28" s="1"/>
  <c r="I71" i="28"/>
  <c r="H71" i="28"/>
  <c r="G71" i="28"/>
  <c r="R70" i="28"/>
  <c r="Q70" i="28"/>
  <c r="O70" i="28"/>
  <c r="M70" i="28"/>
  <c r="L70" i="28" s="1"/>
  <c r="J70" i="28" s="1"/>
  <c r="I70" i="28"/>
  <c r="H70" i="28"/>
  <c r="G70" i="28"/>
  <c r="T69" i="28"/>
  <c r="P69" i="28" s="1"/>
  <c r="R69" i="28"/>
  <c r="Q69" i="28" s="1"/>
  <c r="O69" i="28"/>
  <c r="J69" i="28"/>
  <c r="I69" i="28"/>
  <c r="H69" i="28"/>
  <c r="G69" i="28"/>
  <c r="T68" i="28"/>
  <c r="R68" i="28"/>
  <c r="Q68" i="28"/>
  <c r="P68" i="28"/>
  <c r="O68" i="28"/>
  <c r="J68" i="28"/>
  <c r="I68" i="28"/>
  <c r="H68" i="28"/>
  <c r="G68" i="28"/>
  <c r="T67" i="28"/>
  <c r="R67" i="28"/>
  <c r="Q67" i="28"/>
  <c r="P67" i="28"/>
  <c r="O67" i="28"/>
  <c r="J67" i="28"/>
  <c r="I67" i="28"/>
  <c r="H67" i="28"/>
  <c r="G67" i="28"/>
  <c r="T66" i="28"/>
  <c r="P66" i="28" s="1"/>
  <c r="R66" i="28"/>
  <c r="Q66" i="28" s="1"/>
  <c r="O66" i="28"/>
  <c r="J66" i="28"/>
  <c r="I66" i="28"/>
  <c r="H66" i="28"/>
  <c r="G66" i="28"/>
  <c r="T65" i="28"/>
  <c r="P65" i="28" s="1"/>
  <c r="R65" i="28"/>
  <c r="Q65" i="28"/>
  <c r="O65" i="28"/>
  <c r="J65" i="28"/>
  <c r="I65" i="28"/>
  <c r="H65" i="28"/>
  <c r="G65" i="28"/>
  <c r="T64" i="28"/>
  <c r="R64" i="28"/>
  <c r="Q64" i="28"/>
  <c r="P64" i="28"/>
  <c r="O64" i="28"/>
  <c r="J64" i="28"/>
  <c r="I64" i="28"/>
  <c r="H64" i="28"/>
  <c r="G64" i="28"/>
  <c r="T63" i="28"/>
  <c r="R63" i="28"/>
  <c r="Q63" i="28"/>
  <c r="P63" i="28"/>
  <c r="O63" i="28"/>
  <c r="J63" i="28"/>
  <c r="I63" i="28"/>
  <c r="H63" i="28"/>
  <c r="G63" i="28"/>
  <c r="T62" i="28"/>
  <c r="P62" i="28" s="1"/>
  <c r="R62" i="28"/>
  <c r="Q62" i="28"/>
  <c r="O62" i="28"/>
  <c r="J62" i="28"/>
  <c r="I62" i="28"/>
  <c r="H62" i="28"/>
  <c r="G62" i="28"/>
  <c r="T61" i="28"/>
  <c r="P61" i="28" s="1"/>
  <c r="R61" i="28"/>
  <c r="Q61" i="28"/>
  <c r="O61" i="28"/>
  <c r="J61" i="28"/>
  <c r="I61" i="28"/>
  <c r="H61" i="28"/>
  <c r="G61" i="28"/>
  <c r="T60" i="28"/>
  <c r="R60" i="28"/>
  <c r="Q60" i="28"/>
  <c r="P60" i="28"/>
  <c r="O60" i="28"/>
  <c r="J60" i="28"/>
  <c r="I60" i="28"/>
  <c r="H60" i="28"/>
  <c r="G60" i="28"/>
  <c r="T59" i="28"/>
  <c r="P59" i="28" s="1"/>
  <c r="R59" i="28"/>
  <c r="Q59" i="28"/>
  <c r="O59" i="28"/>
  <c r="J59" i="28"/>
  <c r="I59" i="28"/>
  <c r="H59" i="28"/>
  <c r="G59" i="28"/>
  <c r="T58" i="28"/>
  <c r="P58" i="28" s="1"/>
  <c r="R58" i="28"/>
  <c r="Q58" i="28"/>
  <c r="O58" i="28"/>
  <c r="J58" i="28"/>
  <c r="I58" i="28"/>
  <c r="H58" i="28"/>
  <c r="G58" i="28"/>
  <c r="T57" i="28"/>
  <c r="P57" i="28" s="1"/>
  <c r="R57" i="28"/>
  <c r="Q57" i="28"/>
  <c r="O57" i="28"/>
  <c r="J57" i="28"/>
  <c r="I57" i="28"/>
  <c r="H57" i="28"/>
  <c r="G57" i="28"/>
  <c r="T56" i="28"/>
  <c r="R56" i="28"/>
  <c r="Q56" i="28"/>
  <c r="P56" i="28"/>
  <c r="O56" i="28"/>
  <c r="J56" i="28"/>
  <c r="I56" i="28"/>
  <c r="H56" i="28"/>
  <c r="G56" i="28"/>
  <c r="T55" i="28"/>
  <c r="R55" i="28"/>
  <c r="Q55" i="28"/>
  <c r="P55" i="28"/>
  <c r="O55" i="28"/>
  <c r="J55" i="28"/>
  <c r="I55" i="28"/>
  <c r="H55" i="28"/>
  <c r="G55" i="28"/>
  <c r="T54" i="28"/>
  <c r="P54" i="28" s="1"/>
  <c r="R54" i="28"/>
  <c r="Q54" i="28"/>
  <c r="O54" i="28"/>
  <c r="J54" i="28"/>
  <c r="I54" i="28"/>
  <c r="H54" i="28"/>
  <c r="G54" i="28"/>
  <c r="T53" i="28"/>
  <c r="P53" i="28" s="1"/>
  <c r="R53" i="28"/>
  <c r="Q53" i="28"/>
  <c r="O53" i="28"/>
  <c r="J53" i="28"/>
  <c r="I53" i="28"/>
  <c r="H53" i="28"/>
  <c r="G53" i="28"/>
  <c r="T52" i="28"/>
  <c r="R52" i="28"/>
  <c r="Q52" i="28"/>
  <c r="P52" i="28"/>
  <c r="O52" i="28"/>
  <c r="J52" i="28"/>
  <c r="I52" i="28"/>
  <c r="H52" i="28"/>
  <c r="G52" i="28"/>
  <c r="T51" i="28"/>
  <c r="P51" i="28" s="1"/>
  <c r="R51" i="28"/>
  <c r="Q51" i="28"/>
  <c r="O51" i="28"/>
  <c r="J51" i="28"/>
  <c r="I51" i="28"/>
  <c r="H51" i="28"/>
  <c r="G51" i="28"/>
  <c r="T50" i="28"/>
  <c r="P50" i="28" s="1"/>
  <c r="R50" i="28"/>
  <c r="Q50" i="28"/>
  <c r="O50" i="28"/>
  <c r="J50" i="28"/>
  <c r="I50" i="28"/>
  <c r="H50" i="28"/>
  <c r="G50" i="28"/>
  <c r="T49" i="28"/>
  <c r="P49" i="28" s="1"/>
  <c r="R49" i="28"/>
  <c r="Q49" i="28"/>
  <c r="O49" i="28"/>
  <c r="J49" i="28"/>
  <c r="I49" i="28"/>
  <c r="H49" i="28"/>
  <c r="G49" i="28"/>
  <c r="T48" i="28"/>
  <c r="R48" i="28"/>
  <c r="Q48" i="28"/>
  <c r="P48" i="28"/>
  <c r="O48" i="28"/>
  <c r="J48" i="28"/>
  <c r="I48" i="28"/>
  <c r="H48" i="28"/>
  <c r="G48" i="28"/>
  <c r="T47" i="28"/>
  <c r="R47" i="28"/>
  <c r="Q47" i="28"/>
  <c r="P47" i="28"/>
  <c r="O47" i="28"/>
  <c r="J47" i="28"/>
  <c r="I47" i="28"/>
  <c r="H47" i="28"/>
  <c r="G47" i="28"/>
  <c r="T46" i="28"/>
  <c r="P46" i="28" s="1"/>
  <c r="R46" i="28"/>
  <c r="Q46" i="28"/>
  <c r="O46" i="28"/>
  <c r="J46" i="28"/>
  <c r="I46" i="28"/>
  <c r="H46" i="28"/>
  <c r="G46" i="28"/>
  <c r="T45" i="28"/>
  <c r="P45" i="28" s="1"/>
  <c r="R45" i="28"/>
  <c r="Q45" i="28"/>
  <c r="O45" i="28"/>
  <c r="J45" i="28"/>
  <c r="I45" i="28"/>
  <c r="H45" i="28"/>
  <c r="G45" i="28"/>
  <c r="T44" i="28"/>
  <c r="R44" i="28"/>
  <c r="Q44" i="28"/>
  <c r="P44" i="28"/>
  <c r="O44" i="28"/>
  <c r="J44" i="28"/>
  <c r="I44" i="28"/>
  <c r="H44" i="28"/>
  <c r="G44" i="28"/>
  <c r="T43" i="28"/>
  <c r="P43" i="28" s="1"/>
  <c r="R43" i="28"/>
  <c r="Q43" i="28"/>
  <c r="O43" i="28"/>
  <c r="J43" i="28"/>
  <c r="I43" i="28"/>
  <c r="H43" i="28"/>
  <c r="G43" i="28"/>
  <c r="T42" i="28"/>
  <c r="P42" i="28" s="1"/>
  <c r="R42" i="28"/>
  <c r="Q42" i="28"/>
  <c r="O42" i="28"/>
  <c r="J42" i="28"/>
  <c r="I42" i="28"/>
  <c r="H42" i="28"/>
  <c r="G42" i="28"/>
  <c r="T41" i="28"/>
  <c r="P41" i="28" s="1"/>
  <c r="R41" i="28"/>
  <c r="Q41" i="28"/>
  <c r="O41" i="28"/>
  <c r="J41" i="28"/>
  <c r="I41" i="28"/>
  <c r="H41" i="28"/>
  <c r="G41" i="28"/>
  <c r="T40" i="28"/>
  <c r="R40" i="28"/>
  <c r="Q40" i="28"/>
  <c r="P40" i="28"/>
  <c r="O40" i="28"/>
  <c r="J40" i="28"/>
  <c r="I40" i="28"/>
  <c r="H40" i="28"/>
  <c r="G40" i="28"/>
  <c r="T39" i="28"/>
  <c r="R39" i="28"/>
  <c r="Q39" i="28"/>
  <c r="P39" i="28"/>
  <c r="O39" i="28"/>
  <c r="J39" i="28"/>
  <c r="I39" i="28"/>
  <c r="H39" i="28"/>
  <c r="G39" i="28"/>
  <c r="T38" i="28"/>
  <c r="P38" i="28" s="1"/>
  <c r="R38" i="28"/>
  <c r="Q38" i="28"/>
  <c r="O38" i="28"/>
  <c r="J38" i="28"/>
  <c r="I38" i="28"/>
  <c r="H38" i="28"/>
  <c r="G38" i="28"/>
  <c r="T37" i="28"/>
  <c r="P37" i="28" s="1"/>
  <c r="R37" i="28"/>
  <c r="Q37" i="28" s="1"/>
  <c r="O37" i="28"/>
  <c r="J37" i="28"/>
  <c r="I37" i="28"/>
  <c r="H37" i="28"/>
  <c r="G37" i="28"/>
  <c r="T36" i="28"/>
  <c r="R36" i="28"/>
  <c r="Q36" i="28"/>
  <c r="P36" i="28"/>
  <c r="O36" i="28"/>
  <c r="J36" i="28"/>
  <c r="I36" i="28"/>
  <c r="H36" i="28"/>
  <c r="G36" i="28"/>
  <c r="T35" i="28"/>
  <c r="P35" i="28" s="1"/>
  <c r="R35" i="28"/>
  <c r="Q35" i="28" s="1"/>
  <c r="O35" i="28"/>
  <c r="J35" i="28"/>
  <c r="I35" i="28"/>
  <c r="H35" i="28"/>
  <c r="G35" i="28"/>
  <c r="T34" i="28"/>
  <c r="P34" i="28" s="1"/>
  <c r="R34" i="28"/>
  <c r="Q34" i="28"/>
  <c r="O34" i="28"/>
  <c r="J34" i="28"/>
  <c r="I34" i="28"/>
  <c r="H34" i="28"/>
  <c r="G34" i="28"/>
  <c r="T33" i="28"/>
  <c r="P33" i="28" s="1"/>
  <c r="R33" i="28"/>
  <c r="Q33" i="28"/>
  <c r="O33" i="28"/>
  <c r="J33" i="28"/>
  <c r="I33" i="28"/>
  <c r="H33" i="28"/>
  <c r="G33" i="28"/>
  <c r="T32" i="28"/>
  <c r="R32" i="28"/>
  <c r="Q32" i="28"/>
  <c r="P32" i="28"/>
  <c r="O32" i="28"/>
  <c r="J32" i="28"/>
  <c r="I32" i="28"/>
  <c r="H32" i="28"/>
  <c r="G32" i="28"/>
  <c r="T31" i="28"/>
  <c r="P31" i="28" s="1"/>
  <c r="R31" i="28"/>
  <c r="Q31" i="28"/>
  <c r="O31" i="28"/>
  <c r="J31" i="28"/>
  <c r="I31" i="28"/>
  <c r="H31" i="28"/>
  <c r="G31" i="28"/>
  <c r="O30" i="28"/>
  <c r="M30" i="28"/>
  <c r="R30" i="28" s="1"/>
  <c r="Q30" i="28" s="1"/>
  <c r="I30" i="28"/>
  <c r="H30" i="28"/>
  <c r="G30" i="28"/>
  <c r="O29" i="28"/>
  <c r="M29" i="28"/>
  <c r="I29" i="28"/>
  <c r="H29" i="28"/>
  <c r="G29" i="28"/>
  <c r="W28" i="28"/>
  <c r="R28" i="28"/>
  <c r="Q28" i="28" s="1"/>
  <c r="O28" i="28"/>
  <c r="M28" i="28"/>
  <c r="L28" i="28" s="1"/>
  <c r="I28" i="28"/>
  <c r="H28" i="28"/>
  <c r="G28" i="28"/>
  <c r="W27" i="28"/>
  <c r="R27" i="28"/>
  <c r="Q27" i="28" s="1"/>
  <c r="O27" i="28"/>
  <c r="M27" i="28"/>
  <c r="L27" i="28" s="1"/>
  <c r="T27" i="28" s="1"/>
  <c r="P27" i="28" s="1"/>
  <c r="J27" i="28"/>
  <c r="I27" i="28"/>
  <c r="H27" i="28"/>
  <c r="G27" i="28"/>
  <c r="W26" i="28"/>
  <c r="O26" i="28"/>
  <c r="M26" i="28"/>
  <c r="R26" i="28" s="1"/>
  <c r="Q26" i="28" s="1"/>
  <c r="I26" i="28"/>
  <c r="H26" i="28"/>
  <c r="G26" i="28"/>
  <c r="W25" i="28"/>
  <c r="R25" i="28"/>
  <c r="Q25" i="28"/>
  <c r="O25" i="28"/>
  <c r="M25" i="28"/>
  <c r="L25" i="28"/>
  <c r="J25" i="28" s="1"/>
  <c r="I25" i="28"/>
  <c r="H25" i="28"/>
  <c r="G25" i="28"/>
  <c r="O24" i="28"/>
  <c r="M24" i="28"/>
  <c r="I24" i="28"/>
  <c r="H24" i="28"/>
  <c r="G24" i="28"/>
  <c r="T23" i="28"/>
  <c r="P23" i="28" s="1"/>
  <c r="O23" i="28"/>
  <c r="M23" i="28"/>
  <c r="R23" i="28" s="1"/>
  <c r="Q23" i="28" s="1"/>
  <c r="L23" i="28"/>
  <c r="J23" i="28"/>
  <c r="I23" i="28"/>
  <c r="H23" i="28"/>
  <c r="G23" i="28"/>
  <c r="O22" i="28"/>
  <c r="M22" i="28"/>
  <c r="I22" i="28"/>
  <c r="H22" i="28"/>
  <c r="G22" i="28"/>
  <c r="R21" i="28"/>
  <c r="Q21" i="28" s="1"/>
  <c r="O21" i="28"/>
  <c r="M21" i="28"/>
  <c r="L21" i="28"/>
  <c r="T21" i="28" s="1"/>
  <c r="P21" i="28" s="1"/>
  <c r="J21" i="28"/>
  <c r="I21" i="28"/>
  <c r="H21" i="28"/>
  <c r="G21" i="28"/>
  <c r="O20" i="28"/>
  <c r="M20" i="28"/>
  <c r="I20" i="28"/>
  <c r="H20" i="28"/>
  <c r="G20" i="28"/>
  <c r="O19" i="28"/>
  <c r="M19" i="28"/>
  <c r="R19" i="28" s="1"/>
  <c r="Q19" i="28" s="1"/>
  <c r="I19" i="28"/>
  <c r="H19" i="28"/>
  <c r="G19" i="28"/>
  <c r="O18" i="28"/>
  <c r="M18" i="28"/>
  <c r="I18" i="28"/>
  <c r="H18" i="28"/>
  <c r="G18" i="28"/>
  <c r="R17" i="28"/>
  <c r="Q17" i="28"/>
  <c r="O17" i="28"/>
  <c r="M17" i="28"/>
  <c r="L17" i="28"/>
  <c r="J17" i="28" s="1"/>
  <c r="I17" i="28"/>
  <c r="H17" i="28"/>
  <c r="G17" i="28"/>
  <c r="T16" i="28"/>
  <c r="P16" i="28" s="1"/>
  <c r="O16" i="28"/>
  <c r="M16" i="28"/>
  <c r="R16" i="28" s="1"/>
  <c r="Q16" i="28" s="1"/>
  <c r="L16" i="28"/>
  <c r="J16" i="28"/>
  <c r="I16" i="28"/>
  <c r="H16" i="28"/>
  <c r="G16" i="28"/>
  <c r="O15" i="28"/>
  <c r="M15" i="28"/>
  <c r="R15" i="28" s="1"/>
  <c r="Q15" i="28" s="1"/>
  <c r="L15" i="28"/>
  <c r="T15" i="28" s="1"/>
  <c r="P15" i="28" s="1"/>
  <c r="I15" i="28"/>
  <c r="H15" i="28"/>
  <c r="G15" i="28"/>
  <c r="T14" i="28"/>
  <c r="P14" i="28" s="1"/>
  <c r="O14" i="28"/>
  <c r="M14" i="28"/>
  <c r="R14" i="28" s="1"/>
  <c r="Q14" i="28" s="1"/>
  <c r="L14" i="28"/>
  <c r="J14" i="28"/>
  <c r="I14" i="28"/>
  <c r="H14" i="28"/>
  <c r="G14" i="28"/>
  <c r="O13" i="28"/>
  <c r="M13" i="28"/>
  <c r="R13" i="28" s="1"/>
  <c r="Q13" i="28" s="1"/>
  <c r="L13" i="28"/>
  <c r="T13" i="28" s="1"/>
  <c r="P13" i="28" s="1"/>
  <c r="I13" i="28"/>
  <c r="H13" i="28"/>
  <c r="G13" i="28"/>
  <c r="T12" i="28"/>
  <c r="P12" i="28" s="1"/>
  <c r="O12" i="28"/>
  <c r="M12" i="28"/>
  <c r="R12" i="28" s="1"/>
  <c r="Q12" i="28" s="1"/>
  <c r="L12" i="28"/>
  <c r="J12" i="28"/>
  <c r="I12" i="28"/>
  <c r="H12" i="28"/>
  <c r="G12" i="28"/>
  <c r="O11" i="28"/>
  <c r="M11" i="28"/>
  <c r="R11" i="28" s="1"/>
  <c r="Q11" i="28" s="1"/>
  <c r="L11" i="28"/>
  <c r="T11" i="28" s="1"/>
  <c r="P11" i="28" s="1"/>
  <c r="I11" i="28"/>
  <c r="H11" i="28"/>
  <c r="G11" i="28"/>
  <c r="T10" i="28"/>
  <c r="P10" i="28" s="1"/>
  <c r="O10" i="28"/>
  <c r="M10" i="28"/>
  <c r="R10" i="28" s="1"/>
  <c r="Q10" i="28" s="1"/>
  <c r="L10" i="28"/>
  <c r="J10" i="28"/>
  <c r="I10" i="28"/>
  <c r="H10" i="28"/>
  <c r="G10" i="28"/>
  <c r="O9" i="28"/>
  <c r="M9" i="28"/>
  <c r="R9" i="28" s="1"/>
  <c r="Q9" i="28" s="1"/>
  <c r="L9" i="28"/>
  <c r="T9" i="28" s="1"/>
  <c r="P9" i="28" s="1"/>
  <c r="I9" i="28"/>
  <c r="H9" i="28"/>
  <c r="G9" i="28"/>
  <c r="T8" i="28"/>
  <c r="P8" i="28" s="1"/>
  <c r="O8" i="28"/>
  <c r="M8" i="28"/>
  <c r="R8" i="28" s="1"/>
  <c r="Q8" i="28" s="1"/>
  <c r="L8" i="28"/>
  <c r="J8" i="28"/>
  <c r="I8" i="28"/>
  <c r="H8" i="28"/>
  <c r="G8" i="28"/>
  <c r="O7" i="28"/>
  <c r="M7" i="28"/>
  <c r="R7" i="28" s="1"/>
  <c r="Q7" i="28" s="1"/>
  <c r="L7" i="28"/>
  <c r="T7" i="28" s="1"/>
  <c r="P7" i="28" s="1"/>
  <c r="I7" i="28"/>
  <c r="H7" i="28"/>
  <c r="G7" i="28"/>
  <c r="T6" i="28"/>
  <c r="P6" i="28" s="1"/>
  <c r="O6" i="28"/>
  <c r="M6" i="28"/>
  <c r="R6" i="28" s="1"/>
  <c r="Q6" i="28" s="1"/>
  <c r="L6" i="28"/>
  <c r="J6" i="28"/>
  <c r="I6" i="28"/>
  <c r="H6" i="28"/>
  <c r="G6" i="28"/>
  <c r="O5" i="28"/>
  <c r="M5" i="28"/>
  <c r="R5" i="28" s="1"/>
  <c r="Q5" i="28" s="1"/>
  <c r="L5" i="28"/>
  <c r="T5" i="28" s="1"/>
  <c r="P5" i="28" s="1"/>
  <c r="I5" i="28"/>
  <c r="H5" i="28"/>
  <c r="G5" i="28"/>
  <c r="T4" i="28"/>
  <c r="P4" i="28" s="1"/>
  <c r="O4" i="28"/>
  <c r="M4" i="28"/>
  <c r="R4" i="28" s="1"/>
  <c r="Q4" i="28" s="1"/>
  <c r="L4" i="28"/>
  <c r="J4" i="28"/>
  <c r="I4" i="28"/>
  <c r="H4" i="28"/>
  <c r="G4" i="28"/>
  <c r="O3" i="28"/>
  <c r="M3" i="28"/>
  <c r="R3" i="28" s="1"/>
  <c r="Q3" i="28" s="1"/>
  <c r="L3" i="28"/>
  <c r="T3" i="28" s="1"/>
  <c r="P3" i="28" s="1"/>
  <c r="I3" i="28"/>
  <c r="H3" i="28"/>
  <c r="G3" i="28"/>
  <c r="T2" i="28"/>
  <c r="P2" i="28" s="1"/>
  <c r="O2" i="28"/>
  <c r="M2" i="28"/>
  <c r="R2" i="28" s="1"/>
  <c r="Q2" i="28" s="1"/>
  <c r="L2" i="28"/>
  <c r="J2" i="28"/>
  <c r="I2" i="28"/>
  <c r="H2" i="28"/>
  <c r="G2" i="28"/>
  <c r="J87" i="16"/>
  <c r="J89" i="16"/>
  <c r="N89" i="16" s="1"/>
  <c r="T12" i="14"/>
  <c r="T2" i="14"/>
  <c r="T28" i="28" l="1"/>
  <c r="P28" i="28" s="1"/>
  <c r="J28" i="28"/>
  <c r="L18" i="28"/>
  <c r="R18" i="28"/>
  <c r="Q18" i="28" s="1"/>
  <c r="L29" i="28"/>
  <c r="R29" i="28"/>
  <c r="Q29" i="28" s="1"/>
  <c r="J87" i="28"/>
  <c r="J95" i="28"/>
  <c r="J103" i="28"/>
  <c r="J111" i="28"/>
  <c r="J119" i="28"/>
  <c r="L19" i="28"/>
  <c r="L26" i="28"/>
  <c r="L30" i="28"/>
  <c r="L71" i="28"/>
  <c r="L79" i="28"/>
  <c r="L87" i="28"/>
  <c r="T87" i="28" s="1"/>
  <c r="P87" i="28" s="1"/>
  <c r="L95" i="28"/>
  <c r="T95" i="28" s="1"/>
  <c r="P95" i="28" s="1"/>
  <c r="L103" i="28"/>
  <c r="T103" i="28" s="1"/>
  <c r="P103" i="28" s="1"/>
  <c r="L111" i="28"/>
  <c r="T111" i="28" s="1"/>
  <c r="P111" i="28" s="1"/>
  <c r="L119" i="28"/>
  <c r="T119" i="28" s="1"/>
  <c r="P119" i="28" s="1"/>
  <c r="L20" i="28"/>
  <c r="R20" i="28"/>
  <c r="Q20" i="28" s="1"/>
  <c r="L22" i="28"/>
  <c r="R22" i="28"/>
  <c r="Q22" i="28" s="1"/>
  <c r="T70" i="28"/>
  <c r="P70" i="28" s="1"/>
  <c r="T78" i="28"/>
  <c r="P78" i="28" s="1"/>
  <c r="T17" i="28"/>
  <c r="P17" i="28" s="1"/>
  <c r="T25" i="28"/>
  <c r="P25" i="28" s="1"/>
  <c r="J3" i="28"/>
  <c r="J5" i="28"/>
  <c r="J7" i="28"/>
  <c r="J9" i="28"/>
  <c r="J11" i="28"/>
  <c r="J13" i="28"/>
  <c r="J15" i="28"/>
  <c r="L24" i="28"/>
  <c r="R24" i="28"/>
  <c r="Q24" i="28" s="1"/>
  <c r="J85" i="28"/>
  <c r="J93" i="28"/>
  <c r="J101" i="28"/>
  <c r="J109" i="28"/>
  <c r="J117" i="28"/>
  <c r="AC46" i="25"/>
  <c r="AB46" i="25"/>
  <c r="X46" i="25"/>
  <c r="R46" i="25"/>
  <c r="Y46" i="25" s="1"/>
  <c r="P46" i="25"/>
  <c r="O46" i="25"/>
  <c r="J46" i="25"/>
  <c r="N46" i="25" s="1"/>
  <c r="I46" i="25"/>
  <c r="H46" i="25"/>
  <c r="G46" i="25"/>
  <c r="AE45" i="25"/>
  <c r="AD45" i="25"/>
  <c r="X45" i="25" s="1"/>
  <c r="AC45" i="25"/>
  <c r="AB45" i="25"/>
  <c r="Y45" i="25"/>
  <c r="U45" i="25"/>
  <c r="R45" i="25"/>
  <c r="Q45" i="25"/>
  <c r="P45" i="25"/>
  <c r="O45" i="25"/>
  <c r="J45" i="25"/>
  <c r="N45" i="25" s="1"/>
  <c r="I45" i="25"/>
  <c r="H45" i="25"/>
  <c r="G45" i="25"/>
  <c r="AE44" i="25"/>
  <c r="AD44" i="25"/>
  <c r="X44" i="25" s="1"/>
  <c r="AC44" i="25"/>
  <c r="U44" i="25" s="1"/>
  <c r="AB44" i="25"/>
  <c r="Y44" i="25"/>
  <c r="R44" i="25"/>
  <c r="Q44" i="25"/>
  <c r="P44" i="25"/>
  <c r="O44" i="25"/>
  <c r="J44" i="25"/>
  <c r="N44" i="25" s="1"/>
  <c r="I44" i="25"/>
  <c r="H44" i="25"/>
  <c r="G44" i="25"/>
  <c r="AE43" i="25"/>
  <c r="AD43" i="25"/>
  <c r="X43" i="25" s="1"/>
  <c r="AC43" i="25"/>
  <c r="AB43" i="25"/>
  <c r="Q43" i="25" s="1"/>
  <c r="R43" i="25"/>
  <c r="U43" i="25" s="1"/>
  <c r="P43" i="25"/>
  <c r="O43" i="25"/>
  <c r="J43" i="25"/>
  <c r="N43" i="25" s="1"/>
  <c r="I43" i="25"/>
  <c r="H43" i="25"/>
  <c r="G43" i="25"/>
  <c r="AE42" i="25"/>
  <c r="P42" i="25" s="1"/>
  <c r="AD42" i="25"/>
  <c r="X42" i="25" s="1"/>
  <c r="Q42" i="25" s="1"/>
  <c r="R42" i="25"/>
  <c r="Y42" i="25" s="1"/>
  <c r="U42" i="25" s="1"/>
  <c r="O42" i="25"/>
  <c r="J42" i="25"/>
  <c r="N42" i="25" s="1"/>
  <c r="I42" i="25"/>
  <c r="H42" i="25"/>
  <c r="G42" i="25"/>
  <c r="AE41" i="25"/>
  <c r="P41" i="25" s="1"/>
  <c r="AD41" i="25"/>
  <c r="X41" i="25" s="1"/>
  <c r="AC41" i="25"/>
  <c r="U41" i="25" s="1"/>
  <c r="AB41" i="25"/>
  <c r="Q41" i="25" s="1"/>
  <c r="R41" i="25"/>
  <c r="Y41" i="25" s="1"/>
  <c r="O41" i="25"/>
  <c r="J41" i="25"/>
  <c r="N41" i="25" s="1"/>
  <c r="I41" i="25"/>
  <c r="H41" i="25"/>
  <c r="G41" i="25"/>
  <c r="AE40" i="25"/>
  <c r="P40" i="25" s="1"/>
  <c r="AD40" i="25"/>
  <c r="X40" i="25" s="1"/>
  <c r="AC40" i="25"/>
  <c r="U40" i="25" s="1"/>
  <c r="AB40" i="25"/>
  <c r="Q40" i="25" s="1"/>
  <c r="Y40" i="25"/>
  <c r="R40" i="25"/>
  <c r="O40" i="25"/>
  <c r="J40" i="25"/>
  <c r="N40" i="25" s="1"/>
  <c r="I40" i="25"/>
  <c r="H40" i="25"/>
  <c r="G40" i="25"/>
  <c r="AE39" i="25"/>
  <c r="P39" i="25" s="1"/>
  <c r="AD39" i="25"/>
  <c r="X39" i="25" s="1"/>
  <c r="AC39" i="25"/>
  <c r="U39" i="25" s="1"/>
  <c r="AB39" i="25"/>
  <c r="Q39" i="25" s="1"/>
  <c r="R39" i="25"/>
  <c r="Y39" i="25" s="1"/>
  <c r="O39" i="25"/>
  <c r="J39" i="25"/>
  <c r="N39" i="25" s="1"/>
  <c r="I39" i="25"/>
  <c r="H39" i="25"/>
  <c r="G39" i="25"/>
  <c r="AC38" i="25"/>
  <c r="AB38" i="25"/>
  <c r="Y38" i="25"/>
  <c r="X38" i="25"/>
  <c r="U38" i="25"/>
  <c r="R38" i="25"/>
  <c r="Q38" i="25"/>
  <c r="P38" i="25"/>
  <c r="O38" i="25"/>
  <c r="J38" i="25"/>
  <c r="N38" i="25" s="1"/>
  <c r="I38" i="25"/>
  <c r="H38" i="25"/>
  <c r="G38" i="25"/>
  <c r="AC37" i="25"/>
  <c r="AB37" i="25"/>
  <c r="Q37" i="25" s="1"/>
  <c r="X37" i="25"/>
  <c r="R37" i="25"/>
  <c r="Y37" i="25" s="1"/>
  <c r="P37" i="25"/>
  <c r="O37" i="25"/>
  <c r="J37" i="25"/>
  <c r="N37" i="25" s="1"/>
  <c r="I37" i="25"/>
  <c r="H37" i="25"/>
  <c r="G37" i="25"/>
  <c r="AE36" i="25"/>
  <c r="P36" i="25" s="1"/>
  <c r="AD36" i="25"/>
  <c r="X36" i="25" s="1"/>
  <c r="AC36" i="25"/>
  <c r="U36" i="25" s="1"/>
  <c r="AB36" i="25"/>
  <c r="Q36" i="25" s="1"/>
  <c r="R36" i="25"/>
  <c r="Y36" i="25" s="1"/>
  <c r="O36" i="25"/>
  <c r="J36" i="25"/>
  <c r="N36" i="25" s="1"/>
  <c r="I36" i="25"/>
  <c r="H36" i="25"/>
  <c r="G36" i="25"/>
  <c r="AE35" i="25"/>
  <c r="P35" i="25" s="1"/>
  <c r="AD35" i="25"/>
  <c r="X35" i="25" s="1"/>
  <c r="AC35" i="25"/>
  <c r="AB35" i="25"/>
  <c r="Q35" i="25" s="1"/>
  <c r="R35" i="25"/>
  <c r="U35" i="25" s="1"/>
  <c r="O35" i="25"/>
  <c r="J35" i="25"/>
  <c r="N35" i="25" s="1"/>
  <c r="I35" i="25"/>
  <c r="H35" i="25"/>
  <c r="G35" i="25"/>
  <c r="AE34" i="25"/>
  <c r="P34" i="25" s="1"/>
  <c r="AD34" i="25"/>
  <c r="X34" i="25" s="1"/>
  <c r="AC34" i="25"/>
  <c r="U34" i="25" s="1"/>
  <c r="AB34" i="25"/>
  <c r="Q34" i="25" s="1"/>
  <c r="Y34" i="25"/>
  <c r="R34" i="25"/>
  <c r="O34" i="25"/>
  <c r="J34" i="25"/>
  <c r="N34" i="25" s="1"/>
  <c r="I34" i="25"/>
  <c r="H34" i="25"/>
  <c r="G34" i="25"/>
  <c r="AC33" i="25"/>
  <c r="AB33" i="25"/>
  <c r="Q33" i="25" s="1"/>
  <c r="X33" i="25"/>
  <c r="R33" i="25"/>
  <c r="Y33" i="25" s="1"/>
  <c r="P33" i="25"/>
  <c r="O33" i="25"/>
  <c r="J33" i="25"/>
  <c r="N33" i="25" s="1"/>
  <c r="I33" i="25"/>
  <c r="H33" i="25"/>
  <c r="G33" i="25"/>
  <c r="AE32" i="25"/>
  <c r="P32" i="25" s="1"/>
  <c r="AD32" i="25"/>
  <c r="AC32" i="25"/>
  <c r="U32" i="25" s="1"/>
  <c r="AB32" i="25"/>
  <c r="Q32" i="25" s="1"/>
  <c r="X32" i="25"/>
  <c r="R32" i="25"/>
  <c r="Y32" i="25" s="1"/>
  <c r="O32" i="25"/>
  <c r="J32" i="25"/>
  <c r="N32" i="25" s="1"/>
  <c r="I32" i="25"/>
  <c r="H32" i="25"/>
  <c r="G32" i="25"/>
  <c r="AE31" i="25"/>
  <c r="P31" i="25" s="1"/>
  <c r="AD31" i="25"/>
  <c r="AC31" i="25"/>
  <c r="AB31" i="25"/>
  <c r="Q31" i="25" s="1"/>
  <c r="X31" i="25"/>
  <c r="R31" i="25"/>
  <c r="Y31" i="25" s="1"/>
  <c r="O31" i="25"/>
  <c r="J31" i="25"/>
  <c r="N31" i="25" s="1"/>
  <c r="I31" i="25"/>
  <c r="H31" i="25"/>
  <c r="G31" i="25"/>
  <c r="AE30" i="25"/>
  <c r="P30" i="25" s="1"/>
  <c r="AD30" i="25"/>
  <c r="X30" i="25" s="1"/>
  <c r="Q30" i="25" s="1"/>
  <c r="R30" i="25"/>
  <c r="Y30" i="25" s="1"/>
  <c r="U30" i="25" s="1"/>
  <c r="O30" i="25"/>
  <c r="J30" i="25"/>
  <c r="N30" i="25" s="1"/>
  <c r="I30" i="25"/>
  <c r="H30" i="25"/>
  <c r="G30" i="25"/>
  <c r="AE29" i="25"/>
  <c r="P29" i="25" s="1"/>
  <c r="AD29" i="25"/>
  <c r="X29" i="25"/>
  <c r="Q29" i="25" s="1"/>
  <c r="R29" i="25"/>
  <c r="Y29" i="25" s="1"/>
  <c r="U29" i="25" s="1"/>
  <c r="O29" i="25"/>
  <c r="J29" i="25"/>
  <c r="N29" i="25" s="1"/>
  <c r="I29" i="25"/>
  <c r="H29" i="25"/>
  <c r="G29" i="25"/>
  <c r="AE28" i="25"/>
  <c r="AD28" i="25"/>
  <c r="X28" i="25" s="1"/>
  <c r="AC28" i="25"/>
  <c r="AB28" i="25"/>
  <c r="Q28" i="25" s="1"/>
  <c r="R28" i="25"/>
  <c r="Y28" i="25" s="1"/>
  <c r="P28" i="25"/>
  <c r="O28" i="25"/>
  <c r="J28" i="25"/>
  <c r="N28" i="25" s="1"/>
  <c r="I28" i="25"/>
  <c r="H28" i="25"/>
  <c r="G28" i="25"/>
  <c r="AE27" i="25"/>
  <c r="AD27" i="25"/>
  <c r="X27" i="25" s="1"/>
  <c r="AC27" i="25"/>
  <c r="AB27" i="25"/>
  <c r="Y27" i="25"/>
  <c r="U27" i="25"/>
  <c r="R27" i="25"/>
  <c r="Q27" i="25"/>
  <c r="P27" i="25"/>
  <c r="O27" i="25"/>
  <c r="J27" i="25"/>
  <c r="N27" i="25" s="1"/>
  <c r="I27" i="25"/>
  <c r="H27" i="25"/>
  <c r="G27" i="25"/>
  <c r="AE26" i="25"/>
  <c r="AD26" i="25"/>
  <c r="X26" i="25" s="1"/>
  <c r="AC26" i="25"/>
  <c r="U26" i="25" s="1"/>
  <c r="AB26" i="25"/>
  <c r="R26" i="25"/>
  <c r="Y26" i="25" s="1"/>
  <c r="Q26" i="25"/>
  <c r="P26" i="25"/>
  <c r="O26" i="25"/>
  <c r="J26" i="25"/>
  <c r="N26" i="25" s="1"/>
  <c r="I26" i="25"/>
  <c r="H26" i="25"/>
  <c r="G26" i="25"/>
  <c r="AE25" i="25"/>
  <c r="AD25" i="25"/>
  <c r="X25" i="25" s="1"/>
  <c r="AC25" i="25"/>
  <c r="AB25" i="25"/>
  <c r="Q25" i="25" s="1"/>
  <c r="Y25" i="25"/>
  <c r="R25" i="25"/>
  <c r="U25" i="25" s="1"/>
  <c r="P25" i="25"/>
  <c r="O25" i="25"/>
  <c r="J25" i="25"/>
  <c r="N25" i="25" s="1"/>
  <c r="I25" i="25"/>
  <c r="H25" i="25"/>
  <c r="G25" i="25"/>
  <c r="AL24" i="25"/>
  <c r="AE24" i="25"/>
  <c r="P24" i="25" s="1"/>
  <c r="AD24" i="25"/>
  <c r="AC24" i="25"/>
  <c r="AB24" i="25"/>
  <c r="Y24" i="25"/>
  <c r="X24" i="25"/>
  <c r="R24" i="25"/>
  <c r="O24" i="25"/>
  <c r="J24" i="25"/>
  <c r="N24" i="25" s="1"/>
  <c r="I24" i="25"/>
  <c r="H24" i="25"/>
  <c r="G24" i="25"/>
  <c r="AL23" i="25"/>
  <c r="AE23" i="25"/>
  <c r="P23" i="25" s="1"/>
  <c r="AD23" i="25"/>
  <c r="AC23" i="25"/>
  <c r="AB23" i="25"/>
  <c r="Q23" i="25" s="1"/>
  <c r="X23" i="25"/>
  <c r="R23" i="25"/>
  <c r="Y23" i="25" s="1"/>
  <c r="O23" i="25"/>
  <c r="J23" i="25"/>
  <c r="N23" i="25" s="1"/>
  <c r="I23" i="25"/>
  <c r="H23" i="25"/>
  <c r="G23" i="25"/>
  <c r="AL22" i="25"/>
  <c r="AE22" i="25"/>
  <c r="P22" i="25" s="1"/>
  <c r="AD22" i="25"/>
  <c r="X22" i="25" s="1"/>
  <c r="AC22" i="25"/>
  <c r="AB22" i="25"/>
  <c r="R22" i="25"/>
  <c r="Y22" i="25" s="1"/>
  <c r="O22" i="25"/>
  <c r="J22" i="25"/>
  <c r="N22" i="25" s="1"/>
  <c r="I22" i="25"/>
  <c r="H22" i="25"/>
  <c r="G22" i="25"/>
  <c r="AL21" i="25"/>
  <c r="AE21" i="25"/>
  <c r="P21" i="25" s="1"/>
  <c r="AD21" i="25"/>
  <c r="AC21" i="25"/>
  <c r="U21" i="25" s="1"/>
  <c r="AB21" i="25"/>
  <c r="Q21" i="25" s="1"/>
  <c r="X21" i="25"/>
  <c r="R21" i="25"/>
  <c r="Y21" i="25" s="1"/>
  <c r="O21" i="25"/>
  <c r="J21" i="25"/>
  <c r="N21" i="25" s="1"/>
  <c r="I21" i="25"/>
  <c r="H21" i="25"/>
  <c r="G21" i="25"/>
  <c r="AC20" i="25"/>
  <c r="AB20" i="25"/>
  <c r="Q20" i="25" s="1"/>
  <c r="R20" i="25"/>
  <c r="Y20" i="25" s="1"/>
  <c r="O20" i="25"/>
  <c r="M20" i="25"/>
  <c r="AD20" i="25" s="1"/>
  <c r="X20" i="25" s="1"/>
  <c r="L20" i="25"/>
  <c r="AE20" i="25" s="1"/>
  <c r="P20" i="25" s="1"/>
  <c r="J20" i="25"/>
  <c r="N20" i="25" s="1"/>
  <c r="I20" i="25"/>
  <c r="H20" i="25"/>
  <c r="G20" i="25"/>
  <c r="AC19" i="25"/>
  <c r="AB19" i="25"/>
  <c r="Q19" i="25" s="1"/>
  <c r="X19" i="25"/>
  <c r="R19" i="25"/>
  <c r="Y19" i="25" s="1"/>
  <c r="P19" i="25"/>
  <c r="O19" i="25"/>
  <c r="J19" i="25"/>
  <c r="N19" i="25" s="1"/>
  <c r="I19" i="25"/>
  <c r="H19" i="25"/>
  <c r="G19" i="25"/>
  <c r="AC18" i="25"/>
  <c r="U18" i="25" s="1"/>
  <c r="AB18" i="25"/>
  <c r="Y18" i="25"/>
  <c r="X18" i="25"/>
  <c r="R18" i="25"/>
  <c r="Q18" i="25" s="1"/>
  <c r="P18" i="25"/>
  <c r="O18" i="25"/>
  <c r="J18" i="25"/>
  <c r="N18" i="25" s="1"/>
  <c r="I18" i="25"/>
  <c r="H18" i="25"/>
  <c r="G18" i="25"/>
  <c r="AE17" i="25"/>
  <c r="AD17" i="25"/>
  <c r="X17" i="25" s="1"/>
  <c r="AC17" i="25"/>
  <c r="U17" i="25" s="1"/>
  <c r="AB17" i="25"/>
  <c r="Y17" i="25"/>
  <c r="R17" i="25"/>
  <c r="Q17" i="25"/>
  <c r="P17" i="25"/>
  <c r="O17" i="25"/>
  <c r="J17" i="25"/>
  <c r="N17" i="25" s="1"/>
  <c r="I17" i="25"/>
  <c r="H17" i="25"/>
  <c r="G17" i="25"/>
  <c r="AE16" i="25"/>
  <c r="P16" i="25" s="1"/>
  <c r="AD16" i="25"/>
  <c r="X16" i="25" s="1"/>
  <c r="Q16" i="25" s="1"/>
  <c r="Y16" i="25"/>
  <c r="U16" i="25" s="1"/>
  <c r="R16" i="25"/>
  <c r="O16" i="25"/>
  <c r="J16" i="25"/>
  <c r="N16" i="25" s="1"/>
  <c r="I16" i="25"/>
  <c r="H16" i="25"/>
  <c r="G16" i="25"/>
  <c r="AE15" i="25"/>
  <c r="P15" i="25" s="1"/>
  <c r="AD15" i="25"/>
  <c r="X15" i="25" s="1"/>
  <c r="Q15" i="25" s="1"/>
  <c r="R15" i="25"/>
  <c r="Y15" i="25" s="1"/>
  <c r="U15" i="25" s="1"/>
  <c r="O15" i="25"/>
  <c r="J15" i="25"/>
  <c r="N15" i="25" s="1"/>
  <c r="I15" i="25"/>
  <c r="H15" i="25"/>
  <c r="G15" i="25"/>
  <c r="AE14" i="25"/>
  <c r="P14" i="25" s="1"/>
  <c r="AD14" i="25"/>
  <c r="X14" i="25"/>
  <c r="Q14" i="25" s="1"/>
  <c r="R14" i="25"/>
  <c r="Y14" i="25" s="1"/>
  <c r="U14" i="25" s="1"/>
  <c r="O14" i="25"/>
  <c r="J14" i="25"/>
  <c r="N14" i="25" s="1"/>
  <c r="I14" i="25"/>
  <c r="H14" i="25"/>
  <c r="G14" i="25"/>
  <c r="AE13" i="25"/>
  <c r="P13" i="25" s="1"/>
  <c r="AD13" i="25"/>
  <c r="X13" i="25" s="1"/>
  <c r="Q13" i="25" s="1"/>
  <c r="R13" i="25"/>
  <c r="Y13" i="25" s="1"/>
  <c r="U13" i="25" s="1"/>
  <c r="O13" i="25"/>
  <c r="J13" i="25"/>
  <c r="N13" i="25" s="1"/>
  <c r="I13" i="25"/>
  <c r="H13" i="25"/>
  <c r="G13" i="25"/>
  <c r="AE12" i="25"/>
  <c r="P12" i="25" s="1"/>
  <c r="AD12" i="25"/>
  <c r="X12" i="25" s="1"/>
  <c r="Q12" i="25" s="1"/>
  <c r="Y12" i="25"/>
  <c r="U12" i="25" s="1"/>
  <c r="R12" i="25"/>
  <c r="O12" i="25"/>
  <c r="J12" i="25"/>
  <c r="N12" i="25" s="1"/>
  <c r="I12" i="25"/>
  <c r="H12" i="25"/>
  <c r="G12" i="25"/>
  <c r="AE11" i="25"/>
  <c r="P11" i="25" s="1"/>
  <c r="AD11" i="25"/>
  <c r="X11" i="25" s="1"/>
  <c r="Q11" i="25" s="1"/>
  <c r="R11" i="25"/>
  <c r="Y11" i="25" s="1"/>
  <c r="U11" i="25" s="1"/>
  <c r="O11" i="25"/>
  <c r="J11" i="25"/>
  <c r="N11" i="25" s="1"/>
  <c r="I11" i="25"/>
  <c r="H11" i="25"/>
  <c r="G11" i="25"/>
  <c r="AE10" i="25"/>
  <c r="P10" i="25" s="1"/>
  <c r="AD10" i="25"/>
  <c r="X10" i="25"/>
  <c r="Q10" i="25" s="1"/>
  <c r="R10" i="25"/>
  <c r="Y10" i="25" s="1"/>
  <c r="U10" i="25" s="1"/>
  <c r="O10" i="25"/>
  <c r="J10" i="25"/>
  <c r="N10" i="25" s="1"/>
  <c r="I10" i="25"/>
  <c r="H10" i="25"/>
  <c r="G10" i="25"/>
  <c r="AE9" i="25"/>
  <c r="P9" i="25" s="1"/>
  <c r="AD9" i="25"/>
  <c r="X9" i="25" s="1"/>
  <c r="Q9" i="25" s="1"/>
  <c r="R9" i="25"/>
  <c r="Y9" i="25" s="1"/>
  <c r="U9" i="25" s="1"/>
  <c r="O9" i="25"/>
  <c r="J9" i="25"/>
  <c r="N9" i="25" s="1"/>
  <c r="I9" i="25"/>
  <c r="H9" i="25"/>
  <c r="G9" i="25"/>
  <c r="AE8" i="25"/>
  <c r="P8" i="25" s="1"/>
  <c r="AD8" i="25"/>
  <c r="X8" i="25" s="1"/>
  <c r="Q8" i="25" s="1"/>
  <c r="Y8" i="25"/>
  <c r="U8" i="25" s="1"/>
  <c r="R8" i="25"/>
  <c r="O8" i="25"/>
  <c r="J8" i="25"/>
  <c r="N8" i="25" s="1"/>
  <c r="I8" i="25"/>
  <c r="H8" i="25"/>
  <c r="G8" i="25"/>
  <c r="AE7" i="25"/>
  <c r="P7" i="25" s="1"/>
  <c r="AD7" i="25"/>
  <c r="X7" i="25" s="1"/>
  <c r="Q7" i="25" s="1"/>
  <c r="R7" i="25"/>
  <c r="Y7" i="25" s="1"/>
  <c r="U7" i="25" s="1"/>
  <c r="O7" i="25"/>
  <c r="J7" i="25"/>
  <c r="N7" i="25" s="1"/>
  <c r="I7" i="25"/>
  <c r="H7" i="25"/>
  <c r="G7" i="25"/>
  <c r="AE6" i="25"/>
  <c r="P6" i="25" s="1"/>
  <c r="AD6" i="25"/>
  <c r="X6" i="25"/>
  <c r="Q6" i="25" s="1"/>
  <c r="R6" i="25"/>
  <c r="Y6" i="25" s="1"/>
  <c r="U6" i="25" s="1"/>
  <c r="O6" i="25"/>
  <c r="J6" i="25"/>
  <c r="N6" i="25" s="1"/>
  <c r="I6" i="25"/>
  <c r="H6" i="25"/>
  <c r="G6" i="25"/>
  <c r="AE5" i="25"/>
  <c r="P5" i="25" s="1"/>
  <c r="AD5" i="25"/>
  <c r="X5" i="25" s="1"/>
  <c r="Q5" i="25" s="1"/>
  <c r="R5" i="25"/>
  <c r="Y5" i="25" s="1"/>
  <c r="U5" i="25" s="1"/>
  <c r="O5" i="25"/>
  <c r="J5" i="25"/>
  <c r="N5" i="25" s="1"/>
  <c r="I5" i="25"/>
  <c r="H5" i="25"/>
  <c r="G5" i="25"/>
  <c r="AE4" i="25"/>
  <c r="P4" i="25" s="1"/>
  <c r="AD4" i="25"/>
  <c r="X4" i="25" s="1"/>
  <c r="Q4" i="25" s="1"/>
  <c r="Y4" i="25"/>
  <c r="U4" i="25" s="1"/>
  <c r="R4" i="25"/>
  <c r="O4" i="25"/>
  <c r="J4" i="25"/>
  <c r="N4" i="25" s="1"/>
  <c r="I4" i="25"/>
  <c r="H4" i="25"/>
  <c r="G4" i="25"/>
  <c r="AE3" i="25"/>
  <c r="P3" i="25" s="1"/>
  <c r="AD3" i="25"/>
  <c r="X3" i="25" s="1"/>
  <c r="Q3" i="25" s="1"/>
  <c r="R3" i="25"/>
  <c r="Y3" i="25" s="1"/>
  <c r="U3" i="25" s="1"/>
  <c r="O3" i="25"/>
  <c r="J3" i="25"/>
  <c r="N3" i="25" s="1"/>
  <c r="I3" i="25"/>
  <c r="H3" i="25"/>
  <c r="G3" i="25"/>
  <c r="AE2" i="25"/>
  <c r="P2" i="25" s="1"/>
  <c r="AD2" i="25"/>
  <c r="X2" i="25"/>
  <c r="Q2" i="25" s="1"/>
  <c r="R2" i="25"/>
  <c r="Y2" i="25" s="1"/>
  <c r="U2" i="25" s="1"/>
  <c r="O2" i="25"/>
  <c r="J2" i="25"/>
  <c r="N2" i="25" s="1"/>
  <c r="I2" i="25"/>
  <c r="H2" i="25"/>
  <c r="G2" i="25"/>
  <c r="G33" i="24"/>
  <c r="G34" i="24"/>
  <c r="G35" i="24"/>
  <c r="G36" i="24"/>
  <c r="G37" i="24"/>
  <c r="G38" i="24"/>
  <c r="G32" i="24"/>
  <c r="G29" i="24"/>
  <c r="G30" i="24"/>
  <c r="G31" i="24"/>
  <c r="G28" i="24"/>
  <c r="G22" i="24"/>
  <c r="G23" i="24"/>
  <c r="G24" i="24"/>
  <c r="G25" i="24"/>
  <c r="G26" i="24"/>
  <c r="G27" i="24"/>
  <c r="G21" i="24"/>
  <c r="G15" i="24"/>
  <c r="G14" i="24"/>
  <c r="G17" i="24"/>
  <c r="G18" i="24"/>
  <c r="G19" i="24"/>
  <c r="G20" i="24"/>
  <c r="G16" i="24"/>
  <c r="G12" i="24"/>
  <c r="G13" i="24"/>
  <c r="G11" i="24"/>
  <c r="G9" i="24"/>
  <c r="G10" i="24"/>
  <c r="G8" i="24"/>
  <c r="G3" i="24"/>
  <c r="G4" i="24"/>
  <c r="G5" i="24"/>
  <c r="G6" i="24"/>
  <c r="G7" i="24"/>
  <c r="G2" i="24"/>
  <c r="AE38" i="24"/>
  <c r="P38" i="24" s="1"/>
  <c r="AD38" i="24"/>
  <c r="X38" i="24" s="1"/>
  <c r="AC38" i="24"/>
  <c r="AB38" i="24"/>
  <c r="R38" i="24"/>
  <c r="Y38" i="24" s="1"/>
  <c r="O38" i="24"/>
  <c r="J38" i="24"/>
  <c r="N38" i="24" s="1"/>
  <c r="I38" i="24"/>
  <c r="H38" i="24"/>
  <c r="AE37" i="24"/>
  <c r="P37" i="24" s="1"/>
  <c r="AD37" i="24"/>
  <c r="X37" i="24" s="1"/>
  <c r="AC37" i="24"/>
  <c r="AB37" i="24"/>
  <c r="R37" i="24"/>
  <c r="Y37" i="24" s="1"/>
  <c r="O37" i="24"/>
  <c r="J37" i="24"/>
  <c r="N37" i="24" s="1"/>
  <c r="I37" i="24"/>
  <c r="H37" i="24"/>
  <c r="AE36" i="24"/>
  <c r="P36" i="24" s="1"/>
  <c r="AD36" i="24"/>
  <c r="X36" i="24" s="1"/>
  <c r="AC36" i="24"/>
  <c r="AB36" i="24"/>
  <c r="R36" i="24"/>
  <c r="Y36" i="24" s="1"/>
  <c r="O36" i="24"/>
  <c r="J36" i="24"/>
  <c r="N36" i="24" s="1"/>
  <c r="I36" i="24"/>
  <c r="H36" i="24"/>
  <c r="AE35" i="24"/>
  <c r="P35" i="24" s="1"/>
  <c r="AD35" i="24"/>
  <c r="X35" i="24" s="1"/>
  <c r="Q35" i="24" s="1"/>
  <c r="R35" i="24"/>
  <c r="Y35" i="24" s="1"/>
  <c r="U35" i="24" s="1"/>
  <c r="O35" i="24"/>
  <c r="J35" i="24"/>
  <c r="N35" i="24" s="1"/>
  <c r="I35" i="24"/>
  <c r="H35" i="24"/>
  <c r="AE34" i="24"/>
  <c r="P34" i="24" s="1"/>
  <c r="AD34" i="24"/>
  <c r="X34" i="24" s="1"/>
  <c r="AC34" i="24"/>
  <c r="AB34" i="24"/>
  <c r="R34" i="24"/>
  <c r="Y34" i="24" s="1"/>
  <c r="O34" i="24"/>
  <c r="J34" i="24"/>
  <c r="N34" i="24" s="1"/>
  <c r="I34" i="24"/>
  <c r="H34" i="24"/>
  <c r="AE33" i="24"/>
  <c r="P33" i="24" s="1"/>
  <c r="AD33" i="24"/>
  <c r="X33" i="24" s="1"/>
  <c r="AC33" i="24"/>
  <c r="AB33" i="24"/>
  <c r="R33" i="24"/>
  <c r="Y33" i="24" s="1"/>
  <c r="O33" i="24"/>
  <c r="J33" i="24"/>
  <c r="N33" i="24" s="1"/>
  <c r="I33" i="24"/>
  <c r="H33" i="24"/>
  <c r="AE32" i="24"/>
  <c r="P32" i="24" s="1"/>
  <c r="AD32" i="24"/>
  <c r="X32" i="24" s="1"/>
  <c r="AC32" i="24"/>
  <c r="AB32" i="24"/>
  <c r="R32" i="24"/>
  <c r="Y32" i="24" s="1"/>
  <c r="O32" i="24"/>
  <c r="J32" i="24"/>
  <c r="N32" i="24" s="1"/>
  <c r="I32" i="24"/>
  <c r="H32" i="24"/>
  <c r="AC31" i="24"/>
  <c r="AB31" i="24"/>
  <c r="X31" i="24"/>
  <c r="R31" i="24"/>
  <c r="Y31" i="24" s="1"/>
  <c r="P31" i="24"/>
  <c r="O31" i="24"/>
  <c r="J31" i="24"/>
  <c r="N31" i="24" s="1"/>
  <c r="I31" i="24"/>
  <c r="H31" i="24"/>
  <c r="AE30" i="24"/>
  <c r="P30" i="24" s="1"/>
  <c r="AD30" i="24"/>
  <c r="X30" i="24" s="1"/>
  <c r="AC30" i="24"/>
  <c r="AB30" i="24"/>
  <c r="R30" i="24"/>
  <c r="Y30" i="24" s="1"/>
  <c r="O30" i="24"/>
  <c r="J30" i="24"/>
  <c r="N30" i="24" s="1"/>
  <c r="I30" i="24"/>
  <c r="H30" i="24"/>
  <c r="AE29" i="24"/>
  <c r="P29" i="24" s="1"/>
  <c r="AD29" i="24"/>
  <c r="X29" i="24" s="1"/>
  <c r="AC29" i="24"/>
  <c r="AB29" i="24"/>
  <c r="R29" i="24"/>
  <c r="Y29" i="24" s="1"/>
  <c r="O29" i="24"/>
  <c r="J29" i="24"/>
  <c r="N29" i="24" s="1"/>
  <c r="I29" i="24"/>
  <c r="H29" i="24"/>
  <c r="AE28" i="24"/>
  <c r="P28" i="24" s="1"/>
  <c r="AD28" i="24"/>
  <c r="X28" i="24" s="1"/>
  <c r="AC28" i="24"/>
  <c r="AB28" i="24"/>
  <c r="R28" i="24"/>
  <c r="Y28" i="24" s="1"/>
  <c r="O28" i="24"/>
  <c r="J28" i="24"/>
  <c r="N28" i="24" s="1"/>
  <c r="I28" i="24"/>
  <c r="H28" i="24"/>
  <c r="AE27" i="24"/>
  <c r="P27" i="24" s="1"/>
  <c r="AD27" i="24"/>
  <c r="X27" i="24" s="1"/>
  <c r="AC27" i="24"/>
  <c r="AB27" i="24"/>
  <c r="R27" i="24"/>
  <c r="Y27" i="24" s="1"/>
  <c r="O27" i="24"/>
  <c r="J27" i="24"/>
  <c r="N27" i="24" s="1"/>
  <c r="I27" i="24"/>
  <c r="H27" i="24"/>
  <c r="AE26" i="24"/>
  <c r="P26" i="24" s="1"/>
  <c r="AD26" i="24"/>
  <c r="X26" i="24" s="1"/>
  <c r="AC26" i="24"/>
  <c r="AB26" i="24"/>
  <c r="R26" i="24"/>
  <c r="Y26" i="24" s="1"/>
  <c r="O26" i="24"/>
  <c r="J26" i="24"/>
  <c r="N26" i="24" s="1"/>
  <c r="I26" i="24"/>
  <c r="H26" i="24"/>
  <c r="AE25" i="24"/>
  <c r="P25" i="24" s="1"/>
  <c r="AD25" i="24"/>
  <c r="X25" i="24" s="1"/>
  <c r="Q25" i="24" s="1"/>
  <c r="R25" i="24"/>
  <c r="Y25" i="24" s="1"/>
  <c r="U25" i="24" s="1"/>
  <c r="O25" i="24"/>
  <c r="J25" i="24"/>
  <c r="N25" i="24" s="1"/>
  <c r="I25" i="24"/>
  <c r="H25" i="24"/>
  <c r="AE24" i="24"/>
  <c r="P24" i="24" s="1"/>
  <c r="AD24" i="24"/>
  <c r="X24" i="24" s="1"/>
  <c r="Q24" i="24" s="1"/>
  <c r="R24" i="24"/>
  <c r="Y24" i="24" s="1"/>
  <c r="U24" i="24" s="1"/>
  <c r="O24" i="24"/>
  <c r="J24" i="24"/>
  <c r="N24" i="24" s="1"/>
  <c r="I24" i="24"/>
  <c r="H24" i="24"/>
  <c r="AE23" i="24"/>
  <c r="P23" i="24" s="1"/>
  <c r="AD23" i="24"/>
  <c r="X23" i="24" s="1"/>
  <c r="AC23" i="24"/>
  <c r="AB23" i="24"/>
  <c r="R23" i="24"/>
  <c r="Y23" i="24" s="1"/>
  <c r="O23" i="24"/>
  <c r="J23" i="24"/>
  <c r="N23" i="24" s="1"/>
  <c r="I23" i="24"/>
  <c r="H23" i="24"/>
  <c r="AE22" i="24"/>
  <c r="P22" i="24" s="1"/>
  <c r="AD22" i="24"/>
  <c r="X22" i="24" s="1"/>
  <c r="AC22" i="24"/>
  <c r="AB22" i="24"/>
  <c r="R22" i="24"/>
  <c r="Y22" i="24" s="1"/>
  <c r="O22" i="24"/>
  <c r="J22" i="24"/>
  <c r="N22" i="24" s="1"/>
  <c r="I22" i="24"/>
  <c r="H22" i="24"/>
  <c r="AE21" i="24"/>
  <c r="P21" i="24" s="1"/>
  <c r="AD21" i="24"/>
  <c r="X21" i="24" s="1"/>
  <c r="AC21" i="24"/>
  <c r="AB21" i="24"/>
  <c r="R21" i="24"/>
  <c r="Y21" i="24" s="1"/>
  <c r="O21" i="24"/>
  <c r="J21" i="24"/>
  <c r="N21" i="24" s="1"/>
  <c r="I21" i="24"/>
  <c r="H21" i="24"/>
  <c r="AL24" i="24"/>
  <c r="AE20" i="24"/>
  <c r="P20" i="24" s="1"/>
  <c r="AD20" i="24"/>
  <c r="X20" i="24" s="1"/>
  <c r="AC20" i="24"/>
  <c r="AB20" i="24"/>
  <c r="R20" i="24"/>
  <c r="O20" i="24"/>
  <c r="J20" i="24"/>
  <c r="N20" i="24" s="1"/>
  <c r="I20" i="24"/>
  <c r="H20" i="24"/>
  <c r="AL23" i="24"/>
  <c r="AE19" i="24"/>
  <c r="P19" i="24" s="1"/>
  <c r="AD19" i="24"/>
  <c r="X19" i="24" s="1"/>
  <c r="AC19" i="24"/>
  <c r="AB19" i="24"/>
  <c r="R19" i="24"/>
  <c r="Y19" i="24" s="1"/>
  <c r="O19" i="24"/>
  <c r="J19" i="24"/>
  <c r="N19" i="24" s="1"/>
  <c r="I19" i="24"/>
  <c r="H19" i="24"/>
  <c r="AL22" i="24"/>
  <c r="AE18" i="24"/>
  <c r="P18" i="24" s="1"/>
  <c r="AD18" i="24"/>
  <c r="X18" i="24" s="1"/>
  <c r="AC18" i="24"/>
  <c r="AB18" i="24"/>
  <c r="R18" i="24"/>
  <c r="Y18" i="24" s="1"/>
  <c r="O18" i="24"/>
  <c r="J18" i="24"/>
  <c r="N18" i="24" s="1"/>
  <c r="I18" i="24"/>
  <c r="H18" i="24"/>
  <c r="AL21" i="24"/>
  <c r="AE17" i="24"/>
  <c r="P17" i="24" s="1"/>
  <c r="AD17" i="24"/>
  <c r="X17" i="24" s="1"/>
  <c r="AC17" i="24"/>
  <c r="AB17" i="24"/>
  <c r="R17" i="24"/>
  <c r="Y17" i="24" s="1"/>
  <c r="O17" i="24"/>
  <c r="J17" i="24"/>
  <c r="N17" i="24" s="1"/>
  <c r="I17" i="24"/>
  <c r="H17" i="24"/>
  <c r="AC16" i="24"/>
  <c r="AB16" i="24"/>
  <c r="R16" i="24"/>
  <c r="Y16" i="24" s="1"/>
  <c r="O16" i="24"/>
  <c r="M16" i="24"/>
  <c r="J16" i="24" s="1"/>
  <c r="N16" i="24" s="1"/>
  <c r="I16" i="24"/>
  <c r="AC15" i="24"/>
  <c r="AB15" i="24"/>
  <c r="X15" i="24"/>
  <c r="R15" i="24"/>
  <c r="Y15" i="24" s="1"/>
  <c r="P15" i="24"/>
  <c r="O15" i="24"/>
  <c r="J15" i="24"/>
  <c r="N15" i="24" s="1"/>
  <c r="I15" i="24"/>
  <c r="H15" i="24"/>
  <c r="AE14" i="24"/>
  <c r="P14" i="24" s="1"/>
  <c r="AD14" i="24"/>
  <c r="X14" i="24" s="1"/>
  <c r="AC14" i="24"/>
  <c r="AB14" i="24"/>
  <c r="R14" i="24"/>
  <c r="Y14" i="24" s="1"/>
  <c r="O14" i="24"/>
  <c r="J14" i="24"/>
  <c r="N14" i="24" s="1"/>
  <c r="I14" i="24"/>
  <c r="H14" i="24"/>
  <c r="AE13" i="24"/>
  <c r="P13" i="24" s="1"/>
  <c r="AD13" i="24"/>
  <c r="X13" i="24" s="1"/>
  <c r="Q13" i="24" s="1"/>
  <c r="R13" i="24"/>
  <c r="Y13" i="24" s="1"/>
  <c r="U13" i="24" s="1"/>
  <c r="O13" i="24"/>
  <c r="J13" i="24"/>
  <c r="N13" i="24" s="1"/>
  <c r="I13" i="24"/>
  <c r="H13" i="24"/>
  <c r="AE12" i="24"/>
  <c r="P12" i="24" s="1"/>
  <c r="AD12" i="24"/>
  <c r="X12" i="24" s="1"/>
  <c r="Q12" i="24" s="1"/>
  <c r="R12" i="24"/>
  <c r="Y12" i="24" s="1"/>
  <c r="U12" i="24" s="1"/>
  <c r="O12" i="24"/>
  <c r="J12" i="24"/>
  <c r="N12" i="24" s="1"/>
  <c r="I12" i="24"/>
  <c r="H12" i="24"/>
  <c r="AE11" i="24"/>
  <c r="P11" i="24" s="1"/>
  <c r="AD11" i="24"/>
  <c r="X11" i="24" s="1"/>
  <c r="Q11" i="24" s="1"/>
  <c r="R11" i="24"/>
  <c r="Y11" i="24" s="1"/>
  <c r="U11" i="24" s="1"/>
  <c r="O11" i="24"/>
  <c r="J11" i="24"/>
  <c r="N11" i="24" s="1"/>
  <c r="I11" i="24"/>
  <c r="H11" i="24"/>
  <c r="AE10" i="24"/>
  <c r="P10" i="24" s="1"/>
  <c r="AD10" i="24"/>
  <c r="X10" i="24" s="1"/>
  <c r="Q10" i="24" s="1"/>
  <c r="R10" i="24"/>
  <c r="Y10" i="24" s="1"/>
  <c r="U10" i="24" s="1"/>
  <c r="O10" i="24"/>
  <c r="J10" i="24"/>
  <c r="N10" i="24" s="1"/>
  <c r="I10" i="24"/>
  <c r="H10" i="24"/>
  <c r="AE9" i="24"/>
  <c r="P9" i="24" s="1"/>
  <c r="AD9" i="24"/>
  <c r="X9" i="24" s="1"/>
  <c r="Q9" i="24" s="1"/>
  <c r="R9" i="24"/>
  <c r="Y9" i="24" s="1"/>
  <c r="U9" i="24" s="1"/>
  <c r="O9" i="24"/>
  <c r="J9" i="24"/>
  <c r="N9" i="24" s="1"/>
  <c r="I9" i="24"/>
  <c r="H9" i="24"/>
  <c r="AE8" i="24"/>
  <c r="P8" i="24" s="1"/>
  <c r="AD8" i="24"/>
  <c r="X8" i="24" s="1"/>
  <c r="Q8" i="24" s="1"/>
  <c r="R8" i="24"/>
  <c r="Y8" i="24" s="1"/>
  <c r="U8" i="24" s="1"/>
  <c r="O8" i="24"/>
  <c r="J8" i="24"/>
  <c r="N8" i="24" s="1"/>
  <c r="I8" i="24"/>
  <c r="H8" i="24"/>
  <c r="AE7" i="24"/>
  <c r="P7" i="24" s="1"/>
  <c r="AD7" i="24"/>
  <c r="X7" i="24" s="1"/>
  <c r="Q7" i="24" s="1"/>
  <c r="R7" i="24"/>
  <c r="Y7" i="24" s="1"/>
  <c r="U7" i="24" s="1"/>
  <c r="O7" i="24"/>
  <c r="J7" i="24"/>
  <c r="N7" i="24" s="1"/>
  <c r="I7" i="24"/>
  <c r="H7" i="24"/>
  <c r="AE6" i="24"/>
  <c r="P6" i="24" s="1"/>
  <c r="AD6" i="24"/>
  <c r="X6" i="24" s="1"/>
  <c r="Q6" i="24" s="1"/>
  <c r="R6" i="24"/>
  <c r="Y6" i="24" s="1"/>
  <c r="U6" i="24" s="1"/>
  <c r="O6" i="24"/>
  <c r="J6" i="24"/>
  <c r="N6" i="24" s="1"/>
  <c r="I6" i="24"/>
  <c r="H6" i="24"/>
  <c r="AE5" i="24"/>
  <c r="P5" i="24" s="1"/>
  <c r="AD5" i="24"/>
  <c r="X5" i="24" s="1"/>
  <c r="Q5" i="24" s="1"/>
  <c r="R5" i="24"/>
  <c r="Y5" i="24" s="1"/>
  <c r="U5" i="24" s="1"/>
  <c r="O5" i="24"/>
  <c r="J5" i="24"/>
  <c r="N5" i="24" s="1"/>
  <c r="I5" i="24"/>
  <c r="H5" i="24"/>
  <c r="AE4" i="24"/>
  <c r="P4" i="24" s="1"/>
  <c r="AD4" i="24"/>
  <c r="X4" i="24" s="1"/>
  <c r="Q4" i="24" s="1"/>
  <c r="R4" i="24"/>
  <c r="Y4" i="24" s="1"/>
  <c r="U4" i="24" s="1"/>
  <c r="O4" i="24"/>
  <c r="J4" i="24"/>
  <c r="N4" i="24" s="1"/>
  <c r="I4" i="24"/>
  <c r="H4" i="24"/>
  <c r="AE3" i="24"/>
  <c r="P3" i="24" s="1"/>
  <c r="AD3" i="24"/>
  <c r="X3" i="24" s="1"/>
  <c r="Q3" i="24" s="1"/>
  <c r="R3" i="24"/>
  <c r="Y3" i="24" s="1"/>
  <c r="U3" i="24" s="1"/>
  <c r="O3" i="24"/>
  <c r="J3" i="24"/>
  <c r="N3" i="24" s="1"/>
  <c r="I3" i="24"/>
  <c r="H3" i="24"/>
  <c r="AE2" i="24"/>
  <c r="P2" i="24" s="1"/>
  <c r="AD2" i="24"/>
  <c r="X2" i="24" s="1"/>
  <c r="Q2" i="24" s="1"/>
  <c r="R2" i="24"/>
  <c r="Y2" i="24" s="1"/>
  <c r="U2" i="24" s="1"/>
  <c r="O2" i="24"/>
  <c r="J2" i="24"/>
  <c r="N2" i="24" s="1"/>
  <c r="I2" i="24"/>
  <c r="H2" i="24"/>
  <c r="T22" i="28" l="1"/>
  <c r="P22" i="28" s="1"/>
  <c r="J22" i="28"/>
  <c r="T79" i="28"/>
  <c r="P79" i="28" s="1"/>
  <c r="J79" i="28"/>
  <c r="T71" i="28"/>
  <c r="P71" i="28" s="1"/>
  <c r="J71" i="28"/>
  <c r="T20" i="28"/>
  <c r="P20" i="28" s="1"/>
  <c r="J20" i="28"/>
  <c r="T30" i="28"/>
  <c r="P30" i="28" s="1"/>
  <c r="J30" i="28"/>
  <c r="T26" i="28"/>
  <c r="P26" i="28" s="1"/>
  <c r="J26" i="28"/>
  <c r="T19" i="28"/>
  <c r="P19" i="28" s="1"/>
  <c r="J19" i="28"/>
  <c r="T18" i="28"/>
  <c r="P18" i="28" s="1"/>
  <c r="J18" i="28"/>
  <c r="T24" i="28"/>
  <c r="P24" i="28" s="1"/>
  <c r="J24" i="28"/>
  <c r="T29" i="28"/>
  <c r="P29" i="28" s="1"/>
  <c r="J29" i="28"/>
  <c r="U28" i="25"/>
  <c r="Q24" i="25"/>
  <c r="Q22" i="25"/>
  <c r="Y35" i="25"/>
  <c r="Y43" i="25"/>
  <c r="U31" i="25"/>
  <c r="Q46" i="25"/>
  <c r="U20" i="25"/>
  <c r="U23" i="25"/>
  <c r="U19" i="25"/>
  <c r="U24" i="25"/>
  <c r="U33" i="25"/>
  <c r="U37" i="25"/>
  <c r="U46" i="25"/>
  <c r="U22" i="25"/>
  <c r="Q15" i="24"/>
  <c r="U16" i="24"/>
  <c r="U27" i="24"/>
  <c r="L16" i="24"/>
  <c r="AE16" i="24" s="1"/>
  <c r="P16" i="24" s="1"/>
  <c r="Q20" i="24"/>
  <c r="Q28" i="24"/>
  <c r="U18" i="24"/>
  <c r="U28" i="24"/>
  <c r="U36" i="24"/>
  <c r="Q30" i="24"/>
  <c r="U38" i="24"/>
  <c r="U20" i="24"/>
  <c r="U30" i="24"/>
  <c r="Q38" i="24"/>
  <c r="U22" i="24"/>
  <c r="U26" i="24"/>
  <c r="U37" i="24"/>
  <c r="U17" i="24"/>
  <c r="Q22" i="24"/>
  <c r="Q17" i="24"/>
  <c r="Q18" i="24"/>
  <c r="Q21" i="24"/>
  <c r="Q23" i="24"/>
  <c r="U29" i="24"/>
  <c r="Q31" i="24"/>
  <c r="Q29" i="24"/>
  <c r="U31" i="24"/>
  <c r="Q33" i="24"/>
  <c r="Q14" i="24"/>
  <c r="U21" i="24"/>
  <c r="U23" i="24"/>
  <c r="Q27" i="24"/>
  <c r="Q37" i="24"/>
  <c r="Q16" i="24"/>
  <c r="Q19" i="24"/>
  <c r="Q26" i="24"/>
  <c r="Q32" i="24"/>
  <c r="Q34" i="24"/>
  <c r="Q36" i="24"/>
  <c r="U14" i="24"/>
  <c r="U32" i="24"/>
  <c r="U34" i="24"/>
  <c r="U15" i="24"/>
  <c r="Y20" i="24"/>
  <c r="U33" i="24"/>
  <c r="AD16" i="24"/>
  <c r="X16" i="24" s="1"/>
  <c r="U19" i="24"/>
  <c r="AC43" i="23"/>
  <c r="U43" i="23" s="1"/>
  <c r="AB43" i="23"/>
  <c r="X43" i="23"/>
  <c r="R43" i="23"/>
  <c r="Y43" i="23" s="1"/>
  <c r="P43" i="23"/>
  <c r="O43" i="23"/>
  <c r="J43" i="23"/>
  <c r="N43" i="23" s="1"/>
  <c r="I43" i="23"/>
  <c r="H43" i="23"/>
  <c r="G43" i="23"/>
  <c r="AE42" i="23"/>
  <c r="P42" i="23" s="1"/>
  <c r="AD42" i="23"/>
  <c r="X42" i="23" s="1"/>
  <c r="AC42" i="23"/>
  <c r="AB42" i="23"/>
  <c r="R42" i="23"/>
  <c r="Y42" i="23" s="1"/>
  <c r="O42" i="23"/>
  <c r="J42" i="23"/>
  <c r="N42" i="23" s="1"/>
  <c r="I42" i="23"/>
  <c r="H42" i="23"/>
  <c r="G42" i="23"/>
  <c r="AE41" i="23"/>
  <c r="P41" i="23" s="1"/>
  <c r="AD41" i="23"/>
  <c r="X41" i="23" s="1"/>
  <c r="AC41" i="23"/>
  <c r="AB41" i="23"/>
  <c r="R41" i="23"/>
  <c r="Y41" i="23" s="1"/>
  <c r="O41" i="23"/>
  <c r="J41" i="23"/>
  <c r="N41" i="23" s="1"/>
  <c r="I41" i="23"/>
  <c r="H41" i="23"/>
  <c r="G41" i="23"/>
  <c r="AE40" i="23"/>
  <c r="P40" i="23" s="1"/>
  <c r="AD40" i="23"/>
  <c r="X40" i="23" s="1"/>
  <c r="AC40" i="23"/>
  <c r="AB40" i="23"/>
  <c r="R40" i="23"/>
  <c r="Y40" i="23" s="1"/>
  <c r="O40" i="23"/>
  <c r="J40" i="23"/>
  <c r="N40" i="23" s="1"/>
  <c r="I40" i="23"/>
  <c r="H40" i="23"/>
  <c r="G40" i="23"/>
  <c r="AE39" i="23"/>
  <c r="AD39" i="23"/>
  <c r="X39" i="23" s="1"/>
  <c r="Q39" i="23" s="1"/>
  <c r="R39" i="23"/>
  <c r="Y39" i="23" s="1"/>
  <c r="U39" i="23" s="1"/>
  <c r="P39" i="23"/>
  <c r="O39" i="23"/>
  <c r="N39" i="23"/>
  <c r="J39" i="23"/>
  <c r="I39" i="23"/>
  <c r="H39" i="23"/>
  <c r="G39" i="23"/>
  <c r="AE38" i="23"/>
  <c r="P38" i="23" s="1"/>
  <c r="AD38" i="23"/>
  <c r="X38" i="23" s="1"/>
  <c r="AC38" i="23"/>
  <c r="U38" i="23" s="1"/>
  <c r="AB38" i="23"/>
  <c r="Q38" i="23" s="1"/>
  <c r="Y38" i="23"/>
  <c r="R38" i="23"/>
  <c r="O38" i="23"/>
  <c r="J38" i="23"/>
  <c r="N38" i="23" s="1"/>
  <c r="I38" i="23"/>
  <c r="H38" i="23"/>
  <c r="G38" i="23"/>
  <c r="AE37" i="23"/>
  <c r="AD37" i="23"/>
  <c r="X37" i="23" s="1"/>
  <c r="AC37" i="23"/>
  <c r="AB37" i="23"/>
  <c r="R37" i="23"/>
  <c r="Y37" i="23" s="1"/>
  <c r="P37" i="23"/>
  <c r="O37" i="23"/>
  <c r="N37" i="23"/>
  <c r="J37" i="23"/>
  <c r="I37" i="23"/>
  <c r="H37" i="23"/>
  <c r="G37" i="23"/>
  <c r="AE36" i="23"/>
  <c r="P36" i="23" s="1"/>
  <c r="AD36" i="23"/>
  <c r="X36" i="23" s="1"/>
  <c r="AC36" i="23"/>
  <c r="AB36" i="23"/>
  <c r="R36" i="23"/>
  <c r="Y36" i="23" s="1"/>
  <c r="O36" i="23"/>
  <c r="J36" i="23"/>
  <c r="N36" i="23" s="1"/>
  <c r="I36" i="23"/>
  <c r="H36" i="23"/>
  <c r="G36" i="23"/>
  <c r="AC35" i="23"/>
  <c r="AB35" i="23"/>
  <c r="Q35" i="23" s="1"/>
  <c r="X35" i="23"/>
  <c r="R35" i="23"/>
  <c r="Y35" i="23" s="1"/>
  <c r="P35" i="23"/>
  <c r="O35" i="23"/>
  <c r="J35" i="23"/>
  <c r="N35" i="23" s="1"/>
  <c r="I35" i="23"/>
  <c r="H35" i="23"/>
  <c r="G35" i="23"/>
  <c r="AC34" i="23"/>
  <c r="AB34" i="23"/>
  <c r="X34" i="23"/>
  <c r="R34" i="23"/>
  <c r="Y34" i="23" s="1"/>
  <c r="P34" i="23"/>
  <c r="O34" i="23"/>
  <c r="J34" i="23"/>
  <c r="N34" i="23" s="1"/>
  <c r="I34" i="23"/>
  <c r="H34" i="23"/>
  <c r="G34" i="23"/>
  <c r="AE33" i="23"/>
  <c r="P33" i="23" s="1"/>
  <c r="AD33" i="23"/>
  <c r="X33" i="23" s="1"/>
  <c r="AC33" i="23"/>
  <c r="U33" i="23" s="1"/>
  <c r="AB33" i="23"/>
  <c r="Q33" i="23" s="1"/>
  <c r="R33" i="23"/>
  <c r="Y33" i="23" s="1"/>
  <c r="O33" i="23"/>
  <c r="J33" i="23"/>
  <c r="N33" i="23" s="1"/>
  <c r="I33" i="23"/>
  <c r="H33" i="23"/>
  <c r="G33" i="23"/>
  <c r="AE32" i="23"/>
  <c r="AD32" i="23"/>
  <c r="AC32" i="23"/>
  <c r="AB32" i="23"/>
  <c r="Y32" i="23"/>
  <c r="X32" i="23"/>
  <c r="U32" i="23"/>
  <c r="R32" i="23"/>
  <c r="P32" i="23"/>
  <c r="O32" i="23"/>
  <c r="J32" i="23"/>
  <c r="N32" i="23" s="1"/>
  <c r="I32" i="23"/>
  <c r="H32" i="23"/>
  <c r="G32" i="23"/>
  <c r="AE31" i="23"/>
  <c r="P31" i="23" s="1"/>
  <c r="AD31" i="23"/>
  <c r="AC31" i="23"/>
  <c r="AB31" i="23"/>
  <c r="X31" i="23"/>
  <c r="R31" i="23"/>
  <c r="Y31" i="23" s="1"/>
  <c r="O31" i="23"/>
  <c r="J31" i="23"/>
  <c r="N31" i="23" s="1"/>
  <c r="I31" i="23"/>
  <c r="H31" i="23"/>
  <c r="G31" i="23"/>
  <c r="AC30" i="23"/>
  <c r="AB30" i="23"/>
  <c r="X30" i="23"/>
  <c r="R30" i="23"/>
  <c r="Y30" i="23" s="1"/>
  <c r="P30" i="23"/>
  <c r="O30" i="23"/>
  <c r="J30" i="23"/>
  <c r="N30" i="23" s="1"/>
  <c r="I30" i="23"/>
  <c r="H30" i="23"/>
  <c r="G30" i="23"/>
  <c r="AE29" i="23"/>
  <c r="P29" i="23" s="1"/>
  <c r="AD29" i="23"/>
  <c r="X29" i="23" s="1"/>
  <c r="AC29" i="23"/>
  <c r="AB29" i="23"/>
  <c r="Q29" i="23" s="1"/>
  <c r="R29" i="23"/>
  <c r="Y29" i="23" s="1"/>
  <c r="O29" i="23"/>
  <c r="J29" i="23"/>
  <c r="N29" i="23" s="1"/>
  <c r="I29" i="23"/>
  <c r="H29" i="23"/>
  <c r="G29" i="23"/>
  <c r="AE28" i="23"/>
  <c r="P28" i="23" s="1"/>
  <c r="AD28" i="23"/>
  <c r="X28" i="23" s="1"/>
  <c r="AC28" i="23"/>
  <c r="AB28" i="23"/>
  <c r="R28" i="23"/>
  <c r="Y28" i="23" s="1"/>
  <c r="Q28" i="23"/>
  <c r="O28" i="23"/>
  <c r="J28" i="23"/>
  <c r="N28" i="23" s="1"/>
  <c r="I28" i="23"/>
  <c r="H28" i="23"/>
  <c r="G28" i="23"/>
  <c r="AE27" i="23"/>
  <c r="P27" i="23" s="1"/>
  <c r="AD27" i="23"/>
  <c r="X27" i="23" s="1"/>
  <c r="Q27" i="23" s="1"/>
  <c r="R27" i="23"/>
  <c r="Y27" i="23" s="1"/>
  <c r="U27" i="23" s="1"/>
  <c r="O27" i="23"/>
  <c r="N27" i="23"/>
  <c r="J27" i="23"/>
  <c r="I27" i="23"/>
  <c r="H27" i="23"/>
  <c r="G27" i="23"/>
  <c r="AE26" i="23"/>
  <c r="P26" i="23" s="1"/>
  <c r="AD26" i="23"/>
  <c r="X26" i="23" s="1"/>
  <c r="Q26" i="23" s="1"/>
  <c r="Y26" i="23"/>
  <c r="U26" i="23" s="1"/>
  <c r="R26" i="23"/>
  <c r="O26" i="23"/>
  <c r="J26" i="23"/>
  <c r="N26" i="23" s="1"/>
  <c r="I26" i="23"/>
  <c r="H26" i="23"/>
  <c r="G26" i="23"/>
  <c r="AE25" i="23"/>
  <c r="P25" i="23" s="1"/>
  <c r="AD25" i="23"/>
  <c r="X25" i="23" s="1"/>
  <c r="AC25" i="23"/>
  <c r="AB25" i="23"/>
  <c r="R25" i="23"/>
  <c r="Y25" i="23" s="1"/>
  <c r="O25" i="23"/>
  <c r="J25" i="23"/>
  <c r="N25" i="23" s="1"/>
  <c r="I25" i="23"/>
  <c r="H25" i="23"/>
  <c r="G25" i="23"/>
  <c r="AE24" i="23"/>
  <c r="P24" i="23" s="1"/>
  <c r="AD24" i="23"/>
  <c r="AC24" i="23"/>
  <c r="AB24" i="23"/>
  <c r="X24" i="23"/>
  <c r="R24" i="23"/>
  <c r="Y24" i="23" s="1"/>
  <c r="O24" i="23"/>
  <c r="J24" i="23"/>
  <c r="N24" i="23" s="1"/>
  <c r="I24" i="23"/>
  <c r="H24" i="23"/>
  <c r="G24" i="23"/>
  <c r="AE23" i="23"/>
  <c r="P23" i="23" s="1"/>
  <c r="AD23" i="23"/>
  <c r="X23" i="23" s="1"/>
  <c r="AC23" i="23"/>
  <c r="U23" i="23" s="1"/>
  <c r="AB23" i="23"/>
  <c r="Q23" i="23" s="1"/>
  <c r="Y23" i="23"/>
  <c r="R23" i="23"/>
  <c r="O23" i="23"/>
  <c r="J23" i="23"/>
  <c r="N23" i="23" s="1"/>
  <c r="I23" i="23"/>
  <c r="H23" i="23"/>
  <c r="G23" i="23"/>
  <c r="AE22" i="23"/>
  <c r="P22" i="23" s="1"/>
  <c r="AD22" i="23"/>
  <c r="X22" i="23" s="1"/>
  <c r="AC22" i="23"/>
  <c r="AB22" i="23"/>
  <c r="R22" i="23"/>
  <c r="Y22" i="23" s="1"/>
  <c r="O22" i="23"/>
  <c r="J22" i="23"/>
  <c r="N22" i="23" s="1"/>
  <c r="I22" i="23"/>
  <c r="H22" i="23"/>
  <c r="G22" i="23"/>
  <c r="AL24" i="23"/>
  <c r="AE21" i="23"/>
  <c r="P21" i="23" s="1"/>
  <c r="AD21" i="23"/>
  <c r="X21" i="23" s="1"/>
  <c r="AC21" i="23"/>
  <c r="AB21" i="23"/>
  <c r="R21" i="23"/>
  <c r="Y21" i="23" s="1"/>
  <c r="O21" i="23"/>
  <c r="J21" i="23"/>
  <c r="N21" i="23" s="1"/>
  <c r="I21" i="23"/>
  <c r="H21" i="23"/>
  <c r="G21" i="23"/>
  <c r="AL23" i="23"/>
  <c r="AE20" i="23"/>
  <c r="P20" i="23" s="1"/>
  <c r="AD20" i="23"/>
  <c r="X20" i="23" s="1"/>
  <c r="AC20" i="23"/>
  <c r="AB20" i="23"/>
  <c r="Q20" i="23" s="1"/>
  <c r="R20" i="23"/>
  <c r="Y20" i="23" s="1"/>
  <c r="O20" i="23"/>
  <c r="J20" i="23"/>
  <c r="N20" i="23" s="1"/>
  <c r="I20" i="23"/>
  <c r="H20" i="23"/>
  <c r="G20" i="23"/>
  <c r="AL22" i="23"/>
  <c r="AE19" i="23"/>
  <c r="AD19" i="23"/>
  <c r="X19" i="23" s="1"/>
  <c r="AC19" i="23"/>
  <c r="AB19" i="23"/>
  <c r="R19" i="23"/>
  <c r="Y19" i="23" s="1"/>
  <c r="Q19" i="23"/>
  <c r="P19" i="23"/>
  <c r="O19" i="23"/>
  <c r="J19" i="23"/>
  <c r="N19" i="23" s="1"/>
  <c r="I19" i="23"/>
  <c r="H19" i="23"/>
  <c r="G19" i="23"/>
  <c r="AL21" i="23"/>
  <c r="AE18" i="23"/>
  <c r="P18" i="23" s="1"/>
  <c r="AD18" i="23"/>
  <c r="X18" i="23" s="1"/>
  <c r="AC18" i="23"/>
  <c r="AB18" i="23"/>
  <c r="R18" i="23"/>
  <c r="Y18" i="23" s="1"/>
  <c r="O18" i="23"/>
  <c r="J18" i="23"/>
  <c r="N18" i="23" s="1"/>
  <c r="I18" i="23"/>
  <c r="H18" i="23"/>
  <c r="G18" i="23"/>
  <c r="AC17" i="23"/>
  <c r="AB17" i="23"/>
  <c r="R17" i="23"/>
  <c r="Y17" i="23" s="1"/>
  <c r="Q17" i="23"/>
  <c r="O17" i="23"/>
  <c r="M17" i="23"/>
  <c r="L17" i="23" s="1"/>
  <c r="I17" i="23"/>
  <c r="G17" i="23"/>
  <c r="AE16" i="23"/>
  <c r="P16" i="23" s="1"/>
  <c r="AD16" i="23"/>
  <c r="X16" i="23" s="1"/>
  <c r="Q16" i="23" s="1"/>
  <c r="R16" i="23"/>
  <c r="Y16" i="23" s="1"/>
  <c r="U16" i="23" s="1"/>
  <c r="O16" i="23"/>
  <c r="J16" i="23"/>
  <c r="N16" i="23" s="1"/>
  <c r="I16" i="23"/>
  <c r="H16" i="23"/>
  <c r="G16" i="23"/>
  <c r="AE15" i="23"/>
  <c r="AD15" i="23"/>
  <c r="X15" i="23" s="1"/>
  <c r="Q15" i="23" s="1"/>
  <c r="R15" i="23"/>
  <c r="Y15" i="23" s="1"/>
  <c r="U15" i="23" s="1"/>
  <c r="P15" i="23"/>
  <c r="O15" i="23"/>
  <c r="J15" i="23"/>
  <c r="N15" i="23" s="1"/>
  <c r="I15" i="23"/>
  <c r="H15" i="23"/>
  <c r="G15" i="23"/>
  <c r="AE14" i="23"/>
  <c r="P14" i="23" s="1"/>
  <c r="AD14" i="23"/>
  <c r="X14" i="23" s="1"/>
  <c r="Q14" i="23" s="1"/>
  <c r="R14" i="23"/>
  <c r="Y14" i="23" s="1"/>
  <c r="U14" i="23" s="1"/>
  <c r="O14" i="23"/>
  <c r="J14" i="23"/>
  <c r="N14" i="23" s="1"/>
  <c r="I14" i="23"/>
  <c r="H14" i="23"/>
  <c r="G14" i="23"/>
  <c r="AE13" i="23"/>
  <c r="P13" i="23" s="1"/>
  <c r="AD13" i="23"/>
  <c r="X13" i="23"/>
  <c r="R13" i="23"/>
  <c r="Y13" i="23" s="1"/>
  <c r="U13" i="23" s="1"/>
  <c r="Q13" i="23"/>
  <c r="O13" i="23"/>
  <c r="J13" i="23"/>
  <c r="N13" i="23" s="1"/>
  <c r="I13" i="23"/>
  <c r="H13" i="23"/>
  <c r="G13" i="23"/>
  <c r="AE12" i="23"/>
  <c r="P12" i="23" s="1"/>
  <c r="AD12" i="23"/>
  <c r="X12" i="23" s="1"/>
  <c r="Q12" i="23" s="1"/>
  <c r="R12" i="23"/>
  <c r="Y12" i="23" s="1"/>
  <c r="U12" i="23" s="1"/>
  <c r="O12" i="23"/>
  <c r="J12" i="23"/>
  <c r="N12" i="23" s="1"/>
  <c r="I12" i="23"/>
  <c r="H12" i="23"/>
  <c r="G12" i="23"/>
  <c r="AE11" i="23"/>
  <c r="P11" i="23" s="1"/>
  <c r="AD11" i="23"/>
  <c r="X11" i="23" s="1"/>
  <c r="Q11" i="23" s="1"/>
  <c r="Y11" i="23"/>
  <c r="U11" i="23" s="1"/>
  <c r="R11" i="23"/>
  <c r="O11" i="23"/>
  <c r="J11" i="23"/>
  <c r="N11" i="23" s="1"/>
  <c r="I11" i="23"/>
  <c r="H11" i="23"/>
  <c r="G11" i="23"/>
  <c r="AE10" i="23"/>
  <c r="P10" i="23" s="1"/>
  <c r="AD10" i="23"/>
  <c r="X10" i="23" s="1"/>
  <c r="Q10" i="23" s="1"/>
  <c r="R10" i="23"/>
  <c r="Y10" i="23" s="1"/>
  <c r="U10" i="23" s="1"/>
  <c r="O10" i="23"/>
  <c r="J10" i="23"/>
  <c r="N10" i="23" s="1"/>
  <c r="I10" i="23"/>
  <c r="H10" i="23"/>
  <c r="G10" i="23"/>
  <c r="AE9" i="23"/>
  <c r="P9" i="23" s="1"/>
  <c r="AD9" i="23"/>
  <c r="X9" i="23" s="1"/>
  <c r="Q9" i="23" s="1"/>
  <c r="R9" i="23"/>
  <c r="Y9" i="23" s="1"/>
  <c r="U9" i="23" s="1"/>
  <c r="O9" i="23"/>
  <c r="J9" i="23"/>
  <c r="N9" i="23" s="1"/>
  <c r="I9" i="23"/>
  <c r="H9" i="23"/>
  <c r="G9" i="23"/>
  <c r="AE8" i="23"/>
  <c r="P8" i="23" s="1"/>
  <c r="AD8" i="23"/>
  <c r="X8" i="23" s="1"/>
  <c r="Q8" i="23" s="1"/>
  <c r="R8" i="23"/>
  <c r="Y8" i="23" s="1"/>
  <c r="U8" i="23" s="1"/>
  <c r="O8" i="23"/>
  <c r="J8" i="23"/>
  <c r="N8" i="23" s="1"/>
  <c r="I8" i="23"/>
  <c r="H8" i="23"/>
  <c r="G8" i="23"/>
  <c r="AE7" i="23"/>
  <c r="P7" i="23" s="1"/>
  <c r="AD7" i="23"/>
  <c r="X7" i="23" s="1"/>
  <c r="Q7" i="23" s="1"/>
  <c r="R7" i="23"/>
  <c r="Y7" i="23" s="1"/>
  <c r="U7" i="23" s="1"/>
  <c r="O7" i="23"/>
  <c r="J7" i="23"/>
  <c r="N7" i="23" s="1"/>
  <c r="I7" i="23"/>
  <c r="H7" i="23"/>
  <c r="G7" i="23"/>
  <c r="AE6" i="23"/>
  <c r="P6" i="23" s="1"/>
  <c r="AD6" i="23"/>
  <c r="X6" i="23" s="1"/>
  <c r="Q6" i="23" s="1"/>
  <c r="R6" i="23"/>
  <c r="Y6" i="23" s="1"/>
  <c r="U6" i="23" s="1"/>
  <c r="O6" i="23"/>
  <c r="J6" i="23"/>
  <c r="N6" i="23" s="1"/>
  <c r="I6" i="23"/>
  <c r="H6" i="23"/>
  <c r="G6" i="23"/>
  <c r="AE5" i="23"/>
  <c r="P5" i="23" s="1"/>
  <c r="AD5" i="23"/>
  <c r="X5" i="23"/>
  <c r="Q5" i="23" s="1"/>
  <c r="R5" i="23"/>
  <c r="Y5" i="23" s="1"/>
  <c r="U5" i="23" s="1"/>
  <c r="O5" i="23"/>
  <c r="J5" i="23"/>
  <c r="N5" i="23" s="1"/>
  <c r="I5" i="23"/>
  <c r="H5" i="23"/>
  <c r="G5" i="23"/>
  <c r="AE4" i="23"/>
  <c r="P4" i="23" s="1"/>
  <c r="AD4" i="23"/>
  <c r="X4" i="23" s="1"/>
  <c r="Q4" i="23" s="1"/>
  <c r="R4" i="23"/>
  <c r="Y4" i="23" s="1"/>
  <c r="U4" i="23" s="1"/>
  <c r="O4" i="23"/>
  <c r="J4" i="23"/>
  <c r="N4" i="23" s="1"/>
  <c r="I4" i="23"/>
  <c r="H4" i="23"/>
  <c r="G4" i="23"/>
  <c r="AE3" i="23"/>
  <c r="P3" i="23" s="1"/>
  <c r="AD3" i="23"/>
  <c r="X3" i="23" s="1"/>
  <c r="Q3" i="23" s="1"/>
  <c r="R3" i="23"/>
  <c r="Y3" i="23" s="1"/>
  <c r="U3" i="23" s="1"/>
  <c r="O3" i="23"/>
  <c r="J3" i="23"/>
  <c r="N3" i="23" s="1"/>
  <c r="I3" i="23"/>
  <c r="H3" i="23"/>
  <c r="G3" i="23"/>
  <c r="AE2" i="23"/>
  <c r="P2" i="23" s="1"/>
  <c r="AD2" i="23"/>
  <c r="X2" i="23" s="1"/>
  <c r="Q2" i="23" s="1"/>
  <c r="R2" i="23"/>
  <c r="Y2" i="23" s="1"/>
  <c r="U2" i="23" s="1"/>
  <c r="O2" i="23"/>
  <c r="J2" i="23"/>
  <c r="N2" i="23" s="1"/>
  <c r="I2" i="23"/>
  <c r="H2" i="23"/>
  <c r="G2" i="23"/>
  <c r="AC38" i="22"/>
  <c r="AB38" i="22"/>
  <c r="Q38" i="22" s="1"/>
  <c r="X38" i="22"/>
  <c r="R38" i="22"/>
  <c r="Y38" i="22" s="1"/>
  <c r="P38" i="22"/>
  <c r="O38" i="22"/>
  <c r="J38" i="22"/>
  <c r="N38" i="22" s="1"/>
  <c r="I38" i="22"/>
  <c r="H38" i="22"/>
  <c r="G38" i="22"/>
  <c r="AC37" i="22"/>
  <c r="AB37" i="22"/>
  <c r="Q37" i="22" s="1"/>
  <c r="X37" i="22"/>
  <c r="R37" i="22"/>
  <c r="Y37" i="22" s="1"/>
  <c r="P37" i="22"/>
  <c r="O37" i="22"/>
  <c r="J37" i="22"/>
  <c r="N37" i="22" s="1"/>
  <c r="I37" i="22"/>
  <c r="H37" i="22"/>
  <c r="G37" i="22"/>
  <c r="AE36" i="22"/>
  <c r="P36" i="22" s="1"/>
  <c r="AD36" i="22"/>
  <c r="X36" i="22" s="1"/>
  <c r="AC36" i="22"/>
  <c r="AB36" i="22"/>
  <c r="R36" i="22"/>
  <c r="Y36" i="22" s="1"/>
  <c r="O36" i="22"/>
  <c r="J36" i="22"/>
  <c r="N36" i="22" s="1"/>
  <c r="I36" i="22"/>
  <c r="H36" i="22"/>
  <c r="G36" i="22"/>
  <c r="AE35" i="22"/>
  <c r="P35" i="22" s="1"/>
  <c r="AD35" i="22"/>
  <c r="X35" i="22" s="1"/>
  <c r="AC35" i="22"/>
  <c r="U35" i="22" s="1"/>
  <c r="AB35" i="22"/>
  <c r="R35" i="22"/>
  <c r="Y35" i="22" s="1"/>
  <c r="O35" i="22"/>
  <c r="J35" i="22"/>
  <c r="N35" i="22" s="1"/>
  <c r="I35" i="22"/>
  <c r="H35" i="22"/>
  <c r="G35" i="22"/>
  <c r="AE34" i="22"/>
  <c r="P34" i="22" s="1"/>
  <c r="AD34" i="22"/>
  <c r="X34" i="22" s="1"/>
  <c r="AC34" i="22"/>
  <c r="U34" i="22" s="1"/>
  <c r="AB34" i="22"/>
  <c r="Q34" i="22" s="1"/>
  <c r="R34" i="22"/>
  <c r="Y34" i="22" s="1"/>
  <c r="O34" i="22"/>
  <c r="J34" i="22"/>
  <c r="N34" i="22" s="1"/>
  <c r="I34" i="22"/>
  <c r="H34" i="22"/>
  <c r="G34" i="22"/>
  <c r="AC33" i="22"/>
  <c r="AB33" i="22"/>
  <c r="Q33" i="22" s="1"/>
  <c r="X33" i="22"/>
  <c r="R33" i="22"/>
  <c r="Y33" i="22" s="1"/>
  <c r="P33" i="22"/>
  <c r="O33" i="22"/>
  <c r="J33" i="22"/>
  <c r="N33" i="22" s="1"/>
  <c r="I33" i="22"/>
  <c r="H33" i="22"/>
  <c r="G33" i="22"/>
  <c r="AE32" i="22"/>
  <c r="P32" i="22" s="1"/>
  <c r="AD32" i="22"/>
  <c r="X32" i="22" s="1"/>
  <c r="AC32" i="22"/>
  <c r="U32" i="22" s="1"/>
  <c r="AB32" i="22"/>
  <c r="Y32" i="22"/>
  <c r="R32" i="22"/>
  <c r="O32" i="22"/>
  <c r="J32" i="22"/>
  <c r="N32" i="22" s="1"/>
  <c r="I32" i="22"/>
  <c r="H32" i="22"/>
  <c r="G32" i="22"/>
  <c r="AE31" i="22"/>
  <c r="P31" i="22" s="1"/>
  <c r="AD31" i="22"/>
  <c r="AC31" i="22"/>
  <c r="AB31" i="22"/>
  <c r="X31" i="22"/>
  <c r="R31" i="22"/>
  <c r="Y31" i="22" s="1"/>
  <c r="O31" i="22"/>
  <c r="J31" i="22"/>
  <c r="N31" i="22" s="1"/>
  <c r="I31" i="22"/>
  <c r="H31" i="22"/>
  <c r="G31" i="22"/>
  <c r="AE30" i="22"/>
  <c r="P30" i="22" s="1"/>
  <c r="AD30" i="22"/>
  <c r="X30" i="22"/>
  <c r="Q30" i="22" s="1"/>
  <c r="R30" i="22"/>
  <c r="Y30" i="22" s="1"/>
  <c r="U30" i="22" s="1"/>
  <c r="O30" i="22"/>
  <c r="J30" i="22"/>
  <c r="N30" i="22" s="1"/>
  <c r="I30" i="22"/>
  <c r="H30" i="22"/>
  <c r="G30" i="22"/>
  <c r="AE29" i="22"/>
  <c r="P29" i="22" s="1"/>
  <c r="AD29" i="22"/>
  <c r="X29" i="22"/>
  <c r="Q29" i="22" s="1"/>
  <c r="R29" i="22"/>
  <c r="Y29" i="22" s="1"/>
  <c r="U29" i="22" s="1"/>
  <c r="O29" i="22"/>
  <c r="J29" i="22"/>
  <c r="N29" i="22" s="1"/>
  <c r="I29" i="22"/>
  <c r="H29" i="22"/>
  <c r="G29" i="22"/>
  <c r="AE28" i="22"/>
  <c r="P28" i="22" s="1"/>
  <c r="AD28" i="22"/>
  <c r="X28" i="22" s="1"/>
  <c r="AC28" i="22"/>
  <c r="AB28" i="22"/>
  <c r="Q28" i="22" s="1"/>
  <c r="R28" i="22"/>
  <c r="Y28" i="22" s="1"/>
  <c r="O28" i="22"/>
  <c r="J28" i="22"/>
  <c r="N28" i="22" s="1"/>
  <c r="I28" i="22"/>
  <c r="H28" i="22"/>
  <c r="G28" i="22"/>
  <c r="AE27" i="22"/>
  <c r="P27" i="22" s="1"/>
  <c r="AD27" i="22"/>
  <c r="X27" i="22" s="1"/>
  <c r="AC27" i="22"/>
  <c r="AB27" i="22"/>
  <c r="R27" i="22"/>
  <c r="Y27" i="22" s="1"/>
  <c r="O27" i="22"/>
  <c r="J27" i="22"/>
  <c r="N27" i="22" s="1"/>
  <c r="I27" i="22"/>
  <c r="H27" i="22"/>
  <c r="G27" i="22"/>
  <c r="AE26" i="22"/>
  <c r="P26" i="22" s="1"/>
  <c r="AD26" i="22"/>
  <c r="X26" i="22" s="1"/>
  <c r="AC26" i="22"/>
  <c r="AB26" i="22"/>
  <c r="Q26" i="22" s="1"/>
  <c r="R26" i="22"/>
  <c r="Y26" i="22" s="1"/>
  <c r="O26" i="22"/>
  <c r="J26" i="22"/>
  <c r="N26" i="22" s="1"/>
  <c r="I26" i="22"/>
  <c r="H26" i="22"/>
  <c r="G26" i="22"/>
  <c r="AE25" i="22"/>
  <c r="P25" i="22" s="1"/>
  <c r="AD25" i="22"/>
  <c r="X25" i="22" s="1"/>
  <c r="AC25" i="22"/>
  <c r="AB25" i="22"/>
  <c r="R25" i="22"/>
  <c r="Y25" i="22" s="1"/>
  <c r="O25" i="22"/>
  <c r="J25" i="22"/>
  <c r="N25" i="22" s="1"/>
  <c r="I25" i="22"/>
  <c r="H25" i="22"/>
  <c r="G25" i="22"/>
  <c r="AL24" i="22"/>
  <c r="AE24" i="22"/>
  <c r="AD24" i="22"/>
  <c r="X24" i="22" s="1"/>
  <c r="AC24" i="22"/>
  <c r="AB24" i="22"/>
  <c r="R24" i="22"/>
  <c r="P24" i="22"/>
  <c r="O24" i="22"/>
  <c r="J24" i="22"/>
  <c r="N24" i="22" s="1"/>
  <c r="I24" i="22"/>
  <c r="H24" i="22"/>
  <c r="G24" i="22"/>
  <c r="AL23" i="22"/>
  <c r="AE23" i="22"/>
  <c r="P23" i="22" s="1"/>
  <c r="AD23" i="22"/>
  <c r="X23" i="22" s="1"/>
  <c r="AC23" i="22"/>
  <c r="AB23" i="22"/>
  <c r="Y23" i="22"/>
  <c r="R23" i="22"/>
  <c r="U23" i="22" s="1"/>
  <c r="Q23" i="22"/>
  <c r="O23" i="22"/>
  <c r="J23" i="22"/>
  <c r="N23" i="22" s="1"/>
  <c r="I23" i="22"/>
  <c r="H23" i="22"/>
  <c r="G23" i="22"/>
  <c r="AL22" i="22"/>
  <c r="AE22" i="22"/>
  <c r="P22" i="22" s="1"/>
  <c r="AD22" i="22"/>
  <c r="X22" i="22" s="1"/>
  <c r="AC22" i="22"/>
  <c r="AB22" i="22"/>
  <c r="R22" i="22"/>
  <c r="Y22" i="22" s="1"/>
  <c r="O22" i="22"/>
  <c r="J22" i="22"/>
  <c r="N22" i="22" s="1"/>
  <c r="I22" i="22"/>
  <c r="H22" i="22"/>
  <c r="G22" i="22"/>
  <c r="AL21" i="22"/>
  <c r="AE21" i="22"/>
  <c r="P21" i="22" s="1"/>
  <c r="AD21" i="22"/>
  <c r="X21" i="22" s="1"/>
  <c r="AC21" i="22"/>
  <c r="AB21" i="22"/>
  <c r="R21" i="22"/>
  <c r="U21" i="22" s="1"/>
  <c r="O21" i="22"/>
  <c r="J21" i="22"/>
  <c r="N21" i="22" s="1"/>
  <c r="I21" i="22"/>
  <c r="H21" i="22"/>
  <c r="G21" i="22"/>
  <c r="AC20" i="22"/>
  <c r="AB20" i="22"/>
  <c r="Q20" i="22" s="1"/>
  <c r="Y20" i="22"/>
  <c r="R20" i="22"/>
  <c r="O20" i="22"/>
  <c r="M20" i="22"/>
  <c r="L20" i="22" s="1"/>
  <c r="I20" i="22"/>
  <c r="G20" i="22"/>
  <c r="AC19" i="22"/>
  <c r="U19" i="22" s="1"/>
  <c r="AB19" i="22"/>
  <c r="Q19" i="22" s="1"/>
  <c r="X19" i="22"/>
  <c r="R19" i="22"/>
  <c r="Y19" i="22" s="1"/>
  <c r="P19" i="22"/>
  <c r="O19" i="22"/>
  <c r="J19" i="22"/>
  <c r="N19" i="22" s="1"/>
  <c r="I19" i="22"/>
  <c r="H19" i="22"/>
  <c r="G19" i="22"/>
  <c r="AC18" i="22"/>
  <c r="AB18" i="22"/>
  <c r="X18" i="22"/>
  <c r="R18" i="22"/>
  <c r="P18" i="22"/>
  <c r="O18" i="22"/>
  <c r="J18" i="22"/>
  <c r="N18" i="22" s="1"/>
  <c r="I18" i="22"/>
  <c r="H18" i="22"/>
  <c r="G18" i="22"/>
  <c r="AE17" i="22"/>
  <c r="P17" i="22" s="1"/>
  <c r="AD17" i="22"/>
  <c r="AC17" i="22"/>
  <c r="U17" i="22" s="1"/>
  <c r="AB17" i="22"/>
  <c r="Q17" i="22" s="1"/>
  <c r="Y17" i="22"/>
  <c r="X17" i="22"/>
  <c r="R17" i="22"/>
  <c r="O17" i="22"/>
  <c r="J17" i="22"/>
  <c r="N17" i="22" s="1"/>
  <c r="I17" i="22"/>
  <c r="H17" i="22"/>
  <c r="G17" i="22"/>
  <c r="AE16" i="22"/>
  <c r="P16" i="22" s="1"/>
  <c r="AD16" i="22"/>
  <c r="X16" i="22" s="1"/>
  <c r="Q16" i="22" s="1"/>
  <c r="R16" i="22"/>
  <c r="Y16" i="22" s="1"/>
  <c r="U16" i="22" s="1"/>
  <c r="O16" i="22"/>
  <c r="J16" i="22"/>
  <c r="N16" i="22" s="1"/>
  <c r="I16" i="22"/>
  <c r="H16" i="22"/>
  <c r="G16" i="22"/>
  <c r="AE15" i="22"/>
  <c r="P15" i="22" s="1"/>
  <c r="AD15" i="22"/>
  <c r="X15" i="22" s="1"/>
  <c r="Q15" i="22" s="1"/>
  <c r="R15" i="22"/>
  <c r="Y15" i="22" s="1"/>
  <c r="U15" i="22" s="1"/>
  <c r="O15" i="22"/>
  <c r="J15" i="22"/>
  <c r="N15" i="22" s="1"/>
  <c r="I15" i="22"/>
  <c r="H15" i="22"/>
  <c r="G15" i="22"/>
  <c r="AE14" i="22"/>
  <c r="P14" i="22" s="1"/>
  <c r="AD14" i="22"/>
  <c r="X14" i="22" s="1"/>
  <c r="Q14" i="22" s="1"/>
  <c r="R14" i="22"/>
  <c r="Y14" i="22" s="1"/>
  <c r="U14" i="22" s="1"/>
  <c r="O14" i="22"/>
  <c r="J14" i="22"/>
  <c r="N14" i="22" s="1"/>
  <c r="I14" i="22"/>
  <c r="H14" i="22"/>
  <c r="G14" i="22"/>
  <c r="AE13" i="22"/>
  <c r="AD13" i="22"/>
  <c r="X13" i="22" s="1"/>
  <c r="Q13" i="22" s="1"/>
  <c r="Y13" i="22"/>
  <c r="U13" i="22" s="1"/>
  <c r="R13" i="22"/>
  <c r="P13" i="22"/>
  <c r="O13" i="22"/>
  <c r="J13" i="22"/>
  <c r="N13" i="22" s="1"/>
  <c r="I13" i="22"/>
  <c r="H13" i="22"/>
  <c r="G13" i="22"/>
  <c r="AE12" i="22"/>
  <c r="P12" i="22" s="1"/>
  <c r="AD12" i="22"/>
  <c r="X12" i="22" s="1"/>
  <c r="Q12" i="22" s="1"/>
  <c r="R12" i="22"/>
  <c r="Y12" i="22" s="1"/>
  <c r="U12" i="22" s="1"/>
  <c r="O12" i="22"/>
  <c r="J12" i="22"/>
  <c r="N12" i="22" s="1"/>
  <c r="I12" i="22"/>
  <c r="H12" i="22"/>
  <c r="G12" i="22"/>
  <c r="AE11" i="22"/>
  <c r="P11" i="22" s="1"/>
  <c r="AD11" i="22"/>
  <c r="X11" i="22" s="1"/>
  <c r="Q11" i="22" s="1"/>
  <c r="R11" i="22"/>
  <c r="Y11" i="22" s="1"/>
  <c r="U11" i="22" s="1"/>
  <c r="O11" i="22"/>
  <c r="J11" i="22"/>
  <c r="N11" i="22" s="1"/>
  <c r="I11" i="22"/>
  <c r="H11" i="22"/>
  <c r="G11" i="22"/>
  <c r="AE10" i="22"/>
  <c r="P10" i="22" s="1"/>
  <c r="AD10" i="22"/>
  <c r="X10" i="22" s="1"/>
  <c r="Q10" i="22" s="1"/>
  <c r="R10" i="22"/>
  <c r="Y10" i="22" s="1"/>
  <c r="U10" i="22" s="1"/>
  <c r="O10" i="22"/>
  <c r="J10" i="22"/>
  <c r="N10" i="22" s="1"/>
  <c r="I10" i="22"/>
  <c r="H10" i="22"/>
  <c r="G10" i="22"/>
  <c r="AE9" i="22"/>
  <c r="P9" i="22" s="1"/>
  <c r="AD9" i="22"/>
  <c r="X9" i="22"/>
  <c r="Q9" i="22" s="1"/>
  <c r="R9" i="22"/>
  <c r="Y9" i="22" s="1"/>
  <c r="U9" i="22" s="1"/>
  <c r="O9" i="22"/>
  <c r="J9" i="22"/>
  <c r="N9" i="22" s="1"/>
  <c r="I9" i="22"/>
  <c r="H9" i="22"/>
  <c r="G9" i="22"/>
  <c r="AE8" i="22"/>
  <c r="P8" i="22" s="1"/>
  <c r="AD8" i="22"/>
  <c r="X8" i="22" s="1"/>
  <c r="Q8" i="22" s="1"/>
  <c r="R8" i="22"/>
  <c r="Y8" i="22" s="1"/>
  <c r="U8" i="22" s="1"/>
  <c r="O8" i="22"/>
  <c r="J8" i="22"/>
  <c r="N8" i="22" s="1"/>
  <c r="I8" i="22"/>
  <c r="H8" i="22"/>
  <c r="G8" i="22"/>
  <c r="AE7" i="22"/>
  <c r="P7" i="22" s="1"/>
  <c r="AD7" i="22"/>
  <c r="X7" i="22"/>
  <c r="Q7" i="22" s="1"/>
  <c r="R7" i="22"/>
  <c r="Y7" i="22" s="1"/>
  <c r="U7" i="22" s="1"/>
  <c r="O7" i="22"/>
  <c r="J7" i="22"/>
  <c r="N7" i="22" s="1"/>
  <c r="I7" i="22"/>
  <c r="H7" i="22"/>
  <c r="G7" i="22"/>
  <c r="AE6" i="22"/>
  <c r="P6" i="22" s="1"/>
  <c r="AD6" i="22"/>
  <c r="X6" i="22" s="1"/>
  <c r="Q6" i="22" s="1"/>
  <c r="R6" i="22"/>
  <c r="Y6" i="22" s="1"/>
  <c r="U6" i="22" s="1"/>
  <c r="O6" i="22"/>
  <c r="J6" i="22"/>
  <c r="N6" i="22" s="1"/>
  <c r="I6" i="22"/>
  <c r="H6" i="22"/>
  <c r="G6" i="22"/>
  <c r="AE5" i="22"/>
  <c r="P5" i="22" s="1"/>
  <c r="AD5" i="22"/>
  <c r="X5" i="22" s="1"/>
  <c r="Q5" i="22" s="1"/>
  <c r="Y5" i="22"/>
  <c r="U5" i="22" s="1"/>
  <c r="R5" i="22"/>
  <c r="O5" i="22"/>
  <c r="J5" i="22"/>
  <c r="N5" i="22" s="1"/>
  <c r="I5" i="22"/>
  <c r="H5" i="22"/>
  <c r="G5" i="22"/>
  <c r="AE4" i="22"/>
  <c r="P4" i="22" s="1"/>
  <c r="AD4" i="22"/>
  <c r="X4" i="22" s="1"/>
  <c r="Q4" i="22" s="1"/>
  <c r="R4" i="22"/>
  <c r="Y4" i="22" s="1"/>
  <c r="U4" i="22" s="1"/>
  <c r="O4" i="22"/>
  <c r="J4" i="22"/>
  <c r="N4" i="22" s="1"/>
  <c r="I4" i="22"/>
  <c r="H4" i="22"/>
  <c r="G4" i="22"/>
  <c r="AE3" i="22"/>
  <c r="P3" i="22" s="1"/>
  <c r="AD3" i="22"/>
  <c r="X3" i="22" s="1"/>
  <c r="Q3" i="22" s="1"/>
  <c r="R3" i="22"/>
  <c r="Y3" i="22" s="1"/>
  <c r="U3" i="22" s="1"/>
  <c r="O3" i="22"/>
  <c r="J3" i="22"/>
  <c r="N3" i="22" s="1"/>
  <c r="I3" i="22"/>
  <c r="H3" i="22"/>
  <c r="G3" i="22"/>
  <c r="AE2" i="22"/>
  <c r="P2" i="22" s="1"/>
  <c r="AD2" i="22"/>
  <c r="X2" i="22" s="1"/>
  <c r="Q2" i="22" s="1"/>
  <c r="Y2" i="22"/>
  <c r="U2" i="22" s="1"/>
  <c r="R2" i="22"/>
  <c r="O2" i="22"/>
  <c r="J2" i="22"/>
  <c r="N2" i="22" s="1"/>
  <c r="I2" i="22"/>
  <c r="H2" i="22"/>
  <c r="G2" i="22"/>
  <c r="H14" i="21"/>
  <c r="H15" i="21"/>
  <c r="H16" i="21"/>
  <c r="H13" i="21"/>
  <c r="I14" i="21"/>
  <c r="I15" i="21"/>
  <c r="I16" i="21"/>
  <c r="I13" i="21"/>
  <c r="N14" i="21"/>
  <c r="N15" i="21"/>
  <c r="N16" i="21"/>
  <c r="N13" i="21"/>
  <c r="O14" i="21"/>
  <c r="O15" i="21"/>
  <c r="O16" i="21"/>
  <c r="O13" i="21"/>
  <c r="R14" i="21"/>
  <c r="R15" i="21"/>
  <c r="R16" i="21"/>
  <c r="R13" i="21"/>
  <c r="AE14" i="21"/>
  <c r="AE15" i="21"/>
  <c r="AE16" i="21"/>
  <c r="AE13" i="21"/>
  <c r="AD14" i="21"/>
  <c r="AD15" i="21"/>
  <c r="AD16" i="21"/>
  <c r="AD13" i="21"/>
  <c r="H16" i="24" l="1"/>
  <c r="Q21" i="23"/>
  <c r="U21" i="23"/>
  <c r="U37" i="23"/>
  <c r="Q42" i="23"/>
  <c r="Q18" i="23"/>
  <c r="Q24" i="23"/>
  <c r="Q30" i="23"/>
  <c r="Q32" i="23"/>
  <c r="U34" i="23"/>
  <c r="U42" i="23"/>
  <c r="Q37" i="23"/>
  <c r="U35" i="23"/>
  <c r="U40" i="23"/>
  <c r="Q25" i="23"/>
  <c r="U25" i="23"/>
  <c r="Q43" i="23"/>
  <c r="U31" i="23"/>
  <c r="U20" i="23"/>
  <c r="Q22" i="23"/>
  <c r="U36" i="23"/>
  <c r="U41" i="23"/>
  <c r="U22" i="23"/>
  <c r="U24" i="23"/>
  <c r="Q31" i="23"/>
  <c r="Q36" i="23"/>
  <c r="Q41" i="23"/>
  <c r="Q34" i="23"/>
  <c r="U19" i="23"/>
  <c r="J17" i="23"/>
  <c r="N17" i="23" s="1"/>
  <c r="Q40" i="23"/>
  <c r="AE17" i="23"/>
  <c r="P17" i="23" s="1"/>
  <c r="H17" i="23"/>
  <c r="AD17" i="23"/>
  <c r="X17" i="23" s="1"/>
  <c r="U30" i="23"/>
  <c r="U17" i="23"/>
  <c r="U18" i="23"/>
  <c r="U28" i="23"/>
  <c r="U29" i="23"/>
  <c r="Y21" i="22"/>
  <c r="Q27" i="22"/>
  <c r="Q36" i="22"/>
  <c r="U18" i="22"/>
  <c r="Q25" i="22"/>
  <c r="U27" i="22"/>
  <c r="Y18" i="22"/>
  <c r="U28" i="22"/>
  <c r="U31" i="22"/>
  <c r="U33" i="22"/>
  <c r="Q18" i="22"/>
  <c r="U20" i="22"/>
  <c r="U25" i="22"/>
  <c r="Q35" i="22"/>
  <c r="Q22" i="22"/>
  <c r="Q32" i="22"/>
  <c r="Q24" i="22"/>
  <c r="Q31" i="22"/>
  <c r="Q21" i="22"/>
  <c r="U26" i="22"/>
  <c r="U36" i="22"/>
  <c r="U37" i="22"/>
  <c r="U22" i="22"/>
  <c r="U38" i="22"/>
  <c r="AE20" i="22"/>
  <c r="P20" i="22" s="1"/>
  <c r="H20" i="22"/>
  <c r="U24" i="22"/>
  <c r="AD20" i="22"/>
  <c r="X20" i="22" s="1"/>
  <c r="Y24" i="22"/>
  <c r="J20" i="22"/>
  <c r="N20" i="22" s="1"/>
  <c r="AC48" i="21"/>
  <c r="AB48" i="21"/>
  <c r="Q48" i="21" s="1"/>
  <c r="X48" i="21"/>
  <c r="R48" i="21"/>
  <c r="Y48" i="21" s="1"/>
  <c r="P48" i="21"/>
  <c r="O48" i="21"/>
  <c r="J48" i="21"/>
  <c r="N48" i="21" s="1"/>
  <c r="I48" i="21"/>
  <c r="H48" i="21"/>
  <c r="G48" i="21"/>
  <c r="AE47" i="21"/>
  <c r="P47" i="21" s="1"/>
  <c r="AD47" i="21"/>
  <c r="X47" i="21" s="1"/>
  <c r="AC47" i="21"/>
  <c r="AB47" i="21"/>
  <c r="R47" i="21"/>
  <c r="Y47" i="21" s="1"/>
  <c r="Q47" i="21"/>
  <c r="O47" i="21"/>
  <c r="J47" i="21"/>
  <c r="N47" i="21" s="1"/>
  <c r="I47" i="21"/>
  <c r="H47" i="21"/>
  <c r="G47" i="21"/>
  <c r="AE46" i="21"/>
  <c r="P46" i="21" s="1"/>
  <c r="AD46" i="21"/>
  <c r="X46" i="21" s="1"/>
  <c r="AC46" i="21"/>
  <c r="AB46" i="21"/>
  <c r="Q46" i="21" s="1"/>
  <c r="R46" i="21"/>
  <c r="Y46" i="21" s="1"/>
  <c r="O46" i="21"/>
  <c r="J46" i="21"/>
  <c r="N46" i="21" s="1"/>
  <c r="I46" i="21"/>
  <c r="H46" i="21"/>
  <c r="G46" i="21"/>
  <c r="AE45" i="21"/>
  <c r="P45" i="21" s="1"/>
  <c r="AD45" i="21"/>
  <c r="X45" i="21" s="1"/>
  <c r="AC45" i="21"/>
  <c r="AB45" i="21"/>
  <c r="R45" i="21"/>
  <c r="Y45" i="21" s="1"/>
  <c r="Q45" i="21"/>
  <c r="O45" i="21"/>
  <c r="J45" i="21"/>
  <c r="N45" i="21" s="1"/>
  <c r="I45" i="21"/>
  <c r="H45" i="21"/>
  <c r="G45" i="21"/>
  <c r="AE44" i="21"/>
  <c r="P44" i="21" s="1"/>
  <c r="AD44" i="21"/>
  <c r="X44" i="21" s="1"/>
  <c r="Q44" i="21" s="1"/>
  <c r="R44" i="21"/>
  <c r="Y44" i="21" s="1"/>
  <c r="U44" i="21" s="1"/>
  <c r="O44" i="21"/>
  <c r="J44" i="21"/>
  <c r="N44" i="21" s="1"/>
  <c r="I44" i="21"/>
  <c r="H44" i="21"/>
  <c r="G44" i="21"/>
  <c r="AE43" i="21"/>
  <c r="P43" i="21" s="1"/>
  <c r="AD43" i="21"/>
  <c r="X43" i="21" s="1"/>
  <c r="AC43" i="21"/>
  <c r="U43" i="21" s="1"/>
  <c r="AB43" i="21"/>
  <c r="Q43" i="21" s="1"/>
  <c r="Y43" i="21"/>
  <c r="R43" i="21"/>
  <c r="O43" i="21"/>
  <c r="J43" i="21"/>
  <c r="N43" i="21" s="1"/>
  <c r="I43" i="21"/>
  <c r="H43" i="21"/>
  <c r="G43" i="21"/>
  <c r="AE42" i="21"/>
  <c r="P42" i="21" s="1"/>
  <c r="AD42" i="21"/>
  <c r="X42" i="21" s="1"/>
  <c r="AC42" i="21"/>
  <c r="AB42" i="21"/>
  <c r="R42" i="21"/>
  <c r="Y42" i="21" s="1"/>
  <c r="O42" i="21"/>
  <c r="J42" i="21"/>
  <c r="N42" i="21" s="1"/>
  <c r="I42" i="21"/>
  <c r="H42" i="21"/>
  <c r="G42" i="21"/>
  <c r="AE41" i="21"/>
  <c r="P41" i="21" s="1"/>
  <c r="AD41" i="21"/>
  <c r="X41" i="21" s="1"/>
  <c r="AC41" i="21"/>
  <c r="U41" i="21" s="1"/>
  <c r="AB41" i="21"/>
  <c r="Q41" i="21" s="1"/>
  <c r="Y41" i="21"/>
  <c r="R41" i="21"/>
  <c r="O41" i="21"/>
  <c r="J41" i="21"/>
  <c r="N41" i="21" s="1"/>
  <c r="I41" i="21"/>
  <c r="H41" i="21"/>
  <c r="G41" i="21"/>
  <c r="AC40" i="21"/>
  <c r="AB40" i="21"/>
  <c r="X40" i="21"/>
  <c r="R40" i="21"/>
  <c r="Q40" i="21" s="1"/>
  <c r="P40" i="21"/>
  <c r="O40" i="21"/>
  <c r="J40" i="21"/>
  <c r="N40" i="21" s="1"/>
  <c r="I40" i="21"/>
  <c r="H40" i="21"/>
  <c r="G40" i="21"/>
  <c r="AC39" i="21"/>
  <c r="AB39" i="21"/>
  <c r="Q39" i="21" s="1"/>
  <c r="X39" i="21"/>
  <c r="R39" i="21"/>
  <c r="Y39" i="21" s="1"/>
  <c r="P39" i="21"/>
  <c r="O39" i="21"/>
  <c r="J39" i="21"/>
  <c r="N39" i="21" s="1"/>
  <c r="I39" i="21"/>
  <c r="H39" i="21"/>
  <c r="G39" i="21"/>
  <c r="AE38" i="21"/>
  <c r="P38" i="21" s="1"/>
  <c r="AD38" i="21"/>
  <c r="AC38" i="21"/>
  <c r="AB38" i="21"/>
  <c r="Q38" i="21" s="1"/>
  <c r="X38" i="21"/>
  <c r="R38" i="21"/>
  <c r="Y38" i="21" s="1"/>
  <c r="O38" i="21"/>
  <c r="J38" i="21"/>
  <c r="N38" i="21" s="1"/>
  <c r="I38" i="21"/>
  <c r="H38" i="21"/>
  <c r="G38" i="21"/>
  <c r="AE37" i="21"/>
  <c r="P37" i="21" s="1"/>
  <c r="AD37" i="21"/>
  <c r="X37" i="21" s="1"/>
  <c r="AC37" i="21"/>
  <c r="AB37" i="21"/>
  <c r="R37" i="21"/>
  <c r="Y37" i="21" s="1"/>
  <c r="Q37" i="21"/>
  <c r="O37" i="21"/>
  <c r="J37" i="21"/>
  <c r="N37" i="21" s="1"/>
  <c r="I37" i="21"/>
  <c r="H37" i="21"/>
  <c r="G37" i="21"/>
  <c r="AE36" i="21"/>
  <c r="P36" i="21" s="1"/>
  <c r="AD36" i="21"/>
  <c r="X36" i="21" s="1"/>
  <c r="AC36" i="21"/>
  <c r="AB36" i="21"/>
  <c r="Q36" i="21" s="1"/>
  <c r="R36" i="21"/>
  <c r="Y36" i="21" s="1"/>
  <c r="O36" i="21"/>
  <c r="J36" i="21"/>
  <c r="N36" i="21" s="1"/>
  <c r="I36" i="21"/>
  <c r="H36" i="21"/>
  <c r="G36" i="21"/>
  <c r="AE35" i="21"/>
  <c r="P35" i="21" s="1"/>
  <c r="AD35" i="21"/>
  <c r="AC35" i="21"/>
  <c r="AB35" i="21"/>
  <c r="Q35" i="21" s="1"/>
  <c r="X35" i="21"/>
  <c r="R35" i="21"/>
  <c r="Y35" i="21" s="1"/>
  <c r="O35" i="21"/>
  <c r="N35" i="21"/>
  <c r="J35" i="21"/>
  <c r="I35" i="21"/>
  <c r="H35" i="21"/>
  <c r="G35" i="21"/>
  <c r="AE34" i="21"/>
  <c r="P34" i="21" s="1"/>
  <c r="AD34" i="21"/>
  <c r="X34" i="21" s="1"/>
  <c r="AC34" i="21"/>
  <c r="AB34" i="21"/>
  <c r="R34" i="21"/>
  <c r="Y34" i="21" s="1"/>
  <c r="Q34" i="21"/>
  <c r="O34" i="21"/>
  <c r="N34" i="21"/>
  <c r="J34" i="21"/>
  <c r="I34" i="21"/>
  <c r="H34" i="21"/>
  <c r="G34" i="21"/>
  <c r="AC33" i="21"/>
  <c r="U33" i="21" s="1"/>
  <c r="AB33" i="21"/>
  <c r="Y33" i="21"/>
  <c r="X33" i="21"/>
  <c r="R33" i="21"/>
  <c r="Q33" i="21"/>
  <c r="P33" i="21"/>
  <c r="O33" i="21"/>
  <c r="J33" i="21"/>
  <c r="N33" i="21" s="1"/>
  <c r="I33" i="21"/>
  <c r="H33" i="21"/>
  <c r="G33" i="21"/>
  <c r="AE32" i="21"/>
  <c r="AD32" i="21"/>
  <c r="X32" i="21" s="1"/>
  <c r="AC32" i="21"/>
  <c r="AB32" i="21"/>
  <c r="R32" i="21"/>
  <c r="Y32" i="21" s="1"/>
  <c r="Q32" i="21"/>
  <c r="P32" i="21"/>
  <c r="O32" i="21"/>
  <c r="J32" i="21"/>
  <c r="N32" i="21" s="1"/>
  <c r="I32" i="21"/>
  <c r="H32" i="21"/>
  <c r="G32" i="21"/>
  <c r="AE31" i="21"/>
  <c r="P31" i="21" s="1"/>
  <c r="AD31" i="21"/>
  <c r="X31" i="21" s="1"/>
  <c r="AC31" i="21"/>
  <c r="U31" i="21" s="1"/>
  <c r="AB31" i="21"/>
  <c r="Q31" i="21" s="1"/>
  <c r="Y31" i="21"/>
  <c r="R31" i="21"/>
  <c r="O31" i="21"/>
  <c r="J31" i="21"/>
  <c r="N31" i="21" s="1"/>
  <c r="I31" i="21"/>
  <c r="H31" i="21"/>
  <c r="G31" i="21"/>
  <c r="AE30" i="21"/>
  <c r="P30" i="21" s="1"/>
  <c r="AD30" i="21"/>
  <c r="X30" i="21" s="1"/>
  <c r="Q30" i="21" s="1"/>
  <c r="R30" i="21"/>
  <c r="Y30" i="21" s="1"/>
  <c r="U30" i="21" s="1"/>
  <c r="O30" i="21"/>
  <c r="J30" i="21"/>
  <c r="N30" i="21" s="1"/>
  <c r="I30" i="21"/>
  <c r="H30" i="21"/>
  <c r="G30" i="21"/>
  <c r="AE29" i="21"/>
  <c r="AD29" i="21"/>
  <c r="Y29" i="21"/>
  <c r="X29" i="21"/>
  <c r="Q29" i="21" s="1"/>
  <c r="U29" i="21"/>
  <c r="R29" i="21"/>
  <c r="P29" i="21"/>
  <c r="O29" i="21"/>
  <c r="J29" i="21"/>
  <c r="N29" i="21" s="1"/>
  <c r="I29" i="21"/>
  <c r="H29" i="21"/>
  <c r="G29" i="21"/>
  <c r="AE28" i="21"/>
  <c r="P28" i="21" s="1"/>
  <c r="AD28" i="21"/>
  <c r="AC28" i="21"/>
  <c r="U28" i="21" s="1"/>
  <c r="AB28" i="21"/>
  <c r="X28" i="21"/>
  <c r="R28" i="21"/>
  <c r="Y28" i="21" s="1"/>
  <c r="Q28" i="21"/>
  <c r="O28" i="21"/>
  <c r="J28" i="21"/>
  <c r="N28" i="21" s="1"/>
  <c r="I28" i="21"/>
  <c r="H28" i="21"/>
  <c r="G28" i="21"/>
  <c r="AE27" i="21"/>
  <c r="P27" i="21" s="1"/>
  <c r="AD27" i="21"/>
  <c r="X27" i="21" s="1"/>
  <c r="AC27" i="21"/>
  <c r="U27" i="21" s="1"/>
  <c r="AB27" i="21"/>
  <c r="Y27" i="21"/>
  <c r="R27" i="21"/>
  <c r="Q27" i="21"/>
  <c r="O27" i="21"/>
  <c r="J27" i="21"/>
  <c r="N27" i="21" s="1"/>
  <c r="I27" i="21"/>
  <c r="H27" i="21"/>
  <c r="G27" i="21"/>
  <c r="AE26" i="21"/>
  <c r="P26" i="21" s="1"/>
  <c r="AD26" i="21"/>
  <c r="X26" i="21" s="1"/>
  <c r="AC26" i="21"/>
  <c r="AB26" i="21"/>
  <c r="Q26" i="21" s="1"/>
  <c r="Y26" i="21"/>
  <c r="U26" i="21"/>
  <c r="R26" i="21"/>
  <c r="O26" i="21"/>
  <c r="J26" i="21"/>
  <c r="N26" i="21" s="1"/>
  <c r="I26" i="21"/>
  <c r="H26" i="21"/>
  <c r="G26" i="21"/>
  <c r="AE25" i="21"/>
  <c r="P25" i="21" s="1"/>
  <c r="AD25" i="21"/>
  <c r="AC25" i="21"/>
  <c r="AB25" i="21"/>
  <c r="Y25" i="21"/>
  <c r="X25" i="21"/>
  <c r="U25" i="21"/>
  <c r="R25" i="21"/>
  <c r="Q25" i="21"/>
  <c r="O25" i="21"/>
  <c r="J25" i="21"/>
  <c r="N25" i="21" s="1"/>
  <c r="I25" i="21"/>
  <c r="H25" i="21"/>
  <c r="G25" i="21"/>
  <c r="AL24" i="21"/>
  <c r="AE24" i="21"/>
  <c r="P24" i="21" s="1"/>
  <c r="AD24" i="21"/>
  <c r="X24" i="21" s="1"/>
  <c r="AC24" i="21"/>
  <c r="AB24" i="21"/>
  <c r="R24" i="21"/>
  <c r="Y24" i="21" s="1"/>
  <c r="O24" i="21"/>
  <c r="J24" i="21"/>
  <c r="N24" i="21" s="1"/>
  <c r="I24" i="21"/>
  <c r="H24" i="21"/>
  <c r="G24" i="21"/>
  <c r="AL23" i="21"/>
  <c r="AE23" i="21"/>
  <c r="P23" i="21" s="1"/>
  <c r="AD23" i="21"/>
  <c r="X23" i="21" s="1"/>
  <c r="AC23" i="21"/>
  <c r="U23" i="21" s="1"/>
  <c r="AB23" i="21"/>
  <c r="Q23" i="21" s="1"/>
  <c r="Y23" i="21"/>
  <c r="R23" i="21"/>
  <c r="O23" i="21"/>
  <c r="J23" i="21"/>
  <c r="N23" i="21" s="1"/>
  <c r="I23" i="21"/>
  <c r="H23" i="21"/>
  <c r="G23" i="21"/>
  <c r="AL22" i="21"/>
  <c r="AE22" i="21"/>
  <c r="AD22" i="21"/>
  <c r="X22" i="21" s="1"/>
  <c r="AC22" i="21"/>
  <c r="AB22" i="21"/>
  <c r="R22" i="21"/>
  <c r="Y22" i="21" s="1"/>
  <c r="P22" i="21"/>
  <c r="O22" i="21"/>
  <c r="N22" i="21"/>
  <c r="J22" i="21"/>
  <c r="I22" i="21"/>
  <c r="H22" i="21"/>
  <c r="G22" i="21"/>
  <c r="AL21" i="21"/>
  <c r="AE21" i="21"/>
  <c r="P21" i="21" s="1"/>
  <c r="AD21" i="21"/>
  <c r="X21" i="21" s="1"/>
  <c r="AC21" i="21"/>
  <c r="U21" i="21" s="1"/>
  <c r="AB21" i="21"/>
  <c r="R21" i="21"/>
  <c r="Y21" i="21" s="1"/>
  <c r="Q21" i="21"/>
  <c r="O21" i="21"/>
  <c r="J21" i="21"/>
  <c r="N21" i="21" s="1"/>
  <c r="I21" i="21"/>
  <c r="H21" i="21"/>
  <c r="G21" i="21"/>
  <c r="AD20" i="21"/>
  <c r="X20" i="21" s="1"/>
  <c r="AC20" i="21"/>
  <c r="U20" i="21" s="1"/>
  <c r="AB20" i="21"/>
  <c r="Q20" i="21" s="1"/>
  <c r="Y20" i="21"/>
  <c r="R20" i="21"/>
  <c r="O20" i="21"/>
  <c r="M20" i="21"/>
  <c r="L20" i="21" s="1"/>
  <c r="I20" i="21"/>
  <c r="G20" i="21"/>
  <c r="AC19" i="21"/>
  <c r="U19" i="21" s="1"/>
  <c r="AB19" i="21"/>
  <c r="Q19" i="21" s="1"/>
  <c r="X19" i="21"/>
  <c r="R19" i="21"/>
  <c r="Y19" i="21" s="1"/>
  <c r="P19" i="21"/>
  <c r="O19" i="21"/>
  <c r="J19" i="21"/>
  <c r="N19" i="21" s="1"/>
  <c r="I19" i="21"/>
  <c r="H19" i="21"/>
  <c r="G19" i="21"/>
  <c r="AC18" i="21"/>
  <c r="AB18" i="21"/>
  <c r="X18" i="21"/>
  <c r="R18" i="21"/>
  <c r="Y18" i="21" s="1"/>
  <c r="P18" i="21"/>
  <c r="O18" i="21"/>
  <c r="J18" i="21"/>
  <c r="N18" i="21" s="1"/>
  <c r="I18" i="21"/>
  <c r="H18" i="21"/>
  <c r="G18" i="21"/>
  <c r="AE17" i="21"/>
  <c r="P17" i="21" s="1"/>
  <c r="AD17" i="21"/>
  <c r="X17" i="21" s="1"/>
  <c r="AC17" i="21"/>
  <c r="U17" i="21" s="1"/>
  <c r="AB17" i="21"/>
  <c r="Q17" i="21" s="1"/>
  <c r="Y17" i="21"/>
  <c r="R17" i="21"/>
  <c r="O17" i="21"/>
  <c r="J17" i="21"/>
  <c r="N17" i="21" s="1"/>
  <c r="I17" i="21"/>
  <c r="H17" i="21"/>
  <c r="G17" i="21"/>
  <c r="P16" i="21"/>
  <c r="X16" i="21"/>
  <c r="Q16" i="21" s="1"/>
  <c r="Y16" i="21"/>
  <c r="U16" i="21" s="1"/>
  <c r="J16" i="21"/>
  <c r="G16" i="21"/>
  <c r="P15" i="21"/>
  <c r="X15" i="21"/>
  <c r="Q15" i="21" s="1"/>
  <c r="Y15" i="21"/>
  <c r="U15" i="21" s="1"/>
  <c r="J15" i="21"/>
  <c r="G15" i="21"/>
  <c r="P14" i="21"/>
  <c r="X14" i="21"/>
  <c r="Q14" i="21" s="1"/>
  <c r="Y14" i="21"/>
  <c r="U14" i="21" s="1"/>
  <c r="J14" i="21"/>
  <c r="G14" i="21"/>
  <c r="P13" i="21"/>
  <c r="X13" i="21"/>
  <c r="Q13" i="21" s="1"/>
  <c r="Y13" i="21"/>
  <c r="U13" i="21" s="1"/>
  <c r="J13" i="21"/>
  <c r="G13" i="21"/>
  <c r="AE12" i="21"/>
  <c r="P12" i="21" s="1"/>
  <c r="AD12" i="21"/>
  <c r="X12" i="21" s="1"/>
  <c r="Q12" i="21" s="1"/>
  <c r="R12" i="21"/>
  <c r="Y12" i="21" s="1"/>
  <c r="U12" i="21" s="1"/>
  <c r="O12" i="21"/>
  <c r="J12" i="21"/>
  <c r="N12" i="21" s="1"/>
  <c r="I12" i="21"/>
  <c r="H12" i="21"/>
  <c r="G12" i="21"/>
  <c r="AE11" i="21"/>
  <c r="P11" i="21" s="1"/>
  <c r="AD11" i="21"/>
  <c r="X11" i="21"/>
  <c r="Q11" i="21" s="1"/>
  <c r="R11" i="21"/>
  <c r="Y11" i="21" s="1"/>
  <c r="U11" i="21" s="1"/>
  <c r="O11" i="21"/>
  <c r="J11" i="21"/>
  <c r="N11" i="21" s="1"/>
  <c r="I11" i="21"/>
  <c r="H11" i="21"/>
  <c r="G11" i="21"/>
  <c r="AE10" i="21"/>
  <c r="P10" i="21" s="1"/>
  <c r="AD10" i="21"/>
  <c r="X10" i="21" s="1"/>
  <c r="Q10" i="21" s="1"/>
  <c r="R10" i="21"/>
  <c r="Y10" i="21" s="1"/>
  <c r="U10" i="21" s="1"/>
  <c r="O10" i="21"/>
  <c r="J10" i="21"/>
  <c r="N10" i="21" s="1"/>
  <c r="I10" i="21"/>
  <c r="H10" i="21"/>
  <c r="G10" i="21"/>
  <c r="AE9" i="21"/>
  <c r="P9" i="21" s="1"/>
  <c r="AD9" i="21"/>
  <c r="Y9" i="21"/>
  <c r="U9" i="21" s="1"/>
  <c r="X9" i="21"/>
  <c r="Q9" i="21" s="1"/>
  <c r="R9" i="21"/>
  <c r="O9" i="21"/>
  <c r="J9" i="21"/>
  <c r="N9" i="21" s="1"/>
  <c r="I9" i="21"/>
  <c r="H9" i="21"/>
  <c r="G9" i="21"/>
  <c r="AE8" i="21"/>
  <c r="P8" i="21" s="1"/>
  <c r="AD8" i="21"/>
  <c r="X8" i="21" s="1"/>
  <c r="Q8" i="21" s="1"/>
  <c r="R8" i="21"/>
  <c r="Y8" i="21" s="1"/>
  <c r="U8" i="21" s="1"/>
  <c r="O8" i="21"/>
  <c r="N8" i="21"/>
  <c r="J8" i="21"/>
  <c r="I8" i="21"/>
  <c r="H8" i="21"/>
  <c r="G8" i="21"/>
  <c r="AE7" i="21"/>
  <c r="P7" i="21" s="1"/>
  <c r="AD7" i="21"/>
  <c r="Y7" i="21"/>
  <c r="U7" i="21" s="1"/>
  <c r="X7" i="21"/>
  <c r="Q7" i="21" s="1"/>
  <c r="R7" i="21"/>
  <c r="O7" i="21"/>
  <c r="J7" i="21"/>
  <c r="N7" i="21" s="1"/>
  <c r="I7" i="21"/>
  <c r="H7" i="21"/>
  <c r="G7" i="21"/>
  <c r="AE6" i="21"/>
  <c r="P6" i="21" s="1"/>
  <c r="AD6" i="21"/>
  <c r="X6" i="21" s="1"/>
  <c r="Q6" i="21" s="1"/>
  <c r="Y6" i="21"/>
  <c r="U6" i="21" s="1"/>
  <c r="R6" i="21"/>
  <c r="O6" i="21"/>
  <c r="J6" i="21"/>
  <c r="N6" i="21" s="1"/>
  <c r="I6" i="21"/>
  <c r="H6" i="21"/>
  <c r="G6" i="21"/>
  <c r="AE5" i="21"/>
  <c r="AD5" i="21"/>
  <c r="X5" i="21" s="1"/>
  <c r="Q5" i="21" s="1"/>
  <c r="R5" i="21"/>
  <c r="Y5" i="21" s="1"/>
  <c r="U5" i="21" s="1"/>
  <c r="P5" i="21"/>
  <c r="O5" i="21"/>
  <c r="J5" i="21"/>
  <c r="N5" i="21" s="1"/>
  <c r="I5" i="21"/>
  <c r="H5" i="21"/>
  <c r="G5" i="21"/>
  <c r="AE4" i="21"/>
  <c r="P4" i="21" s="1"/>
  <c r="AD4" i="21"/>
  <c r="X4" i="21" s="1"/>
  <c r="Q4" i="21" s="1"/>
  <c r="R4" i="21"/>
  <c r="Y4" i="21" s="1"/>
  <c r="U4" i="21" s="1"/>
  <c r="O4" i="21"/>
  <c r="J4" i="21"/>
  <c r="N4" i="21" s="1"/>
  <c r="I4" i="21"/>
  <c r="H4" i="21"/>
  <c r="G4" i="21"/>
  <c r="AE3" i="21"/>
  <c r="P3" i="21" s="1"/>
  <c r="AD3" i="21"/>
  <c r="X3" i="21" s="1"/>
  <c r="Q3" i="21" s="1"/>
  <c r="Y3" i="21"/>
  <c r="U3" i="21" s="1"/>
  <c r="R3" i="21"/>
  <c r="O3" i="21"/>
  <c r="J3" i="21"/>
  <c r="N3" i="21" s="1"/>
  <c r="I3" i="21"/>
  <c r="H3" i="21"/>
  <c r="G3" i="21"/>
  <c r="AE2" i="21"/>
  <c r="P2" i="21" s="1"/>
  <c r="AD2" i="21"/>
  <c r="X2" i="21" s="1"/>
  <c r="Q2" i="21" s="1"/>
  <c r="R2" i="21"/>
  <c r="Y2" i="21" s="1"/>
  <c r="U2" i="21" s="1"/>
  <c r="O2" i="21"/>
  <c r="J2" i="21"/>
  <c r="N2" i="21" s="1"/>
  <c r="I2" i="21"/>
  <c r="H2" i="21"/>
  <c r="G2" i="21"/>
  <c r="G31" i="20"/>
  <c r="G32" i="20"/>
  <c r="G33" i="20"/>
  <c r="G34" i="20"/>
  <c r="G35" i="20"/>
  <c r="G36" i="20"/>
  <c r="G37" i="20"/>
  <c r="P37" i="20"/>
  <c r="R52" i="20"/>
  <c r="Y52" i="20" s="1"/>
  <c r="H52" i="20"/>
  <c r="I52" i="20"/>
  <c r="J52" i="20"/>
  <c r="N52" i="20" s="1"/>
  <c r="O52" i="20"/>
  <c r="P52" i="20"/>
  <c r="X52" i="20"/>
  <c r="G46" i="20"/>
  <c r="G47" i="20"/>
  <c r="G48" i="20"/>
  <c r="G49" i="20"/>
  <c r="G50" i="20"/>
  <c r="G51" i="20"/>
  <c r="G52" i="20"/>
  <c r="G45" i="20"/>
  <c r="R43" i="20"/>
  <c r="Y43" i="20" s="1"/>
  <c r="R44" i="20"/>
  <c r="Y44" i="20" s="1"/>
  <c r="H43" i="20"/>
  <c r="I43" i="20"/>
  <c r="J43" i="20"/>
  <c r="N43" i="20" s="1"/>
  <c r="O43" i="20"/>
  <c r="P43" i="20"/>
  <c r="H44" i="20"/>
  <c r="I44" i="20"/>
  <c r="J44" i="20"/>
  <c r="N44" i="20"/>
  <c r="O44" i="20"/>
  <c r="P44" i="20"/>
  <c r="G41" i="20"/>
  <c r="G42" i="20"/>
  <c r="G43" i="20"/>
  <c r="G44" i="20"/>
  <c r="G40" i="20"/>
  <c r="O37" i="20"/>
  <c r="X37" i="20"/>
  <c r="R37" i="20"/>
  <c r="Y37" i="20" s="1"/>
  <c r="H37" i="20"/>
  <c r="I37" i="20"/>
  <c r="J37" i="20"/>
  <c r="N37" i="20" s="1"/>
  <c r="G30" i="20"/>
  <c r="R22" i="20"/>
  <c r="Y22" i="20" s="1"/>
  <c r="R23" i="20"/>
  <c r="O22" i="20"/>
  <c r="P22" i="20"/>
  <c r="X22" i="20"/>
  <c r="O23" i="20"/>
  <c r="P23" i="20"/>
  <c r="X23" i="20"/>
  <c r="I22" i="20"/>
  <c r="J22" i="20"/>
  <c r="N22" i="20" s="1"/>
  <c r="I23" i="20"/>
  <c r="J23" i="20"/>
  <c r="N23" i="20" s="1"/>
  <c r="H18" i="20"/>
  <c r="H19" i="20"/>
  <c r="H20" i="20"/>
  <c r="H21" i="20"/>
  <c r="H22" i="20"/>
  <c r="H23" i="20"/>
  <c r="G18" i="20"/>
  <c r="G19" i="20"/>
  <c r="G20" i="20"/>
  <c r="G21" i="20"/>
  <c r="G22" i="20"/>
  <c r="G23" i="20"/>
  <c r="G17" i="20"/>
  <c r="U19" i="20"/>
  <c r="X43" i="20"/>
  <c r="X44" i="20"/>
  <c r="AB52" i="20"/>
  <c r="AB46" i="20"/>
  <c r="AB47" i="20"/>
  <c r="AB49" i="20"/>
  <c r="AB50" i="20"/>
  <c r="AB51" i="20"/>
  <c r="AB45" i="20"/>
  <c r="AB41" i="20"/>
  <c r="AB42" i="20"/>
  <c r="AB43" i="20"/>
  <c r="AB44" i="20"/>
  <c r="Q44" i="20" s="1"/>
  <c r="AB40" i="20"/>
  <c r="AB39" i="20"/>
  <c r="AB38" i="20"/>
  <c r="AB37" i="20"/>
  <c r="Q37" i="20" s="1"/>
  <c r="AB31" i="20"/>
  <c r="AB32" i="20"/>
  <c r="AB35" i="20"/>
  <c r="AB36" i="20"/>
  <c r="AB30" i="20"/>
  <c r="AB25" i="20"/>
  <c r="AB26" i="20"/>
  <c r="AB27" i="20"/>
  <c r="AB28" i="20"/>
  <c r="AB29" i="20"/>
  <c r="AB24" i="20"/>
  <c r="AB22" i="20"/>
  <c r="AB23" i="20"/>
  <c r="AB18" i="20"/>
  <c r="AB20" i="20"/>
  <c r="AB21" i="20"/>
  <c r="AB17" i="20"/>
  <c r="AC51" i="20"/>
  <c r="AC52" i="20"/>
  <c r="AC50" i="20"/>
  <c r="AC46" i="20"/>
  <c r="AC47" i="20"/>
  <c r="AC49" i="20"/>
  <c r="AC45" i="20"/>
  <c r="AC44" i="20"/>
  <c r="AC43" i="20"/>
  <c r="AC39" i="20"/>
  <c r="AC40" i="20"/>
  <c r="AC41" i="20"/>
  <c r="AC42" i="20"/>
  <c r="AC38" i="20"/>
  <c r="AC37" i="20"/>
  <c r="U37" i="20" s="1"/>
  <c r="AC36" i="20"/>
  <c r="AC35" i="20"/>
  <c r="AC31" i="20"/>
  <c r="AC32" i="20"/>
  <c r="AC30" i="20"/>
  <c r="AC29" i="20"/>
  <c r="AC28" i="20"/>
  <c r="AC26" i="20"/>
  <c r="AC27" i="20"/>
  <c r="AC25" i="20"/>
  <c r="AC23" i="20"/>
  <c r="AC22" i="20"/>
  <c r="AC20" i="20"/>
  <c r="AC21" i="20"/>
  <c r="AC18" i="20"/>
  <c r="AC17" i="20"/>
  <c r="AC24" i="20"/>
  <c r="U40" i="21" l="1"/>
  <c r="U22" i="21"/>
  <c r="Y40" i="21"/>
  <c r="U42" i="21"/>
  <c r="Q22" i="21"/>
  <c r="Q42" i="21"/>
  <c r="Q18" i="21"/>
  <c r="Q24" i="21"/>
  <c r="U18" i="21"/>
  <c r="U24" i="21"/>
  <c r="U32" i="21"/>
  <c r="AE20" i="21"/>
  <c r="P20" i="21" s="1"/>
  <c r="H20" i="21"/>
  <c r="U34" i="21"/>
  <c r="U35" i="21"/>
  <c r="U36" i="21"/>
  <c r="U37" i="21"/>
  <c r="U38" i="21"/>
  <c r="U39" i="21"/>
  <c r="J20" i="21"/>
  <c r="N20" i="21" s="1"/>
  <c r="U45" i="21"/>
  <c r="U46" i="21"/>
  <c r="U47" i="21"/>
  <c r="U48" i="21"/>
  <c r="U52" i="20"/>
  <c r="Q52" i="20"/>
  <c r="Q23" i="20"/>
  <c r="U22" i="20"/>
  <c r="Q22" i="20"/>
  <c r="U43" i="20"/>
  <c r="Q43" i="20"/>
  <c r="U23" i="20"/>
  <c r="Y23" i="20"/>
  <c r="U44" i="20"/>
  <c r="AE51" i="20"/>
  <c r="P51" i="20" s="1"/>
  <c r="AD51" i="20"/>
  <c r="X51" i="20" s="1"/>
  <c r="R51" i="20"/>
  <c r="U51" i="20" s="1"/>
  <c r="O51" i="20"/>
  <c r="J51" i="20"/>
  <c r="N51" i="20" s="1"/>
  <c r="I51" i="20"/>
  <c r="H51" i="20"/>
  <c r="AE50" i="20"/>
  <c r="P50" i="20" s="1"/>
  <c r="AD50" i="20"/>
  <c r="X50" i="20" s="1"/>
  <c r="R50" i="20"/>
  <c r="O50" i="20"/>
  <c r="J50" i="20"/>
  <c r="N50" i="20" s="1"/>
  <c r="I50" i="20"/>
  <c r="H50" i="20"/>
  <c r="AE49" i="20"/>
  <c r="P49" i="20" s="1"/>
  <c r="AD49" i="20"/>
  <c r="X49" i="20" s="1"/>
  <c r="R49" i="20"/>
  <c r="Y49" i="20" s="1"/>
  <c r="O49" i="20"/>
  <c r="J49" i="20"/>
  <c r="N49" i="20" s="1"/>
  <c r="I49" i="20"/>
  <c r="H49" i="20"/>
  <c r="AE48" i="20"/>
  <c r="P48" i="20" s="1"/>
  <c r="AD48" i="20"/>
  <c r="X48" i="20" s="1"/>
  <c r="Q48" i="20" s="1"/>
  <c r="R48" i="20"/>
  <c r="Y48" i="20" s="1"/>
  <c r="U48" i="20" s="1"/>
  <c r="O48" i="20"/>
  <c r="J48" i="20"/>
  <c r="N48" i="20" s="1"/>
  <c r="I48" i="20"/>
  <c r="H48" i="20"/>
  <c r="AE47" i="20"/>
  <c r="P47" i="20" s="1"/>
  <c r="AD47" i="20"/>
  <c r="X47" i="20" s="1"/>
  <c r="R47" i="20"/>
  <c r="Y47" i="20" s="1"/>
  <c r="O47" i="20"/>
  <c r="J47" i="20"/>
  <c r="N47" i="20" s="1"/>
  <c r="I47" i="20"/>
  <c r="H47" i="20"/>
  <c r="AE46" i="20"/>
  <c r="P46" i="20" s="1"/>
  <c r="AD46" i="20"/>
  <c r="X46" i="20" s="1"/>
  <c r="R46" i="20"/>
  <c r="O46" i="20"/>
  <c r="J46" i="20"/>
  <c r="N46" i="20" s="1"/>
  <c r="I46" i="20"/>
  <c r="H46" i="20"/>
  <c r="AE45" i="20"/>
  <c r="P45" i="20" s="1"/>
  <c r="AD45" i="20"/>
  <c r="X45" i="20" s="1"/>
  <c r="R45" i="20"/>
  <c r="Y45" i="20" s="1"/>
  <c r="O45" i="20"/>
  <c r="J45" i="20"/>
  <c r="N45" i="20" s="1"/>
  <c r="I45" i="20"/>
  <c r="H45" i="20"/>
  <c r="AE42" i="20"/>
  <c r="P42" i="20" s="1"/>
  <c r="AD42" i="20"/>
  <c r="X42" i="20" s="1"/>
  <c r="R42" i="20"/>
  <c r="Y42" i="20" s="1"/>
  <c r="O42" i="20"/>
  <c r="J42" i="20"/>
  <c r="N42" i="20" s="1"/>
  <c r="I42" i="20"/>
  <c r="H42" i="20"/>
  <c r="AE41" i="20"/>
  <c r="P41" i="20" s="1"/>
  <c r="AD41" i="20"/>
  <c r="X41" i="20" s="1"/>
  <c r="R41" i="20"/>
  <c r="Q41" i="20" s="1"/>
  <c r="O41" i="20"/>
  <c r="J41" i="20"/>
  <c r="N41" i="20" s="1"/>
  <c r="I41" i="20"/>
  <c r="H41" i="20"/>
  <c r="AE40" i="20"/>
  <c r="P40" i="20" s="1"/>
  <c r="AD40" i="20"/>
  <c r="X40" i="20" s="1"/>
  <c r="R40" i="20"/>
  <c r="O40" i="20"/>
  <c r="J40" i="20"/>
  <c r="N40" i="20" s="1"/>
  <c r="I40" i="20"/>
  <c r="H40" i="20"/>
  <c r="AE39" i="20"/>
  <c r="P39" i="20" s="1"/>
  <c r="AD39" i="20"/>
  <c r="X39" i="20" s="1"/>
  <c r="R39" i="20"/>
  <c r="Y39" i="20" s="1"/>
  <c r="O39" i="20"/>
  <c r="J39" i="20"/>
  <c r="N39" i="20" s="1"/>
  <c r="I39" i="20"/>
  <c r="H39" i="20"/>
  <c r="G39" i="20"/>
  <c r="AE38" i="20"/>
  <c r="P38" i="20" s="1"/>
  <c r="AD38" i="20"/>
  <c r="X38" i="20" s="1"/>
  <c r="R38" i="20"/>
  <c r="Y38" i="20" s="1"/>
  <c r="O38" i="20"/>
  <c r="J38" i="20"/>
  <c r="N38" i="20" s="1"/>
  <c r="I38" i="20"/>
  <c r="H38" i="20"/>
  <c r="G38" i="20"/>
  <c r="AE36" i="20"/>
  <c r="P36" i="20" s="1"/>
  <c r="AD36" i="20"/>
  <c r="X36" i="20" s="1"/>
  <c r="R36" i="20"/>
  <c r="Y36" i="20" s="1"/>
  <c r="O36" i="20"/>
  <c r="J36" i="20"/>
  <c r="N36" i="20" s="1"/>
  <c r="I36" i="20"/>
  <c r="H36" i="20"/>
  <c r="AE35" i="20"/>
  <c r="P35" i="20" s="1"/>
  <c r="AD35" i="20"/>
  <c r="X35" i="20" s="1"/>
  <c r="R35" i="20"/>
  <c r="Y35" i="20" s="1"/>
  <c r="O35" i="20"/>
  <c r="J35" i="20"/>
  <c r="N35" i="20" s="1"/>
  <c r="I35" i="20"/>
  <c r="H35" i="20"/>
  <c r="AE34" i="20"/>
  <c r="P34" i="20" s="1"/>
  <c r="AD34" i="20"/>
  <c r="X34" i="20" s="1"/>
  <c r="Q34" i="20" s="1"/>
  <c r="R34" i="20"/>
  <c r="Y34" i="20" s="1"/>
  <c r="U34" i="20" s="1"/>
  <c r="O34" i="20"/>
  <c r="J34" i="20"/>
  <c r="N34" i="20" s="1"/>
  <c r="I34" i="20"/>
  <c r="H34" i="20"/>
  <c r="AE33" i="20"/>
  <c r="P33" i="20" s="1"/>
  <c r="AD33" i="20"/>
  <c r="X33" i="20" s="1"/>
  <c r="Q33" i="20" s="1"/>
  <c r="R33" i="20"/>
  <c r="Y33" i="20" s="1"/>
  <c r="U33" i="20" s="1"/>
  <c r="O33" i="20"/>
  <c r="J33" i="20"/>
  <c r="N33" i="20" s="1"/>
  <c r="I33" i="20"/>
  <c r="H33" i="20"/>
  <c r="AE32" i="20"/>
  <c r="P32" i="20" s="1"/>
  <c r="AD32" i="20"/>
  <c r="X32" i="20" s="1"/>
  <c r="R32" i="20"/>
  <c r="Y32" i="20" s="1"/>
  <c r="O32" i="20"/>
  <c r="J32" i="20"/>
  <c r="N32" i="20" s="1"/>
  <c r="I32" i="20"/>
  <c r="H32" i="20"/>
  <c r="AE31" i="20"/>
  <c r="P31" i="20" s="1"/>
  <c r="AD31" i="20"/>
  <c r="X31" i="20" s="1"/>
  <c r="R31" i="20"/>
  <c r="Q31" i="20" s="1"/>
  <c r="O31" i="20"/>
  <c r="J31" i="20"/>
  <c r="N31" i="20" s="1"/>
  <c r="I31" i="20"/>
  <c r="H31" i="20"/>
  <c r="AE30" i="20"/>
  <c r="P30" i="20" s="1"/>
  <c r="AD30" i="20"/>
  <c r="X30" i="20" s="1"/>
  <c r="R30" i="20"/>
  <c r="O30" i="20"/>
  <c r="J30" i="20"/>
  <c r="N30" i="20" s="1"/>
  <c r="I30" i="20"/>
  <c r="H30" i="20"/>
  <c r="AE29" i="20"/>
  <c r="P29" i="20" s="1"/>
  <c r="AD29" i="20"/>
  <c r="X29" i="20" s="1"/>
  <c r="R29" i="20"/>
  <c r="O29" i="20"/>
  <c r="J29" i="20"/>
  <c r="N29" i="20" s="1"/>
  <c r="I29" i="20"/>
  <c r="H29" i="20"/>
  <c r="G29" i="20"/>
  <c r="AL28" i="20"/>
  <c r="AE28" i="20"/>
  <c r="P28" i="20" s="1"/>
  <c r="AD28" i="20"/>
  <c r="X28" i="20" s="1"/>
  <c r="R28" i="20"/>
  <c r="Y28" i="20" s="1"/>
  <c r="O28" i="20"/>
  <c r="J28" i="20"/>
  <c r="N28" i="20" s="1"/>
  <c r="I28" i="20"/>
  <c r="H28" i="20"/>
  <c r="G28" i="20"/>
  <c r="AL27" i="20"/>
  <c r="AE27" i="20"/>
  <c r="P27" i="20" s="1"/>
  <c r="AD27" i="20"/>
  <c r="X27" i="20" s="1"/>
  <c r="R27" i="20"/>
  <c r="Y27" i="20" s="1"/>
  <c r="O27" i="20"/>
  <c r="J27" i="20"/>
  <c r="N27" i="20" s="1"/>
  <c r="I27" i="20"/>
  <c r="H27" i="20"/>
  <c r="G27" i="20"/>
  <c r="AL26" i="20"/>
  <c r="AE26" i="20"/>
  <c r="P26" i="20" s="1"/>
  <c r="AD26" i="20"/>
  <c r="X26" i="20" s="1"/>
  <c r="R26" i="20"/>
  <c r="Y26" i="20" s="1"/>
  <c r="O26" i="20"/>
  <c r="J26" i="20"/>
  <c r="N26" i="20" s="1"/>
  <c r="I26" i="20"/>
  <c r="H26" i="20"/>
  <c r="G26" i="20"/>
  <c r="AL25" i="20"/>
  <c r="AE25" i="20"/>
  <c r="P25" i="20" s="1"/>
  <c r="AD25" i="20"/>
  <c r="X25" i="20" s="1"/>
  <c r="R25" i="20"/>
  <c r="Y25" i="20" s="1"/>
  <c r="O25" i="20"/>
  <c r="J25" i="20"/>
  <c r="N25" i="20" s="1"/>
  <c r="I25" i="20"/>
  <c r="H25" i="20"/>
  <c r="G25" i="20"/>
  <c r="R24" i="20"/>
  <c r="Y24" i="20" s="1"/>
  <c r="O24" i="20"/>
  <c r="M24" i="20"/>
  <c r="AD24" i="20" s="1"/>
  <c r="X24" i="20" s="1"/>
  <c r="I24" i="20"/>
  <c r="G24" i="20"/>
  <c r="AE21" i="20"/>
  <c r="P21" i="20" s="1"/>
  <c r="AD21" i="20"/>
  <c r="X21" i="20" s="1"/>
  <c r="R21" i="20"/>
  <c r="Y21" i="20" s="1"/>
  <c r="O21" i="20"/>
  <c r="J21" i="20"/>
  <c r="N21" i="20" s="1"/>
  <c r="I21" i="20"/>
  <c r="AE20" i="20"/>
  <c r="P20" i="20" s="1"/>
  <c r="AD20" i="20"/>
  <c r="X20" i="20" s="1"/>
  <c r="R20" i="20"/>
  <c r="Q20" i="20" s="1"/>
  <c r="O20" i="20"/>
  <c r="J20" i="20"/>
  <c r="N20" i="20" s="1"/>
  <c r="I20" i="20"/>
  <c r="AE19" i="20"/>
  <c r="P19" i="20" s="1"/>
  <c r="AD19" i="20"/>
  <c r="X19" i="20" s="1"/>
  <c r="Q19" i="20" s="1"/>
  <c r="R19" i="20"/>
  <c r="Y19" i="20" s="1"/>
  <c r="O19" i="20"/>
  <c r="J19" i="20"/>
  <c r="N19" i="20" s="1"/>
  <c r="I19" i="20"/>
  <c r="AE18" i="20"/>
  <c r="P18" i="20" s="1"/>
  <c r="AD18" i="20"/>
  <c r="X18" i="20" s="1"/>
  <c r="R18" i="20"/>
  <c r="O18" i="20"/>
  <c r="J18" i="20"/>
  <c r="N18" i="20" s="1"/>
  <c r="I18" i="20"/>
  <c r="AE17" i="20"/>
  <c r="P17" i="20" s="1"/>
  <c r="AD17" i="20"/>
  <c r="X17" i="20" s="1"/>
  <c r="R17" i="20"/>
  <c r="Y17" i="20" s="1"/>
  <c r="O17" i="20"/>
  <c r="J17" i="20"/>
  <c r="N17" i="20" s="1"/>
  <c r="I17" i="20"/>
  <c r="H17" i="20"/>
  <c r="AE16" i="20"/>
  <c r="P16" i="20" s="1"/>
  <c r="AD16" i="20"/>
  <c r="X16" i="20" s="1"/>
  <c r="Q16" i="20" s="1"/>
  <c r="R16" i="20"/>
  <c r="Y16" i="20" s="1"/>
  <c r="U16" i="20" s="1"/>
  <c r="O16" i="20"/>
  <c r="J16" i="20"/>
  <c r="N16" i="20" s="1"/>
  <c r="I16" i="20"/>
  <c r="H16" i="20"/>
  <c r="G16" i="20"/>
  <c r="AE15" i="20"/>
  <c r="P15" i="20" s="1"/>
  <c r="AD15" i="20"/>
  <c r="X15" i="20" s="1"/>
  <c r="Q15" i="20" s="1"/>
  <c r="R15" i="20"/>
  <c r="Y15" i="20" s="1"/>
  <c r="U15" i="20" s="1"/>
  <c r="O15" i="20"/>
  <c r="J15" i="20"/>
  <c r="N15" i="20" s="1"/>
  <c r="I15" i="20"/>
  <c r="H15" i="20"/>
  <c r="G15" i="20"/>
  <c r="AE14" i="20"/>
  <c r="P14" i="20" s="1"/>
  <c r="AD14" i="20"/>
  <c r="X14" i="20" s="1"/>
  <c r="Q14" i="20" s="1"/>
  <c r="R14" i="20"/>
  <c r="Y14" i="20" s="1"/>
  <c r="U14" i="20" s="1"/>
  <c r="O14" i="20"/>
  <c r="J14" i="20"/>
  <c r="N14" i="20" s="1"/>
  <c r="I14" i="20"/>
  <c r="H14" i="20"/>
  <c r="G14" i="20"/>
  <c r="AE13" i="20"/>
  <c r="P13" i="20" s="1"/>
  <c r="AD13" i="20"/>
  <c r="X13" i="20" s="1"/>
  <c r="Q13" i="20" s="1"/>
  <c r="R13" i="20"/>
  <c r="Y13" i="20" s="1"/>
  <c r="U13" i="20" s="1"/>
  <c r="O13" i="20"/>
  <c r="J13" i="20"/>
  <c r="N13" i="20" s="1"/>
  <c r="I13" i="20"/>
  <c r="H13" i="20"/>
  <c r="G13" i="20"/>
  <c r="AE12" i="20"/>
  <c r="P12" i="20" s="1"/>
  <c r="AD12" i="20"/>
  <c r="X12" i="20" s="1"/>
  <c r="Q12" i="20" s="1"/>
  <c r="R12" i="20"/>
  <c r="Y12" i="20" s="1"/>
  <c r="U12" i="20" s="1"/>
  <c r="O12" i="20"/>
  <c r="J12" i="20"/>
  <c r="N12" i="20" s="1"/>
  <c r="I12" i="20"/>
  <c r="H12" i="20"/>
  <c r="G12" i="20"/>
  <c r="AE11" i="20"/>
  <c r="P11" i="20" s="1"/>
  <c r="AD11" i="20"/>
  <c r="X11" i="20" s="1"/>
  <c r="Q11" i="20" s="1"/>
  <c r="R11" i="20"/>
  <c r="Y11" i="20" s="1"/>
  <c r="U11" i="20" s="1"/>
  <c r="O11" i="20"/>
  <c r="J11" i="20"/>
  <c r="N11" i="20" s="1"/>
  <c r="I11" i="20"/>
  <c r="H11" i="20"/>
  <c r="G11" i="20"/>
  <c r="AE10" i="20"/>
  <c r="P10" i="20" s="1"/>
  <c r="AD10" i="20"/>
  <c r="X10" i="20" s="1"/>
  <c r="Q10" i="20" s="1"/>
  <c r="R10" i="20"/>
  <c r="Y10" i="20" s="1"/>
  <c r="U10" i="20" s="1"/>
  <c r="O10" i="20"/>
  <c r="J10" i="20"/>
  <c r="N10" i="20" s="1"/>
  <c r="I10" i="20"/>
  <c r="H10" i="20"/>
  <c r="G10" i="20"/>
  <c r="AE9" i="20"/>
  <c r="P9" i="20" s="1"/>
  <c r="AD9" i="20"/>
  <c r="X9" i="20" s="1"/>
  <c r="Q9" i="20" s="1"/>
  <c r="R9" i="20"/>
  <c r="Y9" i="20" s="1"/>
  <c r="U9" i="20" s="1"/>
  <c r="O9" i="20"/>
  <c r="J9" i="20"/>
  <c r="N9" i="20" s="1"/>
  <c r="I9" i="20"/>
  <c r="H9" i="20"/>
  <c r="G9" i="20"/>
  <c r="AE8" i="20"/>
  <c r="P8" i="20" s="1"/>
  <c r="AD8" i="20"/>
  <c r="X8" i="20" s="1"/>
  <c r="Q8" i="20" s="1"/>
  <c r="R8" i="20"/>
  <c r="Y8" i="20" s="1"/>
  <c r="U8" i="20" s="1"/>
  <c r="O8" i="20"/>
  <c r="J8" i="20"/>
  <c r="N8" i="20" s="1"/>
  <c r="I8" i="20"/>
  <c r="H8" i="20"/>
  <c r="G8" i="20"/>
  <c r="AE7" i="20"/>
  <c r="P7" i="20" s="1"/>
  <c r="AD7" i="20"/>
  <c r="X7" i="20" s="1"/>
  <c r="Q7" i="20" s="1"/>
  <c r="R7" i="20"/>
  <c r="Y7" i="20" s="1"/>
  <c r="U7" i="20" s="1"/>
  <c r="O7" i="20"/>
  <c r="J7" i="20"/>
  <c r="N7" i="20" s="1"/>
  <c r="I7" i="20"/>
  <c r="H7" i="20"/>
  <c r="G7" i="20"/>
  <c r="AE6" i="20"/>
  <c r="P6" i="20" s="1"/>
  <c r="AD6" i="20"/>
  <c r="X6" i="20" s="1"/>
  <c r="Q6" i="20" s="1"/>
  <c r="R6" i="20"/>
  <c r="Y6" i="20" s="1"/>
  <c r="U6" i="20" s="1"/>
  <c r="O6" i="20"/>
  <c r="J6" i="20"/>
  <c r="N6" i="20" s="1"/>
  <c r="I6" i="20"/>
  <c r="H6" i="20"/>
  <c r="G6" i="20"/>
  <c r="AE5" i="20"/>
  <c r="P5" i="20" s="1"/>
  <c r="AD5" i="20"/>
  <c r="X5" i="20" s="1"/>
  <c r="Q5" i="20" s="1"/>
  <c r="R5" i="20"/>
  <c r="Y5" i="20" s="1"/>
  <c r="U5" i="20" s="1"/>
  <c r="O5" i="20"/>
  <c r="J5" i="20"/>
  <c r="N5" i="20" s="1"/>
  <c r="I5" i="20"/>
  <c r="H5" i="20"/>
  <c r="G5" i="20"/>
  <c r="AE4" i="20"/>
  <c r="P4" i="20" s="1"/>
  <c r="AD4" i="20"/>
  <c r="X4" i="20" s="1"/>
  <c r="Q4" i="20" s="1"/>
  <c r="R4" i="20"/>
  <c r="Y4" i="20" s="1"/>
  <c r="U4" i="20" s="1"/>
  <c r="O4" i="20"/>
  <c r="J4" i="20"/>
  <c r="N4" i="20" s="1"/>
  <c r="I4" i="20"/>
  <c r="H4" i="20"/>
  <c r="G4" i="20"/>
  <c r="AE3" i="20"/>
  <c r="P3" i="20" s="1"/>
  <c r="AD3" i="20"/>
  <c r="X3" i="20" s="1"/>
  <c r="Q3" i="20" s="1"/>
  <c r="R3" i="20"/>
  <c r="Y3" i="20" s="1"/>
  <c r="U3" i="20" s="1"/>
  <c r="O3" i="20"/>
  <c r="J3" i="20"/>
  <c r="N3" i="20" s="1"/>
  <c r="I3" i="20"/>
  <c r="H3" i="20"/>
  <c r="G3" i="20"/>
  <c r="AE2" i="20"/>
  <c r="P2" i="20" s="1"/>
  <c r="AD2" i="20"/>
  <c r="X2" i="20" s="1"/>
  <c r="Q2" i="20" s="1"/>
  <c r="R2" i="20"/>
  <c r="Y2" i="20" s="1"/>
  <c r="U2" i="20" s="1"/>
  <c r="O2" i="20"/>
  <c r="J2" i="20"/>
  <c r="N2" i="20" s="1"/>
  <c r="I2" i="20"/>
  <c r="H2" i="20"/>
  <c r="G2" i="20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B1" i="19"/>
  <c r="G18" i="18"/>
  <c r="G19" i="18"/>
  <c r="G20" i="18"/>
  <c r="G21" i="18"/>
  <c r="G17" i="18"/>
  <c r="G29" i="18"/>
  <c r="G30" i="18"/>
  <c r="G31" i="18"/>
  <c r="G32" i="18"/>
  <c r="G33" i="18"/>
  <c r="G34" i="18"/>
  <c r="G28" i="18"/>
  <c r="G38" i="18"/>
  <c r="G39" i="18"/>
  <c r="G37" i="18"/>
  <c r="G41" i="18"/>
  <c r="G42" i="18"/>
  <c r="G43" i="18"/>
  <c r="G44" i="18"/>
  <c r="G45" i="18"/>
  <c r="G46" i="18"/>
  <c r="G40" i="18"/>
  <c r="Q32" i="20" l="1"/>
  <c r="J24" i="20"/>
  <c r="N24" i="20" s="1"/>
  <c r="U32" i="20"/>
  <c r="L24" i="20"/>
  <c r="AE24" i="20" s="1"/>
  <c r="P24" i="20" s="1"/>
  <c r="Q49" i="20"/>
  <c r="Q24" i="20"/>
  <c r="Q45" i="20"/>
  <c r="U47" i="20"/>
  <c r="U45" i="20"/>
  <c r="U21" i="20"/>
  <c r="Y40" i="20"/>
  <c r="Q40" i="20"/>
  <c r="U40" i="20"/>
  <c r="Q30" i="20"/>
  <c r="U30" i="20"/>
  <c r="Y30" i="20"/>
  <c r="Y31" i="20"/>
  <c r="U31" i="20"/>
  <c r="Q27" i="20"/>
  <c r="Q17" i="20"/>
  <c r="U25" i="20"/>
  <c r="Q39" i="20"/>
  <c r="Q29" i="20"/>
  <c r="Y29" i="20"/>
  <c r="Q51" i="20"/>
  <c r="Y51" i="20"/>
  <c r="Q21" i="20"/>
  <c r="U36" i="20"/>
  <c r="Q35" i="20"/>
  <c r="Q25" i="20"/>
  <c r="U49" i="20"/>
  <c r="Y18" i="20"/>
  <c r="Q18" i="20"/>
  <c r="Y41" i="20"/>
  <c r="U41" i="20"/>
  <c r="Q36" i="20"/>
  <c r="U35" i="20"/>
  <c r="U20" i="20"/>
  <c r="Y20" i="20"/>
  <c r="Y50" i="20"/>
  <c r="Q50" i="20"/>
  <c r="U50" i="20"/>
  <c r="U27" i="20"/>
  <c r="U38" i="20"/>
  <c r="Q26" i="20"/>
  <c r="U26" i="20"/>
  <c r="U24" i="20"/>
  <c r="U39" i="20"/>
  <c r="U42" i="20"/>
  <c r="U28" i="20"/>
  <c r="Q38" i="20"/>
  <c r="Q28" i="20"/>
  <c r="U46" i="20"/>
  <c r="Y46" i="20"/>
  <c r="Q46" i="20"/>
  <c r="U17" i="20"/>
  <c r="Q42" i="20"/>
  <c r="Q47" i="20"/>
  <c r="U29" i="20"/>
  <c r="U18" i="20"/>
  <c r="R10" i="18"/>
  <c r="U10" i="18" s="1"/>
  <c r="AA46" i="18"/>
  <c r="P46" i="18" s="1"/>
  <c r="Z46" i="18"/>
  <c r="Q46" i="18" s="1"/>
  <c r="R46" i="18"/>
  <c r="U46" i="18" s="1"/>
  <c r="O46" i="18"/>
  <c r="J46" i="18"/>
  <c r="N46" i="18" s="1"/>
  <c r="I46" i="18"/>
  <c r="H46" i="18"/>
  <c r="AA45" i="18"/>
  <c r="P45" i="18" s="1"/>
  <c r="Z45" i="18"/>
  <c r="Q45" i="18" s="1"/>
  <c r="R45" i="18"/>
  <c r="U45" i="18" s="1"/>
  <c r="O45" i="18"/>
  <c r="J45" i="18"/>
  <c r="N45" i="18" s="1"/>
  <c r="I45" i="18"/>
  <c r="H45" i="18"/>
  <c r="AA44" i="18"/>
  <c r="P44" i="18" s="1"/>
  <c r="Z44" i="18"/>
  <c r="Q44" i="18" s="1"/>
  <c r="R44" i="18"/>
  <c r="U44" i="18" s="1"/>
  <c r="O44" i="18"/>
  <c r="J44" i="18"/>
  <c r="N44" i="18" s="1"/>
  <c r="I44" i="18"/>
  <c r="H44" i="18"/>
  <c r="AA43" i="18"/>
  <c r="P43" i="18" s="1"/>
  <c r="Z43" i="18"/>
  <c r="Q43" i="18" s="1"/>
  <c r="R43" i="18"/>
  <c r="U43" i="18" s="1"/>
  <c r="O43" i="18"/>
  <c r="J43" i="18"/>
  <c r="N43" i="18" s="1"/>
  <c r="I43" i="18"/>
  <c r="H43" i="18"/>
  <c r="AA42" i="18"/>
  <c r="P42" i="18" s="1"/>
  <c r="Z42" i="18"/>
  <c r="Q42" i="18" s="1"/>
  <c r="R42" i="18"/>
  <c r="U42" i="18" s="1"/>
  <c r="O42" i="18"/>
  <c r="J42" i="18"/>
  <c r="N42" i="18" s="1"/>
  <c r="I42" i="18"/>
  <c r="H42" i="18"/>
  <c r="AA41" i="18"/>
  <c r="P41" i="18" s="1"/>
  <c r="Z41" i="18"/>
  <c r="Q41" i="18" s="1"/>
  <c r="R41" i="18"/>
  <c r="U41" i="18" s="1"/>
  <c r="O41" i="18"/>
  <c r="J41" i="18"/>
  <c r="N41" i="18" s="1"/>
  <c r="I41" i="18"/>
  <c r="H41" i="18"/>
  <c r="AA40" i="18"/>
  <c r="P40" i="18" s="1"/>
  <c r="Z40" i="18"/>
  <c r="Q40" i="18" s="1"/>
  <c r="R40" i="18"/>
  <c r="U40" i="18" s="1"/>
  <c r="O40" i="18"/>
  <c r="J40" i="18"/>
  <c r="N40" i="18" s="1"/>
  <c r="I40" i="18"/>
  <c r="H40" i="18"/>
  <c r="AA39" i="18"/>
  <c r="P39" i="18" s="1"/>
  <c r="Z39" i="18"/>
  <c r="Q39" i="18" s="1"/>
  <c r="R39" i="18"/>
  <c r="U39" i="18" s="1"/>
  <c r="O39" i="18"/>
  <c r="J39" i="18"/>
  <c r="N39" i="18" s="1"/>
  <c r="I39" i="18"/>
  <c r="H39" i="18"/>
  <c r="AA38" i="18"/>
  <c r="P38" i="18" s="1"/>
  <c r="Z38" i="18"/>
  <c r="Q38" i="18" s="1"/>
  <c r="R38" i="18"/>
  <c r="U38" i="18" s="1"/>
  <c r="O38" i="18"/>
  <c r="J38" i="18"/>
  <c r="N38" i="18" s="1"/>
  <c r="I38" i="18"/>
  <c r="H38" i="18"/>
  <c r="AA37" i="18"/>
  <c r="P37" i="18" s="1"/>
  <c r="Z37" i="18"/>
  <c r="Q37" i="18" s="1"/>
  <c r="R37" i="18"/>
  <c r="U37" i="18" s="1"/>
  <c r="O37" i="18"/>
  <c r="J37" i="18"/>
  <c r="N37" i="18" s="1"/>
  <c r="I37" i="18"/>
  <c r="H37" i="18"/>
  <c r="AA36" i="18"/>
  <c r="P36" i="18" s="1"/>
  <c r="Z36" i="18"/>
  <c r="Q36" i="18" s="1"/>
  <c r="R36" i="18"/>
  <c r="U36" i="18" s="1"/>
  <c r="O36" i="18"/>
  <c r="J36" i="18"/>
  <c r="N36" i="18" s="1"/>
  <c r="I36" i="18"/>
  <c r="H36" i="18"/>
  <c r="G36" i="18"/>
  <c r="AA35" i="18"/>
  <c r="P35" i="18" s="1"/>
  <c r="Z35" i="18"/>
  <c r="Q35" i="18" s="1"/>
  <c r="R35" i="18"/>
  <c r="U35" i="18" s="1"/>
  <c r="O35" i="18"/>
  <c r="J35" i="18"/>
  <c r="N35" i="18" s="1"/>
  <c r="I35" i="18"/>
  <c r="H35" i="18"/>
  <c r="G35" i="18"/>
  <c r="AA34" i="18"/>
  <c r="P34" i="18" s="1"/>
  <c r="Z34" i="18"/>
  <c r="Q34" i="18" s="1"/>
  <c r="R34" i="18"/>
  <c r="U34" i="18" s="1"/>
  <c r="O34" i="18"/>
  <c r="J34" i="18"/>
  <c r="N34" i="18" s="1"/>
  <c r="I34" i="18"/>
  <c r="H34" i="18"/>
  <c r="AA33" i="18"/>
  <c r="P33" i="18" s="1"/>
  <c r="Z33" i="18"/>
  <c r="Q33" i="18" s="1"/>
  <c r="R33" i="18"/>
  <c r="U33" i="18" s="1"/>
  <c r="O33" i="18"/>
  <c r="J33" i="18"/>
  <c r="N33" i="18" s="1"/>
  <c r="I33" i="18"/>
  <c r="H33" i="18"/>
  <c r="AA32" i="18"/>
  <c r="P32" i="18" s="1"/>
  <c r="Z32" i="18"/>
  <c r="Q32" i="18" s="1"/>
  <c r="R32" i="18"/>
  <c r="U32" i="18" s="1"/>
  <c r="O32" i="18"/>
  <c r="J32" i="18"/>
  <c r="N32" i="18" s="1"/>
  <c r="I32" i="18"/>
  <c r="H32" i="18"/>
  <c r="AA31" i="18"/>
  <c r="P31" i="18" s="1"/>
  <c r="Z31" i="18"/>
  <c r="Q31" i="18" s="1"/>
  <c r="R31" i="18"/>
  <c r="U31" i="18" s="1"/>
  <c r="O31" i="18"/>
  <c r="J31" i="18"/>
  <c r="N31" i="18" s="1"/>
  <c r="I31" i="18"/>
  <c r="H31" i="18"/>
  <c r="AA30" i="18"/>
  <c r="P30" i="18" s="1"/>
  <c r="Z30" i="18"/>
  <c r="Q30" i="18" s="1"/>
  <c r="R30" i="18"/>
  <c r="U30" i="18" s="1"/>
  <c r="O30" i="18"/>
  <c r="J30" i="18"/>
  <c r="N30" i="18" s="1"/>
  <c r="I30" i="18"/>
  <c r="H30" i="18"/>
  <c r="AA29" i="18"/>
  <c r="P29" i="18" s="1"/>
  <c r="Z29" i="18"/>
  <c r="Q29" i="18" s="1"/>
  <c r="R29" i="18"/>
  <c r="U29" i="18" s="1"/>
  <c r="O29" i="18"/>
  <c r="J29" i="18"/>
  <c r="N29" i="18" s="1"/>
  <c r="I29" i="18"/>
  <c r="H29" i="18"/>
  <c r="AA28" i="18"/>
  <c r="P28" i="18" s="1"/>
  <c r="Z28" i="18"/>
  <c r="Q28" i="18" s="1"/>
  <c r="R28" i="18"/>
  <c r="U28" i="18" s="1"/>
  <c r="O28" i="18"/>
  <c r="J28" i="18"/>
  <c r="N28" i="18" s="1"/>
  <c r="I28" i="18"/>
  <c r="H28" i="18"/>
  <c r="AA27" i="18"/>
  <c r="P27" i="18" s="1"/>
  <c r="Z27" i="18"/>
  <c r="Q27" i="18" s="1"/>
  <c r="R27" i="18"/>
  <c r="U27" i="18" s="1"/>
  <c r="O27" i="18"/>
  <c r="J27" i="18"/>
  <c r="N27" i="18" s="1"/>
  <c r="I27" i="18"/>
  <c r="H27" i="18"/>
  <c r="G27" i="18"/>
  <c r="AA26" i="18"/>
  <c r="P26" i="18" s="1"/>
  <c r="Z26" i="18"/>
  <c r="Q26" i="18" s="1"/>
  <c r="R26" i="18"/>
  <c r="U26" i="18" s="1"/>
  <c r="O26" i="18"/>
  <c r="J26" i="18"/>
  <c r="N26" i="18" s="1"/>
  <c r="I26" i="18"/>
  <c r="H26" i="18"/>
  <c r="G26" i="18"/>
  <c r="AA25" i="18"/>
  <c r="P25" i="18" s="1"/>
  <c r="Z25" i="18"/>
  <c r="Q25" i="18" s="1"/>
  <c r="R25" i="18"/>
  <c r="U25" i="18" s="1"/>
  <c r="O25" i="18"/>
  <c r="J25" i="18"/>
  <c r="N25" i="18" s="1"/>
  <c r="I25" i="18"/>
  <c r="H25" i="18"/>
  <c r="G25" i="18"/>
  <c r="AA24" i="18"/>
  <c r="P24" i="18" s="1"/>
  <c r="Z24" i="18"/>
  <c r="Q24" i="18" s="1"/>
  <c r="R24" i="18"/>
  <c r="U24" i="18" s="1"/>
  <c r="O24" i="18"/>
  <c r="J24" i="18"/>
  <c r="N24" i="18" s="1"/>
  <c r="I24" i="18"/>
  <c r="H24" i="18"/>
  <c r="G24" i="18"/>
  <c r="AA23" i="18"/>
  <c r="P23" i="18" s="1"/>
  <c r="Z23" i="18"/>
  <c r="Q23" i="18" s="1"/>
  <c r="R23" i="18"/>
  <c r="U23" i="18" s="1"/>
  <c r="O23" i="18"/>
  <c r="J23" i="18"/>
  <c r="N23" i="18" s="1"/>
  <c r="I23" i="18"/>
  <c r="H23" i="18"/>
  <c r="G23" i="18"/>
  <c r="R22" i="18"/>
  <c r="U22" i="18" s="1"/>
  <c r="O22" i="18"/>
  <c r="M22" i="18"/>
  <c r="L22" i="18" s="1"/>
  <c r="I22" i="18"/>
  <c r="G22" i="18"/>
  <c r="AA21" i="18"/>
  <c r="P21" i="18" s="1"/>
  <c r="Z21" i="18"/>
  <c r="Q21" i="18" s="1"/>
  <c r="R21" i="18"/>
  <c r="U21" i="18" s="1"/>
  <c r="O21" i="18"/>
  <c r="J21" i="18"/>
  <c r="N21" i="18" s="1"/>
  <c r="I21" i="18"/>
  <c r="H21" i="18"/>
  <c r="AA20" i="18"/>
  <c r="P20" i="18" s="1"/>
  <c r="Z20" i="18"/>
  <c r="Q20" i="18" s="1"/>
  <c r="R20" i="18"/>
  <c r="U20" i="18" s="1"/>
  <c r="O20" i="18"/>
  <c r="J20" i="18"/>
  <c r="N20" i="18" s="1"/>
  <c r="I20" i="18"/>
  <c r="H20" i="18"/>
  <c r="AA19" i="18"/>
  <c r="P19" i="18" s="1"/>
  <c r="Z19" i="18"/>
  <c r="Q19" i="18" s="1"/>
  <c r="R19" i="18"/>
  <c r="U19" i="18" s="1"/>
  <c r="O19" i="18"/>
  <c r="J19" i="18"/>
  <c r="N19" i="18" s="1"/>
  <c r="I19" i="18"/>
  <c r="H19" i="18"/>
  <c r="AA18" i="18"/>
  <c r="P18" i="18" s="1"/>
  <c r="Z18" i="18"/>
  <c r="Q18" i="18" s="1"/>
  <c r="R18" i="18"/>
  <c r="U18" i="18" s="1"/>
  <c r="O18" i="18"/>
  <c r="J18" i="18"/>
  <c r="N18" i="18" s="1"/>
  <c r="I18" i="18"/>
  <c r="H18" i="18"/>
  <c r="AA17" i="18"/>
  <c r="P17" i="18" s="1"/>
  <c r="Z17" i="18"/>
  <c r="Q17" i="18" s="1"/>
  <c r="R17" i="18"/>
  <c r="U17" i="18" s="1"/>
  <c r="O17" i="18"/>
  <c r="J17" i="18"/>
  <c r="N17" i="18" s="1"/>
  <c r="I17" i="18"/>
  <c r="H17" i="18"/>
  <c r="AA16" i="18"/>
  <c r="P16" i="18" s="1"/>
  <c r="Z16" i="18"/>
  <c r="Q16" i="18" s="1"/>
  <c r="R16" i="18"/>
  <c r="U16" i="18" s="1"/>
  <c r="O16" i="18"/>
  <c r="J16" i="18"/>
  <c r="N16" i="18" s="1"/>
  <c r="I16" i="18"/>
  <c r="H16" i="18"/>
  <c r="G16" i="18"/>
  <c r="AA15" i="18"/>
  <c r="P15" i="18" s="1"/>
  <c r="Z15" i="18"/>
  <c r="Q15" i="18" s="1"/>
  <c r="R15" i="18"/>
  <c r="U15" i="18" s="1"/>
  <c r="O15" i="18"/>
  <c r="J15" i="18"/>
  <c r="N15" i="18" s="1"/>
  <c r="I15" i="18"/>
  <c r="H15" i="18"/>
  <c r="G15" i="18"/>
  <c r="AA14" i="18"/>
  <c r="P14" i="18" s="1"/>
  <c r="Z14" i="18"/>
  <c r="Q14" i="18" s="1"/>
  <c r="R14" i="18"/>
  <c r="U14" i="18" s="1"/>
  <c r="O14" i="18"/>
  <c r="J14" i="18"/>
  <c r="N14" i="18" s="1"/>
  <c r="I14" i="18"/>
  <c r="H14" i="18"/>
  <c r="G14" i="18"/>
  <c r="AA13" i="18"/>
  <c r="P13" i="18" s="1"/>
  <c r="Z13" i="18"/>
  <c r="Q13" i="18" s="1"/>
  <c r="R13" i="18"/>
  <c r="U13" i="18" s="1"/>
  <c r="O13" i="18"/>
  <c r="J13" i="18"/>
  <c r="N13" i="18" s="1"/>
  <c r="I13" i="18"/>
  <c r="H13" i="18"/>
  <c r="G13" i="18"/>
  <c r="AA12" i="18"/>
  <c r="P12" i="18" s="1"/>
  <c r="Z12" i="18"/>
  <c r="Q12" i="18" s="1"/>
  <c r="R12" i="18"/>
  <c r="U12" i="18" s="1"/>
  <c r="O12" i="18"/>
  <c r="J12" i="18"/>
  <c r="N12" i="18" s="1"/>
  <c r="I12" i="18"/>
  <c r="H12" i="18"/>
  <c r="G12" i="18"/>
  <c r="AA11" i="18"/>
  <c r="P11" i="18" s="1"/>
  <c r="Z11" i="18"/>
  <c r="Q11" i="18" s="1"/>
  <c r="R11" i="18"/>
  <c r="U11" i="18" s="1"/>
  <c r="O11" i="18"/>
  <c r="J11" i="18"/>
  <c r="N11" i="18" s="1"/>
  <c r="I11" i="18"/>
  <c r="H11" i="18"/>
  <c r="G11" i="18"/>
  <c r="AA10" i="18"/>
  <c r="P10" i="18" s="1"/>
  <c r="Z10" i="18"/>
  <c r="Q10" i="18" s="1"/>
  <c r="O10" i="18"/>
  <c r="J10" i="18"/>
  <c r="N10" i="18" s="1"/>
  <c r="I10" i="18"/>
  <c r="H10" i="18"/>
  <c r="G10" i="18"/>
  <c r="AA9" i="18"/>
  <c r="P9" i="18" s="1"/>
  <c r="Z9" i="18"/>
  <c r="Q9" i="18" s="1"/>
  <c r="R9" i="18"/>
  <c r="U9" i="18" s="1"/>
  <c r="O9" i="18"/>
  <c r="J9" i="18"/>
  <c r="N9" i="18" s="1"/>
  <c r="I9" i="18"/>
  <c r="H9" i="18"/>
  <c r="G9" i="18"/>
  <c r="AE26" i="18"/>
  <c r="AE25" i="18"/>
  <c r="AE24" i="18"/>
  <c r="AE23" i="18"/>
  <c r="AA8" i="18"/>
  <c r="P8" i="18" s="1"/>
  <c r="Z8" i="18"/>
  <c r="Q8" i="18" s="1"/>
  <c r="R8" i="18"/>
  <c r="U8" i="18" s="1"/>
  <c r="O8" i="18"/>
  <c r="J8" i="18"/>
  <c r="N8" i="18" s="1"/>
  <c r="I8" i="18"/>
  <c r="H8" i="18"/>
  <c r="G8" i="18"/>
  <c r="AA7" i="18"/>
  <c r="P7" i="18" s="1"/>
  <c r="Z7" i="18"/>
  <c r="Q7" i="18" s="1"/>
  <c r="R7" i="18"/>
  <c r="U7" i="18" s="1"/>
  <c r="O7" i="18"/>
  <c r="J7" i="18"/>
  <c r="N7" i="18" s="1"/>
  <c r="I7" i="18"/>
  <c r="H7" i="18"/>
  <c r="G7" i="18"/>
  <c r="AA6" i="18"/>
  <c r="P6" i="18" s="1"/>
  <c r="Z6" i="18"/>
  <c r="Q6" i="18" s="1"/>
  <c r="R6" i="18"/>
  <c r="U6" i="18" s="1"/>
  <c r="O6" i="18"/>
  <c r="J6" i="18"/>
  <c r="N6" i="18" s="1"/>
  <c r="I6" i="18"/>
  <c r="H6" i="18"/>
  <c r="G6" i="18"/>
  <c r="AA5" i="18"/>
  <c r="P5" i="18" s="1"/>
  <c r="Z5" i="18"/>
  <c r="Q5" i="18" s="1"/>
  <c r="R5" i="18"/>
  <c r="U5" i="18" s="1"/>
  <c r="O5" i="18"/>
  <c r="J5" i="18"/>
  <c r="N5" i="18" s="1"/>
  <c r="I5" i="18"/>
  <c r="H5" i="18"/>
  <c r="G5" i="18"/>
  <c r="AA4" i="18"/>
  <c r="Z4" i="18"/>
  <c r="R4" i="18"/>
  <c r="U4" i="18" s="1"/>
  <c r="Q4" i="18"/>
  <c r="P4" i="18"/>
  <c r="O4" i="18"/>
  <c r="J4" i="18"/>
  <c r="N4" i="18" s="1"/>
  <c r="I4" i="18"/>
  <c r="H4" i="18"/>
  <c r="G4" i="18"/>
  <c r="AA3" i="18"/>
  <c r="P3" i="18" s="1"/>
  <c r="Z3" i="18"/>
  <c r="Q3" i="18" s="1"/>
  <c r="R3" i="18"/>
  <c r="U3" i="18" s="1"/>
  <c r="O3" i="18"/>
  <c r="J3" i="18"/>
  <c r="N3" i="18" s="1"/>
  <c r="I3" i="18"/>
  <c r="H3" i="18"/>
  <c r="G3" i="18"/>
  <c r="AA2" i="18"/>
  <c r="P2" i="18" s="1"/>
  <c r="Z2" i="18"/>
  <c r="Q2" i="18" s="1"/>
  <c r="R2" i="18"/>
  <c r="U2" i="18" s="1"/>
  <c r="O2" i="18"/>
  <c r="J2" i="18"/>
  <c r="N2" i="18" s="1"/>
  <c r="I2" i="18"/>
  <c r="H2" i="18"/>
  <c r="G2" i="18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2" i="16"/>
  <c r="Y103" i="16"/>
  <c r="P103" i="16" s="1"/>
  <c r="Y105" i="16"/>
  <c r="P105" i="16" s="1"/>
  <c r="J92" i="16"/>
  <c r="N92" i="16"/>
  <c r="R114" i="16"/>
  <c r="R115" i="16"/>
  <c r="R116" i="16"/>
  <c r="R117" i="16"/>
  <c r="R118" i="16"/>
  <c r="R119" i="16"/>
  <c r="R120" i="16"/>
  <c r="R113" i="16"/>
  <c r="R109" i="16"/>
  <c r="R110" i="16"/>
  <c r="R111" i="16"/>
  <c r="R112" i="16"/>
  <c r="R108" i="16"/>
  <c r="R107" i="16"/>
  <c r="R106" i="16"/>
  <c r="R98" i="16"/>
  <c r="R99" i="16"/>
  <c r="R100" i="16"/>
  <c r="R101" i="16"/>
  <c r="R102" i="16"/>
  <c r="R103" i="16"/>
  <c r="R104" i="16"/>
  <c r="R105" i="16"/>
  <c r="R97" i="16"/>
  <c r="R96" i="16"/>
  <c r="R92" i="16"/>
  <c r="R93" i="16"/>
  <c r="R94" i="16"/>
  <c r="R95" i="16"/>
  <c r="R91" i="16"/>
  <c r="R85" i="16"/>
  <c r="R86" i="16"/>
  <c r="R87" i="16"/>
  <c r="R88" i="16"/>
  <c r="R89" i="16"/>
  <c r="R90" i="16"/>
  <c r="R84" i="16"/>
  <c r="R56" i="16"/>
  <c r="R57" i="16"/>
  <c r="R58" i="16"/>
  <c r="R55" i="16"/>
  <c r="R32" i="16"/>
  <c r="R33" i="16"/>
  <c r="R34" i="16"/>
  <c r="R31" i="16"/>
  <c r="R3" i="16"/>
  <c r="R4" i="16"/>
  <c r="R5" i="16"/>
  <c r="R6" i="16"/>
  <c r="R7" i="16"/>
  <c r="R8" i="16"/>
  <c r="R2" i="16"/>
  <c r="H111" i="16"/>
  <c r="H89" i="16"/>
  <c r="H82" i="16"/>
  <c r="H83" i="16"/>
  <c r="H67" i="16"/>
  <c r="H68" i="16"/>
  <c r="H69" i="16"/>
  <c r="H66" i="16"/>
  <c r="H63" i="16"/>
  <c r="H64" i="16"/>
  <c r="H65" i="16"/>
  <c r="H62" i="16"/>
  <c r="H60" i="16"/>
  <c r="H61" i="16"/>
  <c r="H59" i="16"/>
  <c r="H56" i="16"/>
  <c r="H57" i="16"/>
  <c r="H58" i="16"/>
  <c r="H55" i="16"/>
  <c r="H52" i="16"/>
  <c r="H53" i="16"/>
  <c r="H54" i="16"/>
  <c r="H51" i="16"/>
  <c r="H48" i="16"/>
  <c r="H49" i="16"/>
  <c r="H50" i="16"/>
  <c r="H47" i="16"/>
  <c r="H44" i="16"/>
  <c r="H45" i="16"/>
  <c r="H46" i="16"/>
  <c r="H43" i="16"/>
  <c r="H40" i="16"/>
  <c r="H41" i="16"/>
  <c r="H42" i="16"/>
  <c r="H39" i="16"/>
  <c r="H36" i="16"/>
  <c r="H37" i="16"/>
  <c r="H38" i="16"/>
  <c r="H35" i="16"/>
  <c r="H32" i="16"/>
  <c r="H33" i="16"/>
  <c r="H34" i="16"/>
  <c r="H31" i="16"/>
  <c r="H27" i="16"/>
  <c r="W114" i="16"/>
  <c r="Q114" i="16" s="1"/>
  <c r="W120" i="16"/>
  <c r="Q120" i="16" s="1"/>
  <c r="W113" i="16"/>
  <c r="Q113" i="16" s="1"/>
  <c r="W109" i="16"/>
  <c r="Q109" i="16" s="1"/>
  <c r="W98" i="16"/>
  <c r="W92" i="16"/>
  <c r="Q92" i="16" s="1"/>
  <c r="W86" i="16"/>
  <c r="Q86" i="16" s="1"/>
  <c r="W87" i="16"/>
  <c r="Q87" i="16" s="1"/>
  <c r="W67" i="16"/>
  <c r="W68" i="16"/>
  <c r="Q68" i="16" s="1"/>
  <c r="W69" i="16"/>
  <c r="W66" i="16"/>
  <c r="W63" i="16"/>
  <c r="W64" i="16"/>
  <c r="Q64" i="16" s="1"/>
  <c r="W65" i="16"/>
  <c r="W62" i="16"/>
  <c r="W60" i="16"/>
  <c r="W61" i="16"/>
  <c r="W59" i="16"/>
  <c r="W56" i="16"/>
  <c r="W57" i="16"/>
  <c r="Q57" i="16" s="1"/>
  <c r="W58" i="16"/>
  <c r="Q58" i="16" s="1"/>
  <c r="W55" i="16"/>
  <c r="W52" i="16"/>
  <c r="W53" i="16"/>
  <c r="W54" i="16"/>
  <c r="Q54" i="16" s="1"/>
  <c r="W51" i="16"/>
  <c r="W48" i="16"/>
  <c r="W49" i="16"/>
  <c r="Q49" i="16" s="1"/>
  <c r="W50" i="16"/>
  <c r="Q50" i="16" s="1"/>
  <c r="W47" i="16"/>
  <c r="W44" i="16"/>
  <c r="W45" i="16"/>
  <c r="W46" i="16"/>
  <c r="W43" i="16"/>
  <c r="Q43" i="16" s="1"/>
  <c r="W40" i="16"/>
  <c r="W41" i="16"/>
  <c r="W42" i="16"/>
  <c r="W39" i="16"/>
  <c r="W36" i="16"/>
  <c r="W37" i="16"/>
  <c r="W38" i="16"/>
  <c r="W35" i="16"/>
  <c r="Q35" i="16" s="1"/>
  <c r="W32" i="16"/>
  <c r="W33" i="16"/>
  <c r="Q33" i="16" s="1"/>
  <c r="W34" i="16"/>
  <c r="Q34" i="16" s="1"/>
  <c r="W31" i="16"/>
  <c r="W30" i="16"/>
  <c r="Q30" i="16" s="1"/>
  <c r="W22" i="16"/>
  <c r="W23" i="16"/>
  <c r="Q23" i="16" s="1"/>
  <c r="W17" i="16"/>
  <c r="W11" i="16"/>
  <c r="Q11" i="16" s="1"/>
  <c r="W9" i="16"/>
  <c r="W3" i="16"/>
  <c r="Q3" i="16" s="1"/>
  <c r="W8" i="16"/>
  <c r="O120" i="16"/>
  <c r="J120" i="16"/>
  <c r="N120" i="16" s="1"/>
  <c r="I120" i="16"/>
  <c r="G120" i="16"/>
  <c r="O119" i="16"/>
  <c r="Y119" i="16"/>
  <c r="P119" i="16" s="1"/>
  <c r="I119" i="16"/>
  <c r="G119" i="16"/>
  <c r="O118" i="16"/>
  <c r="J118" i="16"/>
  <c r="N118" i="16" s="1"/>
  <c r="I118" i="16"/>
  <c r="G118" i="16"/>
  <c r="O117" i="16"/>
  <c r="Y117" i="16"/>
  <c r="P117" i="16" s="1"/>
  <c r="I117" i="16"/>
  <c r="G117" i="16"/>
  <c r="O116" i="16"/>
  <c r="J116" i="16"/>
  <c r="N116" i="16" s="1"/>
  <c r="I116" i="16"/>
  <c r="G116" i="16"/>
  <c r="O115" i="16"/>
  <c r="Y115" i="16"/>
  <c r="P115" i="16" s="1"/>
  <c r="I115" i="16"/>
  <c r="G115" i="16"/>
  <c r="O114" i="16"/>
  <c r="J114" i="16"/>
  <c r="N114" i="16" s="1"/>
  <c r="I114" i="16"/>
  <c r="G114" i="16"/>
  <c r="O113" i="16"/>
  <c r="Y113" i="16"/>
  <c r="P113" i="16" s="1"/>
  <c r="I113" i="16"/>
  <c r="G113" i="16"/>
  <c r="O112" i="16"/>
  <c r="J112" i="16"/>
  <c r="N112" i="16" s="1"/>
  <c r="I112" i="16"/>
  <c r="G112" i="16"/>
  <c r="O111" i="16"/>
  <c r="Y111" i="16"/>
  <c r="P111" i="16" s="1"/>
  <c r="I111" i="16"/>
  <c r="G111" i="16"/>
  <c r="O110" i="16"/>
  <c r="J110" i="16"/>
  <c r="N110" i="16" s="1"/>
  <c r="I110" i="16"/>
  <c r="G110" i="16"/>
  <c r="O109" i="16"/>
  <c r="Y109" i="16"/>
  <c r="P109" i="16" s="1"/>
  <c r="I109" i="16"/>
  <c r="G109" i="16"/>
  <c r="O108" i="16"/>
  <c r="J108" i="16"/>
  <c r="N108" i="16" s="1"/>
  <c r="I108" i="16"/>
  <c r="G108" i="16"/>
  <c r="O107" i="16"/>
  <c r="Y107" i="16"/>
  <c r="P107" i="16" s="1"/>
  <c r="I107" i="16"/>
  <c r="G107" i="16"/>
  <c r="O106" i="16"/>
  <c r="J106" i="16"/>
  <c r="N106" i="16" s="1"/>
  <c r="I106" i="16"/>
  <c r="G106" i="16"/>
  <c r="O105" i="16"/>
  <c r="I105" i="16"/>
  <c r="G105" i="16"/>
  <c r="O104" i="16"/>
  <c r="J104" i="16"/>
  <c r="N104" i="16" s="1"/>
  <c r="I104" i="16"/>
  <c r="G104" i="16"/>
  <c r="O103" i="16"/>
  <c r="I103" i="16"/>
  <c r="G103" i="16"/>
  <c r="O102" i="16"/>
  <c r="J102" i="16"/>
  <c r="N102" i="16" s="1"/>
  <c r="I102" i="16"/>
  <c r="G102" i="16"/>
  <c r="O101" i="16"/>
  <c r="I101" i="16"/>
  <c r="G101" i="16"/>
  <c r="O100" i="16"/>
  <c r="J100" i="16"/>
  <c r="N100" i="16" s="1"/>
  <c r="I100" i="16"/>
  <c r="G100" i="16"/>
  <c r="O99" i="16"/>
  <c r="Y99" i="16"/>
  <c r="P99" i="16" s="1"/>
  <c r="I99" i="16"/>
  <c r="G99" i="16"/>
  <c r="Q98" i="16"/>
  <c r="O98" i="16"/>
  <c r="J98" i="16"/>
  <c r="N98" i="16" s="1"/>
  <c r="I98" i="16"/>
  <c r="G98" i="16"/>
  <c r="O97" i="16"/>
  <c r="Y97" i="16"/>
  <c r="P97" i="16" s="1"/>
  <c r="I97" i="16"/>
  <c r="G97" i="16"/>
  <c r="O96" i="16"/>
  <c r="J96" i="16"/>
  <c r="N96" i="16" s="1"/>
  <c r="I96" i="16"/>
  <c r="G96" i="16"/>
  <c r="O95" i="16"/>
  <c r="Y95" i="16"/>
  <c r="P95" i="16" s="1"/>
  <c r="I95" i="16"/>
  <c r="G95" i="16"/>
  <c r="O94" i="16"/>
  <c r="J94" i="16"/>
  <c r="N94" i="16" s="1"/>
  <c r="I94" i="16"/>
  <c r="G94" i="16"/>
  <c r="O93" i="16"/>
  <c r="Y93" i="16"/>
  <c r="P93" i="16" s="1"/>
  <c r="I93" i="16"/>
  <c r="G93" i="16"/>
  <c r="O92" i="16"/>
  <c r="I92" i="16"/>
  <c r="G92" i="16"/>
  <c r="O91" i="16"/>
  <c r="M91" i="16"/>
  <c r="L91" i="16" s="1"/>
  <c r="Y91" i="16" s="1"/>
  <c r="P91" i="16" s="1"/>
  <c r="I91" i="16"/>
  <c r="G91" i="16"/>
  <c r="O90" i="16"/>
  <c r="J90" i="16"/>
  <c r="N90" i="16" s="1"/>
  <c r="I90" i="16"/>
  <c r="G90" i="16"/>
  <c r="O89" i="16"/>
  <c r="Y89" i="16"/>
  <c r="P89" i="16" s="1"/>
  <c r="I89" i="16"/>
  <c r="G89" i="16"/>
  <c r="O88" i="16"/>
  <c r="J88" i="16"/>
  <c r="N88" i="16" s="1"/>
  <c r="I88" i="16"/>
  <c r="G88" i="16"/>
  <c r="O87" i="16"/>
  <c r="Y87" i="16"/>
  <c r="P87" i="16" s="1"/>
  <c r="I87" i="16"/>
  <c r="G87" i="16"/>
  <c r="O86" i="16"/>
  <c r="J86" i="16"/>
  <c r="N86" i="16" s="1"/>
  <c r="I86" i="16"/>
  <c r="G86" i="16"/>
  <c r="O85" i="16"/>
  <c r="Y85" i="16"/>
  <c r="P85" i="16" s="1"/>
  <c r="I85" i="16"/>
  <c r="G85" i="16"/>
  <c r="O84" i="16"/>
  <c r="J84" i="16"/>
  <c r="N84" i="16" s="1"/>
  <c r="I84" i="16"/>
  <c r="G84" i="16"/>
  <c r="O83" i="16"/>
  <c r="M83" i="16"/>
  <c r="L83" i="16" s="1"/>
  <c r="I83" i="16"/>
  <c r="G83" i="16"/>
  <c r="O82" i="16"/>
  <c r="M82" i="16"/>
  <c r="L82" i="16" s="1"/>
  <c r="I82" i="16"/>
  <c r="G82" i="16"/>
  <c r="O81" i="16"/>
  <c r="M81" i="16"/>
  <c r="L81" i="16" s="1"/>
  <c r="H81" i="16" s="1"/>
  <c r="I81" i="16"/>
  <c r="G81" i="16"/>
  <c r="O80" i="16"/>
  <c r="M80" i="16"/>
  <c r="L80" i="16" s="1"/>
  <c r="H80" i="16" s="1"/>
  <c r="I80" i="16"/>
  <c r="G80" i="16"/>
  <c r="O79" i="16"/>
  <c r="M79" i="16"/>
  <c r="L79" i="16" s="1"/>
  <c r="H79" i="16" s="1"/>
  <c r="I79" i="16"/>
  <c r="G79" i="16"/>
  <c r="O78" i="16"/>
  <c r="M78" i="16"/>
  <c r="L78" i="16" s="1"/>
  <c r="H78" i="16" s="1"/>
  <c r="I78" i="16"/>
  <c r="G78" i="16"/>
  <c r="O77" i="16"/>
  <c r="M77" i="16"/>
  <c r="L77" i="16" s="1"/>
  <c r="H77" i="16" s="1"/>
  <c r="I77" i="16"/>
  <c r="G77" i="16"/>
  <c r="O76" i="16"/>
  <c r="M76" i="16"/>
  <c r="L76" i="16" s="1"/>
  <c r="H76" i="16" s="1"/>
  <c r="I76" i="16"/>
  <c r="G76" i="16"/>
  <c r="O75" i="16"/>
  <c r="M75" i="16"/>
  <c r="L75" i="16" s="1"/>
  <c r="H75" i="16" s="1"/>
  <c r="I75" i="16"/>
  <c r="G75" i="16"/>
  <c r="O74" i="16"/>
  <c r="M74" i="16"/>
  <c r="L74" i="16" s="1"/>
  <c r="H74" i="16" s="1"/>
  <c r="I74" i="16"/>
  <c r="G74" i="16"/>
  <c r="O73" i="16"/>
  <c r="M73" i="16"/>
  <c r="L73" i="16" s="1"/>
  <c r="H73" i="16" s="1"/>
  <c r="I73" i="16"/>
  <c r="G73" i="16"/>
  <c r="O72" i="16"/>
  <c r="M72" i="16"/>
  <c r="L72" i="16" s="1"/>
  <c r="H72" i="16" s="1"/>
  <c r="I72" i="16"/>
  <c r="G72" i="16"/>
  <c r="O71" i="16"/>
  <c r="M71" i="16"/>
  <c r="L71" i="16" s="1"/>
  <c r="H71" i="16" s="1"/>
  <c r="I71" i="16"/>
  <c r="G71" i="16"/>
  <c r="O70" i="16"/>
  <c r="M70" i="16"/>
  <c r="L70" i="16" s="1"/>
  <c r="H70" i="16" s="1"/>
  <c r="I70" i="16"/>
  <c r="G70" i="16"/>
  <c r="Y69" i="16"/>
  <c r="Q69" i="16"/>
  <c r="P69" i="16"/>
  <c r="O69" i="16"/>
  <c r="J69" i="16"/>
  <c r="N69" i="16" s="1"/>
  <c r="I69" i="16"/>
  <c r="G69" i="16"/>
  <c r="Y68" i="16"/>
  <c r="P68" i="16" s="1"/>
  <c r="O68" i="16"/>
  <c r="J68" i="16"/>
  <c r="N68" i="16" s="1"/>
  <c r="I68" i="16"/>
  <c r="G68" i="16"/>
  <c r="Y67" i="16"/>
  <c r="P67" i="16" s="1"/>
  <c r="Q67" i="16"/>
  <c r="O67" i="16"/>
  <c r="N67" i="16"/>
  <c r="J67" i="16"/>
  <c r="I67" i="16"/>
  <c r="G67" i="16"/>
  <c r="Y66" i="16"/>
  <c r="P66" i="16" s="1"/>
  <c r="Q66" i="16"/>
  <c r="O66" i="16"/>
  <c r="N66" i="16"/>
  <c r="J66" i="16"/>
  <c r="I66" i="16"/>
  <c r="G66" i="16"/>
  <c r="Y65" i="16"/>
  <c r="P65" i="16" s="1"/>
  <c r="Q65" i="16"/>
  <c r="O65" i="16"/>
  <c r="J65" i="16"/>
  <c r="N65" i="16" s="1"/>
  <c r="I65" i="16"/>
  <c r="G65" i="16"/>
  <c r="Y64" i="16"/>
  <c r="P64" i="16" s="1"/>
  <c r="O64" i="16"/>
  <c r="J64" i="16"/>
  <c r="N64" i="16" s="1"/>
  <c r="I64" i="16"/>
  <c r="G64" i="16"/>
  <c r="Y63" i="16"/>
  <c r="P63" i="16" s="1"/>
  <c r="Q63" i="16"/>
  <c r="O63" i="16"/>
  <c r="J63" i="16"/>
  <c r="N63" i="16" s="1"/>
  <c r="I63" i="16"/>
  <c r="G63" i="16"/>
  <c r="Y62" i="16"/>
  <c r="P62" i="16" s="1"/>
  <c r="Q62" i="16"/>
  <c r="O62" i="16"/>
  <c r="J62" i="16"/>
  <c r="N62" i="16" s="1"/>
  <c r="I62" i="16"/>
  <c r="G62" i="16"/>
  <c r="Y61" i="16"/>
  <c r="P61" i="16" s="1"/>
  <c r="Q61" i="16"/>
  <c r="O61" i="16"/>
  <c r="N61" i="16"/>
  <c r="J61" i="16"/>
  <c r="I61" i="16"/>
  <c r="G61" i="16"/>
  <c r="Y60" i="16"/>
  <c r="Q60" i="16"/>
  <c r="P60" i="16"/>
  <c r="O60" i="16"/>
  <c r="J60" i="16"/>
  <c r="N60" i="16" s="1"/>
  <c r="I60" i="16"/>
  <c r="G60" i="16"/>
  <c r="Y59" i="16"/>
  <c r="Q59" i="16"/>
  <c r="P59" i="16"/>
  <c r="O59" i="16"/>
  <c r="J59" i="16"/>
  <c r="N59" i="16" s="1"/>
  <c r="I59" i="16"/>
  <c r="G59" i="16"/>
  <c r="Y58" i="16"/>
  <c r="P58" i="16"/>
  <c r="O58" i="16"/>
  <c r="J58" i="16"/>
  <c r="N58" i="16" s="1"/>
  <c r="I58" i="16"/>
  <c r="G58" i="16"/>
  <c r="Y57" i="16"/>
  <c r="P57" i="16" s="1"/>
  <c r="O57" i="16"/>
  <c r="N57" i="16"/>
  <c r="J57" i="16"/>
  <c r="I57" i="16"/>
  <c r="G57" i="16"/>
  <c r="Y56" i="16"/>
  <c r="P56" i="16" s="1"/>
  <c r="Q56" i="16"/>
  <c r="O56" i="16"/>
  <c r="N56" i="16"/>
  <c r="J56" i="16"/>
  <c r="I56" i="16"/>
  <c r="G56" i="16"/>
  <c r="Y55" i="16"/>
  <c r="P55" i="16" s="1"/>
  <c r="Q55" i="16"/>
  <c r="O55" i="16"/>
  <c r="N55" i="16"/>
  <c r="J55" i="16"/>
  <c r="I55" i="16"/>
  <c r="G55" i="16"/>
  <c r="Y54" i="16"/>
  <c r="P54" i="16"/>
  <c r="O54" i="16"/>
  <c r="J54" i="16"/>
  <c r="N54" i="16" s="1"/>
  <c r="I54" i="16"/>
  <c r="G54" i="16"/>
  <c r="Y53" i="16"/>
  <c r="P53" i="16" s="1"/>
  <c r="Q53" i="16"/>
  <c r="O53" i="16"/>
  <c r="J53" i="16"/>
  <c r="N53" i="16" s="1"/>
  <c r="I53" i="16"/>
  <c r="G53" i="16"/>
  <c r="Y52" i="16"/>
  <c r="P52" i="16" s="1"/>
  <c r="Q52" i="16"/>
  <c r="O52" i="16"/>
  <c r="J52" i="16"/>
  <c r="N52" i="16" s="1"/>
  <c r="I52" i="16"/>
  <c r="G52" i="16"/>
  <c r="Y51" i="16"/>
  <c r="P51" i="16" s="1"/>
  <c r="Q51" i="16"/>
  <c r="O51" i="16"/>
  <c r="J51" i="16"/>
  <c r="N51" i="16" s="1"/>
  <c r="I51" i="16"/>
  <c r="G51" i="16"/>
  <c r="Y50" i="16"/>
  <c r="P50" i="16" s="1"/>
  <c r="O50" i="16"/>
  <c r="J50" i="16"/>
  <c r="N50" i="16" s="1"/>
  <c r="I50" i="16"/>
  <c r="G50" i="16"/>
  <c r="Y49" i="16"/>
  <c r="P49" i="16" s="1"/>
  <c r="O49" i="16"/>
  <c r="N49" i="16"/>
  <c r="J49" i="16"/>
  <c r="I49" i="16"/>
  <c r="G49" i="16"/>
  <c r="Y48" i="16"/>
  <c r="P48" i="16" s="1"/>
  <c r="Q48" i="16"/>
  <c r="O48" i="16"/>
  <c r="N48" i="16"/>
  <c r="J48" i="16"/>
  <c r="I48" i="16"/>
  <c r="G48" i="16"/>
  <c r="Y47" i="16"/>
  <c r="P47" i="16" s="1"/>
  <c r="Q47" i="16"/>
  <c r="O47" i="16"/>
  <c r="N47" i="16"/>
  <c r="J47" i="16"/>
  <c r="I47" i="16"/>
  <c r="G47" i="16"/>
  <c r="Y46" i="16"/>
  <c r="P46" i="16" s="1"/>
  <c r="Q46" i="16"/>
  <c r="O46" i="16"/>
  <c r="N46" i="16"/>
  <c r="J46" i="16"/>
  <c r="I46" i="16"/>
  <c r="G46" i="16"/>
  <c r="Y45" i="16"/>
  <c r="P45" i="16" s="1"/>
  <c r="Q45" i="16"/>
  <c r="O45" i="16"/>
  <c r="J45" i="16"/>
  <c r="N45" i="16" s="1"/>
  <c r="I45" i="16"/>
  <c r="G45" i="16"/>
  <c r="Y44" i="16"/>
  <c r="P44" i="16" s="1"/>
  <c r="Q44" i="16"/>
  <c r="O44" i="16"/>
  <c r="J44" i="16"/>
  <c r="N44" i="16" s="1"/>
  <c r="I44" i="16"/>
  <c r="G44" i="16"/>
  <c r="Y43" i="16"/>
  <c r="P43" i="16" s="1"/>
  <c r="O43" i="16"/>
  <c r="J43" i="16"/>
  <c r="N43" i="16" s="1"/>
  <c r="I43" i="16"/>
  <c r="G43" i="16"/>
  <c r="Y42" i="16"/>
  <c r="P42" i="16" s="1"/>
  <c r="Q42" i="16"/>
  <c r="O42" i="16"/>
  <c r="J42" i="16"/>
  <c r="N42" i="16" s="1"/>
  <c r="I42" i="16"/>
  <c r="G42" i="16"/>
  <c r="Y41" i="16"/>
  <c r="P41" i="16" s="1"/>
  <c r="Q41" i="16"/>
  <c r="O41" i="16"/>
  <c r="N41" i="16"/>
  <c r="J41" i="16"/>
  <c r="I41" i="16"/>
  <c r="G41" i="16"/>
  <c r="Y40" i="16"/>
  <c r="Q40" i="16"/>
  <c r="P40" i="16"/>
  <c r="O40" i="16"/>
  <c r="N40" i="16"/>
  <c r="J40" i="16"/>
  <c r="I40" i="16"/>
  <c r="G40" i="16"/>
  <c r="Y39" i="16"/>
  <c r="Q39" i="16"/>
  <c r="P39" i="16"/>
  <c r="O39" i="16"/>
  <c r="N39" i="16"/>
  <c r="J39" i="16"/>
  <c r="I39" i="16"/>
  <c r="G39" i="16"/>
  <c r="Y38" i="16"/>
  <c r="Q38" i="16"/>
  <c r="P38" i="16"/>
  <c r="O38" i="16"/>
  <c r="N38" i="16"/>
  <c r="J38" i="16"/>
  <c r="I38" i="16"/>
  <c r="G38" i="16"/>
  <c r="Y37" i="16"/>
  <c r="P37" i="16" s="1"/>
  <c r="Q37" i="16"/>
  <c r="O37" i="16"/>
  <c r="J37" i="16"/>
  <c r="N37" i="16" s="1"/>
  <c r="I37" i="16"/>
  <c r="G37" i="16"/>
  <c r="Y36" i="16"/>
  <c r="Q36" i="16"/>
  <c r="P36" i="16"/>
  <c r="O36" i="16"/>
  <c r="J36" i="16"/>
  <c r="N36" i="16" s="1"/>
  <c r="I36" i="16"/>
  <c r="G36" i="16"/>
  <c r="Y35" i="16"/>
  <c r="P35" i="16"/>
  <c r="O35" i="16"/>
  <c r="J35" i="16"/>
  <c r="N35" i="16" s="1"/>
  <c r="I35" i="16"/>
  <c r="G35" i="16"/>
  <c r="Y34" i="16"/>
  <c r="P34" i="16"/>
  <c r="O34" i="16"/>
  <c r="J34" i="16"/>
  <c r="N34" i="16" s="1"/>
  <c r="I34" i="16"/>
  <c r="G34" i="16"/>
  <c r="Y33" i="16"/>
  <c r="P33" i="16" s="1"/>
  <c r="O33" i="16"/>
  <c r="N33" i="16"/>
  <c r="J33" i="16"/>
  <c r="I33" i="16"/>
  <c r="G33" i="16"/>
  <c r="Y32" i="16"/>
  <c r="Q32" i="16"/>
  <c r="P32" i="16"/>
  <c r="O32" i="16"/>
  <c r="N32" i="16"/>
  <c r="J32" i="16"/>
  <c r="I32" i="16"/>
  <c r="G32" i="16"/>
  <c r="Y31" i="16"/>
  <c r="P31" i="16" s="1"/>
  <c r="Q31" i="16"/>
  <c r="O31" i="16"/>
  <c r="N31" i="16"/>
  <c r="J31" i="16"/>
  <c r="I31" i="16"/>
  <c r="G31" i="16"/>
  <c r="O30" i="16"/>
  <c r="M30" i="16"/>
  <c r="L30" i="16"/>
  <c r="H30" i="16" s="1"/>
  <c r="I30" i="16"/>
  <c r="G30" i="16"/>
  <c r="O29" i="16"/>
  <c r="M29" i="16"/>
  <c r="W29" i="16" s="1"/>
  <c r="I29" i="16"/>
  <c r="G29" i="16"/>
  <c r="AB28" i="16"/>
  <c r="O28" i="16"/>
  <c r="M28" i="16"/>
  <c r="L28" i="16" s="1"/>
  <c r="J28" i="16" s="1"/>
  <c r="N28" i="16" s="1"/>
  <c r="I28" i="16"/>
  <c r="G28" i="16"/>
  <c r="AB27" i="16"/>
  <c r="O27" i="16"/>
  <c r="M27" i="16"/>
  <c r="L27" i="16" s="1"/>
  <c r="I27" i="16"/>
  <c r="G27" i="16"/>
  <c r="AB26" i="16"/>
  <c r="O26" i="16"/>
  <c r="M26" i="16"/>
  <c r="W26" i="16" s="1"/>
  <c r="I26" i="16"/>
  <c r="G26" i="16"/>
  <c r="AB25" i="16"/>
  <c r="O25" i="16"/>
  <c r="M25" i="16"/>
  <c r="W25" i="16" s="1"/>
  <c r="Q25" i="16" s="1"/>
  <c r="I25" i="16"/>
  <c r="G25" i="16"/>
  <c r="O24" i="16"/>
  <c r="M24" i="16"/>
  <c r="I24" i="16"/>
  <c r="G24" i="16"/>
  <c r="O23" i="16"/>
  <c r="M23" i="16"/>
  <c r="L23" i="16"/>
  <c r="H23" i="16" s="1"/>
  <c r="I23" i="16"/>
  <c r="G23" i="16"/>
  <c r="O22" i="16"/>
  <c r="M22" i="16"/>
  <c r="I22" i="16"/>
  <c r="G22" i="16"/>
  <c r="O21" i="16"/>
  <c r="M21" i="16"/>
  <c r="W21" i="16" s="1"/>
  <c r="Q21" i="16" s="1"/>
  <c r="I21" i="16"/>
  <c r="G21" i="16"/>
  <c r="O20" i="16"/>
  <c r="M20" i="16"/>
  <c r="I20" i="16"/>
  <c r="G20" i="16"/>
  <c r="O19" i="16"/>
  <c r="M19" i="16"/>
  <c r="W19" i="16" s="1"/>
  <c r="Q19" i="16" s="1"/>
  <c r="I19" i="16"/>
  <c r="G19" i="16"/>
  <c r="O18" i="16"/>
  <c r="M18" i="16"/>
  <c r="W18" i="16" s="1"/>
  <c r="I18" i="16"/>
  <c r="G18" i="16"/>
  <c r="Q17" i="16"/>
  <c r="O17" i="16"/>
  <c r="M17" i="16"/>
  <c r="L17" i="16"/>
  <c r="H17" i="16" s="1"/>
  <c r="I17" i="16"/>
  <c r="G17" i="16"/>
  <c r="O16" i="16"/>
  <c r="M16" i="16"/>
  <c r="I16" i="16"/>
  <c r="G16" i="16"/>
  <c r="O15" i="16"/>
  <c r="M15" i="16"/>
  <c r="W15" i="16" s="1"/>
  <c r="Q15" i="16" s="1"/>
  <c r="L15" i="16"/>
  <c r="H15" i="16" s="1"/>
  <c r="I15" i="16"/>
  <c r="G15" i="16"/>
  <c r="O14" i="16"/>
  <c r="M14" i="16"/>
  <c r="I14" i="16"/>
  <c r="G14" i="16"/>
  <c r="O13" i="16"/>
  <c r="M13" i="16"/>
  <c r="L13" i="16" s="1"/>
  <c r="H13" i="16" s="1"/>
  <c r="I13" i="16"/>
  <c r="G13" i="16"/>
  <c r="O12" i="16"/>
  <c r="M12" i="16"/>
  <c r="I12" i="16"/>
  <c r="G12" i="16"/>
  <c r="O11" i="16"/>
  <c r="M11" i="16"/>
  <c r="L11" i="16"/>
  <c r="H11" i="16" s="1"/>
  <c r="I11" i="16"/>
  <c r="G11" i="16"/>
  <c r="O10" i="16"/>
  <c r="M10" i="16"/>
  <c r="W10" i="16" s="1"/>
  <c r="I10" i="16"/>
  <c r="G10" i="16"/>
  <c r="Q9" i="16"/>
  <c r="O9" i="16"/>
  <c r="M9" i="16"/>
  <c r="L9" i="16"/>
  <c r="H9" i="16" s="1"/>
  <c r="I9" i="16"/>
  <c r="G9" i="16"/>
  <c r="O8" i="16"/>
  <c r="Y8" i="16"/>
  <c r="P8" i="16" s="1"/>
  <c r="I8" i="16"/>
  <c r="G8" i="16"/>
  <c r="O7" i="16"/>
  <c r="W7" i="16"/>
  <c r="Q7" i="16" s="1"/>
  <c r="I7" i="16"/>
  <c r="G7" i="16"/>
  <c r="O6" i="16"/>
  <c r="I6" i="16"/>
  <c r="G6" i="16"/>
  <c r="O5" i="16"/>
  <c r="W5" i="16"/>
  <c r="Q5" i="16" s="1"/>
  <c r="I5" i="16"/>
  <c r="G5" i="16"/>
  <c r="O4" i="16"/>
  <c r="H4" i="16"/>
  <c r="I4" i="16"/>
  <c r="G4" i="16"/>
  <c r="O3" i="16"/>
  <c r="H3" i="16"/>
  <c r="I3" i="16"/>
  <c r="G3" i="16"/>
  <c r="O2" i="16"/>
  <c r="W2" i="16"/>
  <c r="Q2" i="16" s="1"/>
  <c r="H2" i="16"/>
  <c r="I2" i="16"/>
  <c r="G2" i="16"/>
  <c r="H24" i="20" l="1"/>
  <c r="AA22" i="18"/>
  <c r="P22" i="18" s="1"/>
  <c r="H22" i="18"/>
  <c r="J22" i="18"/>
  <c r="N22" i="18" s="1"/>
  <c r="Z22" i="18"/>
  <c r="Q22" i="18" s="1"/>
  <c r="W75" i="16"/>
  <c r="Q75" i="16" s="1"/>
  <c r="W74" i="16"/>
  <c r="Q74" i="16" s="1"/>
  <c r="W81" i="16"/>
  <c r="Q81" i="16" s="1"/>
  <c r="Y101" i="16"/>
  <c r="P101" i="16" s="1"/>
  <c r="H101" i="16"/>
  <c r="W99" i="16"/>
  <c r="Q99" i="16" s="1"/>
  <c r="W97" i="16"/>
  <c r="Q97" i="16" s="1"/>
  <c r="W12" i="16"/>
  <c r="Q12" i="16" s="1"/>
  <c r="Q24" i="16"/>
  <c r="Y2" i="16"/>
  <c r="P2" i="16" s="1"/>
  <c r="H7" i="16"/>
  <c r="Q8" i="16"/>
  <c r="L12" i="16"/>
  <c r="L19" i="16"/>
  <c r="H19" i="16" s="1"/>
  <c r="W4" i="16"/>
  <c r="Q4" i="16" s="1"/>
  <c r="W13" i="16"/>
  <c r="Q13" i="16" s="1"/>
  <c r="W24" i="16"/>
  <c r="W76" i="16"/>
  <c r="Q76" i="16" s="1"/>
  <c r="W82" i="16"/>
  <c r="Q82" i="16" s="1"/>
  <c r="W88" i="16"/>
  <c r="Q88" i="16" s="1"/>
  <c r="W93" i="16"/>
  <c r="Q93" i="16" s="1"/>
  <c r="W100" i="16"/>
  <c r="Q100" i="16" s="1"/>
  <c r="W110" i="16"/>
  <c r="Q110" i="16" s="1"/>
  <c r="W115" i="16"/>
  <c r="Q115" i="16" s="1"/>
  <c r="H28" i="16"/>
  <c r="H95" i="16"/>
  <c r="H117" i="16"/>
  <c r="H115" i="16"/>
  <c r="W80" i="16"/>
  <c r="Q80" i="16" s="1"/>
  <c r="H93" i="16"/>
  <c r="J2" i="16"/>
  <c r="N2" i="16" s="1"/>
  <c r="L10" i="16"/>
  <c r="Q14" i="16"/>
  <c r="L18" i="16"/>
  <c r="Q22" i="16"/>
  <c r="L25" i="16"/>
  <c r="H25" i="16" s="1"/>
  <c r="L26" i="16"/>
  <c r="W20" i="16"/>
  <c r="Q20" i="16" s="1"/>
  <c r="W73" i="16"/>
  <c r="Q73" i="16" s="1"/>
  <c r="W79" i="16"/>
  <c r="Q79" i="16" s="1"/>
  <c r="W85" i="16"/>
  <c r="Q85" i="16" s="1"/>
  <c r="W105" i="16"/>
  <c r="Q105" i="16" s="1"/>
  <c r="W106" i="16"/>
  <c r="Q106" i="16" s="1"/>
  <c r="H87" i="16"/>
  <c r="H99" i="16"/>
  <c r="H109" i="16"/>
  <c r="W72" i="16"/>
  <c r="Q72" i="16" s="1"/>
  <c r="W78" i="16"/>
  <c r="Q78" i="16" s="1"/>
  <c r="W91" i="16"/>
  <c r="Q91" i="16" s="1"/>
  <c r="W104" i="16"/>
  <c r="Q104" i="16" s="1"/>
  <c r="W107" i="16"/>
  <c r="Q107" i="16" s="1"/>
  <c r="W119" i="16"/>
  <c r="Q119" i="16" s="1"/>
  <c r="H97" i="16"/>
  <c r="H113" i="16"/>
  <c r="Q10" i="16"/>
  <c r="L21" i="16"/>
  <c r="H21" i="16" s="1"/>
  <c r="L29" i="16"/>
  <c r="H29" i="16" s="1"/>
  <c r="W16" i="16"/>
  <c r="Q16" i="16" s="1"/>
  <c r="W71" i="16"/>
  <c r="Q71" i="16" s="1"/>
  <c r="W84" i="16"/>
  <c r="Q84" i="16" s="1"/>
  <c r="W96" i="16"/>
  <c r="Q96" i="16" s="1"/>
  <c r="W103" i="16"/>
  <c r="Q103" i="16" s="1"/>
  <c r="W108" i="16"/>
  <c r="Q108" i="16" s="1"/>
  <c r="W118" i="16"/>
  <c r="Q118" i="16" s="1"/>
  <c r="H85" i="16"/>
  <c r="H105" i="16"/>
  <c r="Q18" i="16"/>
  <c r="Q26" i="16"/>
  <c r="H5" i="16"/>
  <c r="J8" i="16"/>
  <c r="N8" i="16" s="1"/>
  <c r="L16" i="16"/>
  <c r="L20" i="16"/>
  <c r="L24" i="16"/>
  <c r="Q29" i="16"/>
  <c r="W6" i="16"/>
  <c r="Q6" i="16" s="1"/>
  <c r="W28" i="16"/>
  <c r="W77" i="16"/>
  <c r="Q77" i="16" s="1"/>
  <c r="W90" i="16"/>
  <c r="Q90" i="16" s="1"/>
  <c r="W95" i="16"/>
  <c r="Q95" i="16" s="1"/>
  <c r="W102" i="16"/>
  <c r="Q102" i="16" s="1"/>
  <c r="W112" i="16"/>
  <c r="Q112" i="16" s="1"/>
  <c r="W117" i="16"/>
  <c r="Q117" i="16" s="1"/>
  <c r="H8" i="16"/>
  <c r="H91" i="16"/>
  <c r="H107" i="16"/>
  <c r="H119" i="16"/>
  <c r="W14" i="16"/>
  <c r="W27" i="16"/>
  <c r="Q27" i="16" s="1"/>
  <c r="W70" i="16"/>
  <c r="Q70" i="16" s="1"/>
  <c r="W83" i="16"/>
  <c r="Q83" i="16" s="1"/>
  <c r="W89" i="16"/>
  <c r="Q89" i="16" s="1"/>
  <c r="W94" i="16"/>
  <c r="Q94" i="16" s="1"/>
  <c r="W101" i="16"/>
  <c r="Q101" i="16" s="1"/>
  <c r="W111" i="16"/>
  <c r="Q111" i="16" s="1"/>
  <c r="W116" i="16"/>
  <c r="Q116" i="16" s="1"/>
  <c r="H103" i="16"/>
  <c r="Y4" i="16"/>
  <c r="P4" i="16" s="1"/>
  <c r="J4" i="16"/>
  <c r="N4" i="16" s="1"/>
  <c r="Y3" i="16"/>
  <c r="P3" i="16" s="1"/>
  <c r="J3" i="16"/>
  <c r="N3" i="16" s="1"/>
  <c r="J19" i="16"/>
  <c r="N19" i="16" s="1"/>
  <c r="Y74" i="16"/>
  <c r="P74" i="16" s="1"/>
  <c r="J74" i="16"/>
  <c r="N74" i="16" s="1"/>
  <c r="Y82" i="16"/>
  <c r="P82" i="16" s="1"/>
  <c r="J82" i="16"/>
  <c r="N82" i="16" s="1"/>
  <c r="Y9" i="16"/>
  <c r="P9" i="16" s="1"/>
  <c r="J9" i="16"/>
  <c r="N9" i="16" s="1"/>
  <c r="L14" i="16"/>
  <c r="H14" i="16" s="1"/>
  <c r="Q28" i="16"/>
  <c r="Y73" i="16"/>
  <c r="P73" i="16" s="1"/>
  <c r="J73" i="16"/>
  <c r="N73" i="16" s="1"/>
  <c r="Y81" i="16"/>
  <c r="P81" i="16" s="1"/>
  <c r="J81" i="16"/>
  <c r="N81" i="16" s="1"/>
  <c r="Y13" i="16"/>
  <c r="P13" i="16" s="1"/>
  <c r="J13" i="16"/>
  <c r="N13" i="16" s="1"/>
  <c r="Y75" i="16"/>
  <c r="P75" i="16" s="1"/>
  <c r="J75" i="16"/>
  <c r="N75" i="16" s="1"/>
  <c r="Y80" i="16"/>
  <c r="P80" i="16" s="1"/>
  <c r="J80" i="16"/>
  <c r="N80" i="16" s="1"/>
  <c r="Y21" i="16"/>
  <c r="P21" i="16" s="1"/>
  <c r="Y71" i="16"/>
  <c r="P71" i="16" s="1"/>
  <c r="J71" i="16"/>
  <c r="N71" i="16" s="1"/>
  <c r="Y79" i="16"/>
  <c r="P79" i="16" s="1"/>
  <c r="J79" i="16"/>
  <c r="N79" i="16" s="1"/>
  <c r="Y76" i="16"/>
  <c r="P76" i="16" s="1"/>
  <c r="J76" i="16"/>
  <c r="N76" i="16" s="1"/>
  <c r="Y30" i="16"/>
  <c r="P30" i="16" s="1"/>
  <c r="J30" i="16"/>
  <c r="N30" i="16" s="1"/>
  <c r="Y15" i="16"/>
  <c r="P15" i="16" s="1"/>
  <c r="J15" i="16"/>
  <c r="N15" i="16" s="1"/>
  <c r="Y28" i="16"/>
  <c r="P28" i="16" s="1"/>
  <c r="Y27" i="16"/>
  <c r="P27" i="16" s="1"/>
  <c r="J27" i="16"/>
  <c r="N27" i="16" s="1"/>
  <c r="Y70" i="16"/>
  <c r="P70" i="16" s="1"/>
  <c r="J70" i="16"/>
  <c r="N70" i="16" s="1"/>
  <c r="Y78" i="16"/>
  <c r="P78" i="16" s="1"/>
  <c r="J78" i="16"/>
  <c r="N78" i="16" s="1"/>
  <c r="Y23" i="16"/>
  <c r="P23" i="16" s="1"/>
  <c r="J23" i="16"/>
  <c r="N23" i="16" s="1"/>
  <c r="Y29" i="16"/>
  <c r="P29" i="16" s="1"/>
  <c r="J29" i="16"/>
  <c r="N29" i="16" s="1"/>
  <c r="Y83" i="16"/>
  <c r="P83" i="16" s="1"/>
  <c r="J83" i="16"/>
  <c r="N83" i="16" s="1"/>
  <c r="Y72" i="16"/>
  <c r="P72" i="16" s="1"/>
  <c r="J72" i="16"/>
  <c r="N72" i="16" s="1"/>
  <c r="Y5" i="16"/>
  <c r="P5" i="16" s="1"/>
  <c r="J5" i="16"/>
  <c r="N5" i="16" s="1"/>
  <c r="Y12" i="16"/>
  <c r="P12" i="16" s="1"/>
  <c r="Y11" i="16"/>
  <c r="P11" i="16" s="1"/>
  <c r="J11" i="16"/>
  <c r="N11" i="16" s="1"/>
  <c r="H6" i="16"/>
  <c r="Y17" i="16"/>
  <c r="P17" i="16" s="1"/>
  <c r="J17" i="16"/>
  <c r="N17" i="16" s="1"/>
  <c r="L22" i="16"/>
  <c r="H22" i="16" s="1"/>
  <c r="Y77" i="16"/>
  <c r="P77" i="16" s="1"/>
  <c r="J77" i="16"/>
  <c r="N77" i="16" s="1"/>
  <c r="J85" i="16"/>
  <c r="N85" i="16" s="1"/>
  <c r="N87" i="16"/>
  <c r="J91" i="16"/>
  <c r="N91" i="16" s="1"/>
  <c r="J93" i="16"/>
  <c r="N93" i="16" s="1"/>
  <c r="J95" i="16"/>
  <c r="N95" i="16" s="1"/>
  <c r="J97" i="16"/>
  <c r="N97" i="16" s="1"/>
  <c r="J99" i="16"/>
  <c r="N99" i="16" s="1"/>
  <c r="J101" i="16"/>
  <c r="N101" i="16" s="1"/>
  <c r="J103" i="16"/>
  <c r="N103" i="16" s="1"/>
  <c r="J105" i="16"/>
  <c r="N105" i="16" s="1"/>
  <c r="J107" i="16"/>
  <c r="N107" i="16" s="1"/>
  <c r="J109" i="16"/>
  <c r="N109" i="16" s="1"/>
  <c r="J111" i="16"/>
  <c r="N111" i="16" s="1"/>
  <c r="J113" i="16"/>
  <c r="N113" i="16" s="1"/>
  <c r="J115" i="16"/>
  <c r="N115" i="16" s="1"/>
  <c r="J117" i="16"/>
  <c r="N117" i="16" s="1"/>
  <c r="J119" i="16"/>
  <c r="N119" i="16" s="1"/>
  <c r="I60" i="15"/>
  <c r="X58" i="15"/>
  <c r="P58" i="15" s="1"/>
  <c r="V7" i="15"/>
  <c r="M2" i="15"/>
  <c r="V2" i="15" s="1"/>
  <c r="Q2" i="15" s="1"/>
  <c r="O12" i="15"/>
  <c r="O34" i="15"/>
  <c r="O60" i="15"/>
  <c r="O67" i="15"/>
  <c r="S68" i="15"/>
  <c r="R68" i="15"/>
  <c r="O68" i="15" s="1"/>
  <c r="M68" i="15"/>
  <c r="Y68" i="15" s="1"/>
  <c r="G68" i="15"/>
  <c r="S67" i="15"/>
  <c r="R67" i="15"/>
  <c r="I67" i="15" s="1"/>
  <c r="M67" i="15"/>
  <c r="Y67" i="15" s="1"/>
  <c r="X67" i="15" s="1"/>
  <c r="P67" i="15" s="1"/>
  <c r="G67" i="15"/>
  <c r="S66" i="15"/>
  <c r="R66" i="15"/>
  <c r="M66" i="15"/>
  <c r="Y66" i="15" s="1"/>
  <c r="G66" i="15"/>
  <c r="S65" i="15"/>
  <c r="R65" i="15"/>
  <c r="I65" i="15" s="1"/>
  <c r="M65" i="15"/>
  <c r="Y65" i="15" s="1"/>
  <c r="X65" i="15" s="1"/>
  <c r="G65" i="15"/>
  <c r="S64" i="15"/>
  <c r="R64" i="15"/>
  <c r="M64" i="15"/>
  <c r="Y64" i="15" s="1"/>
  <c r="G64" i="15"/>
  <c r="S63" i="15"/>
  <c r="R63" i="15"/>
  <c r="I63" i="15" s="1"/>
  <c r="M63" i="15"/>
  <c r="Y63" i="15" s="1"/>
  <c r="X63" i="15" s="1"/>
  <c r="P63" i="15" s="1"/>
  <c r="G63" i="15"/>
  <c r="S62" i="15"/>
  <c r="R62" i="15"/>
  <c r="I62" i="15" s="1"/>
  <c r="M62" i="15"/>
  <c r="Y62" i="15" s="1"/>
  <c r="X62" i="15" s="1"/>
  <c r="P62" i="15" s="1"/>
  <c r="G62" i="15"/>
  <c r="S61" i="15"/>
  <c r="R61" i="15"/>
  <c r="I61" i="15" s="1"/>
  <c r="M61" i="15"/>
  <c r="G61" i="15"/>
  <c r="S60" i="15"/>
  <c r="R60" i="15"/>
  <c r="M60" i="15"/>
  <c r="Y60" i="15" s="1"/>
  <c r="X60" i="15" s="1"/>
  <c r="G60" i="15"/>
  <c r="S59" i="15"/>
  <c r="R59" i="15"/>
  <c r="I59" i="15" s="1"/>
  <c r="M59" i="15"/>
  <c r="G59" i="15"/>
  <c r="S58" i="15"/>
  <c r="R58" i="15"/>
  <c r="I58" i="15" s="1"/>
  <c r="M58" i="15"/>
  <c r="Y58" i="15" s="1"/>
  <c r="G58" i="15"/>
  <c r="S57" i="15"/>
  <c r="R57" i="15"/>
  <c r="I57" i="15" s="1"/>
  <c r="M57" i="15"/>
  <c r="G57" i="15"/>
  <c r="S56" i="15"/>
  <c r="R56" i="15"/>
  <c r="I56" i="15" s="1"/>
  <c r="M56" i="15"/>
  <c r="Y56" i="15" s="1"/>
  <c r="G56" i="15"/>
  <c r="S55" i="15"/>
  <c r="R55" i="15"/>
  <c r="M55" i="15"/>
  <c r="Y55" i="15" s="1"/>
  <c r="G55" i="15"/>
  <c r="T54" i="15"/>
  <c r="S54" i="15"/>
  <c r="R54" i="15"/>
  <c r="H54" i="15" s="1"/>
  <c r="L54" i="15"/>
  <c r="J54" i="15"/>
  <c r="G54" i="15"/>
  <c r="T53" i="15"/>
  <c r="S53" i="15"/>
  <c r="R53" i="15"/>
  <c r="H53" i="15" s="1"/>
  <c r="L53" i="15"/>
  <c r="J53" i="15"/>
  <c r="G53" i="15"/>
  <c r="T52" i="15"/>
  <c r="S52" i="15"/>
  <c r="R52" i="15"/>
  <c r="X52" i="15" s="1"/>
  <c r="P52" i="15" s="1"/>
  <c r="L52" i="15"/>
  <c r="J52" i="15"/>
  <c r="N52" i="15" s="1"/>
  <c r="G52" i="15"/>
  <c r="T51" i="15"/>
  <c r="S51" i="15"/>
  <c r="R51" i="15"/>
  <c r="X51" i="15" s="1"/>
  <c r="P51" i="15" s="1"/>
  <c r="L51" i="15"/>
  <c r="J51" i="15"/>
  <c r="G51" i="15"/>
  <c r="T50" i="15"/>
  <c r="S50" i="15"/>
  <c r="R50" i="15"/>
  <c r="V50" i="15" s="1"/>
  <c r="Q50" i="15" s="1"/>
  <c r="L50" i="15"/>
  <c r="J50" i="15"/>
  <c r="G50" i="15"/>
  <c r="T49" i="15"/>
  <c r="S49" i="15"/>
  <c r="R49" i="15"/>
  <c r="L49" i="15"/>
  <c r="J49" i="15"/>
  <c r="G49" i="15"/>
  <c r="T48" i="15"/>
  <c r="S48" i="15"/>
  <c r="R48" i="15"/>
  <c r="H48" i="15" s="1"/>
  <c r="L48" i="15"/>
  <c r="J48" i="15"/>
  <c r="G48" i="15"/>
  <c r="T47" i="15"/>
  <c r="S47" i="15"/>
  <c r="R47" i="15"/>
  <c r="L47" i="15"/>
  <c r="J47" i="15"/>
  <c r="N47" i="15" s="1"/>
  <c r="G47" i="15"/>
  <c r="T46" i="15"/>
  <c r="S46" i="15"/>
  <c r="R46" i="15"/>
  <c r="I46" i="15" s="1"/>
  <c r="L46" i="15"/>
  <c r="J46" i="15"/>
  <c r="G46" i="15"/>
  <c r="T45" i="15"/>
  <c r="S45" i="15"/>
  <c r="R45" i="15"/>
  <c r="H45" i="15" s="1"/>
  <c r="L45" i="15"/>
  <c r="J45" i="15"/>
  <c r="G45" i="15"/>
  <c r="T44" i="15"/>
  <c r="S44" i="15"/>
  <c r="R44" i="15"/>
  <c r="X44" i="15" s="1"/>
  <c r="P44" i="15" s="1"/>
  <c r="L44" i="15"/>
  <c r="J44" i="15"/>
  <c r="G44" i="15"/>
  <c r="T43" i="15"/>
  <c r="S43" i="15"/>
  <c r="R43" i="15"/>
  <c r="H43" i="15" s="1"/>
  <c r="L43" i="15"/>
  <c r="J43" i="15"/>
  <c r="G43" i="15"/>
  <c r="T42" i="15"/>
  <c r="S42" i="15"/>
  <c r="R42" i="15"/>
  <c r="V42" i="15" s="1"/>
  <c r="Q42" i="15" s="1"/>
  <c r="L42" i="15"/>
  <c r="J42" i="15"/>
  <c r="G42" i="15"/>
  <c r="T41" i="15"/>
  <c r="S41" i="15"/>
  <c r="R41" i="15"/>
  <c r="H41" i="15" s="1"/>
  <c r="L41" i="15"/>
  <c r="J41" i="15"/>
  <c r="G41" i="15"/>
  <c r="T40" i="15"/>
  <c r="S40" i="15"/>
  <c r="R40" i="15"/>
  <c r="L40" i="15"/>
  <c r="J40" i="15"/>
  <c r="G40" i="15"/>
  <c r="T39" i="15"/>
  <c r="S39" i="15"/>
  <c r="R39" i="15"/>
  <c r="X39" i="15" s="1"/>
  <c r="P39" i="15" s="1"/>
  <c r="L39" i="15"/>
  <c r="J39" i="15"/>
  <c r="N39" i="15" s="1"/>
  <c r="H39" i="15"/>
  <c r="G39" i="15"/>
  <c r="T38" i="15"/>
  <c r="S38" i="15"/>
  <c r="R38" i="15"/>
  <c r="I38" i="15" s="1"/>
  <c r="L38" i="15"/>
  <c r="J38" i="15"/>
  <c r="G38" i="15"/>
  <c r="T37" i="15"/>
  <c r="S37" i="15"/>
  <c r="R37" i="15"/>
  <c r="L37" i="15"/>
  <c r="J37" i="15"/>
  <c r="N37" i="15" s="1"/>
  <c r="G37" i="15"/>
  <c r="T36" i="15"/>
  <c r="S36" i="15"/>
  <c r="R36" i="15"/>
  <c r="O36" i="15" s="1"/>
  <c r="L36" i="15"/>
  <c r="J36" i="15"/>
  <c r="G36" i="15"/>
  <c r="T35" i="15"/>
  <c r="S35" i="15"/>
  <c r="R35" i="15"/>
  <c r="X35" i="15" s="1"/>
  <c r="P35" i="15" s="1"/>
  <c r="L35" i="15"/>
  <c r="J35" i="15"/>
  <c r="N35" i="15" s="1"/>
  <c r="G35" i="15"/>
  <c r="T34" i="15"/>
  <c r="S34" i="15"/>
  <c r="R34" i="15"/>
  <c r="V34" i="15" s="1"/>
  <c r="Q34" i="15" s="1"/>
  <c r="L34" i="15"/>
  <c r="J34" i="15"/>
  <c r="H34" i="15"/>
  <c r="G34" i="15"/>
  <c r="T33" i="15"/>
  <c r="S33" i="15"/>
  <c r="R33" i="15"/>
  <c r="H33" i="15" s="1"/>
  <c r="L33" i="15"/>
  <c r="J33" i="15"/>
  <c r="G33" i="15"/>
  <c r="T32" i="15"/>
  <c r="S32" i="15"/>
  <c r="R32" i="15"/>
  <c r="H32" i="15" s="1"/>
  <c r="L32" i="15"/>
  <c r="J32" i="15"/>
  <c r="G32" i="15"/>
  <c r="T31" i="15"/>
  <c r="S31" i="15"/>
  <c r="R31" i="15"/>
  <c r="L31" i="15"/>
  <c r="J31" i="15"/>
  <c r="G31" i="15"/>
  <c r="T30" i="15"/>
  <c r="S30" i="15"/>
  <c r="R30" i="15"/>
  <c r="L30" i="15"/>
  <c r="J30" i="15"/>
  <c r="G30" i="15"/>
  <c r="T29" i="15"/>
  <c r="S29" i="15"/>
  <c r="R29" i="15"/>
  <c r="L29" i="15"/>
  <c r="J29" i="15"/>
  <c r="G29" i="15"/>
  <c r="AC28" i="15"/>
  <c r="T28" i="15"/>
  <c r="S28" i="15"/>
  <c r="R28" i="15"/>
  <c r="X28" i="15" s="1"/>
  <c r="P28" i="15" s="1"/>
  <c r="L28" i="15"/>
  <c r="J28" i="15"/>
  <c r="G28" i="15"/>
  <c r="AC27" i="15"/>
  <c r="T27" i="15"/>
  <c r="S27" i="15"/>
  <c r="R27" i="15"/>
  <c r="H27" i="15" s="1"/>
  <c r="L27" i="15"/>
  <c r="J27" i="15"/>
  <c r="G27" i="15"/>
  <c r="AC26" i="15"/>
  <c r="T26" i="15"/>
  <c r="S26" i="15"/>
  <c r="R26" i="15"/>
  <c r="V26" i="15" s="1"/>
  <c r="Q26" i="15" s="1"/>
  <c r="L26" i="15"/>
  <c r="J26" i="15"/>
  <c r="G26" i="15"/>
  <c r="AC25" i="15"/>
  <c r="T25" i="15"/>
  <c r="S25" i="15"/>
  <c r="R25" i="15"/>
  <c r="H25" i="15" s="1"/>
  <c r="L25" i="15"/>
  <c r="J25" i="15"/>
  <c r="N25" i="15" s="1"/>
  <c r="G25" i="15"/>
  <c r="T24" i="15"/>
  <c r="S24" i="15"/>
  <c r="R24" i="15"/>
  <c r="I24" i="15" s="1"/>
  <c r="L24" i="15"/>
  <c r="J24" i="15"/>
  <c r="N24" i="15" s="1"/>
  <c r="G24" i="15"/>
  <c r="T23" i="15"/>
  <c r="S23" i="15"/>
  <c r="R23" i="15"/>
  <c r="I23" i="15" s="1"/>
  <c r="M23" i="15"/>
  <c r="Y23" i="15" s="1"/>
  <c r="G23" i="15"/>
  <c r="T22" i="15"/>
  <c r="S22" i="15"/>
  <c r="R22" i="15"/>
  <c r="I22" i="15" s="1"/>
  <c r="M22" i="15"/>
  <c r="G22" i="15"/>
  <c r="T21" i="15"/>
  <c r="S21" i="15"/>
  <c r="R21" i="15"/>
  <c r="I21" i="15" s="1"/>
  <c r="M21" i="15"/>
  <c r="Y21" i="15" s="1"/>
  <c r="X21" i="15" s="1"/>
  <c r="G21" i="15"/>
  <c r="T20" i="15"/>
  <c r="S20" i="15"/>
  <c r="R20" i="15"/>
  <c r="I20" i="15" s="1"/>
  <c r="M20" i="15"/>
  <c r="Y20" i="15" s="1"/>
  <c r="G20" i="15"/>
  <c r="T19" i="15"/>
  <c r="S19" i="15"/>
  <c r="R19" i="15"/>
  <c r="O19" i="15" s="1"/>
  <c r="M19" i="15"/>
  <c r="Y19" i="15" s="1"/>
  <c r="X19" i="15" s="1"/>
  <c r="G19" i="15"/>
  <c r="T18" i="15"/>
  <c r="S18" i="15"/>
  <c r="R18" i="15"/>
  <c r="X18" i="15" s="1"/>
  <c r="M18" i="15"/>
  <c r="Y18" i="15" s="1"/>
  <c r="G18" i="15"/>
  <c r="T17" i="15"/>
  <c r="S17" i="15"/>
  <c r="R17" i="15"/>
  <c r="I17" i="15" s="1"/>
  <c r="M17" i="15"/>
  <c r="G17" i="15"/>
  <c r="T16" i="15"/>
  <c r="S16" i="15"/>
  <c r="R16" i="15"/>
  <c r="I16" i="15" s="1"/>
  <c r="M16" i="15"/>
  <c r="Y16" i="15" s="1"/>
  <c r="J16" i="15"/>
  <c r="N16" i="15" s="1"/>
  <c r="G16" i="15"/>
  <c r="T15" i="15"/>
  <c r="S15" i="15"/>
  <c r="R15" i="15"/>
  <c r="I15" i="15" s="1"/>
  <c r="M15" i="15"/>
  <c r="Y15" i="15" s="1"/>
  <c r="G15" i="15"/>
  <c r="T14" i="15"/>
  <c r="S14" i="15"/>
  <c r="R14" i="15"/>
  <c r="I14" i="15" s="1"/>
  <c r="M14" i="15"/>
  <c r="Y14" i="15" s="1"/>
  <c r="G14" i="15"/>
  <c r="T13" i="15"/>
  <c r="S13" i="15"/>
  <c r="R13" i="15"/>
  <c r="M13" i="15"/>
  <c r="G13" i="15"/>
  <c r="T12" i="15"/>
  <c r="S12" i="15"/>
  <c r="R12" i="15"/>
  <c r="I12" i="15" s="1"/>
  <c r="M12" i="15"/>
  <c r="Y12" i="15" s="1"/>
  <c r="X12" i="15" s="1"/>
  <c r="G12" i="15"/>
  <c r="T11" i="15"/>
  <c r="S11" i="15"/>
  <c r="R11" i="15"/>
  <c r="M11" i="15"/>
  <c r="Y11" i="15" s="1"/>
  <c r="G11" i="15"/>
  <c r="T10" i="15"/>
  <c r="S10" i="15"/>
  <c r="R10" i="15"/>
  <c r="M10" i="15"/>
  <c r="Y10" i="15" s="1"/>
  <c r="X10" i="15" s="1"/>
  <c r="G10" i="15"/>
  <c r="T9" i="15"/>
  <c r="S9" i="15"/>
  <c r="R9" i="15"/>
  <c r="I9" i="15" s="1"/>
  <c r="M9" i="15"/>
  <c r="G9" i="15"/>
  <c r="T8" i="15"/>
  <c r="S8" i="15"/>
  <c r="R8" i="15"/>
  <c r="I8" i="15" s="1"/>
  <c r="M8" i="15"/>
  <c r="Y8" i="15" s="1"/>
  <c r="G8" i="15"/>
  <c r="T7" i="15"/>
  <c r="S7" i="15"/>
  <c r="R7" i="15"/>
  <c r="O7" i="15" s="1"/>
  <c r="M7" i="15"/>
  <c r="Y7" i="15" s="1"/>
  <c r="G7" i="15"/>
  <c r="T6" i="15"/>
  <c r="S6" i="15"/>
  <c r="R6" i="15"/>
  <c r="M6" i="15"/>
  <c r="Y6" i="15" s="1"/>
  <c r="G6" i="15"/>
  <c r="T5" i="15"/>
  <c r="S5" i="15"/>
  <c r="R5" i="15"/>
  <c r="O5" i="15" s="1"/>
  <c r="M5" i="15"/>
  <c r="G5" i="15"/>
  <c r="T4" i="15"/>
  <c r="S4" i="15"/>
  <c r="R4" i="15"/>
  <c r="I4" i="15" s="1"/>
  <c r="M4" i="15"/>
  <c r="Y4" i="15" s="1"/>
  <c r="G4" i="15"/>
  <c r="Y3" i="15"/>
  <c r="T3" i="15"/>
  <c r="S3" i="15"/>
  <c r="R3" i="15"/>
  <c r="O3" i="15" s="1"/>
  <c r="M3" i="15"/>
  <c r="G3" i="15"/>
  <c r="T2" i="15"/>
  <c r="S2" i="15"/>
  <c r="R2" i="15"/>
  <c r="I2" i="15" s="1"/>
  <c r="Y2" i="15"/>
  <c r="X2" i="15" s="1"/>
  <c r="P2" i="15" s="1"/>
  <c r="G2" i="15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W2" i="13"/>
  <c r="U2" i="13"/>
  <c r="H2" i="13"/>
  <c r="U67" i="13"/>
  <c r="P2" i="8"/>
  <c r="I3" i="15" l="1"/>
  <c r="X53" i="15"/>
  <c r="P53" i="15" s="1"/>
  <c r="N34" i="15"/>
  <c r="X34" i="15"/>
  <c r="P34" i="15" s="1"/>
  <c r="X7" i="15"/>
  <c r="N29" i="15"/>
  <c r="N33" i="15"/>
  <c r="N50" i="15"/>
  <c r="N54" i="15"/>
  <c r="O52" i="15"/>
  <c r="O2" i="15"/>
  <c r="X25" i="15"/>
  <c r="P25" i="15" s="1"/>
  <c r="V11" i="15"/>
  <c r="Q11" i="15" s="1"/>
  <c r="O43" i="15"/>
  <c r="V56" i="15"/>
  <c r="I27" i="15"/>
  <c r="O26" i="15"/>
  <c r="O44" i="15"/>
  <c r="V3" i="15"/>
  <c r="Q3" i="15" s="1"/>
  <c r="N26" i="15"/>
  <c r="X66" i="15"/>
  <c r="P66" i="15" s="1"/>
  <c r="O39" i="15"/>
  <c r="V27" i="15"/>
  <c r="Q27" i="15" s="1"/>
  <c r="I26" i="15"/>
  <c r="I51" i="15"/>
  <c r="O65" i="15"/>
  <c r="O23" i="15"/>
  <c r="V51" i="15"/>
  <c r="Q51" i="15" s="1"/>
  <c r="I50" i="15"/>
  <c r="H44" i="15"/>
  <c r="O20" i="15"/>
  <c r="V23" i="15"/>
  <c r="N28" i="15"/>
  <c r="N38" i="15"/>
  <c r="N44" i="15"/>
  <c r="N53" i="15"/>
  <c r="V43" i="15"/>
  <c r="Q43" i="15" s="1"/>
  <c r="V15" i="15"/>
  <c r="Q15" i="15" s="1"/>
  <c r="X42" i="15"/>
  <c r="P42" i="15" s="1"/>
  <c r="I68" i="15"/>
  <c r="I43" i="15"/>
  <c r="N41" i="15"/>
  <c r="V24" i="15"/>
  <c r="Q24" i="15" s="1"/>
  <c r="X24" i="15"/>
  <c r="P24" i="15" s="1"/>
  <c r="V19" i="15"/>
  <c r="Q19" i="15" s="1"/>
  <c r="O63" i="15"/>
  <c r="V48" i="15"/>
  <c r="Q48" i="15" s="1"/>
  <c r="X50" i="15"/>
  <c r="P50" i="15" s="1"/>
  <c r="I44" i="15"/>
  <c r="X4" i="15"/>
  <c r="P4" i="15" s="1"/>
  <c r="J12" i="15"/>
  <c r="N12" i="15" s="1"/>
  <c r="X15" i="15"/>
  <c r="H24" i="15"/>
  <c r="H26" i="15"/>
  <c r="N27" i="15"/>
  <c r="N32" i="15"/>
  <c r="N43" i="15"/>
  <c r="H52" i="15"/>
  <c r="X68" i="15"/>
  <c r="P68" i="15" s="1"/>
  <c r="O58" i="15"/>
  <c r="O35" i="15"/>
  <c r="O15" i="15"/>
  <c r="V39" i="15"/>
  <c r="Q39" i="15" s="1"/>
  <c r="V14" i="15"/>
  <c r="Q14" i="15" s="1"/>
  <c r="X41" i="15"/>
  <c r="P41" i="15" s="1"/>
  <c r="I39" i="15"/>
  <c r="I19" i="15"/>
  <c r="N42" i="15"/>
  <c r="H42" i="15"/>
  <c r="H51" i="15"/>
  <c r="V38" i="15"/>
  <c r="Q38" i="15" s="1"/>
  <c r="N31" i="15"/>
  <c r="N51" i="15"/>
  <c r="O51" i="15"/>
  <c r="O28" i="15"/>
  <c r="O11" i="15"/>
  <c r="V67" i="15"/>
  <c r="Q67" i="15" s="1"/>
  <c r="V35" i="15"/>
  <c r="Q35" i="15" s="1"/>
  <c r="X33" i="15"/>
  <c r="P33" i="15" s="1"/>
  <c r="I34" i="15"/>
  <c r="I35" i="15"/>
  <c r="X11" i="15"/>
  <c r="P11" i="15" s="1"/>
  <c r="X14" i="15"/>
  <c r="P14" i="15" s="1"/>
  <c r="V17" i="15"/>
  <c r="V20" i="15"/>
  <c r="Q20" i="15" s="1"/>
  <c r="X23" i="15"/>
  <c r="P23" i="15" s="1"/>
  <c r="N36" i="15"/>
  <c r="N46" i="15"/>
  <c r="X55" i="15"/>
  <c r="P55" i="15" s="1"/>
  <c r="O50" i="15"/>
  <c r="O27" i="15"/>
  <c r="O4" i="15"/>
  <c r="V63" i="15"/>
  <c r="Q63" i="15" s="1"/>
  <c r="V32" i="15"/>
  <c r="Q32" i="15" s="1"/>
  <c r="X26" i="15"/>
  <c r="P26" i="15" s="1"/>
  <c r="I52" i="15"/>
  <c r="I28" i="15"/>
  <c r="I11" i="15"/>
  <c r="I64" i="15"/>
  <c r="O64" i="15"/>
  <c r="X64" i="15"/>
  <c r="P64" i="15" s="1"/>
  <c r="X3" i="15"/>
  <c r="J3" i="15"/>
  <c r="N3" i="15" s="1"/>
  <c r="N30" i="15"/>
  <c r="V64" i="15"/>
  <c r="Q64" i="15" s="1"/>
  <c r="V8" i="15"/>
  <c r="Q8" i="15" s="1"/>
  <c r="Y57" i="15"/>
  <c r="X57" i="15" s="1"/>
  <c r="P57" i="15" s="1"/>
  <c r="V57" i="15"/>
  <c r="Q57" i="15" s="1"/>
  <c r="Y59" i="15"/>
  <c r="X59" i="15" s="1"/>
  <c r="P59" i="15" s="1"/>
  <c r="V59" i="15"/>
  <c r="Q59" i="15" s="1"/>
  <c r="Y61" i="15"/>
  <c r="X61" i="15" s="1"/>
  <c r="P61" i="15" s="1"/>
  <c r="V61" i="15"/>
  <c r="Q61" i="15" s="1"/>
  <c r="O31" i="15"/>
  <c r="H31" i="15"/>
  <c r="I31" i="15"/>
  <c r="V31" i="15"/>
  <c r="Q31" i="15" s="1"/>
  <c r="X31" i="15"/>
  <c r="P31" i="15" s="1"/>
  <c r="I55" i="15"/>
  <c r="O55" i="15"/>
  <c r="V55" i="15"/>
  <c r="Q55" i="15" s="1"/>
  <c r="Y13" i="15"/>
  <c r="L13" i="15" s="1"/>
  <c r="V13" i="15"/>
  <c r="Q13" i="15" s="1"/>
  <c r="L16" i="15"/>
  <c r="X16" i="15"/>
  <c r="X36" i="15"/>
  <c r="P36" i="15" s="1"/>
  <c r="V36" i="15"/>
  <c r="Q36" i="15" s="1"/>
  <c r="H36" i="15"/>
  <c r="I36" i="15"/>
  <c r="I66" i="15"/>
  <c r="O66" i="15"/>
  <c r="L8" i="15"/>
  <c r="X8" i="15"/>
  <c r="I10" i="15"/>
  <c r="O10" i="15"/>
  <c r="I13" i="15"/>
  <c r="O13" i="15"/>
  <c r="Y22" i="15"/>
  <c r="X22" i="15" s="1"/>
  <c r="P22" i="15" s="1"/>
  <c r="V22" i="15"/>
  <c r="Q22" i="15" s="1"/>
  <c r="I30" i="15"/>
  <c r="O30" i="15"/>
  <c r="X30" i="15"/>
  <c r="P30" i="15" s="1"/>
  <c r="H30" i="15"/>
  <c r="V30" i="15"/>
  <c r="Q30" i="15" s="1"/>
  <c r="X20" i="15"/>
  <c r="P20" i="15" s="1"/>
  <c r="J20" i="15"/>
  <c r="N20" i="15" s="1"/>
  <c r="L20" i="15"/>
  <c r="H40" i="15"/>
  <c r="I40" i="15"/>
  <c r="O40" i="15"/>
  <c r="X40" i="15"/>
  <c r="P40" i="15" s="1"/>
  <c r="N40" i="15"/>
  <c r="H49" i="15"/>
  <c r="V49" i="15"/>
  <c r="Q49" i="15" s="1"/>
  <c r="X49" i="15"/>
  <c r="P49" i="15" s="1"/>
  <c r="I49" i="15"/>
  <c r="O49" i="15"/>
  <c r="N49" i="15"/>
  <c r="V40" i="15"/>
  <c r="Q40" i="15" s="1"/>
  <c r="V16" i="15"/>
  <c r="Q16" i="15" s="1"/>
  <c r="I6" i="15"/>
  <c r="O6" i="15"/>
  <c r="V6" i="15"/>
  <c r="Q6" i="15" s="1"/>
  <c r="I18" i="15"/>
  <c r="O18" i="15"/>
  <c r="Y5" i="15"/>
  <c r="X5" i="15" s="1"/>
  <c r="P5" i="15" s="1"/>
  <c r="V5" i="15"/>
  <c r="Q5" i="15" s="1"/>
  <c r="I37" i="15"/>
  <c r="O37" i="15"/>
  <c r="X37" i="15"/>
  <c r="P37" i="15" s="1"/>
  <c r="H37" i="15"/>
  <c r="V37" i="15"/>
  <c r="Q37" i="15" s="1"/>
  <c r="O47" i="15"/>
  <c r="H47" i="15"/>
  <c r="V47" i="15"/>
  <c r="Q47" i="15" s="1"/>
  <c r="I47" i="15"/>
  <c r="X47" i="15"/>
  <c r="P47" i="15" s="1"/>
  <c r="X6" i="15"/>
  <c r="P6" i="15" s="1"/>
  <c r="V9" i="15"/>
  <c r="Q9" i="15" s="1"/>
  <c r="Y9" i="15"/>
  <c r="I29" i="15"/>
  <c r="O29" i="15"/>
  <c r="X29" i="15"/>
  <c r="P29" i="15" s="1"/>
  <c r="H29" i="15"/>
  <c r="V29" i="15"/>
  <c r="Q29" i="15" s="1"/>
  <c r="O42" i="15"/>
  <c r="V62" i="15"/>
  <c r="Q62" i="15" s="1"/>
  <c r="V54" i="15"/>
  <c r="Q54" i="15" s="1"/>
  <c r="V46" i="15"/>
  <c r="Q46" i="15" s="1"/>
  <c r="X56" i="15"/>
  <c r="X32" i="15"/>
  <c r="P32" i="15" s="1"/>
  <c r="I42" i="15"/>
  <c r="H35" i="15"/>
  <c r="O57" i="15"/>
  <c r="O41" i="15"/>
  <c r="O33" i="15"/>
  <c r="O25" i="15"/>
  <c r="O17" i="15"/>
  <c r="O9" i="15"/>
  <c r="V53" i="15"/>
  <c r="Q53" i="15" s="1"/>
  <c r="V45" i="15"/>
  <c r="Q45" i="15" s="1"/>
  <c r="V21" i="15"/>
  <c r="Q21" i="15" s="1"/>
  <c r="I41" i="15"/>
  <c r="I33" i="15"/>
  <c r="I25" i="15"/>
  <c r="N48" i="15"/>
  <c r="X48" i="15"/>
  <c r="P48" i="15" s="1"/>
  <c r="H28" i="15"/>
  <c r="H38" i="15"/>
  <c r="H50" i="15"/>
  <c r="P56" i="15"/>
  <c r="O56" i="15"/>
  <c r="O48" i="15"/>
  <c r="O32" i="15"/>
  <c r="O24" i="15"/>
  <c r="O16" i="15"/>
  <c r="O8" i="15"/>
  <c r="H2" i="15"/>
  <c r="V68" i="15"/>
  <c r="Q68" i="15" s="1"/>
  <c r="V60" i="15"/>
  <c r="Q60" i="15" s="1"/>
  <c r="V52" i="15"/>
  <c r="Q52" i="15" s="1"/>
  <c r="V44" i="15"/>
  <c r="Q44" i="15" s="1"/>
  <c r="V28" i="15"/>
  <c r="Q28" i="15" s="1"/>
  <c r="V12" i="15"/>
  <c r="Q12" i="15" s="1"/>
  <c r="V4" i="15"/>
  <c r="Q4" i="15" s="1"/>
  <c r="X54" i="15"/>
  <c r="P54" i="15" s="1"/>
  <c r="X46" i="15"/>
  <c r="P46" i="15" s="1"/>
  <c r="X38" i="15"/>
  <c r="P38" i="15" s="1"/>
  <c r="I48" i="15"/>
  <c r="I32" i="15"/>
  <c r="O59" i="15"/>
  <c r="N45" i="15"/>
  <c r="X45" i="15"/>
  <c r="P45" i="15" s="1"/>
  <c r="I7" i="15"/>
  <c r="H46" i="15"/>
  <c r="O62" i="15"/>
  <c r="O54" i="15"/>
  <c r="O46" i="15"/>
  <c r="O38" i="15"/>
  <c r="O22" i="15"/>
  <c r="O14" i="15"/>
  <c r="V66" i="15"/>
  <c r="Q66" i="15" s="1"/>
  <c r="V58" i="15"/>
  <c r="Q58" i="15" s="1"/>
  <c r="V18" i="15"/>
  <c r="Q18" i="15" s="1"/>
  <c r="V10" i="15"/>
  <c r="Q10" i="15" s="1"/>
  <c r="I54" i="15"/>
  <c r="I5" i="15"/>
  <c r="Y17" i="15"/>
  <c r="H17" i="15" s="1"/>
  <c r="O61" i="15"/>
  <c r="O53" i="15"/>
  <c r="O45" i="15"/>
  <c r="O21" i="15"/>
  <c r="V65" i="15"/>
  <c r="Q65" i="15" s="1"/>
  <c r="V41" i="15"/>
  <c r="Q41" i="15" s="1"/>
  <c r="V33" i="15"/>
  <c r="Q33" i="15" s="1"/>
  <c r="V25" i="15"/>
  <c r="Q25" i="15" s="1"/>
  <c r="X43" i="15"/>
  <c r="P43" i="15" s="1"/>
  <c r="X27" i="15"/>
  <c r="P27" i="15" s="1"/>
  <c r="I53" i="15"/>
  <c r="I45" i="15"/>
  <c r="Y116" i="16"/>
  <c r="P116" i="16" s="1"/>
  <c r="H116" i="16"/>
  <c r="Y84" i="16"/>
  <c r="P84" i="16" s="1"/>
  <c r="H84" i="16"/>
  <c r="Y114" i="16"/>
  <c r="P114" i="16" s="1"/>
  <c r="H114" i="16"/>
  <c r="Y96" i="16"/>
  <c r="P96" i="16" s="1"/>
  <c r="H96" i="16"/>
  <c r="J25" i="16"/>
  <c r="N25" i="16" s="1"/>
  <c r="Y110" i="16"/>
  <c r="P110" i="16" s="1"/>
  <c r="H110" i="16"/>
  <c r="Y108" i="16"/>
  <c r="P108" i="16" s="1"/>
  <c r="H108" i="16"/>
  <c r="Y92" i="16"/>
  <c r="P92" i="16" s="1"/>
  <c r="H92" i="16"/>
  <c r="Y19" i="16"/>
  <c r="P19" i="16" s="1"/>
  <c r="Y16" i="16"/>
  <c r="P16" i="16" s="1"/>
  <c r="H16" i="16"/>
  <c r="J16" i="16"/>
  <c r="N16" i="16" s="1"/>
  <c r="J10" i="16"/>
  <c r="N10" i="16" s="1"/>
  <c r="H10" i="16"/>
  <c r="Y10" i="16"/>
  <c r="P10" i="16" s="1"/>
  <c r="Y25" i="16"/>
  <c r="P25" i="16" s="1"/>
  <c r="J20" i="16"/>
  <c r="N20" i="16" s="1"/>
  <c r="H20" i="16"/>
  <c r="Y20" i="16"/>
  <c r="P20" i="16" s="1"/>
  <c r="Y106" i="16"/>
  <c r="P106" i="16" s="1"/>
  <c r="H106" i="16"/>
  <c r="Y90" i="16"/>
  <c r="P90" i="16" s="1"/>
  <c r="H90" i="16"/>
  <c r="J21" i="16"/>
  <c r="N21" i="16" s="1"/>
  <c r="J7" i="16"/>
  <c r="N7" i="16" s="1"/>
  <c r="Y100" i="16"/>
  <c r="P100" i="16" s="1"/>
  <c r="H100" i="16"/>
  <c r="Y98" i="16"/>
  <c r="P98" i="16" s="1"/>
  <c r="H98" i="16"/>
  <c r="Y94" i="16"/>
  <c r="P94" i="16" s="1"/>
  <c r="H94" i="16"/>
  <c r="Y120" i="16"/>
  <c r="P120" i="16" s="1"/>
  <c r="H120" i="16"/>
  <c r="Y104" i="16"/>
  <c r="P104" i="16" s="1"/>
  <c r="H104" i="16"/>
  <c r="Y88" i="16"/>
  <c r="P88" i="16" s="1"/>
  <c r="H88" i="16"/>
  <c r="Y7" i="16"/>
  <c r="P7" i="16" s="1"/>
  <c r="Y112" i="16"/>
  <c r="P112" i="16" s="1"/>
  <c r="H112" i="16"/>
  <c r="Y24" i="16"/>
  <c r="P24" i="16" s="1"/>
  <c r="J24" i="16"/>
  <c r="N24" i="16" s="1"/>
  <c r="H24" i="16"/>
  <c r="Y18" i="16"/>
  <c r="P18" i="16" s="1"/>
  <c r="H18" i="16"/>
  <c r="J18" i="16"/>
  <c r="N18" i="16" s="1"/>
  <c r="Y118" i="16"/>
  <c r="P118" i="16" s="1"/>
  <c r="H118" i="16"/>
  <c r="Y102" i="16"/>
  <c r="P102" i="16" s="1"/>
  <c r="H102" i="16"/>
  <c r="Y86" i="16"/>
  <c r="P86" i="16" s="1"/>
  <c r="H86" i="16"/>
  <c r="Y26" i="16"/>
  <c r="P26" i="16" s="1"/>
  <c r="H26" i="16"/>
  <c r="J26" i="16"/>
  <c r="N26" i="16" s="1"/>
  <c r="J12" i="16"/>
  <c r="N12" i="16" s="1"/>
  <c r="H12" i="16"/>
  <c r="J6" i="16"/>
  <c r="N6" i="16" s="1"/>
  <c r="Y6" i="16"/>
  <c r="P6" i="16" s="1"/>
  <c r="J22" i="16"/>
  <c r="N22" i="16" s="1"/>
  <c r="Y22" i="16"/>
  <c r="P22" i="16" s="1"/>
  <c r="Y14" i="16"/>
  <c r="P14" i="16" s="1"/>
  <c r="J14" i="16"/>
  <c r="N14" i="16" s="1"/>
  <c r="P60" i="15"/>
  <c r="Q17" i="15"/>
  <c r="H14" i="15"/>
  <c r="L14" i="15"/>
  <c r="J14" i="15"/>
  <c r="N14" i="15" s="1"/>
  <c r="H15" i="15"/>
  <c r="P15" i="15"/>
  <c r="L15" i="15"/>
  <c r="J15" i="15"/>
  <c r="N15" i="15" s="1"/>
  <c r="H10" i="15"/>
  <c r="P10" i="15"/>
  <c r="J10" i="15"/>
  <c r="N10" i="15" s="1"/>
  <c r="L10" i="15"/>
  <c r="H19" i="15"/>
  <c r="P19" i="15"/>
  <c r="L19" i="15"/>
  <c r="J19" i="15"/>
  <c r="N19" i="15" s="1"/>
  <c r="H18" i="15"/>
  <c r="P18" i="15"/>
  <c r="J18" i="15"/>
  <c r="N18" i="15" s="1"/>
  <c r="L18" i="15"/>
  <c r="J2" i="15"/>
  <c r="N2" i="15" s="1"/>
  <c r="L2" i="15"/>
  <c r="H22" i="15"/>
  <c r="J22" i="15"/>
  <c r="N22" i="15" s="1"/>
  <c r="H23" i="15"/>
  <c r="L23" i="15"/>
  <c r="J23" i="15"/>
  <c r="N23" i="15" s="1"/>
  <c r="H6" i="15"/>
  <c r="L6" i="15"/>
  <c r="J6" i="15"/>
  <c r="N6" i="15" s="1"/>
  <c r="H7" i="15"/>
  <c r="P7" i="15"/>
  <c r="L7" i="15"/>
  <c r="J7" i="15"/>
  <c r="N7" i="15" s="1"/>
  <c r="H11" i="15"/>
  <c r="L11" i="15"/>
  <c r="J11" i="15"/>
  <c r="N11" i="15" s="1"/>
  <c r="L64" i="15"/>
  <c r="J64" i="15"/>
  <c r="N64" i="15" s="1"/>
  <c r="H64" i="15"/>
  <c r="J8" i="15"/>
  <c r="N8" i="15" s="1"/>
  <c r="L65" i="15"/>
  <c r="J65" i="15"/>
  <c r="N65" i="15" s="1"/>
  <c r="H65" i="15"/>
  <c r="H3" i="15"/>
  <c r="P3" i="15"/>
  <c r="L58" i="15"/>
  <c r="J58" i="15"/>
  <c r="N58" i="15" s="1"/>
  <c r="H58" i="15"/>
  <c r="L66" i="15"/>
  <c r="J66" i="15"/>
  <c r="N66" i="15" s="1"/>
  <c r="H66" i="15"/>
  <c r="L3" i="15"/>
  <c r="J59" i="15"/>
  <c r="N59" i="15" s="1"/>
  <c r="L67" i="15"/>
  <c r="J67" i="15"/>
  <c r="N67" i="15" s="1"/>
  <c r="H67" i="15"/>
  <c r="H5" i="15"/>
  <c r="H21" i="15"/>
  <c r="P21" i="15"/>
  <c r="H8" i="15"/>
  <c r="P8" i="15"/>
  <c r="H4" i="15"/>
  <c r="Q7" i="15"/>
  <c r="L9" i="15"/>
  <c r="H12" i="15"/>
  <c r="P12" i="15"/>
  <c r="H20" i="15"/>
  <c r="Q23" i="15"/>
  <c r="Q56" i="15"/>
  <c r="H61" i="15"/>
  <c r="J21" i="15"/>
  <c r="N21" i="15" s="1"/>
  <c r="T61" i="15"/>
  <c r="T60" i="15"/>
  <c r="T59" i="15"/>
  <c r="T58" i="15"/>
  <c r="T57" i="15"/>
  <c r="T56" i="15"/>
  <c r="T55" i="15"/>
  <c r="L68" i="15"/>
  <c r="J68" i="15"/>
  <c r="N68" i="15" s="1"/>
  <c r="H68" i="15"/>
  <c r="L62" i="15"/>
  <c r="J62" i="15"/>
  <c r="N62" i="15" s="1"/>
  <c r="H62" i="15"/>
  <c r="T68" i="15"/>
  <c r="T67" i="15"/>
  <c r="T66" i="15"/>
  <c r="T65" i="15"/>
  <c r="T64" i="15"/>
  <c r="T63" i="15"/>
  <c r="T62" i="15"/>
  <c r="L56" i="15"/>
  <c r="J56" i="15"/>
  <c r="N56" i="15" s="1"/>
  <c r="H56" i="15"/>
  <c r="H16" i="15"/>
  <c r="P16" i="15"/>
  <c r="L21" i="15"/>
  <c r="L60" i="15"/>
  <c r="J60" i="15"/>
  <c r="N60" i="15" s="1"/>
  <c r="H60" i="15"/>
  <c r="J4" i="15"/>
  <c r="N4" i="15" s="1"/>
  <c r="L4" i="15"/>
  <c r="L12" i="15"/>
  <c r="L55" i="15"/>
  <c r="J55" i="15"/>
  <c r="N55" i="15" s="1"/>
  <c r="H55" i="15"/>
  <c r="L63" i="15"/>
  <c r="J63" i="15"/>
  <c r="N63" i="15" s="1"/>
  <c r="H63" i="15"/>
  <c r="P65" i="15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2" i="8"/>
  <c r="L5" i="15" l="1"/>
  <c r="J57" i="15"/>
  <c r="N57" i="15" s="1"/>
  <c r="L57" i="15"/>
  <c r="H13" i="15"/>
  <c r="L22" i="15"/>
  <c r="J5" i="15"/>
  <c r="N5" i="15" s="1"/>
  <c r="L17" i="15"/>
  <c r="L59" i="15"/>
  <c r="X9" i="15"/>
  <c r="P9" i="15" s="1"/>
  <c r="J9" i="15"/>
  <c r="N9" i="15" s="1"/>
  <c r="J61" i="15"/>
  <c r="N61" i="15" s="1"/>
  <c r="H57" i="15"/>
  <c r="L61" i="15"/>
  <c r="H9" i="15"/>
  <c r="J13" i="15"/>
  <c r="N13" i="15" s="1"/>
  <c r="X13" i="15"/>
  <c r="P13" i="15" s="1"/>
  <c r="X17" i="15"/>
  <c r="P17" i="15" s="1"/>
  <c r="J17" i="15"/>
  <c r="N17" i="15" s="1"/>
  <c r="H59" i="15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2" i="13"/>
  <c r="N78" i="8" l="1"/>
  <c r="N79" i="8"/>
  <c r="N80" i="8"/>
  <c r="N81" i="8"/>
  <c r="N82" i="8"/>
  <c r="N83" i="8"/>
  <c r="N77" i="8"/>
  <c r="O78" i="8"/>
  <c r="O79" i="8"/>
  <c r="O80" i="8"/>
  <c r="O81" i="8"/>
  <c r="O82" i="8"/>
  <c r="O83" i="8"/>
  <c r="O77" i="8"/>
  <c r="S78" i="8"/>
  <c r="S79" i="8"/>
  <c r="S80" i="8"/>
  <c r="S81" i="8"/>
  <c r="S82" i="8"/>
  <c r="S83" i="8"/>
  <c r="S77" i="8"/>
  <c r="T78" i="8"/>
  <c r="T79" i="8"/>
  <c r="T80" i="8"/>
  <c r="T81" i="8"/>
  <c r="T82" i="8"/>
  <c r="T83" i="8"/>
  <c r="T77" i="8"/>
  <c r="U78" i="8"/>
  <c r="U79" i="8"/>
  <c r="U80" i="8"/>
  <c r="U81" i="8"/>
  <c r="U82" i="8"/>
  <c r="U83" i="8"/>
  <c r="U77" i="8"/>
  <c r="V78" i="8"/>
  <c r="V79" i="8"/>
  <c r="V80" i="8"/>
  <c r="V81" i="8"/>
  <c r="V82" i="8"/>
  <c r="V83" i="8"/>
  <c r="V77" i="8"/>
  <c r="W78" i="8"/>
  <c r="W79" i="8"/>
  <c r="W80" i="8"/>
  <c r="W81" i="8"/>
  <c r="W82" i="8"/>
  <c r="W83" i="8"/>
  <c r="W77" i="8"/>
  <c r="W71" i="8"/>
  <c r="W72" i="8"/>
  <c r="W73" i="8"/>
  <c r="W74" i="8"/>
  <c r="W75" i="8"/>
  <c r="W76" i="8"/>
  <c r="W70" i="8"/>
  <c r="V71" i="8"/>
  <c r="V72" i="8"/>
  <c r="V73" i="8"/>
  <c r="V74" i="8"/>
  <c r="V75" i="8"/>
  <c r="V76" i="8"/>
  <c r="V70" i="8"/>
  <c r="U71" i="8"/>
  <c r="U72" i="8"/>
  <c r="U73" i="8"/>
  <c r="U74" i="8"/>
  <c r="U75" i="8"/>
  <c r="U76" i="8"/>
  <c r="U70" i="8"/>
  <c r="T71" i="8"/>
  <c r="T72" i="8"/>
  <c r="T73" i="8"/>
  <c r="T74" i="8"/>
  <c r="T75" i="8"/>
  <c r="T76" i="8"/>
  <c r="T70" i="8"/>
  <c r="S71" i="8"/>
  <c r="S72" i="8"/>
  <c r="S73" i="8"/>
  <c r="S74" i="8"/>
  <c r="S75" i="8"/>
  <c r="S76" i="8"/>
  <c r="S70" i="8"/>
  <c r="O71" i="8"/>
  <c r="O72" i="8"/>
  <c r="O73" i="8"/>
  <c r="O74" i="8"/>
  <c r="O75" i="8"/>
  <c r="O76" i="8"/>
  <c r="N71" i="8"/>
  <c r="N72" i="8"/>
  <c r="N73" i="8"/>
  <c r="N74" i="8"/>
  <c r="N75" i="8"/>
  <c r="N76" i="8"/>
  <c r="O70" i="8"/>
  <c r="N70" i="8"/>
  <c r="N84" i="8"/>
  <c r="W68" i="13"/>
  <c r="W63" i="13"/>
  <c r="W64" i="13"/>
  <c r="W65" i="13"/>
  <c r="W66" i="13"/>
  <c r="W67" i="13"/>
  <c r="W62" i="13"/>
  <c r="U63" i="13"/>
  <c r="U64" i="13"/>
  <c r="U65" i="13"/>
  <c r="U66" i="13"/>
  <c r="U68" i="13"/>
  <c r="U62" i="13"/>
  <c r="T63" i="13"/>
  <c r="T64" i="13"/>
  <c r="T65" i="13"/>
  <c r="T66" i="13"/>
  <c r="T67" i="13"/>
  <c r="T68" i="13"/>
  <c r="T62" i="13"/>
  <c r="S63" i="13"/>
  <c r="S64" i="13"/>
  <c r="S65" i="13"/>
  <c r="S66" i="13"/>
  <c r="S67" i="13"/>
  <c r="S68" i="13"/>
  <c r="S62" i="13"/>
  <c r="R63" i="13"/>
  <c r="R64" i="13"/>
  <c r="R65" i="13"/>
  <c r="R66" i="13"/>
  <c r="R67" i="13"/>
  <c r="R68" i="13"/>
  <c r="R62" i="13"/>
  <c r="O63" i="13"/>
  <c r="O64" i="13"/>
  <c r="O65" i="13"/>
  <c r="O66" i="13"/>
  <c r="O67" i="13"/>
  <c r="O68" i="13"/>
  <c r="O62" i="13"/>
  <c r="N63" i="13"/>
  <c r="N64" i="13"/>
  <c r="N65" i="13"/>
  <c r="N66" i="13"/>
  <c r="N67" i="13"/>
  <c r="N68" i="13"/>
  <c r="N62" i="13"/>
  <c r="W56" i="13"/>
  <c r="W57" i="13"/>
  <c r="W58" i="13"/>
  <c r="W59" i="13"/>
  <c r="W60" i="13"/>
  <c r="W61" i="13"/>
  <c r="U56" i="13"/>
  <c r="U57" i="13"/>
  <c r="U58" i="13"/>
  <c r="U59" i="13"/>
  <c r="U60" i="13"/>
  <c r="U61" i="13"/>
  <c r="W55" i="13"/>
  <c r="U55" i="13"/>
  <c r="S56" i="13"/>
  <c r="T56" i="13"/>
  <c r="S57" i="13"/>
  <c r="T57" i="13"/>
  <c r="S58" i="13"/>
  <c r="T58" i="13"/>
  <c r="S59" i="13"/>
  <c r="T59" i="13"/>
  <c r="S60" i="13"/>
  <c r="T60" i="13"/>
  <c r="S61" i="13"/>
  <c r="T61" i="13"/>
  <c r="T55" i="13"/>
  <c r="S55" i="13"/>
  <c r="R56" i="13"/>
  <c r="R57" i="13"/>
  <c r="R58" i="13"/>
  <c r="R59" i="13"/>
  <c r="R60" i="13"/>
  <c r="R61" i="13"/>
  <c r="R55" i="13"/>
  <c r="N56" i="13"/>
  <c r="O56" i="13"/>
  <c r="N57" i="13"/>
  <c r="O57" i="13"/>
  <c r="N58" i="13"/>
  <c r="O58" i="13"/>
  <c r="N59" i="13"/>
  <c r="O59" i="13"/>
  <c r="N60" i="13"/>
  <c r="O60" i="13"/>
  <c r="N61" i="13"/>
  <c r="O61" i="13"/>
  <c r="O55" i="13"/>
  <c r="N55" i="13"/>
  <c r="S51" i="13"/>
  <c r="S52" i="13"/>
  <c r="T52" i="13"/>
  <c r="S53" i="13"/>
  <c r="T53" i="13"/>
  <c r="S54" i="13"/>
  <c r="T54" i="13"/>
  <c r="T51" i="13"/>
  <c r="S48" i="13"/>
  <c r="T48" i="13"/>
  <c r="S49" i="13"/>
  <c r="T49" i="13"/>
  <c r="S50" i="13"/>
  <c r="T50" i="13"/>
  <c r="T47" i="13"/>
  <c r="S47" i="13"/>
  <c r="S45" i="13"/>
  <c r="T45" i="13"/>
  <c r="S46" i="13"/>
  <c r="T46" i="13"/>
  <c r="T44" i="13"/>
  <c r="S44" i="13"/>
  <c r="S41" i="13"/>
  <c r="T41" i="13"/>
  <c r="S42" i="13"/>
  <c r="T42" i="13"/>
  <c r="S43" i="13"/>
  <c r="T43" i="13"/>
  <c r="T40" i="13"/>
  <c r="S40" i="13"/>
  <c r="S37" i="13"/>
  <c r="T37" i="13"/>
  <c r="S38" i="13"/>
  <c r="T38" i="13"/>
  <c r="S39" i="13"/>
  <c r="T39" i="13"/>
  <c r="T36" i="13"/>
  <c r="S36" i="13"/>
  <c r="S33" i="13"/>
  <c r="T33" i="13"/>
  <c r="S34" i="13"/>
  <c r="T34" i="13"/>
  <c r="S35" i="13"/>
  <c r="T35" i="13"/>
  <c r="T32" i="13"/>
  <c r="S32" i="13"/>
  <c r="S29" i="13"/>
  <c r="T29" i="13"/>
  <c r="S30" i="13"/>
  <c r="T30" i="13"/>
  <c r="S31" i="13"/>
  <c r="T31" i="13"/>
  <c r="T28" i="13"/>
  <c r="S28" i="13"/>
  <c r="S25" i="13"/>
  <c r="T25" i="13"/>
  <c r="S26" i="13"/>
  <c r="T26" i="13"/>
  <c r="S27" i="13"/>
  <c r="T27" i="13"/>
  <c r="T24" i="13"/>
  <c r="S24" i="13"/>
  <c r="S20" i="13"/>
  <c r="T20" i="13"/>
  <c r="S21" i="13"/>
  <c r="T21" i="13"/>
  <c r="S22" i="13"/>
  <c r="T22" i="13"/>
  <c r="S23" i="13"/>
  <c r="T23" i="13"/>
  <c r="T19" i="13"/>
  <c r="S19" i="13"/>
  <c r="S15" i="13"/>
  <c r="T15" i="13"/>
  <c r="S16" i="13"/>
  <c r="T16" i="13"/>
  <c r="S17" i="13"/>
  <c r="T17" i="13"/>
  <c r="S18" i="13"/>
  <c r="T18" i="13"/>
  <c r="T14" i="13"/>
  <c r="S14" i="13"/>
  <c r="S11" i="13"/>
  <c r="T11" i="13"/>
  <c r="S12" i="13"/>
  <c r="T12" i="13"/>
  <c r="S13" i="13"/>
  <c r="T13" i="13"/>
  <c r="T10" i="13"/>
  <c r="S10" i="13"/>
  <c r="T5" i="13"/>
  <c r="T6" i="13"/>
  <c r="T7" i="13"/>
  <c r="T8" i="13"/>
  <c r="T9" i="13"/>
  <c r="T4" i="13"/>
  <c r="S5" i="13"/>
  <c r="S6" i="13"/>
  <c r="S7" i="13"/>
  <c r="S8" i="13"/>
  <c r="S9" i="13"/>
  <c r="S4" i="13"/>
  <c r="S3" i="13"/>
  <c r="T3" i="13"/>
  <c r="T2" i="13"/>
  <c r="S2" i="13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U113" i="8"/>
  <c r="T113" i="8"/>
  <c r="T109" i="8"/>
  <c r="U109" i="8"/>
  <c r="T110" i="8"/>
  <c r="U110" i="8"/>
  <c r="T111" i="8"/>
  <c r="U111" i="8"/>
  <c r="T112" i="8"/>
  <c r="U112" i="8"/>
  <c r="U108" i="8"/>
  <c r="T108" i="8"/>
  <c r="T107" i="8"/>
  <c r="U107" i="8"/>
  <c r="U106" i="8"/>
  <c r="T106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U97" i="8"/>
  <c r="T97" i="8"/>
  <c r="T92" i="8"/>
  <c r="U92" i="8"/>
  <c r="T93" i="8"/>
  <c r="U93" i="8"/>
  <c r="T94" i="8"/>
  <c r="U94" i="8"/>
  <c r="T95" i="8"/>
  <c r="U95" i="8"/>
  <c r="T96" i="8"/>
  <c r="U96" i="8"/>
  <c r="U91" i="8"/>
  <c r="T91" i="8"/>
  <c r="T85" i="8"/>
  <c r="U85" i="8"/>
  <c r="T86" i="8"/>
  <c r="U86" i="8"/>
  <c r="T87" i="8"/>
  <c r="U87" i="8"/>
  <c r="T88" i="8"/>
  <c r="U88" i="8"/>
  <c r="T89" i="8"/>
  <c r="U89" i="8"/>
  <c r="T90" i="8"/>
  <c r="U90" i="8"/>
  <c r="U84" i="8"/>
  <c r="T84" i="8"/>
  <c r="T67" i="8"/>
  <c r="U67" i="8"/>
  <c r="T68" i="8"/>
  <c r="U68" i="8"/>
  <c r="T69" i="8"/>
  <c r="U69" i="8"/>
  <c r="U66" i="8"/>
  <c r="T66" i="8"/>
  <c r="T63" i="8"/>
  <c r="U63" i="8"/>
  <c r="T64" i="8"/>
  <c r="U64" i="8"/>
  <c r="T65" i="8"/>
  <c r="U65" i="8"/>
  <c r="U62" i="8"/>
  <c r="T62" i="8"/>
  <c r="T60" i="8"/>
  <c r="U60" i="8"/>
  <c r="T61" i="8"/>
  <c r="U61" i="8"/>
  <c r="U59" i="8"/>
  <c r="T59" i="8"/>
  <c r="T56" i="8"/>
  <c r="U56" i="8"/>
  <c r="T57" i="8"/>
  <c r="U57" i="8"/>
  <c r="T58" i="8"/>
  <c r="U58" i="8"/>
  <c r="U55" i="8"/>
  <c r="T55" i="8"/>
  <c r="U52" i="8"/>
  <c r="U53" i="8"/>
  <c r="U54" i="8"/>
  <c r="U51" i="8"/>
  <c r="T52" i="8"/>
  <c r="T53" i="8"/>
  <c r="T54" i="8"/>
  <c r="T51" i="8"/>
  <c r="U48" i="8"/>
  <c r="U49" i="8"/>
  <c r="U50" i="8"/>
  <c r="U47" i="8"/>
  <c r="T48" i="8"/>
  <c r="T49" i="8"/>
  <c r="T50" i="8"/>
  <c r="T47" i="8"/>
  <c r="U44" i="8"/>
  <c r="U45" i="8"/>
  <c r="U46" i="8"/>
  <c r="U43" i="8"/>
  <c r="T44" i="8"/>
  <c r="T45" i="8"/>
  <c r="T46" i="8"/>
  <c r="T43" i="8"/>
  <c r="T40" i="8"/>
  <c r="U40" i="8"/>
  <c r="T41" i="8"/>
  <c r="U41" i="8"/>
  <c r="T42" i="8"/>
  <c r="U42" i="8"/>
  <c r="U39" i="8"/>
  <c r="T39" i="8"/>
  <c r="T36" i="8"/>
  <c r="U36" i="8"/>
  <c r="T37" i="8"/>
  <c r="U37" i="8"/>
  <c r="T38" i="8"/>
  <c r="U38" i="8"/>
  <c r="U18" i="8"/>
  <c r="U19" i="8"/>
  <c r="U20" i="8"/>
  <c r="U17" i="8"/>
  <c r="U35" i="8"/>
  <c r="T35" i="8"/>
  <c r="T34" i="8"/>
  <c r="U34" i="8"/>
  <c r="T32" i="8"/>
  <c r="U32" i="8"/>
  <c r="T33" i="8"/>
  <c r="U33" i="8"/>
  <c r="U31" i="8"/>
  <c r="T31" i="8"/>
  <c r="T27" i="8"/>
  <c r="U27" i="8"/>
  <c r="T28" i="8"/>
  <c r="U28" i="8"/>
  <c r="T29" i="8"/>
  <c r="U29" i="8"/>
  <c r="T30" i="8"/>
  <c r="U30" i="8"/>
  <c r="U26" i="8"/>
  <c r="T26" i="8"/>
  <c r="T22" i="8"/>
  <c r="U22" i="8"/>
  <c r="T23" i="8"/>
  <c r="U23" i="8"/>
  <c r="T24" i="8"/>
  <c r="U24" i="8"/>
  <c r="T25" i="8"/>
  <c r="U25" i="8"/>
  <c r="U21" i="8"/>
  <c r="T21" i="8"/>
  <c r="T18" i="8"/>
  <c r="T19" i="8"/>
  <c r="T20" i="8"/>
  <c r="T17" i="8"/>
  <c r="T12" i="8"/>
  <c r="U12" i="8"/>
  <c r="T13" i="8"/>
  <c r="U13" i="8"/>
  <c r="T14" i="8"/>
  <c r="U14" i="8"/>
  <c r="T15" i="8"/>
  <c r="U15" i="8"/>
  <c r="T16" i="8"/>
  <c r="U16" i="8"/>
  <c r="U11" i="8"/>
  <c r="T11" i="8"/>
  <c r="T10" i="8"/>
  <c r="U10" i="8"/>
  <c r="U9" i="8"/>
  <c r="T9" i="8"/>
  <c r="T8" i="8"/>
  <c r="S9" i="8"/>
  <c r="U8" i="8"/>
  <c r="T3" i="8"/>
  <c r="U3" i="8"/>
  <c r="T4" i="8"/>
  <c r="U4" i="8"/>
  <c r="T5" i="8"/>
  <c r="U5" i="8"/>
  <c r="T6" i="8"/>
  <c r="U6" i="8"/>
  <c r="T7" i="8"/>
  <c r="U7" i="8"/>
  <c r="U2" i="8"/>
  <c r="T2" i="8"/>
  <c r="R52" i="13"/>
  <c r="R53" i="13"/>
  <c r="R54" i="13"/>
  <c r="R51" i="13"/>
  <c r="R48" i="13"/>
  <c r="R49" i="13"/>
  <c r="R50" i="13"/>
  <c r="R47" i="13"/>
  <c r="R44" i="13"/>
  <c r="R40" i="13"/>
  <c r="R45" i="13"/>
  <c r="R46" i="13"/>
  <c r="R41" i="13"/>
  <c r="R42" i="13"/>
  <c r="R43" i="13"/>
  <c r="R37" i="13"/>
  <c r="R38" i="13"/>
  <c r="R39" i="13"/>
  <c r="R36" i="13"/>
  <c r="R33" i="13"/>
  <c r="R34" i="13"/>
  <c r="R35" i="13"/>
  <c r="R32" i="13"/>
  <c r="R29" i="13"/>
  <c r="R30" i="13"/>
  <c r="R31" i="13"/>
  <c r="R28" i="13"/>
  <c r="R25" i="13"/>
  <c r="R26" i="13"/>
  <c r="R27" i="13"/>
  <c r="R24" i="13"/>
  <c r="R20" i="13"/>
  <c r="R21" i="13"/>
  <c r="R22" i="13"/>
  <c r="R23" i="13"/>
  <c r="R19" i="13"/>
  <c r="R15" i="13"/>
  <c r="R16" i="13"/>
  <c r="R17" i="13"/>
  <c r="R18" i="13"/>
  <c r="R14" i="13"/>
  <c r="R11" i="13"/>
  <c r="R12" i="13"/>
  <c r="R13" i="13"/>
  <c r="R10" i="13"/>
  <c r="R5" i="13"/>
  <c r="R6" i="13"/>
  <c r="R7" i="13"/>
  <c r="R8" i="13"/>
  <c r="R9" i="13"/>
  <c r="R4" i="13"/>
  <c r="R3" i="13"/>
  <c r="R2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R9" i="10"/>
  <c r="R2" i="10"/>
  <c r="R47" i="10"/>
  <c r="R48" i="10"/>
  <c r="R49" i="10"/>
  <c r="R50" i="10"/>
  <c r="R51" i="10"/>
  <c r="R52" i="10"/>
  <c r="R53" i="10"/>
  <c r="R46" i="10"/>
  <c r="R42" i="10"/>
  <c r="R43" i="10"/>
  <c r="R44" i="10"/>
  <c r="R45" i="10"/>
  <c r="R41" i="10"/>
  <c r="R40" i="10"/>
  <c r="R39" i="10"/>
  <c r="R31" i="10"/>
  <c r="R32" i="10"/>
  <c r="R33" i="10"/>
  <c r="R34" i="10"/>
  <c r="R35" i="10"/>
  <c r="R36" i="10"/>
  <c r="R37" i="10"/>
  <c r="R38" i="10"/>
  <c r="R30" i="10"/>
  <c r="R25" i="10"/>
  <c r="R26" i="10"/>
  <c r="R27" i="10"/>
  <c r="R28" i="10"/>
  <c r="R29" i="10"/>
  <c r="R24" i="10"/>
  <c r="R18" i="10"/>
  <c r="R19" i="10"/>
  <c r="R20" i="10"/>
  <c r="R21" i="10"/>
  <c r="R22" i="10"/>
  <c r="R23" i="10"/>
  <c r="R17" i="10"/>
  <c r="R14" i="10"/>
  <c r="R15" i="10"/>
  <c r="R16" i="10"/>
  <c r="R13" i="10"/>
  <c r="R10" i="10"/>
  <c r="R11" i="10"/>
  <c r="R12" i="10"/>
  <c r="R8" i="10"/>
  <c r="R3" i="10"/>
  <c r="R4" i="10"/>
  <c r="R5" i="10"/>
  <c r="R6" i="10"/>
  <c r="R7" i="10"/>
  <c r="P2" i="10"/>
  <c r="N2" i="10"/>
  <c r="O2" i="10"/>
  <c r="Q2" i="10"/>
  <c r="L9" i="10"/>
  <c r="L10" i="10"/>
  <c r="L11" i="10"/>
  <c r="L12" i="10"/>
  <c r="L13" i="10"/>
  <c r="L14" i="10"/>
  <c r="L15" i="10"/>
  <c r="L16" i="10"/>
  <c r="S24" i="8"/>
  <c r="S18" i="8"/>
  <c r="S6" i="8"/>
  <c r="S2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M2" i="8"/>
  <c r="Y2" i="8" s="1"/>
  <c r="L2" i="8" s="1"/>
  <c r="S114" i="8"/>
  <c r="S115" i="8"/>
  <c r="S116" i="8"/>
  <c r="S117" i="8"/>
  <c r="S118" i="8"/>
  <c r="S119" i="8"/>
  <c r="S120" i="8"/>
  <c r="S113" i="8"/>
  <c r="S109" i="8"/>
  <c r="S110" i="8"/>
  <c r="S111" i="8"/>
  <c r="S112" i="8"/>
  <c r="S108" i="8"/>
  <c r="S107" i="8"/>
  <c r="S106" i="8"/>
  <c r="S97" i="8"/>
  <c r="S98" i="8"/>
  <c r="S99" i="8"/>
  <c r="S100" i="8"/>
  <c r="S101" i="8"/>
  <c r="S102" i="8"/>
  <c r="S103" i="8"/>
  <c r="S104" i="8"/>
  <c r="S105" i="8"/>
  <c r="S92" i="8"/>
  <c r="S93" i="8"/>
  <c r="S94" i="8"/>
  <c r="S95" i="8"/>
  <c r="S96" i="8"/>
  <c r="S91" i="8"/>
  <c r="S85" i="8"/>
  <c r="S86" i="8"/>
  <c r="S87" i="8"/>
  <c r="S88" i="8"/>
  <c r="S89" i="8"/>
  <c r="S90" i="8"/>
  <c r="S84" i="8"/>
  <c r="S67" i="8"/>
  <c r="S68" i="8"/>
  <c r="S69" i="8"/>
  <c r="S66" i="8"/>
  <c r="S63" i="8"/>
  <c r="S64" i="8"/>
  <c r="S65" i="8"/>
  <c r="S62" i="8"/>
  <c r="S60" i="8"/>
  <c r="S61" i="8"/>
  <c r="S59" i="8"/>
  <c r="S56" i="8"/>
  <c r="S57" i="8"/>
  <c r="S58" i="8"/>
  <c r="S55" i="8"/>
  <c r="S52" i="8"/>
  <c r="S53" i="8"/>
  <c r="S54" i="8"/>
  <c r="S51" i="8"/>
  <c r="S48" i="8"/>
  <c r="S49" i="8"/>
  <c r="S50" i="8"/>
  <c r="S47" i="8"/>
  <c r="S44" i="8"/>
  <c r="S45" i="8"/>
  <c r="S46" i="8"/>
  <c r="S43" i="8"/>
  <c r="S40" i="8"/>
  <c r="S41" i="8"/>
  <c r="S42" i="8"/>
  <c r="S39" i="8"/>
  <c r="S36" i="8"/>
  <c r="S37" i="8"/>
  <c r="S38" i="8"/>
  <c r="S35" i="8"/>
  <c r="S32" i="8"/>
  <c r="S33" i="8"/>
  <c r="S34" i="8"/>
  <c r="S31" i="8"/>
  <c r="S27" i="8"/>
  <c r="S28" i="8"/>
  <c r="S29" i="8"/>
  <c r="S30" i="8"/>
  <c r="S26" i="8"/>
  <c r="S22" i="8"/>
  <c r="S23" i="8"/>
  <c r="S25" i="8"/>
  <c r="S21" i="8"/>
  <c r="S19" i="8"/>
  <c r="S20" i="8"/>
  <c r="S17" i="8"/>
  <c r="S12" i="8"/>
  <c r="S13" i="8"/>
  <c r="S14" i="8"/>
  <c r="S15" i="8"/>
  <c r="S16" i="8"/>
  <c r="S11" i="8"/>
  <c r="S10" i="8"/>
  <c r="S3" i="8"/>
  <c r="S4" i="8"/>
  <c r="S5" i="8"/>
  <c r="S7" i="8"/>
  <c r="S8" i="8"/>
  <c r="T114" i="14"/>
  <c r="T115" i="14"/>
  <c r="T116" i="14"/>
  <c r="T117" i="14"/>
  <c r="T118" i="14"/>
  <c r="T119" i="14"/>
  <c r="T120" i="14"/>
  <c r="T113" i="14"/>
  <c r="T109" i="14"/>
  <c r="T110" i="14"/>
  <c r="T111" i="14"/>
  <c r="T112" i="14"/>
  <c r="T108" i="14"/>
  <c r="T107" i="14"/>
  <c r="T106" i="14"/>
  <c r="T98" i="14"/>
  <c r="T99" i="14"/>
  <c r="T100" i="14"/>
  <c r="T101" i="14"/>
  <c r="T102" i="14"/>
  <c r="T103" i="14"/>
  <c r="T104" i="14"/>
  <c r="T105" i="14"/>
  <c r="P105" i="14" s="1"/>
  <c r="T97" i="14"/>
  <c r="P97" i="14" s="1"/>
  <c r="T92" i="14"/>
  <c r="P92" i="14" s="1"/>
  <c r="T93" i="14"/>
  <c r="T94" i="14"/>
  <c r="T95" i="14"/>
  <c r="T96" i="14"/>
  <c r="T91" i="14"/>
  <c r="T85" i="14"/>
  <c r="T86" i="14"/>
  <c r="T87" i="14"/>
  <c r="T88" i="14"/>
  <c r="T89" i="14"/>
  <c r="T90" i="14"/>
  <c r="T84" i="14"/>
  <c r="P84" i="14" s="1"/>
  <c r="T78" i="14"/>
  <c r="T79" i="14"/>
  <c r="T80" i="14"/>
  <c r="T81" i="14"/>
  <c r="T82" i="14"/>
  <c r="T83" i="14"/>
  <c r="T77" i="14"/>
  <c r="P77" i="14" s="1"/>
  <c r="T71" i="14"/>
  <c r="T72" i="14"/>
  <c r="T73" i="14"/>
  <c r="T74" i="14"/>
  <c r="T75" i="14"/>
  <c r="T76" i="14"/>
  <c r="T70" i="14"/>
  <c r="P70" i="14" s="1"/>
  <c r="T67" i="14"/>
  <c r="T68" i="14"/>
  <c r="T69" i="14"/>
  <c r="T66" i="14"/>
  <c r="P66" i="14" s="1"/>
  <c r="T63" i="14"/>
  <c r="T64" i="14"/>
  <c r="T65" i="14"/>
  <c r="T62" i="14"/>
  <c r="P62" i="14" s="1"/>
  <c r="T60" i="14"/>
  <c r="P60" i="14" s="1"/>
  <c r="T61" i="14"/>
  <c r="T59" i="14"/>
  <c r="T56" i="14"/>
  <c r="P56" i="14" s="1"/>
  <c r="T57" i="14"/>
  <c r="T58" i="14"/>
  <c r="T55" i="14"/>
  <c r="P55" i="14" s="1"/>
  <c r="T52" i="14"/>
  <c r="P52" i="14" s="1"/>
  <c r="T53" i="14"/>
  <c r="T54" i="14"/>
  <c r="T51" i="14"/>
  <c r="T48" i="14"/>
  <c r="P48" i="14" s="1"/>
  <c r="T49" i="14"/>
  <c r="T50" i="14"/>
  <c r="T47" i="14"/>
  <c r="P47" i="14" s="1"/>
  <c r="T44" i="14"/>
  <c r="P44" i="14" s="1"/>
  <c r="T45" i="14"/>
  <c r="T46" i="14"/>
  <c r="T43" i="14"/>
  <c r="P43" i="14" s="1"/>
  <c r="T40" i="14"/>
  <c r="P40" i="14" s="1"/>
  <c r="T41" i="14"/>
  <c r="T42" i="14"/>
  <c r="T39" i="14"/>
  <c r="T36" i="14"/>
  <c r="P36" i="14" s="1"/>
  <c r="T37" i="14"/>
  <c r="T38" i="14"/>
  <c r="P38" i="14" s="1"/>
  <c r="T35" i="14"/>
  <c r="T32" i="14"/>
  <c r="P32" i="14" s="1"/>
  <c r="T33" i="14"/>
  <c r="T34" i="14"/>
  <c r="T31" i="14"/>
  <c r="P31" i="14" s="1"/>
  <c r="T27" i="14"/>
  <c r="T28" i="14"/>
  <c r="T29" i="14"/>
  <c r="T30" i="14"/>
  <c r="T26" i="14"/>
  <c r="T22" i="14"/>
  <c r="T23" i="14"/>
  <c r="T24" i="14"/>
  <c r="T25" i="14"/>
  <c r="T21" i="14"/>
  <c r="T18" i="14"/>
  <c r="T19" i="14"/>
  <c r="T20" i="14"/>
  <c r="T17" i="14"/>
  <c r="T13" i="14"/>
  <c r="T14" i="14"/>
  <c r="T15" i="14"/>
  <c r="T16" i="14"/>
  <c r="T11" i="14"/>
  <c r="T10" i="14"/>
  <c r="T9" i="14"/>
  <c r="T3" i="14"/>
  <c r="T4" i="14"/>
  <c r="T5" i="14"/>
  <c r="T6" i="14"/>
  <c r="T7" i="14"/>
  <c r="T8" i="14"/>
  <c r="P2" i="14"/>
  <c r="Q2" i="14"/>
  <c r="N115" i="14"/>
  <c r="O114" i="14"/>
  <c r="O113" i="14"/>
  <c r="O115" i="14"/>
  <c r="O116" i="14"/>
  <c r="O117" i="14"/>
  <c r="O118" i="14"/>
  <c r="O119" i="14"/>
  <c r="O120" i="14"/>
  <c r="N114" i="14"/>
  <c r="N116" i="14"/>
  <c r="N117" i="14"/>
  <c r="N118" i="14"/>
  <c r="N119" i="14"/>
  <c r="N120" i="14"/>
  <c r="N113" i="14"/>
  <c r="O108" i="14"/>
  <c r="O109" i="14"/>
  <c r="O110" i="14"/>
  <c r="O111" i="14"/>
  <c r="O112" i="14"/>
  <c r="N109" i="14"/>
  <c r="N110" i="14"/>
  <c r="N111" i="14"/>
  <c r="N112" i="14"/>
  <c r="N108" i="14"/>
  <c r="O106" i="14"/>
  <c r="O107" i="14"/>
  <c r="N107" i="14"/>
  <c r="N106" i="14"/>
  <c r="O97" i="14"/>
  <c r="O98" i="14"/>
  <c r="O99" i="14"/>
  <c r="O100" i="14"/>
  <c r="O101" i="14"/>
  <c r="O102" i="14"/>
  <c r="O103" i="14"/>
  <c r="O104" i="14"/>
  <c r="O105" i="14"/>
  <c r="N98" i="14"/>
  <c r="N99" i="14"/>
  <c r="N100" i="14"/>
  <c r="N101" i="14"/>
  <c r="N102" i="14"/>
  <c r="N103" i="14"/>
  <c r="N104" i="14"/>
  <c r="N105" i="14"/>
  <c r="N97" i="14"/>
  <c r="O91" i="14"/>
  <c r="O92" i="14"/>
  <c r="O93" i="14"/>
  <c r="O94" i="14"/>
  <c r="O95" i="14"/>
  <c r="O96" i="14"/>
  <c r="N92" i="14"/>
  <c r="N93" i="14"/>
  <c r="N94" i="14"/>
  <c r="N95" i="14"/>
  <c r="N96" i="14"/>
  <c r="N91" i="14"/>
  <c r="O84" i="14"/>
  <c r="O85" i="14"/>
  <c r="O86" i="14"/>
  <c r="O87" i="14"/>
  <c r="O88" i="14"/>
  <c r="O89" i="14"/>
  <c r="O90" i="14"/>
  <c r="N85" i="14"/>
  <c r="N86" i="14"/>
  <c r="N87" i="14"/>
  <c r="N88" i="14"/>
  <c r="N89" i="14"/>
  <c r="N90" i="14"/>
  <c r="N84" i="14"/>
  <c r="O77" i="14"/>
  <c r="O78" i="14"/>
  <c r="O79" i="14"/>
  <c r="O80" i="14"/>
  <c r="O81" i="14"/>
  <c r="O82" i="14"/>
  <c r="O83" i="14"/>
  <c r="N78" i="14"/>
  <c r="N79" i="14"/>
  <c r="N80" i="14"/>
  <c r="N81" i="14"/>
  <c r="N82" i="14"/>
  <c r="N83" i="14"/>
  <c r="N77" i="14"/>
  <c r="O70" i="14"/>
  <c r="O71" i="14"/>
  <c r="O72" i="14"/>
  <c r="O73" i="14"/>
  <c r="O74" i="14"/>
  <c r="O75" i="14"/>
  <c r="O76" i="14"/>
  <c r="N71" i="14"/>
  <c r="N72" i="14"/>
  <c r="N73" i="14"/>
  <c r="N74" i="14"/>
  <c r="N75" i="14"/>
  <c r="N76" i="14"/>
  <c r="N70" i="14"/>
  <c r="O66" i="14"/>
  <c r="O67" i="14"/>
  <c r="O68" i="14"/>
  <c r="O69" i="14"/>
  <c r="N67" i="14"/>
  <c r="N68" i="14"/>
  <c r="N69" i="14"/>
  <c r="N66" i="14"/>
  <c r="O62" i="14"/>
  <c r="O63" i="14"/>
  <c r="O64" i="14"/>
  <c r="O65" i="14"/>
  <c r="N63" i="14"/>
  <c r="N64" i="14"/>
  <c r="N65" i="14"/>
  <c r="N62" i="14"/>
  <c r="O59" i="14"/>
  <c r="O60" i="14"/>
  <c r="O61" i="14"/>
  <c r="N60" i="14"/>
  <c r="N61" i="14"/>
  <c r="N59" i="14"/>
  <c r="O55" i="14"/>
  <c r="O56" i="14"/>
  <c r="O57" i="14"/>
  <c r="O58" i="14"/>
  <c r="N56" i="14"/>
  <c r="N57" i="14"/>
  <c r="N58" i="14"/>
  <c r="N55" i="14"/>
  <c r="O51" i="14"/>
  <c r="O52" i="14"/>
  <c r="O53" i="14"/>
  <c r="O54" i="14"/>
  <c r="N52" i="14"/>
  <c r="N53" i="14"/>
  <c r="N54" i="14"/>
  <c r="N51" i="14"/>
  <c r="O47" i="14"/>
  <c r="O48" i="14"/>
  <c r="O49" i="14"/>
  <c r="O50" i="14"/>
  <c r="N48" i="14"/>
  <c r="N49" i="14"/>
  <c r="N50" i="14"/>
  <c r="N47" i="14"/>
  <c r="O43" i="14"/>
  <c r="O44" i="14"/>
  <c r="O45" i="14"/>
  <c r="O46" i="14"/>
  <c r="N44" i="14"/>
  <c r="N45" i="14"/>
  <c r="N46" i="14"/>
  <c r="N43" i="14"/>
  <c r="O39" i="14"/>
  <c r="O40" i="14"/>
  <c r="O41" i="14"/>
  <c r="O42" i="14"/>
  <c r="N40" i="14"/>
  <c r="N41" i="14"/>
  <c r="N42" i="14"/>
  <c r="N39" i="14"/>
  <c r="O35" i="14"/>
  <c r="O36" i="14"/>
  <c r="O37" i="14"/>
  <c r="O38" i="14"/>
  <c r="N36" i="14"/>
  <c r="N37" i="14"/>
  <c r="N38" i="14"/>
  <c r="N35" i="14"/>
  <c r="N32" i="14"/>
  <c r="O32" i="14"/>
  <c r="O31" i="14"/>
  <c r="O33" i="14"/>
  <c r="O34" i="14"/>
  <c r="N33" i="14"/>
  <c r="N34" i="14"/>
  <c r="N31" i="14"/>
  <c r="O26" i="14"/>
  <c r="O27" i="14"/>
  <c r="O28" i="14"/>
  <c r="O29" i="14"/>
  <c r="O30" i="14"/>
  <c r="N27" i="14"/>
  <c r="N28" i="14"/>
  <c r="N29" i="14"/>
  <c r="N30" i="14"/>
  <c r="N26" i="14"/>
  <c r="O21" i="14"/>
  <c r="O22" i="14"/>
  <c r="O23" i="14"/>
  <c r="O24" i="14"/>
  <c r="O25" i="14"/>
  <c r="N22" i="14"/>
  <c r="N23" i="14"/>
  <c r="N24" i="14"/>
  <c r="N25" i="14"/>
  <c r="N21" i="14"/>
  <c r="O17" i="14"/>
  <c r="O18" i="14"/>
  <c r="O19" i="14"/>
  <c r="O20" i="14"/>
  <c r="N18" i="14"/>
  <c r="N19" i="14"/>
  <c r="N20" i="14"/>
  <c r="N17" i="14"/>
  <c r="O11" i="14"/>
  <c r="O12" i="14"/>
  <c r="O13" i="14"/>
  <c r="O14" i="14"/>
  <c r="O15" i="14"/>
  <c r="O16" i="14"/>
  <c r="N12" i="14"/>
  <c r="N13" i="14"/>
  <c r="N14" i="14"/>
  <c r="N15" i="14"/>
  <c r="N16" i="14"/>
  <c r="N11" i="14"/>
  <c r="O9" i="14"/>
  <c r="O10" i="14"/>
  <c r="N10" i="14"/>
  <c r="N9" i="14"/>
  <c r="O8" i="14"/>
  <c r="O4" i="14"/>
  <c r="O2" i="14"/>
  <c r="O3" i="14"/>
  <c r="O5" i="14"/>
  <c r="O6" i="14"/>
  <c r="O7" i="14"/>
  <c r="N3" i="14"/>
  <c r="N4" i="14"/>
  <c r="N5" i="14"/>
  <c r="N6" i="14"/>
  <c r="N7" i="14"/>
  <c r="N8" i="14"/>
  <c r="N2" i="14"/>
  <c r="I2" i="14"/>
  <c r="I114" i="14"/>
  <c r="I115" i="14"/>
  <c r="I116" i="14"/>
  <c r="I117" i="14"/>
  <c r="I118" i="14"/>
  <c r="I119" i="14"/>
  <c r="I120" i="14"/>
  <c r="I113" i="14"/>
  <c r="I109" i="14"/>
  <c r="I110" i="14"/>
  <c r="I111" i="14"/>
  <c r="I112" i="14"/>
  <c r="I108" i="14"/>
  <c r="I107" i="14"/>
  <c r="I106" i="14"/>
  <c r="I98" i="14"/>
  <c r="I99" i="14"/>
  <c r="I100" i="14"/>
  <c r="I101" i="14"/>
  <c r="I102" i="14"/>
  <c r="I103" i="14"/>
  <c r="I104" i="14"/>
  <c r="I105" i="14"/>
  <c r="I97" i="14"/>
  <c r="I92" i="14"/>
  <c r="I93" i="14"/>
  <c r="I94" i="14"/>
  <c r="I95" i="14"/>
  <c r="I96" i="14"/>
  <c r="I91" i="14"/>
  <c r="I85" i="14"/>
  <c r="I86" i="14"/>
  <c r="I87" i="14"/>
  <c r="I88" i="14"/>
  <c r="I89" i="14"/>
  <c r="I90" i="14"/>
  <c r="I84" i="14"/>
  <c r="I78" i="14"/>
  <c r="I79" i="14"/>
  <c r="I80" i="14"/>
  <c r="I81" i="14"/>
  <c r="I82" i="14"/>
  <c r="I83" i="14"/>
  <c r="I77" i="14"/>
  <c r="I71" i="14"/>
  <c r="I72" i="14"/>
  <c r="I73" i="14"/>
  <c r="I74" i="14"/>
  <c r="I75" i="14"/>
  <c r="I76" i="14"/>
  <c r="I70" i="14"/>
  <c r="I67" i="14"/>
  <c r="I68" i="14"/>
  <c r="I69" i="14"/>
  <c r="I66" i="14"/>
  <c r="I63" i="14"/>
  <c r="I64" i="14"/>
  <c r="I65" i="14"/>
  <c r="I62" i="14"/>
  <c r="I60" i="14"/>
  <c r="I61" i="14"/>
  <c r="I59" i="14"/>
  <c r="I56" i="14"/>
  <c r="I57" i="14"/>
  <c r="I58" i="14"/>
  <c r="I55" i="14"/>
  <c r="I52" i="14"/>
  <c r="I53" i="14"/>
  <c r="I54" i="14"/>
  <c r="I51" i="14"/>
  <c r="I48" i="14"/>
  <c r="I49" i="14"/>
  <c r="I50" i="14"/>
  <c r="I47" i="14"/>
  <c r="I44" i="14"/>
  <c r="I45" i="14"/>
  <c r="I46" i="14"/>
  <c r="I43" i="14"/>
  <c r="I40" i="14"/>
  <c r="I41" i="14"/>
  <c r="I42" i="14"/>
  <c r="I39" i="14"/>
  <c r="I36" i="14"/>
  <c r="I37" i="14"/>
  <c r="I38" i="14"/>
  <c r="I35" i="14"/>
  <c r="I32" i="14"/>
  <c r="I33" i="14"/>
  <c r="I34" i="14"/>
  <c r="I31" i="14"/>
  <c r="I29" i="14"/>
  <c r="I26" i="14"/>
  <c r="I27" i="14"/>
  <c r="I28" i="14"/>
  <c r="I30" i="14"/>
  <c r="I25" i="14"/>
  <c r="I22" i="14"/>
  <c r="I23" i="14"/>
  <c r="I24" i="14"/>
  <c r="I21" i="14"/>
  <c r="I18" i="14"/>
  <c r="I19" i="14"/>
  <c r="I20" i="14"/>
  <c r="I17" i="14"/>
  <c r="I12" i="14"/>
  <c r="I13" i="14"/>
  <c r="I14" i="14"/>
  <c r="I15" i="14"/>
  <c r="I16" i="14"/>
  <c r="I11" i="14"/>
  <c r="I10" i="14"/>
  <c r="I9" i="14"/>
  <c r="I3" i="14"/>
  <c r="I4" i="14"/>
  <c r="I5" i="14"/>
  <c r="I6" i="14"/>
  <c r="I7" i="14"/>
  <c r="I8" i="14"/>
  <c r="M120" i="14"/>
  <c r="J120" i="14" s="1"/>
  <c r="H120" i="14"/>
  <c r="G120" i="14"/>
  <c r="P119" i="14"/>
  <c r="R119" i="14"/>
  <c r="Q119" i="14" s="1"/>
  <c r="M119" i="14"/>
  <c r="L119" i="14"/>
  <c r="J119" i="14"/>
  <c r="H119" i="14"/>
  <c r="G119" i="14"/>
  <c r="P118" i="14"/>
  <c r="R118" i="14"/>
  <c r="Q118" i="14" s="1"/>
  <c r="M118" i="14"/>
  <c r="L118" i="14" s="1"/>
  <c r="J118" i="14"/>
  <c r="H118" i="14"/>
  <c r="G118" i="14"/>
  <c r="P117" i="14"/>
  <c r="R117" i="14"/>
  <c r="Q117" i="14" s="1"/>
  <c r="M117" i="14"/>
  <c r="L117" i="14"/>
  <c r="J117" i="14"/>
  <c r="H117" i="14"/>
  <c r="G117" i="14"/>
  <c r="P116" i="14"/>
  <c r="R116" i="14"/>
  <c r="Q116" i="14" s="1"/>
  <c r="M116" i="14"/>
  <c r="L116" i="14" s="1"/>
  <c r="J116" i="14"/>
  <c r="H116" i="14"/>
  <c r="G116" i="14"/>
  <c r="P115" i="14"/>
  <c r="R115" i="14"/>
  <c r="Q115" i="14" s="1"/>
  <c r="M115" i="14"/>
  <c r="L115" i="14"/>
  <c r="J115" i="14"/>
  <c r="H115" i="14"/>
  <c r="G115" i="14"/>
  <c r="R114" i="14"/>
  <c r="Q114" i="14" s="1"/>
  <c r="M114" i="14"/>
  <c r="L114" i="14" s="1"/>
  <c r="J114" i="14"/>
  <c r="H114" i="14"/>
  <c r="G114" i="14"/>
  <c r="P113" i="14"/>
  <c r="R113" i="14"/>
  <c r="Q113" i="14" s="1"/>
  <c r="M113" i="14"/>
  <c r="L113" i="14"/>
  <c r="J113" i="14"/>
  <c r="H113" i="14"/>
  <c r="G113" i="14"/>
  <c r="R112" i="14"/>
  <c r="Q112" i="14" s="1"/>
  <c r="M112" i="14"/>
  <c r="L112" i="14" s="1"/>
  <c r="P112" i="14" s="1"/>
  <c r="J112" i="14"/>
  <c r="H112" i="14"/>
  <c r="G112" i="14"/>
  <c r="P111" i="14"/>
  <c r="R111" i="14"/>
  <c r="Q111" i="14" s="1"/>
  <c r="M111" i="14"/>
  <c r="L111" i="14"/>
  <c r="J111" i="14"/>
  <c r="H111" i="14"/>
  <c r="G111" i="14"/>
  <c r="P110" i="14"/>
  <c r="R110" i="14"/>
  <c r="Q110" i="14" s="1"/>
  <c r="M110" i="14"/>
  <c r="L110" i="14" s="1"/>
  <c r="J110" i="14"/>
  <c r="H110" i="14"/>
  <c r="G110" i="14"/>
  <c r="P109" i="14"/>
  <c r="R109" i="14"/>
  <c r="Q109" i="14" s="1"/>
  <c r="M109" i="14"/>
  <c r="L109" i="14"/>
  <c r="J109" i="14"/>
  <c r="H109" i="14"/>
  <c r="G109" i="14"/>
  <c r="P108" i="14"/>
  <c r="R108" i="14"/>
  <c r="Q108" i="14" s="1"/>
  <c r="M108" i="14"/>
  <c r="L108" i="14" s="1"/>
  <c r="J108" i="14"/>
  <c r="H108" i="14"/>
  <c r="G108" i="14"/>
  <c r="P107" i="14"/>
  <c r="R107" i="14"/>
  <c r="Q107" i="14" s="1"/>
  <c r="M107" i="14"/>
  <c r="L107" i="14"/>
  <c r="J107" i="14"/>
  <c r="H107" i="14"/>
  <c r="G107" i="14"/>
  <c r="R106" i="14"/>
  <c r="Q106" i="14" s="1"/>
  <c r="M106" i="14"/>
  <c r="L106" i="14" s="1"/>
  <c r="J106" i="14"/>
  <c r="H106" i="14"/>
  <c r="G106" i="14"/>
  <c r="R105" i="14"/>
  <c r="Q105" i="14" s="1"/>
  <c r="M105" i="14"/>
  <c r="L105" i="14"/>
  <c r="J105" i="14"/>
  <c r="H105" i="14"/>
  <c r="G105" i="14"/>
  <c r="R104" i="14"/>
  <c r="Q104" i="14" s="1"/>
  <c r="M104" i="14"/>
  <c r="L104" i="14" s="1"/>
  <c r="J104" i="14"/>
  <c r="H104" i="14"/>
  <c r="G104" i="14"/>
  <c r="P103" i="14"/>
  <c r="R103" i="14"/>
  <c r="Q103" i="14" s="1"/>
  <c r="M103" i="14"/>
  <c r="L103" i="14"/>
  <c r="J103" i="14"/>
  <c r="H103" i="14"/>
  <c r="G103" i="14"/>
  <c r="P102" i="14"/>
  <c r="R102" i="14"/>
  <c r="Q102" i="14" s="1"/>
  <c r="M102" i="14"/>
  <c r="L102" i="14" s="1"/>
  <c r="J102" i="14"/>
  <c r="H102" i="14"/>
  <c r="G102" i="14"/>
  <c r="P101" i="14"/>
  <c r="R101" i="14"/>
  <c r="Q101" i="14" s="1"/>
  <c r="M101" i="14"/>
  <c r="L101" i="14"/>
  <c r="J101" i="14"/>
  <c r="H101" i="14"/>
  <c r="G101" i="14"/>
  <c r="P100" i="14"/>
  <c r="R100" i="14"/>
  <c r="Q100" i="14" s="1"/>
  <c r="M100" i="14"/>
  <c r="L100" i="14" s="1"/>
  <c r="J100" i="14"/>
  <c r="H100" i="14"/>
  <c r="G100" i="14"/>
  <c r="P99" i="14"/>
  <c r="R99" i="14"/>
  <c r="Q99" i="14" s="1"/>
  <c r="M99" i="14"/>
  <c r="L99" i="14"/>
  <c r="J99" i="14"/>
  <c r="H99" i="14"/>
  <c r="G99" i="14"/>
  <c r="R98" i="14"/>
  <c r="Q98" i="14" s="1"/>
  <c r="M98" i="14"/>
  <c r="L98" i="14" s="1"/>
  <c r="P98" i="14" s="1"/>
  <c r="J98" i="14"/>
  <c r="H98" i="14"/>
  <c r="G98" i="14"/>
  <c r="R97" i="14"/>
  <c r="Q97" i="14" s="1"/>
  <c r="M97" i="14"/>
  <c r="L97" i="14"/>
  <c r="J97" i="14"/>
  <c r="H97" i="14"/>
  <c r="G97" i="14"/>
  <c r="R96" i="14"/>
  <c r="Q96" i="14" s="1"/>
  <c r="M96" i="14"/>
  <c r="L96" i="14" s="1"/>
  <c r="J96" i="14"/>
  <c r="H96" i="14"/>
  <c r="G96" i="14"/>
  <c r="P95" i="14"/>
  <c r="R95" i="14"/>
  <c r="Q95" i="14" s="1"/>
  <c r="M95" i="14"/>
  <c r="L95" i="14"/>
  <c r="J95" i="14"/>
  <c r="H95" i="14"/>
  <c r="G95" i="14"/>
  <c r="P94" i="14"/>
  <c r="R94" i="14"/>
  <c r="Q94" i="14" s="1"/>
  <c r="M94" i="14"/>
  <c r="L94" i="14" s="1"/>
  <c r="J94" i="14"/>
  <c r="H94" i="14"/>
  <c r="G94" i="14"/>
  <c r="P93" i="14"/>
  <c r="R93" i="14"/>
  <c r="Q93" i="14" s="1"/>
  <c r="M93" i="14"/>
  <c r="L93" i="14"/>
  <c r="J93" i="14"/>
  <c r="H93" i="14"/>
  <c r="G93" i="14"/>
  <c r="R92" i="14"/>
  <c r="Q92" i="14" s="1"/>
  <c r="M92" i="14"/>
  <c r="L92" i="14" s="1"/>
  <c r="J92" i="14"/>
  <c r="H92" i="14"/>
  <c r="G92" i="14"/>
  <c r="P91" i="14"/>
  <c r="R91" i="14"/>
  <c r="Q91" i="14" s="1"/>
  <c r="M91" i="14"/>
  <c r="L91" i="14"/>
  <c r="J91" i="14"/>
  <c r="H91" i="14"/>
  <c r="G91" i="14"/>
  <c r="R90" i="14"/>
  <c r="Q90" i="14" s="1"/>
  <c r="M90" i="14"/>
  <c r="L90" i="14" s="1"/>
  <c r="P90" i="14" s="1"/>
  <c r="J90" i="14"/>
  <c r="H90" i="14"/>
  <c r="G90" i="14"/>
  <c r="P89" i="14"/>
  <c r="R89" i="14"/>
  <c r="Q89" i="14" s="1"/>
  <c r="M89" i="14"/>
  <c r="L89" i="14"/>
  <c r="J89" i="14"/>
  <c r="H89" i="14"/>
  <c r="G89" i="14"/>
  <c r="R88" i="14"/>
  <c r="Q88" i="14" s="1"/>
  <c r="M88" i="14"/>
  <c r="L88" i="14" s="1"/>
  <c r="P88" i="14" s="1"/>
  <c r="J88" i="14"/>
  <c r="H88" i="14"/>
  <c r="G88" i="14"/>
  <c r="P87" i="14"/>
  <c r="R87" i="14"/>
  <c r="Q87" i="14" s="1"/>
  <c r="M87" i="14"/>
  <c r="L87" i="14"/>
  <c r="J87" i="14"/>
  <c r="H87" i="14"/>
  <c r="G87" i="14"/>
  <c r="P86" i="14"/>
  <c r="R86" i="14"/>
  <c r="Q86" i="14" s="1"/>
  <c r="M86" i="14"/>
  <c r="L86" i="14" s="1"/>
  <c r="J86" i="14"/>
  <c r="H86" i="14"/>
  <c r="G86" i="14"/>
  <c r="P85" i="14"/>
  <c r="R85" i="14"/>
  <c r="Q85" i="14" s="1"/>
  <c r="M85" i="14"/>
  <c r="L85" i="14"/>
  <c r="J85" i="14"/>
  <c r="H85" i="14"/>
  <c r="G85" i="14"/>
  <c r="R84" i="14"/>
  <c r="Q84" i="14" s="1"/>
  <c r="M84" i="14"/>
  <c r="L84" i="14" s="1"/>
  <c r="J84" i="14"/>
  <c r="H84" i="14"/>
  <c r="G84" i="14"/>
  <c r="P83" i="14"/>
  <c r="R83" i="14"/>
  <c r="Q83" i="14" s="1"/>
  <c r="M83" i="14"/>
  <c r="L83" i="14"/>
  <c r="J83" i="14"/>
  <c r="H83" i="14"/>
  <c r="G83" i="14"/>
  <c r="R82" i="14"/>
  <c r="Q82" i="14" s="1"/>
  <c r="M82" i="14"/>
  <c r="L82" i="14" s="1"/>
  <c r="P82" i="14" s="1"/>
  <c r="J82" i="14"/>
  <c r="H82" i="14"/>
  <c r="G82" i="14"/>
  <c r="P81" i="14"/>
  <c r="R81" i="14"/>
  <c r="Q81" i="14" s="1"/>
  <c r="M81" i="14"/>
  <c r="L81" i="14"/>
  <c r="J81" i="14"/>
  <c r="H81" i="14"/>
  <c r="G81" i="14"/>
  <c r="R80" i="14"/>
  <c r="Q80" i="14" s="1"/>
  <c r="M80" i="14"/>
  <c r="L80" i="14" s="1"/>
  <c r="J80" i="14" s="1"/>
  <c r="H80" i="14"/>
  <c r="G80" i="14"/>
  <c r="P79" i="14"/>
  <c r="R79" i="14"/>
  <c r="Q79" i="14" s="1"/>
  <c r="M79" i="14"/>
  <c r="L79" i="14"/>
  <c r="J79" i="14"/>
  <c r="H79" i="14"/>
  <c r="G79" i="14"/>
  <c r="P78" i="14"/>
  <c r="R78" i="14"/>
  <c r="Q78" i="14" s="1"/>
  <c r="M78" i="14"/>
  <c r="L78" i="14" s="1"/>
  <c r="J78" i="14"/>
  <c r="H78" i="14"/>
  <c r="G78" i="14"/>
  <c r="R77" i="14"/>
  <c r="Q77" i="14" s="1"/>
  <c r="M77" i="14"/>
  <c r="L77" i="14"/>
  <c r="J77" i="14"/>
  <c r="H77" i="14"/>
  <c r="G77" i="14"/>
  <c r="P76" i="14"/>
  <c r="R76" i="14"/>
  <c r="Q76" i="14" s="1"/>
  <c r="M76" i="14"/>
  <c r="L76" i="14" s="1"/>
  <c r="J76" i="14" s="1"/>
  <c r="H76" i="14"/>
  <c r="G76" i="14"/>
  <c r="R75" i="14"/>
  <c r="Q75" i="14" s="1"/>
  <c r="M75" i="14"/>
  <c r="L75" i="14"/>
  <c r="J75" i="14"/>
  <c r="H75" i="14"/>
  <c r="G75" i="14"/>
  <c r="R74" i="14"/>
  <c r="Q74" i="14" s="1"/>
  <c r="M74" i="14"/>
  <c r="L74" i="14" s="1"/>
  <c r="P74" i="14" s="1"/>
  <c r="J74" i="14"/>
  <c r="H74" i="14"/>
  <c r="G74" i="14"/>
  <c r="R73" i="14"/>
  <c r="Q73" i="14" s="1"/>
  <c r="M73" i="14"/>
  <c r="L73" i="14"/>
  <c r="J73" i="14" s="1"/>
  <c r="H73" i="14"/>
  <c r="G73" i="14"/>
  <c r="R72" i="14"/>
  <c r="Q72" i="14" s="1"/>
  <c r="P72" i="14"/>
  <c r="M72" i="14"/>
  <c r="L72" i="14" s="1"/>
  <c r="J72" i="14"/>
  <c r="H72" i="14"/>
  <c r="G72" i="14"/>
  <c r="P71" i="14"/>
  <c r="R71" i="14"/>
  <c r="Q71" i="14" s="1"/>
  <c r="M71" i="14"/>
  <c r="L71" i="14"/>
  <c r="J71" i="14"/>
  <c r="H71" i="14"/>
  <c r="G71" i="14"/>
  <c r="R70" i="14"/>
  <c r="Q70" i="14" s="1"/>
  <c r="M70" i="14"/>
  <c r="L70" i="14" s="1"/>
  <c r="J70" i="14"/>
  <c r="H70" i="14"/>
  <c r="G70" i="14"/>
  <c r="P69" i="14"/>
  <c r="R69" i="14"/>
  <c r="Q69" i="14" s="1"/>
  <c r="J69" i="14"/>
  <c r="H69" i="14"/>
  <c r="G69" i="14"/>
  <c r="R68" i="14"/>
  <c r="Q68" i="14"/>
  <c r="P68" i="14"/>
  <c r="J68" i="14"/>
  <c r="H68" i="14"/>
  <c r="G68" i="14"/>
  <c r="R67" i="14"/>
  <c r="Q67" i="14" s="1"/>
  <c r="P67" i="14"/>
  <c r="J67" i="14"/>
  <c r="H67" i="14"/>
  <c r="G67" i="14"/>
  <c r="R66" i="14"/>
  <c r="Q66" i="14"/>
  <c r="J66" i="14"/>
  <c r="H66" i="14"/>
  <c r="G66" i="14"/>
  <c r="P65" i="14"/>
  <c r="R65" i="14"/>
  <c r="Q65" i="14" s="1"/>
  <c r="J65" i="14"/>
  <c r="H65" i="14"/>
  <c r="G65" i="14"/>
  <c r="R64" i="14"/>
  <c r="Q64" i="14"/>
  <c r="P64" i="14"/>
  <c r="J64" i="14"/>
  <c r="H64" i="14"/>
  <c r="G64" i="14"/>
  <c r="P63" i="14"/>
  <c r="R63" i="14"/>
  <c r="Q63" i="14" s="1"/>
  <c r="J63" i="14"/>
  <c r="H63" i="14"/>
  <c r="G63" i="14"/>
  <c r="R62" i="14"/>
  <c r="Q62" i="14"/>
  <c r="J62" i="14"/>
  <c r="H62" i="14"/>
  <c r="G62" i="14"/>
  <c r="P61" i="14"/>
  <c r="R61" i="14"/>
  <c r="Q61" i="14" s="1"/>
  <c r="J61" i="14"/>
  <c r="H61" i="14"/>
  <c r="G61" i="14"/>
  <c r="R60" i="14"/>
  <c r="Q60" i="14"/>
  <c r="J60" i="14"/>
  <c r="H60" i="14"/>
  <c r="G60" i="14"/>
  <c r="R59" i="14"/>
  <c r="Q59" i="14" s="1"/>
  <c r="P59" i="14"/>
  <c r="J59" i="14"/>
  <c r="H59" i="14"/>
  <c r="G59" i="14"/>
  <c r="R58" i="14"/>
  <c r="Q58" i="14"/>
  <c r="P58" i="14"/>
  <c r="J58" i="14"/>
  <c r="H58" i="14"/>
  <c r="G58" i="14"/>
  <c r="P57" i="14"/>
  <c r="R57" i="14"/>
  <c r="Q57" i="14" s="1"/>
  <c r="J57" i="14"/>
  <c r="H57" i="14"/>
  <c r="G57" i="14"/>
  <c r="R56" i="14"/>
  <c r="Q56" i="14"/>
  <c r="J56" i="14"/>
  <c r="H56" i="14"/>
  <c r="G56" i="14"/>
  <c r="R55" i="14"/>
  <c r="Q55" i="14" s="1"/>
  <c r="J55" i="14"/>
  <c r="H55" i="14"/>
  <c r="G55" i="14"/>
  <c r="R54" i="14"/>
  <c r="Q54" i="14"/>
  <c r="P54" i="14"/>
  <c r="J54" i="14"/>
  <c r="H54" i="14"/>
  <c r="G54" i="14"/>
  <c r="P53" i="14"/>
  <c r="R53" i="14"/>
  <c r="Q53" i="14" s="1"/>
  <c r="J53" i="14"/>
  <c r="H53" i="14"/>
  <c r="G53" i="14"/>
  <c r="R52" i="14"/>
  <c r="Q52" i="14"/>
  <c r="J52" i="14"/>
  <c r="H52" i="14"/>
  <c r="G52" i="14"/>
  <c r="R51" i="14"/>
  <c r="Q51" i="14" s="1"/>
  <c r="P51" i="14"/>
  <c r="J51" i="14"/>
  <c r="H51" i="14"/>
  <c r="G51" i="14"/>
  <c r="R50" i="14"/>
  <c r="Q50" i="14"/>
  <c r="P50" i="14"/>
  <c r="J50" i="14"/>
  <c r="H50" i="14"/>
  <c r="G50" i="14"/>
  <c r="P49" i="14"/>
  <c r="R49" i="14"/>
  <c r="Q49" i="14" s="1"/>
  <c r="J49" i="14"/>
  <c r="H49" i="14"/>
  <c r="G49" i="14"/>
  <c r="R48" i="14"/>
  <c r="Q48" i="14"/>
  <c r="J48" i="14"/>
  <c r="H48" i="14"/>
  <c r="G48" i="14"/>
  <c r="R47" i="14"/>
  <c r="Q47" i="14" s="1"/>
  <c r="J47" i="14"/>
  <c r="H47" i="14"/>
  <c r="G47" i="14"/>
  <c r="R46" i="14"/>
  <c r="Q46" i="14"/>
  <c r="P46" i="14"/>
  <c r="J46" i="14"/>
  <c r="H46" i="14"/>
  <c r="G46" i="14"/>
  <c r="P45" i="14"/>
  <c r="R45" i="14"/>
  <c r="Q45" i="14" s="1"/>
  <c r="J45" i="14"/>
  <c r="H45" i="14"/>
  <c r="G45" i="14"/>
  <c r="R44" i="14"/>
  <c r="Q44" i="14"/>
  <c r="J44" i="14"/>
  <c r="H44" i="14"/>
  <c r="G44" i="14"/>
  <c r="R43" i="14"/>
  <c r="Q43" i="14" s="1"/>
  <c r="J43" i="14"/>
  <c r="H43" i="14"/>
  <c r="G43" i="14"/>
  <c r="R42" i="14"/>
  <c r="Q42" i="14"/>
  <c r="P42" i="14"/>
  <c r="J42" i="14"/>
  <c r="H42" i="14"/>
  <c r="G42" i="14"/>
  <c r="P41" i="14"/>
  <c r="R41" i="14"/>
  <c r="Q41" i="14" s="1"/>
  <c r="J41" i="14"/>
  <c r="H41" i="14"/>
  <c r="G41" i="14"/>
  <c r="R40" i="14"/>
  <c r="Q40" i="14"/>
  <c r="J40" i="14"/>
  <c r="H40" i="14"/>
  <c r="G40" i="14"/>
  <c r="P39" i="14"/>
  <c r="R39" i="14"/>
  <c r="Q39" i="14" s="1"/>
  <c r="J39" i="14"/>
  <c r="H39" i="14"/>
  <c r="G39" i="14"/>
  <c r="R38" i="14"/>
  <c r="Q38" i="14"/>
  <c r="J38" i="14"/>
  <c r="H38" i="14"/>
  <c r="G38" i="14"/>
  <c r="P37" i="14"/>
  <c r="R37" i="14"/>
  <c r="Q37" i="14" s="1"/>
  <c r="J37" i="14"/>
  <c r="H37" i="14"/>
  <c r="G37" i="14"/>
  <c r="R36" i="14"/>
  <c r="Q36" i="14"/>
  <c r="J36" i="14"/>
  <c r="H36" i="14"/>
  <c r="G36" i="14"/>
  <c r="R35" i="14"/>
  <c r="Q35" i="14" s="1"/>
  <c r="P35" i="14"/>
  <c r="J35" i="14"/>
  <c r="H35" i="14"/>
  <c r="G35" i="14"/>
  <c r="R34" i="14"/>
  <c r="Q34" i="14"/>
  <c r="P34" i="14"/>
  <c r="J34" i="14"/>
  <c r="H34" i="14"/>
  <c r="G34" i="14"/>
  <c r="P33" i="14"/>
  <c r="R33" i="14"/>
  <c r="Q33" i="14" s="1"/>
  <c r="J33" i="14"/>
  <c r="H33" i="14"/>
  <c r="G33" i="14"/>
  <c r="R32" i="14"/>
  <c r="Q32" i="14"/>
  <c r="J32" i="14"/>
  <c r="H32" i="14"/>
  <c r="G32" i="14"/>
  <c r="R31" i="14"/>
  <c r="Q31" i="14" s="1"/>
  <c r="J31" i="14"/>
  <c r="H31" i="14"/>
  <c r="G31" i="14"/>
  <c r="M30" i="14"/>
  <c r="L30" i="14" s="1"/>
  <c r="H30" i="14"/>
  <c r="G30" i="14"/>
  <c r="M29" i="14"/>
  <c r="R29" i="14" s="1"/>
  <c r="Q29" i="14" s="1"/>
  <c r="H29" i="14"/>
  <c r="G29" i="14"/>
  <c r="W28" i="14"/>
  <c r="R28" i="14"/>
  <c r="Q28" i="14"/>
  <c r="M28" i="14"/>
  <c r="L28" i="14" s="1"/>
  <c r="P28" i="14" s="1"/>
  <c r="J28" i="14"/>
  <c r="H28" i="14"/>
  <c r="G28" i="14"/>
  <c r="W27" i="14"/>
  <c r="R27" i="14"/>
  <c r="Q27" i="14" s="1"/>
  <c r="P27" i="14"/>
  <c r="M27" i="14"/>
  <c r="L27" i="14"/>
  <c r="J27" i="14"/>
  <c r="H27" i="14"/>
  <c r="G27" i="14"/>
  <c r="W26" i="14"/>
  <c r="M26" i="14"/>
  <c r="R26" i="14" s="1"/>
  <c r="Q26" i="14" s="1"/>
  <c r="H26" i="14"/>
  <c r="G26" i="14"/>
  <c r="W25" i="14"/>
  <c r="M25" i="14"/>
  <c r="L25" i="14" s="1"/>
  <c r="H25" i="14"/>
  <c r="G25" i="14"/>
  <c r="M24" i="14"/>
  <c r="R24" i="14" s="1"/>
  <c r="Q24" i="14" s="1"/>
  <c r="L24" i="14"/>
  <c r="H24" i="14"/>
  <c r="G24" i="14"/>
  <c r="M23" i="14"/>
  <c r="L23" i="14" s="1"/>
  <c r="H23" i="14"/>
  <c r="G23" i="14"/>
  <c r="M22" i="14"/>
  <c r="R22" i="14" s="1"/>
  <c r="Q22" i="14" s="1"/>
  <c r="L22" i="14"/>
  <c r="H22" i="14"/>
  <c r="G22" i="14"/>
  <c r="M21" i="14"/>
  <c r="L21" i="14" s="1"/>
  <c r="H21" i="14"/>
  <c r="G21" i="14"/>
  <c r="M20" i="14"/>
  <c r="R20" i="14" s="1"/>
  <c r="Q20" i="14" s="1"/>
  <c r="L20" i="14"/>
  <c r="H20" i="14"/>
  <c r="G20" i="14"/>
  <c r="M19" i="14"/>
  <c r="L19" i="14" s="1"/>
  <c r="H19" i="14"/>
  <c r="G19" i="14"/>
  <c r="M18" i="14"/>
  <c r="R18" i="14" s="1"/>
  <c r="Q18" i="14" s="1"/>
  <c r="L18" i="14"/>
  <c r="H18" i="14"/>
  <c r="G18" i="14"/>
  <c r="M17" i="14"/>
  <c r="L17" i="14" s="1"/>
  <c r="H17" i="14"/>
  <c r="G17" i="14"/>
  <c r="M16" i="14"/>
  <c r="R16" i="14" s="1"/>
  <c r="Q16" i="14" s="1"/>
  <c r="L16" i="14"/>
  <c r="H16" i="14"/>
  <c r="G16" i="14"/>
  <c r="M15" i="14"/>
  <c r="L15" i="14" s="1"/>
  <c r="H15" i="14"/>
  <c r="G15" i="14"/>
  <c r="M14" i="14"/>
  <c r="R14" i="14" s="1"/>
  <c r="Q14" i="14" s="1"/>
  <c r="L14" i="14"/>
  <c r="H14" i="14"/>
  <c r="G14" i="14"/>
  <c r="M13" i="14"/>
  <c r="L13" i="14" s="1"/>
  <c r="H13" i="14"/>
  <c r="G13" i="14"/>
  <c r="M12" i="14"/>
  <c r="R12" i="14" s="1"/>
  <c r="Q12" i="14" s="1"/>
  <c r="L12" i="14"/>
  <c r="H12" i="14"/>
  <c r="G12" i="14"/>
  <c r="M11" i="14"/>
  <c r="L11" i="14" s="1"/>
  <c r="H11" i="14"/>
  <c r="G11" i="14"/>
  <c r="M10" i="14"/>
  <c r="R10" i="14" s="1"/>
  <c r="Q10" i="14" s="1"/>
  <c r="L10" i="14"/>
  <c r="H10" i="14"/>
  <c r="G10" i="14"/>
  <c r="M9" i="14"/>
  <c r="L9" i="14" s="1"/>
  <c r="H9" i="14"/>
  <c r="G9" i="14"/>
  <c r="M8" i="14"/>
  <c r="R8" i="14" s="1"/>
  <c r="Q8" i="14" s="1"/>
  <c r="L8" i="14"/>
  <c r="H8" i="14"/>
  <c r="G8" i="14"/>
  <c r="M7" i="14"/>
  <c r="L7" i="14" s="1"/>
  <c r="H7" i="14"/>
  <c r="G7" i="14"/>
  <c r="M6" i="14"/>
  <c r="R6" i="14" s="1"/>
  <c r="Q6" i="14" s="1"/>
  <c r="L6" i="14"/>
  <c r="H6" i="14"/>
  <c r="G6" i="14"/>
  <c r="M5" i="14"/>
  <c r="L5" i="14" s="1"/>
  <c r="H5" i="14"/>
  <c r="G5" i="14"/>
  <c r="M4" i="14"/>
  <c r="R4" i="14" s="1"/>
  <c r="Q4" i="14" s="1"/>
  <c r="L4" i="14"/>
  <c r="H4" i="14"/>
  <c r="G4" i="14"/>
  <c r="M3" i="14"/>
  <c r="L3" i="14" s="1"/>
  <c r="H3" i="14"/>
  <c r="G3" i="14"/>
  <c r="M2" i="14"/>
  <c r="R2" i="14" s="1"/>
  <c r="L2" i="14"/>
  <c r="H2" i="14"/>
  <c r="G2" i="14"/>
  <c r="M84" i="8"/>
  <c r="J2" i="8" l="1"/>
  <c r="N2" i="8" s="1"/>
  <c r="W2" i="8"/>
  <c r="P114" i="14"/>
  <c r="P106" i="14"/>
  <c r="P104" i="14"/>
  <c r="P96" i="14"/>
  <c r="P75" i="14"/>
  <c r="J2" i="14"/>
  <c r="P9" i="14"/>
  <c r="J9" i="14"/>
  <c r="P15" i="14"/>
  <c r="J15" i="14"/>
  <c r="P18" i="14"/>
  <c r="J18" i="14"/>
  <c r="P22" i="14"/>
  <c r="J22" i="14"/>
  <c r="L26" i="14"/>
  <c r="L29" i="14"/>
  <c r="P30" i="14"/>
  <c r="J30" i="14"/>
  <c r="P5" i="14"/>
  <c r="J5" i="14"/>
  <c r="P11" i="14"/>
  <c r="J11" i="14"/>
  <c r="P14" i="14"/>
  <c r="J14" i="14"/>
  <c r="P19" i="14"/>
  <c r="J19" i="14"/>
  <c r="P23" i="14"/>
  <c r="J23" i="14"/>
  <c r="P73" i="14"/>
  <c r="R3" i="14"/>
  <c r="Q3" i="14" s="1"/>
  <c r="R23" i="14"/>
  <c r="Q23" i="14" s="1"/>
  <c r="P4" i="14"/>
  <c r="J4" i="14"/>
  <c r="P7" i="14"/>
  <c r="J7" i="14"/>
  <c r="P10" i="14"/>
  <c r="J10" i="14"/>
  <c r="P12" i="14"/>
  <c r="J12" i="14"/>
  <c r="P17" i="14"/>
  <c r="J17" i="14"/>
  <c r="P21" i="14"/>
  <c r="J21" i="14"/>
  <c r="P24" i="14"/>
  <c r="J24" i="14"/>
  <c r="P80" i="14"/>
  <c r="R5" i="14"/>
  <c r="Q5" i="14" s="1"/>
  <c r="R9" i="14"/>
  <c r="Q9" i="14" s="1"/>
  <c r="R11" i="14"/>
  <c r="Q11" i="14" s="1"/>
  <c r="R13" i="14"/>
  <c r="Q13" i="14" s="1"/>
  <c r="R15" i="14"/>
  <c r="Q15" i="14" s="1"/>
  <c r="R17" i="14"/>
  <c r="Q17" i="14" s="1"/>
  <c r="R19" i="14"/>
  <c r="Q19" i="14" s="1"/>
  <c r="R21" i="14"/>
  <c r="Q21" i="14" s="1"/>
  <c r="P3" i="14"/>
  <c r="J3" i="14"/>
  <c r="P6" i="14"/>
  <c r="J6" i="14"/>
  <c r="P8" i="14"/>
  <c r="J8" i="14"/>
  <c r="P13" i="14"/>
  <c r="J13" i="14"/>
  <c r="P16" i="14"/>
  <c r="J16" i="14"/>
  <c r="P20" i="14"/>
  <c r="J20" i="14"/>
  <c r="P25" i="14"/>
  <c r="J25" i="14"/>
  <c r="R7" i="14"/>
  <c r="Q7" i="14" s="1"/>
  <c r="R25" i="14"/>
  <c r="Q25" i="14" s="1"/>
  <c r="R30" i="14"/>
  <c r="Q30" i="14" s="1"/>
  <c r="L120" i="14"/>
  <c r="P120" i="14" s="1"/>
  <c r="R120" i="14"/>
  <c r="Q120" i="14" s="1"/>
  <c r="M68" i="13"/>
  <c r="I68" i="13"/>
  <c r="G68" i="13"/>
  <c r="M67" i="13"/>
  <c r="X67" i="13" s="1"/>
  <c r="I67" i="13"/>
  <c r="G67" i="13"/>
  <c r="M66" i="13"/>
  <c r="I66" i="13"/>
  <c r="G66" i="13"/>
  <c r="M65" i="13"/>
  <c r="X65" i="13" s="1"/>
  <c r="I65" i="13"/>
  <c r="G65" i="13"/>
  <c r="M64" i="13"/>
  <c r="I64" i="13"/>
  <c r="G64" i="13"/>
  <c r="M63" i="13"/>
  <c r="X63" i="13" s="1"/>
  <c r="J63" i="13"/>
  <c r="I63" i="13"/>
  <c r="G63" i="13"/>
  <c r="M62" i="13"/>
  <c r="I62" i="13"/>
  <c r="G62" i="13"/>
  <c r="M61" i="13"/>
  <c r="X61" i="13" s="1"/>
  <c r="I61" i="13"/>
  <c r="G61" i="13"/>
  <c r="M60" i="13"/>
  <c r="I60" i="13"/>
  <c r="G60" i="13"/>
  <c r="M59" i="13"/>
  <c r="X59" i="13" s="1"/>
  <c r="I59" i="13"/>
  <c r="G59" i="13"/>
  <c r="M58" i="13"/>
  <c r="I58" i="13"/>
  <c r="G58" i="13"/>
  <c r="M57" i="13"/>
  <c r="X57" i="13" s="1"/>
  <c r="I57" i="13"/>
  <c r="G57" i="13"/>
  <c r="M56" i="13"/>
  <c r="I56" i="13"/>
  <c r="G56" i="13"/>
  <c r="M55" i="13"/>
  <c r="X55" i="13" s="1"/>
  <c r="I55" i="13"/>
  <c r="G55" i="13"/>
  <c r="W54" i="13"/>
  <c r="P54" i="13" s="1"/>
  <c r="U54" i="13"/>
  <c r="O54" i="13"/>
  <c r="J54" i="13"/>
  <c r="N54" i="13" s="1"/>
  <c r="I54" i="13"/>
  <c r="G54" i="13"/>
  <c r="W53" i="13"/>
  <c r="P53" i="13" s="1"/>
  <c r="U53" i="13"/>
  <c r="O53" i="13"/>
  <c r="J53" i="13"/>
  <c r="N53" i="13" s="1"/>
  <c r="I53" i="13"/>
  <c r="G53" i="13"/>
  <c r="W52" i="13"/>
  <c r="P52" i="13" s="1"/>
  <c r="U52" i="13"/>
  <c r="O52" i="13"/>
  <c r="J52" i="13"/>
  <c r="N52" i="13" s="1"/>
  <c r="I52" i="13"/>
  <c r="G52" i="13"/>
  <c r="W51" i="13"/>
  <c r="P51" i="13" s="1"/>
  <c r="U51" i="13"/>
  <c r="O51" i="13"/>
  <c r="J51" i="13"/>
  <c r="N51" i="13" s="1"/>
  <c r="I51" i="13"/>
  <c r="G51" i="13"/>
  <c r="W50" i="13"/>
  <c r="P50" i="13" s="1"/>
  <c r="U50" i="13"/>
  <c r="O50" i="13"/>
  <c r="J50" i="13"/>
  <c r="N50" i="13" s="1"/>
  <c r="I50" i="13"/>
  <c r="G50" i="13"/>
  <c r="W49" i="13"/>
  <c r="P49" i="13" s="1"/>
  <c r="U49" i="13"/>
  <c r="O49" i="13"/>
  <c r="J49" i="13"/>
  <c r="N49" i="13" s="1"/>
  <c r="I49" i="13"/>
  <c r="G49" i="13"/>
  <c r="W48" i="13"/>
  <c r="P48" i="13" s="1"/>
  <c r="U48" i="13"/>
  <c r="O48" i="13"/>
  <c r="J48" i="13"/>
  <c r="N48" i="13" s="1"/>
  <c r="I48" i="13"/>
  <c r="G48" i="13"/>
  <c r="W47" i="13"/>
  <c r="P47" i="13" s="1"/>
  <c r="U47" i="13"/>
  <c r="O47" i="13"/>
  <c r="J47" i="13"/>
  <c r="N47" i="13" s="1"/>
  <c r="I47" i="13"/>
  <c r="G47" i="13"/>
  <c r="W46" i="13"/>
  <c r="P46" i="13" s="1"/>
  <c r="U46" i="13"/>
  <c r="O46" i="13"/>
  <c r="J46" i="13"/>
  <c r="N46" i="13" s="1"/>
  <c r="I46" i="13"/>
  <c r="G46" i="13"/>
  <c r="W45" i="13"/>
  <c r="P45" i="13" s="1"/>
  <c r="U45" i="13"/>
  <c r="O45" i="13"/>
  <c r="J45" i="13"/>
  <c r="N45" i="13" s="1"/>
  <c r="I45" i="13"/>
  <c r="G45" i="13"/>
  <c r="W44" i="13"/>
  <c r="P44" i="13" s="1"/>
  <c r="U44" i="13"/>
  <c r="O44" i="13"/>
  <c r="J44" i="13"/>
  <c r="N44" i="13" s="1"/>
  <c r="I44" i="13"/>
  <c r="G44" i="13"/>
  <c r="W43" i="13"/>
  <c r="P43" i="13" s="1"/>
  <c r="U43" i="13"/>
  <c r="O43" i="13"/>
  <c r="J43" i="13"/>
  <c r="N43" i="13" s="1"/>
  <c r="I43" i="13"/>
  <c r="G43" i="13"/>
  <c r="W42" i="13"/>
  <c r="P42" i="13" s="1"/>
  <c r="U42" i="13"/>
  <c r="O42" i="13"/>
  <c r="J42" i="13"/>
  <c r="N42" i="13" s="1"/>
  <c r="I42" i="13"/>
  <c r="G42" i="13"/>
  <c r="W41" i="13"/>
  <c r="P41" i="13" s="1"/>
  <c r="U41" i="13"/>
  <c r="O41" i="13"/>
  <c r="J41" i="13"/>
  <c r="N41" i="13" s="1"/>
  <c r="I41" i="13"/>
  <c r="G41" i="13"/>
  <c r="W40" i="13"/>
  <c r="P40" i="13" s="1"/>
  <c r="U40" i="13"/>
  <c r="O40" i="13"/>
  <c r="J40" i="13"/>
  <c r="N40" i="13" s="1"/>
  <c r="I40" i="13"/>
  <c r="G40" i="13"/>
  <c r="W39" i="13"/>
  <c r="P39" i="13" s="1"/>
  <c r="U39" i="13"/>
  <c r="O39" i="13"/>
  <c r="J39" i="13"/>
  <c r="N39" i="13" s="1"/>
  <c r="I39" i="13"/>
  <c r="G39" i="13"/>
  <c r="W38" i="13"/>
  <c r="P38" i="13" s="1"/>
  <c r="U38" i="13"/>
  <c r="O38" i="13"/>
  <c r="J38" i="13"/>
  <c r="N38" i="13" s="1"/>
  <c r="I38" i="13"/>
  <c r="G38" i="13"/>
  <c r="W37" i="13"/>
  <c r="P37" i="13" s="1"/>
  <c r="U37" i="13"/>
  <c r="O37" i="13"/>
  <c r="J37" i="13"/>
  <c r="N37" i="13" s="1"/>
  <c r="I37" i="13"/>
  <c r="G37" i="13"/>
  <c r="W36" i="13"/>
  <c r="P36" i="13" s="1"/>
  <c r="U36" i="13"/>
  <c r="O36" i="13"/>
  <c r="J36" i="13"/>
  <c r="N36" i="13" s="1"/>
  <c r="I36" i="13"/>
  <c r="G36" i="13"/>
  <c r="W35" i="13"/>
  <c r="P35" i="13" s="1"/>
  <c r="U35" i="13"/>
  <c r="O35" i="13"/>
  <c r="J35" i="13"/>
  <c r="N35" i="13" s="1"/>
  <c r="I35" i="13"/>
  <c r="G35" i="13"/>
  <c r="W34" i="13"/>
  <c r="P34" i="13" s="1"/>
  <c r="U34" i="13"/>
  <c r="O34" i="13"/>
  <c r="J34" i="13"/>
  <c r="N34" i="13" s="1"/>
  <c r="I34" i="13"/>
  <c r="G34" i="13"/>
  <c r="W33" i="13"/>
  <c r="P33" i="13" s="1"/>
  <c r="U33" i="13"/>
  <c r="O33" i="13"/>
  <c r="J33" i="13"/>
  <c r="N33" i="13" s="1"/>
  <c r="I33" i="13"/>
  <c r="G33" i="13"/>
  <c r="W32" i="13"/>
  <c r="P32" i="13" s="1"/>
  <c r="U32" i="13"/>
  <c r="O32" i="13"/>
  <c r="J32" i="13"/>
  <c r="N32" i="13" s="1"/>
  <c r="I32" i="13"/>
  <c r="G32" i="13"/>
  <c r="W31" i="13"/>
  <c r="P31" i="13" s="1"/>
  <c r="U31" i="13"/>
  <c r="O31" i="13"/>
  <c r="J31" i="13"/>
  <c r="N31" i="13" s="1"/>
  <c r="I31" i="13"/>
  <c r="G31" i="13"/>
  <c r="W30" i="13"/>
  <c r="P30" i="13" s="1"/>
  <c r="U30" i="13"/>
  <c r="O30" i="13"/>
  <c r="J30" i="13"/>
  <c r="N30" i="13" s="1"/>
  <c r="I30" i="13"/>
  <c r="G30" i="13"/>
  <c r="W29" i="13"/>
  <c r="P29" i="13" s="1"/>
  <c r="U29" i="13"/>
  <c r="O29" i="13"/>
  <c r="J29" i="13"/>
  <c r="N29" i="13" s="1"/>
  <c r="I29" i="13"/>
  <c r="G29" i="13"/>
  <c r="W28" i="13"/>
  <c r="P28" i="13" s="1"/>
  <c r="U28" i="13"/>
  <c r="O28" i="13"/>
  <c r="J28" i="13"/>
  <c r="N28" i="13" s="1"/>
  <c r="I28" i="13"/>
  <c r="G28" i="13"/>
  <c r="W27" i="13"/>
  <c r="P27" i="13" s="1"/>
  <c r="U27" i="13"/>
  <c r="O27" i="13"/>
  <c r="J27" i="13"/>
  <c r="N27" i="13" s="1"/>
  <c r="I27" i="13"/>
  <c r="G27" i="13"/>
  <c r="W26" i="13"/>
  <c r="P26" i="13" s="1"/>
  <c r="U26" i="13"/>
  <c r="O26" i="13"/>
  <c r="J26" i="13"/>
  <c r="N26" i="13" s="1"/>
  <c r="I26" i="13"/>
  <c r="G26" i="13"/>
  <c r="W25" i="13"/>
  <c r="P25" i="13" s="1"/>
  <c r="U25" i="13"/>
  <c r="O25" i="13"/>
  <c r="J25" i="13"/>
  <c r="N25" i="13" s="1"/>
  <c r="I25" i="13"/>
  <c r="G25" i="13"/>
  <c r="W24" i="13"/>
  <c r="P24" i="13" s="1"/>
  <c r="U24" i="13"/>
  <c r="O24" i="13"/>
  <c r="J24" i="13"/>
  <c r="N24" i="13" s="1"/>
  <c r="I24" i="13"/>
  <c r="G24" i="13"/>
  <c r="O23" i="13"/>
  <c r="M23" i="13"/>
  <c r="U23" i="13" s="1"/>
  <c r="I23" i="13"/>
  <c r="G23" i="13"/>
  <c r="O22" i="13"/>
  <c r="M22" i="13"/>
  <c r="U22" i="13" s="1"/>
  <c r="I22" i="13"/>
  <c r="G22" i="13"/>
  <c r="AB28" i="13"/>
  <c r="O21" i="13"/>
  <c r="M21" i="13"/>
  <c r="X21" i="13" s="1"/>
  <c r="L21" i="13" s="1"/>
  <c r="I21" i="13"/>
  <c r="G21" i="13"/>
  <c r="AB27" i="13"/>
  <c r="O20" i="13"/>
  <c r="M20" i="13"/>
  <c r="X20" i="13" s="1"/>
  <c r="J20" i="13"/>
  <c r="N20" i="13" s="1"/>
  <c r="I20" i="13"/>
  <c r="G20" i="13"/>
  <c r="AB26" i="13"/>
  <c r="O19" i="13"/>
  <c r="M19" i="13"/>
  <c r="U19" i="13" s="1"/>
  <c r="I19" i="13"/>
  <c r="G19" i="13"/>
  <c r="AB25" i="13"/>
  <c r="O18" i="13"/>
  <c r="M18" i="13"/>
  <c r="U18" i="13" s="1"/>
  <c r="I18" i="13"/>
  <c r="G18" i="13"/>
  <c r="O17" i="13"/>
  <c r="M17" i="13"/>
  <c r="U17" i="13" s="1"/>
  <c r="I17" i="13"/>
  <c r="G17" i="13"/>
  <c r="U16" i="13"/>
  <c r="O16" i="13"/>
  <c r="M16" i="13"/>
  <c r="X16" i="13" s="1"/>
  <c r="L16" i="13" s="1"/>
  <c r="I16" i="13"/>
  <c r="G16" i="13"/>
  <c r="O15" i="13"/>
  <c r="M15" i="13"/>
  <c r="U15" i="13" s="1"/>
  <c r="X15" i="13"/>
  <c r="I15" i="13"/>
  <c r="G15" i="13"/>
  <c r="O14" i="13"/>
  <c r="M14" i="13"/>
  <c r="U14" i="13" s="1"/>
  <c r="X14" i="13"/>
  <c r="I14" i="13"/>
  <c r="G14" i="13"/>
  <c r="O13" i="13"/>
  <c r="M13" i="13"/>
  <c r="U13" i="13" s="1"/>
  <c r="I13" i="13"/>
  <c r="G13" i="13"/>
  <c r="O12" i="13"/>
  <c r="M12" i="13"/>
  <c r="U12" i="13" s="1"/>
  <c r="I12" i="13"/>
  <c r="G12" i="13"/>
  <c r="O11" i="13"/>
  <c r="M11" i="13"/>
  <c r="U11" i="13" s="1"/>
  <c r="I11" i="13"/>
  <c r="G11" i="13"/>
  <c r="O10" i="13"/>
  <c r="M10" i="13"/>
  <c r="U10" i="13" s="1"/>
  <c r="I10" i="13"/>
  <c r="G10" i="13"/>
  <c r="O9" i="13"/>
  <c r="M9" i="13"/>
  <c r="U9" i="13" s="1"/>
  <c r="I9" i="13"/>
  <c r="G9" i="13"/>
  <c r="O8" i="13"/>
  <c r="M8" i="13"/>
  <c r="X8" i="13" s="1"/>
  <c r="L8" i="13" s="1"/>
  <c r="I8" i="13"/>
  <c r="G8" i="13"/>
  <c r="O7" i="13"/>
  <c r="M7" i="13"/>
  <c r="X7" i="13" s="1"/>
  <c r="L7" i="13" s="1"/>
  <c r="I7" i="13"/>
  <c r="G7" i="13"/>
  <c r="O6" i="13"/>
  <c r="M6" i="13"/>
  <c r="X6" i="13" s="1"/>
  <c r="L6" i="13" s="1"/>
  <c r="I6" i="13"/>
  <c r="G6" i="13"/>
  <c r="O5" i="13"/>
  <c r="M5" i="13"/>
  <c r="X5" i="13" s="1"/>
  <c r="L5" i="13" s="1"/>
  <c r="I5" i="13"/>
  <c r="G5" i="13"/>
  <c r="O4" i="13"/>
  <c r="M4" i="13"/>
  <c r="X4" i="13" s="1"/>
  <c r="L4" i="13" s="1"/>
  <c r="I4" i="13"/>
  <c r="G4" i="13"/>
  <c r="O3" i="13"/>
  <c r="M3" i="13"/>
  <c r="X3" i="13" s="1"/>
  <c r="L3" i="13" s="1"/>
  <c r="I3" i="13"/>
  <c r="G3" i="13"/>
  <c r="O2" i="13"/>
  <c r="M2" i="13"/>
  <c r="X2" i="13" s="1"/>
  <c r="L2" i="13" s="1"/>
  <c r="I2" i="13"/>
  <c r="G2" i="13"/>
  <c r="G106" i="12"/>
  <c r="H106" i="12"/>
  <c r="I106" i="12"/>
  <c r="M106" i="12"/>
  <c r="R106" i="12" s="1"/>
  <c r="Q106" i="12" s="1"/>
  <c r="O106" i="12"/>
  <c r="G107" i="12"/>
  <c r="H107" i="12"/>
  <c r="I107" i="12"/>
  <c r="M107" i="12"/>
  <c r="L107" i="12" s="1"/>
  <c r="T107" i="12" s="1"/>
  <c r="P107" i="12" s="1"/>
  <c r="O107" i="12"/>
  <c r="R107" i="12"/>
  <c r="Q107" i="12" s="1"/>
  <c r="G108" i="12"/>
  <c r="H108" i="12"/>
  <c r="I108" i="12"/>
  <c r="M108" i="12"/>
  <c r="J108" i="12" s="1"/>
  <c r="N108" i="12" s="1"/>
  <c r="O108" i="12"/>
  <c r="G109" i="12"/>
  <c r="H109" i="12"/>
  <c r="I109" i="12"/>
  <c r="M109" i="12"/>
  <c r="L109" i="12" s="1"/>
  <c r="T109" i="12" s="1"/>
  <c r="P109" i="12" s="1"/>
  <c r="O109" i="12"/>
  <c r="O118" i="12"/>
  <c r="M118" i="12"/>
  <c r="L118" i="12" s="1"/>
  <c r="T118" i="12" s="1"/>
  <c r="P118" i="12" s="1"/>
  <c r="I118" i="12"/>
  <c r="H118" i="12"/>
  <c r="G118" i="12"/>
  <c r="O117" i="12"/>
  <c r="M117" i="12"/>
  <c r="L117" i="12" s="1"/>
  <c r="T117" i="12" s="1"/>
  <c r="P117" i="12" s="1"/>
  <c r="I117" i="12"/>
  <c r="H117" i="12"/>
  <c r="G117" i="12"/>
  <c r="O116" i="12"/>
  <c r="M116" i="12"/>
  <c r="L116" i="12" s="1"/>
  <c r="T116" i="12" s="1"/>
  <c r="P116" i="12" s="1"/>
  <c r="I116" i="12"/>
  <c r="H116" i="12"/>
  <c r="G116" i="12"/>
  <c r="O115" i="12"/>
  <c r="M115" i="12"/>
  <c r="R115" i="12" s="1"/>
  <c r="Q115" i="12" s="1"/>
  <c r="I115" i="12"/>
  <c r="H115" i="12"/>
  <c r="G115" i="12"/>
  <c r="O114" i="12"/>
  <c r="M114" i="12"/>
  <c r="L114" i="12" s="1"/>
  <c r="T114" i="12" s="1"/>
  <c r="P114" i="12" s="1"/>
  <c r="I114" i="12"/>
  <c r="H114" i="12"/>
  <c r="G114" i="12"/>
  <c r="O113" i="12"/>
  <c r="M113" i="12"/>
  <c r="L113" i="12" s="1"/>
  <c r="T113" i="12" s="1"/>
  <c r="P113" i="12" s="1"/>
  <c r="I113" i="12"/>
  <c r="H113" i="12"/>
  <c r="G113" i="12"/>
  <c r="O112" i="12"/>
  <c r="M112" i="12"/>
  <c r="L112" i="12" s="1"/>
  <c r="T112" i="12" s="1"/>
  <c r="P112" i="12" s="1"/>
  <c r="I112" i="12"/>
  <c r="H112" i="12"/>
  <c r="G112" i="12"/>
  <c r="O111" i="12"/>
  <c r="M111" i="12"/>
  <c r="L111" i="12" s="1"/>
  <c r="T111" i="12" s="1"/>
  <c r="P111" i="12" s="1"/>
  <c r="I111" i="12"/>
  <c r="H111" i="12"/>
  <c r="G111" i="12"/>
  <c r="O110" i="12"/>
  <c r="M110" i="12"/>
  <c r="L110" i="12" s="1"/>
  <c r="T110" i="12" s="1"/>
  <c r="P110" i="12" s="1"/>
  <c r="I110" i="12"/>
  <c r="H110" i="12"/>
  <c r="G110" i="12"/>
  <c r="O105" i="12"/>
  <c r="M105" i="12"/>
  <c r="J105" i="12" s="1"/>
  <c r="N105" i="12" s="1"/>
  <c r="I105" i="12"/>
  <c r="H105" i="12"/>
  <c r="G105" i="12"/>
  <c r="O104" i="12"/>
  <c r="M104" i="12"/>
  <c r="L104" i="12" s="1"/>
  <c r="T104" i="12" s="1"/>
  <c r="P104" i="12" s="1"/>
  <c r="I104" i="12"/>
  <c r="H104" i="12"/>
  <c r="G104" i="12"/>
  <c r="O103" i="12"/>
  <c r="M103" i="12"/>
  <c r="L103" i="12" s="1"/>
  <c r="T103" i="12" s="1"/>
  <c r="P103" i="12" s="1"/>
  <c r="I103" i="12"/>
  <c r="H103" i="12"/>
  <c r="G103" i="12"/>
  <c r="O102" i="12"/>
  <c r="M102" i="12"/>
  <c r="L102" i="12" s="1"/>
  <c r="T102" i="12" s="1"/>
  <c r="P102" i="12" s="1"/>
  <c r="I102" i="12"/>
  <c r="H102" i="12"/>
  <c r="G102" i="12"/>
  <c r="O101" i="12"/>
  <c r="M101" i="12"/>
  <c r="R101" i="12" s="1"/>
  <c r="Q101" i="12" s="1"/>
  <c r="I101" i="12"/>
  <c r="H101" i="12"/>
  <c r="G101" i="12"/>
  <c r="O100" i="12"/>
  <c r="M100" i="12"/>
  <c r="L100" i="12" s="1"/>
  <c r="T100" i="12" s="1"/>
  <c r="P100" i="12" s="1"/>
  <c r="I100" i="12"/>
  <c r="H100" i="12"/>
  <c r="G100" i="12"/>
  <c r="O99" i="12"/>
  <c r="M99" i="12"/>
  <c r="L99" i="12" s="1"/>
  <c r="T99" i="12" s="1"/>
  <c r="P99" i="12" s="1"/>
  <c r="I99" i="12"/>
  <c r="H99" i="12"/>
  <c r="G99" i="12"/>
  <c r="O98" i="12"/>
  <c r="M98" i="12"/>
  <c r="L98" i="12" s="1"/>
  <c r="T98" i="12" s="1"/>
  <c r="P98" i="12" s="1"/>
  <c r="I98" i="12"/>
  <c r="H98" i="12"/>
  <c r="G98" i="12"/>
  <c r="O97" i="12"/>
  <c r="M97" i="12"/>
  <c r="R97" i="12" s="1"/>
  <c r="Q97" i="12" s="1"/>
  <c r="I97" i="12"/>
  <c r="H97" i="12"/>
  <c r="G97" i="12"/>
  <c r="O96" i="12"/>
  <c r="M96" i="12"/>
  <c r="L96" i="12" s="1"/>
  <c r="T96" i="12" s="1"/>
  <c r="P96" i="12" s="1"/>
  <c r="I96" i="12"/>
  <c r="H96" i="12"/>
  <c r="G96" i="12"/>
  <c r="O95" i="12"/>
  <c r="M95" i="12"/>
  <c r="R95" i="12" s="1"/>
  <c r="Q95" i="12" s="1"/>
  <c r="I95" i="12"/>
  <c r="H95" i="12"/>
  <c r="G95" i="12"/>
  <c r="O94" i="12"/>
  <c r="M94" i="12"/>
  <c r="L94" i="12" s="1"/>
  <c r="T94" i="12" s="1"/>
  <c r="P94" i="12" s="1"/>
  <c r="I94" i="12"/>
  <c r="H94" i="12"/>
  <c r="G94" i="12"/>
  <c r="O93" i="12"/>
  <c r="M93" i="12"/>
  <c r="J93" i="12" s="1"/>
  <c r="N93" i="12" s="1"/>
  <c r="I93" i="12"/>
  <c r="H93" i="12"/>
  <c r="G93" i="12"/>
  <c r="O92" i="12"/>
  <c r="M92" i="12"/>
  <c r="L92" i="12" s="1"/>
  <c r="T92" i="12" s="1"/>
  <c r="P92" i="12" s="1"/>
  <c r="I92" i="12"/>
  <c r="H92" i="12"/>
  <c r="G92" i="12"/>
  <c r="O91" i="12"/>
  <c r="M91" i="12"/>
  <c r="R91" i="12" s="1"/>
  <c r="Q91" i="12" s="1"/>
  <c r="I91" i="12"/>
  <c r="H91" i="12"/>
  <c r="G91" i="12"/>
  <c r="O90" i="12"/>
  <c r="M90" i="12"/>
  <c r="L90" i="12" s="1"/>
  <c r="T90" i="12" s="1"/>
  <c r="P90" i="12" s="1"/>
  <c r="I90" i="12"/>
  <c r="H90" i="12"/>
  <c r="G90" i="12"/>
  <c r="O89" i="12"/>
  <c r="M89" i="12"/>
  <c r="R89" i="12" s="1"/>
  <c r="Q89" i="12" s="1"/>
  <c r="I89" i="12"/>
  <c r="H89" i="12"/>
  <c r="G89" i="12"/>
  <c r="O88" i="12"/>
  <c r="M88" i="12"/>
  <c r="L88" i="12" s="1"/>
  <c r="T88" i="12" s="1"/>
  <c r="P88" i="12" s="1"/>
  <c r="I88" i="12"/>
  <c r="H88" i="12"/>
  <c r="G88" i="12"/>
  <c r="O87" i="12"/>
  <c r="M87" i="12"/>
  <c r="L87" i="12" s="1"/>
  <c r="T87" i="12" s="1"/>
  <c r="P87" i="12" s="1"/>
  <c r="I87" i="12"/>
  <c r="H87" i="12"/>
  <c r="G87" i="12"/>
  <c r="O86" i="12"/>
  <c r="M86" i="12"/>
  <c r="L86" i="12" s="1"/>
  <c r="T86" i="12" s="1"/>
  <c r="P86" i="12" s="1"/>
  <c r="I86" i="12"/>
  <c r="H86" i="12"/>
  <c r="G86" i="12"/>
  <c r="O85" i="12"/>
  <c r="M85" i="12"/>
  <c r="R85" i="12" s="1"/>
  <c r="Q85" i="12" s="1"/>
  <c r="I85" i="12"/>
  <c r="H85" i="12"/>
  <c r="G85" i="12"/>
  <c r="O84" i="12"/>
  <c r="M84" i="12"/>
  <c r="L84" i="12" s="1"/>
  <c r="T84" i="12" s="1"/>
  <c r="P84" i="12" s="1"/>
  <c r="I84" i="12"/>
  <c r="H84" i="12"/>
  <c r="G84" i="12"/>
  <c r="O83" i="12"/>
  <c r="M83" i="12"/>
  <c r="L83" i="12" s="1"/>
  <c r="I83" i="12"/>
  <c r="H83" i="12"/>
  <c r="G83" i="12"/>
  <c r="O82" i="12"/>
  <c r="M82" i="12"/>
  <c r="L82" i="12" s="1"/>
  <c r="J82" i="12" s="1"/>
  <c r="N82" i="12" s="1"/>
  <c r="I82" i="12"/>
  <c r="H82" i="12"/>
  <c r="G82" i="12"/>
  <c r="O81" i="12"/>
  <c r="M81" i="12"/>
  <c r="L81" i="12" s="1"/>
  <c r="J81" i="12" s="1"/>
  <c r="N81" i="12" s="1"/>
  <c r="I81" i="12"/>
  <c r="H81" i="12"/>
  <c r="G81" i="12"/>
  <c r="O80" i="12"/>
  <c r="M80" i="12"/>
  <c r="L80" i="12" s="1"/>
  <c r="T80" i="12" s="1"/>
  <c r="P80" i="12" s="1"/>
  <c r="I80" i="12"/>
  <c r="H80" i="12"/>
  <c r="G80" i="12"/>
  <c r="O79" i="12"/>
  <c r="M79" i="12"/>
  <c r="R79" i="12" s="1"/>
  <c r="Q79" i="12" s="1"/>
  <c r="I79" i="12"/>
  <c r="H79" i="12"/>
  <c r="G79" i="12"/>
  <c r="O78" i="12"/>
  <c r="M78" i="12"/>
  <c r="L78" i="12" s="1"/>
  <c r="J78" i="12" s="1"/>
  <c r="N78" i="12" s="1"/>
  <c r="I78" i="12"/>
  <c r="H78" i="12"/>
  <c r="G78" i="12"/>
  <c r="O77" i="12"/>
  <c r="M77" i="12"/>
  <c r="R77" i="12" s="1"/>
  <c r="Q77" i="12" s="1"/>
  <c r="I77" i="12"/>
  <c r="H77" i="12"/>
  <c r="G77" i="12"/>
  <c r="O76" i="12"/>
  <c r="M76" i="12"/>
  <c r="L76" i="12" s="1"/>
  <c r="J76" i="12" s="1"/>
  <c r="N76" i="12" s="1"/>
  <c r="I76" i="12"/>
  <c r="H76" i="12"/>
  <c r="G76" i="12"/>
  <c r="O75" i="12"/>
  <c r="M75" i="12"/>
  <c r="R75" i="12" s="1"/>
  <c r="Q75" i="12" s="1"/>
  <c r="I75" i="12"/>
  <c r="H75" i="12"/>
  <c r="G75" i="12"/>
  <c r="O74" i="12"/>
  <c r="M74" i="12"/>
  <c r="L74" i="12" s="1"/>
  <c r="J74" i="12" s="1"/>
  <c r="N74" i="12" s="1"/>
  <c r="I74" i="12"/>
  <c r="H74" i="12"/>
  <c r="G74" i="12"/>
  <c r="O73" i="12"/>
  <c r="M73" i="12"/>
  <c r="R73" i="12" s="1"/>
  <c r="Q73" i="12" s="1"/>
  <c r="I73" i="12"/>
  <c r="H73" i="12"/>
  <c r="G73" i="12"/>
  <c r="O72" i="12"/>
  <c r="M72" i="12"/>
  <c r="L72" i="12" s="1"/>
  <c r="J72" i="12" s="1"/>
  <c r="N72" i="12" s="1"/>
  <c r="I72" i="12"/>
  <c r="H72" i="12"/>
  <c r="G72" i="12"/>
  <c r="O71" i="12"/>
  <c r="M71" i="12"/>
  <c r="L71" i="12" s="1"/>
  <c r="I71" i="12"/>
  <c r="H71" i="12"/>
  <c r="G71" i="12"/>
  <c r="O70" i="12"/>
  <c r="M70" i="12"/>
  <c r="L70" i="12" s="1"/>
  <c r="T70" i="12" s="1"/>
  <c r="P70" i="12" s="1"/>
  <c r="I70" i="12"/>
  <c r="H70" i="12"/>
  <c r="G70" i="12"/>
  <c r="T69" i="12"/>
  <c r="P69" i="12" s="1"/>
  <c r="R69" i="12"/>
  <c r="Q69" i="12" s="1"/>
  <c r="O69" i="12"/>
  <c r="J69" i="12"/>
  <c r="N69" i="12" s="1"/>
  <c r="I69" i="12"/>
  <c r="H69" i="12"/>
  <c r="G69" i="12"/>
  <c r="T68" i="12"/>
  <c r="P68" i="12" s="1"/>
  <c r="R68" i="12"/>
  <c r="Q68" i="12" s="1"/>
  <c r="O68" i="12"/>
  <c r="J68" i="12"/>
  <c r="N68" i="12" s="1"/>
  <c r="I68" i="12"/>
  <c r="H68" i="12"/>
  <c r="G68" i="12"/>
  <c r="T67" i="12"/>
  <c r="P67" i="12" s="1"/>
  <c r="R67" i="12"/>
  <c r="Q67" i="12" s="1"/>
  <c r="O67" i="12"/>
  <c r="J67" i="12"/>
  <c r="N67" i="12" s="1"/>
  <c r="I67" i="12"/>
  <c r="H67" i="12"/>
  <c r="G67" i="12"/>
  <c r="T66" i="12"/>
  <c r="P66" i="12" s="1"/>
  <c r="R66" i="12"/>
  <c r="Q66" i="12" s="1"/>
  <c r="O66" i="12"/>
  <c r="J66" i="12"/>
  <c r="N66" i="12" s="1"/>
  <c r="I66" i="12"/>
  <c r="H66" i="12"/>
  <c r="G66" i="12"/>
  <c r="T65" i="12"/>
  <c r="P65" i="12" s="1"/>
  <c r="R65" i="12"/>
  <c r="Q65" i="12" s="1"/>
  <c r="O65" i="12"/>
  <c r="J65" i="12"/>
  <c r="N65" i="12" s="1"/>
  <c r="I65" i="12"/>
  <c r="H65" i="12"/>
  <c r="G65" i="12"/>
  <c r="T64" i="12"/>
  <c r="P64" i="12" s="1"/>
  <c r="R64" i="12"/>
  <c r="Q64" i="12" s="1"/>
  <c r="O64" i="12"/>
  <c r="J64" i="12"/>
  <c r="N64" i="12" s="1"/>
  <c r="I64" i="12"/>
  <c r="H64" i="12"/>
  <c r="G64" i="12"/>
  <c r="T63" i="12"/>
  <c r="P63" i="12" s="1"/>
  <c r="R63" i="12"/>
  <c r="Q63" i="12" s="1"/>
  <c r="O63" i="12"/>
  <c r="J63" i="12"/>
  <c r="N63" i="12" s="1"/>
  <c r="I63" i="12"/>
  <c r="H63" i="12"/>
  <c r="G63" i="12"/>
  <c r="T62" i="12"/>
  <c r="P62" i="12" s="1"/>
  <c r="R62" i="12"/>
  <c r="Q62" i="12" s="1"/>
  <c r="O62" i="12"/>
  <c r="J62" i="12"/>
  <c r="N62" i="12" s="1"/>
  <c r="I62" i="12"/>
  <c r="H62" i="12"/>
  <c r="G62" i="12"/>
  <c r="T61" i="12"/>
  <c r="P61" i="12" s="1"/>
  <c r="R61" i="12"/>
  <c r="Q61" i="12" s="1"/>
  <c r="O61" i="12"/>
  <c r="J61" i="12"/>
  <c r="N61" i="12" s="1"/>
  <c r="I61" i="12"/>
  <c r="H61" i="12"/>
  <c r="G61" i="12"/>
  <c r="T60" i="12"/>
  <c r="P60" i="12" s="1"/>
  <c r="R60" i="12"/>
  <c r="Q60" i="12" s="1"/>
  <c r="O60" i="12"/>
  <c r="J60" i="12"/>
  <c r="N60" i="12" s="1"/>
  <c r="I60" i="12"/>
  <c r="H60" i="12"/>
  <c r="G60" i="12"/>
  <c r="T59" i="12"/>
  <c r="P59" i="12" s="1"/>
  <c r="R59" i="12"/>
  <c r="Q59" i="12" s="1"/>
  <c r="O59" i="12"/>
  <c r="J59" i="12"/>
  <c r="N59" i="12" s="1"/>
  <c r="I59" i="12"/>
  <c r="H59" i="12"/>
  <c r="G59" i="12"/>
  <c r="T58" i="12"/>
  <c r="P58" i="12" s="1"/>
  <c r="R58" i="12"/>
  <c r="Q58" i="12" s="1"/>
  <c r="O58" i="12"/>
  <c r="J58" i="12"/>
  <c r="N58" i="12" s="1"/>
  <c r="I58" i="12"/>
  <c r="H58" i="12"/>
  <c r="G58" i="12"/>
  <c r="T57" i="12"/>
  <c r="P57" i="12" s="1"/>
  <c r="R57" i="12"/>
  <c r="Q57" i="12" s="1"/>
  <c r="O57" i="12"/>
  <c r="J57" i="12"/>
  <c r="N57" i="12" s="1"/>
  <c r="I57" i="12"/>
  <c r="H57" i="12"/>
  <c r="G57" i="12"/>
  <c r="T56" i="12"/>
  <c r="P56" i="12" s="1"/>
  <c r="R56" i="12"/>
  <c r="Q56" i="12" s="1"/>
  <c r="O56" i="12"/>
  <c r="J56" i="12"/>
  <c r="N56" i="12" s="1"/>
  <c r="I56" i="12"/>
  <c r="H56" i="12"/>
  <c r="G56" i="12"/>
  <c r="T55" i="12"/>
  <c r="P55" i="12" s="1"/>
  <c r="R55" i="12"/>
  <c r="Q55" i="12" s="1"/>
  <c r="O55" i="12"/>
  <c r="J55" i="12"/>
  <c r="N55" i="12" s="1"/>
  <c r="I55" i="12"/>
  <c r="H55" i="12"/>
  <c r="G55" i="12"/>
  <c r="T54" i="12"/>
  <c r="P54" i="12" s="1"/>
  <c r="R54" i="12"/>
  <c r="Q54" i="12" s="1"/>
  <c r="O54" i="12"/>
  <c r="J54" i="12"/>
  <c r="N54" i="12" s="1"/>
  <c r="I54" i="12"/>
  <c r="H54" i="12"/>
  <c r="G54" i="12"/>
  <c r="T53" i="12"/>
  <c r="P53" i="12" s="1"/>
  <c r="R53" i="12"/>
  <c r="Q53" i="12" s="1"/>
  <c r="O53" i="12"/>
  <c r="J53" i="12"/>
  <c r="N53" i="12" s="1"/>
  <c r="I53" i="12"/>
  <c r="H53" i="12"/>
  <c r="G53" i="12"/>
  <c r="T52" i="12"/>
  <c r="P52" i="12" s="1"/>
  <c r="R52" i="12"/>
  <c r="Q52" i="12" s="1"/>
  <c r="O52" i="12"/>
  <c r="J52" i="12"/>
  <c r="N52" i="12" s="1"/>
  <c r="I52" i="12"/>
  <c r="H52" i="12"/>
  <c r="G52" i="12"/>
  <c r="T51" i="12"/>
  <c r="P51" i="12" s="1"/>
  <c r="R51" i="12"/>
  <c r="Q51" i="12" s="1"/>
  <c r="O51" i="12"/>
  <c r="J51" i="12"/>
  <c r="N51" i="12" s="1"/>
  <c r="I51" i="12"/>
  <c r="H51" i="12"/>
  <c r="G51" i="12"/>
  <c r="T50" i="12"/>
  <c r="P50" i="12" s="1"/>
  <c r="R50" i="12"/>
  <c r="Q50" i="12" s="1"/>
  <c r="O50" i="12"/>
  <c r="J50" i="12"/>
  <c r="N50" i="12" s="1"/>
  <c r="I50" i="12"/>
  <c r="H50" i="12"/>
  <c r="G50" i="12"/>
  <c r="T49" i="12"/>
  <c r="P49" i="12" s="1"/>
  <c r="R49" i="12"/>
  <c r="Q49" i="12" s="1"/>
  <c r="O49" i="12"/>
  <c r="J49" i="12"/>
  <c r="N49" i="12" s="1"/>
  <c r="I49" i="12"/>
  <c r="H49" i="12"/>
  <c r="G49" i="12"/>
  <c r="T48" i="12"/>
  <c r="P48" i="12" s="1"/>
  <c r="R48" i="12"/>
  <c r="Q48" i="12" s="1"/>
  <c r="O48" i="12"/>
  <c r="J48" i="12"/>
  <c r="N48" i="12" s="1"/>
  <c r="I48" i="12"/>
  <c r="H48" i="12"/>
  <c r="G48" i="12"/>
  <c r="T47" i="12"/>
  <c r="P47" i="12" s="1"/>
  <c r="R47" i="12"/>
  <c r="Q47" i="12" s="1"/>
  <c r="O47" i="12"/>
  <c r="J47" i="12"/>
  <c r="N47" i="12" s="1"/>
  <c r="I47" i="12"/>
  <c r="H47" i="12"/>
  <c r="G47" i="12"/>
  <c r="T46" i="12"/>
  <c r="P46" i="12" s="1"/>
  <c r="R46" i="12"/>
  <c r="Q46" i="12" s="1"/>
  <c r="O46" i="12"/>
  <c r="J46" i="12"/>
  <c r="N46" i="12" s="1"/>
  <c r="I46" i="12"/>
  <c r="H46" i="12"/>
  <c r="G46" i="12"/>
  <c r="T45" i="12"/>
  <c r="P45" i="12" s="1"/>
  <c r="R45" i="12"/>
  <c r="Q45" i="12" s="1"/>
  <c r="O45" i="12"/>
  <c r="J45" i="12"/>
  <c r="N45" i="12" s="1"/>
  <c r="I45" i="12"/>
  <c r="H45" i="12"/>
  <c r="G45" i="12"/>
  <c r="T44" i="12"/>
  <c r="P44" i="12" s="1"/>
  <c r="R44" i="12"/>
  <c r="Q44" i="12" s="1"/>
  <c r="O44" i="12"/>
  <c r="J44" i="12"/>
  <c r="N44" i="12" s="1"/>
  <c r="I44" i="12"/>
  <c r="H44" i="12"/>
  <c r="G44" i="12"/>
  <c r="T43" i="12"/>
  <c r="P43" i="12" s="1"/>
  <c r="R43" i="12"/>
  <c r="Q43" i="12" s="1"/>
  <c r="O43" i="12"/>
  <c r="J43" i="12"/>
  <c r="N43" i="12" s="1"/>
  <c r="I43" i="12"/>
  <c r="H43" i="12"/>
  <c r="G43" i="12"/>
  <c r="T42" i="12"/>
  <c r="P42" i="12" s="1"/>
  <c r="R42" i="12"/>
  <c r="Q42" i="12" s="1"/>
  <c r="O42" i="12"/>
  <c r="J42" i="12"/>
  <c r="N42" i="12" s="1"/>
  <c r="I42" i="12"/>
  <c r="H42" i="12"/>
  <c r="G42" i="12"/>
  <c r="T41" i="12"/>
  <c r="P41" i="12" s="1"/>
  <c r="R41" i="12"/>
  <c r="Q41" i="12" s="1"/>
  <c r="O41" i="12"/>
  <c r="J41" i="12"/>
  <c r="N41" i="12" s="1"/>
  <c r="I41" i="12"/>
  <c r="H41" i="12"/>
  <c r="G41" i="12"/>
  <c r="T40" i="12"/>
  <c r="P40" i="12" s="1"/>
  <c r="R40" i="12"/>
  <c r="Q40" i="12" s="1"/>
  <c r="O40" i="12"/>
  <c r="J40" i="12"/>
  <c r="N40" i="12" s="1"/>
  <c r="I40" i="12"/>
  <c r="H40" i="12"/>
  <c r="G40" i="12"/>
  <c r="T39" i="12"/>
  <c r="P39" i="12" s="1"/>
  <c r="R39" i="12"/>
  <c r="Q39" i="12" s="1"/>
  <c r="O39" i="12"/>
  <c r="J39" i="12"/>
  <c r="N39" i="12" s="1"/>
  <c r="I39" i="12"/>
  <c r="H39" i="12"/>
  <c r="G39" i="12"/>
  <c r="T38" i="12"/>
  <c r="P38" i="12" s="1"/>
  <c r="R38" i="12"/>
  <c r="Q38" i="12" s="1"/>
  <c r="O38" i="12"/>
  <c r="J38" i="12"/>
  <c r="N38" i="12" s="1"/>
  <c r="I38" i="12"/>
  <c r="H38" i="12"/>
  <c r="G38" i="12"/>
  <c r="T37" i="12"/>
  <c r="P37" i="12" s="1"/>
  <c r="R37" i="12"/>
  <c r="Q37" i="12" s="1"/>
  <c r="O37" i="12"/>
  <c r="J37" i="12"/>
  <c r="N37" i="12" s="1"/>
  <c r="I37" i="12"/>
  <c r="H37" i="12"/>
  <c r="G37" i="12"/>
  <c r="T36" i="12"/>
  <c r="P36" i="12" s="1"/>
  <c r="R36" i="12"/>
  <c r="Q36" i="12" s="1"/>
  <c r="O36" i="12"/>
  <c r="J36" i="12"/>
  <c r="N36" i="12" s="1"/>
  <c r="I36" i="12"/>
  <c r="H36" i="12"/>
  <c r="G36" i="12"/>
  <c r="T35" i="12"/>
  <c r="P35" i="12" s="1"/>
  <c r="R35" i="12"/>
  <c r="Q35" i="12" s="1"/>
  <c r="O35" i="12"/>
  <c r="J35" i="12"/>
  <c r="N35" i="12" s="1"/>
  <c r="I35" i="12"/>
  <c r="H35" i="12"/>
  <c r="G35" i="12"/>
  <c r="T34" i="12"/>
  <c r="P34" i="12" s="1"/>
  <c r="R34" i="12"/>
  <c r="Q34" i="12" s="1"/>
  <c r="O34" i="12"/>
  <c r="J34" i="12"/>
  <c r="N34" i="12" s="1"/>
  <c r="I34" i="12"/>
  <c r="H34" i="12"/>
  <c r="G34" i="12"/>
  <c r="T33" i="12"/>
  <c r="P33" i="12" s="1"/>
  <c r="R33" i="12"/>
  <c r="Q33" i="12" s="1"/>
  <c r="O33" i="12"/>
  <c r="J33" i="12"/>
  <c r="N33" i="12" s="1"/>
  <c r="I33" i="12"/>
  <c r="H33" i="12"/>
  <c r="G33" i="12"/>
  <c r="T32" i="12"/>
  <c r="P32" i="12" s="1"/>
  <c r="R32" i="12"/>
  <c r="Q32" i="12" s="1"/>
  <c r="O32" i="12"/>
  <c r="J32" i="12"/>
  <c r="N32" i="12" s="1"/>
  <c r="I32" i="12"/>
  <c r="H32" i="12"/>
  <c r="G32" i="12"/>
  <c r="T31" i="12"/>
  <c r="P31" i="12" s="1"/>
  <c r="R31" i="12"/>
  <c r="Q31" i="12" s="1"/>
  <c r="O31" i="12"/>
  <c r="J31" i="12"/>
  <c r="N31" i="12" s="1"/>
  <c r="I31" i="12"/>
  <c r="H31" i="12"/>
  <c r="G31" i="12"/>
  <c r="O30" i="12"/>
  <c r="M30" i="12"/>
  <c r="R30" i="12" s="1"/>
  <c r="Q30" i="12" s="1"/>
  <c r="I30" i="12"/>
  <c r="H30" i="12"/>
  <c r="G30" i="12"/>
  <c r="O29" i="12"/>
  <c r="M29" i="12"/>
  <c r="R29" i="12" s="1"/>
  <c r="Q29" i="12" s="1"/>
  <c r="I29" i="12"/>
  <c r="H29" i="12"/>
  <c r="G29" i="12"/>
  <c r="W28" i="12"/>
  <c r="O28" i="12"/>
  <c r="M28" i="12"/>
  <c r="R28" i="12" s="1"/>
  <c r="Q28" i="12" s="1"/>
  <c r="I28" i="12"/>
  <c r="H28" i="12"/>
  <c r="G28" i="12"/>
  <c r="W27" i="12"/>
  <c r="O27" i="12"/>
  <c r="M27" i="12"/>
  <c r="L27" i="12" s="1"/>
  <c r="T27" i="12" s="1"/>
  <c r="P27" i="12" s="1"/>
  <c r="I27" i="12"/>
  <c r="H27" i="12"/>
  <c r="G27" i="12"/>
  <c r="W26" i="12"/>
  <c r="O26" i="12"/>
  <c r="M26" i="12"/>
  <c r="R26" i="12" s="1"/>
  <c r="Q26" i="12" s="1"/>
  <c r="I26" i="12"/>
  <c r="H26" i="12"/>
  <c r="G26" i="12"/>
  <c r="W25" i="12"/>
  <c r="O25" i="12"/>
  <c r="M25" i="12"/>
  <c r="R25" i="12" s="1"/>
  <c r="Q25" i="12" s="1"/>
  <c r="I25" i="12"/>
  <c r="H25" i="12"/>
  <c r="G25" i="12"/>
  <c r="O24" i="12"/>
  <c r="M24" i="12"/>
  <c r="R24" i="12" s="1"/>
  <c r="Q24" i="12" s="1"/>
  <c r="I24" i="12"/>
  <c r="H24" i="12"/>
  <c r="G24" i="12"/>
  <c r="O23" i="12"/>
  <c r="M23" i="12"/>
  <c r="R23" i="12" s="1"/>
  <c r="Q23" i="12" s="1"/>
  <c r="I23" i="12"/>
  <c r="H23" i="12"/>
  <c r="G23" i="12"/>
  <c r="O22" i="12"/>
  <c r="M22" i="12"/>
  <c r="R22" i="12" s="1"/>
  <c r="Q22" i="12" s="1"/>
  <c r="I22" i="12"/>
  <c r="H22" i="12"/>
  <c r="G22" i="12"/>
  <c r="O21" i="12"/>
  <c r="M21" i="12"/>
  <c r="R21" i="12" s="1"/>
  <c r="Q21" i="12" s="1"/>
  <c r="I21" i="12"/>
  <c r="H21" i="12"/>
  <c r="G21" i="12"/>
  <c r="O20" i="12"/>
  <c r="M20" i="12"/>
  <c r="R20" i="12" s="1"/>
  <c r="Q20" i="12" s="1"/>
  <c r="I20" i="12"/>
  <c r="H20" i="12"/>
  <c r="G20" i="12"/>
  <c r="O19" i="12"/>
  <c r="M19" i="12"/>
  <c r="R19" i="12" s="1"/>
  <c r="Q19" i="12" s="1"/>
  <c r="I19" i="12"/>
  <c r="H19" i="12"/>
  <c r="G19" i="12"/>
  <c r="O18" i="12"/>
  <c r="M18" i="12"/>
  <c r="R18" i="12" s="1"/>
  <c r="Q18" i="12" s="1"/>
  <c r="I18" i="12"/>
  <c r="H18" i="12"/>
  <c r="G18" i="12"/>
  <c r="O17" i="12"/>
  <c r="M17" i="12"/>
  <c r="R17" i="12" s="1"/>
  <c r="Q17" i="12" s="1"/>
  <c r="I17" i="12"/>
  <c r="H17" i="12"/>
  <c r="G17" i="12"/>
  <c r="O16" i="12"/>
  <c r="M16" i="12"/>
  <c r="R16" i="12" s="1"/>
  <c r="Q16" i="12" s="1"/>
  <c r="I16" i="12"/>
  <c r="H16" i="12"/>
  <c r="G16" i="12"/>
  <c r="O15" i="12"/>
  <c r="M15" i="12"/>
  <c r="R15" i="12" s="1"/>
  <c r="Q15" i="12" s="1"/>
  <c r="I15" i="12"/>
  <c r="H15" i="12"/>
  <c r="G15" i="12"/>
  <c r="O14" i="12"/>
  <c r="M14" i="12"/>
  <c r="L14" i="12" s="1"/>
  <c r="T14" i="12" s="1"/>
  <c r="P14" i="12" s="1"/>
  <c r="I14" i="12"/>
  <c r="H14" i="12"/>
  <c r="G14" i="12"/>
  <c r="O13" i="12"/>
  <c r="M13" i="12"/>
  <c r="R13" i="12" s="1"/>
  <c r="Q13" i="12" s="1"/>
  <c r="I13" i="12"/>
  <c r="H13" i="12"/>
  <c r="G13" i="12"/>
  <c r="O12" i="12"/>
  <c r="M12" i="12"/>
  <c r="R12" i="12" s="1"/>
  <c r="Q12" i="12" s="1"/>
  <c r="I12" i="12"/>
  <c r="H12" i="12"/>
  <c r="G12" i="12"/>
  <c r="O11" i="12"/>
  <c r="M11" i="12"/>
  <c r="R11" i="12" s="1"/>
  <c r="Q11" i="12" s="1"/>
  <c r="I11" i="12"/>
  <c r="H11" i="12"/>
  <c r="G11" i="12"/>
  <c r="O10" i="12"/>
  <c r="M10" i="12"/>
  <c r="R10" i="12" s="1"/>
  <c r="Q10" i="12" s="1"/>
  <c r="I10" i="12"/>
  <c r="H10" i="12"/>
  <c r="G10" i="12"/>
  <c r="O9" i="12"/>
  <c r="M9" i="12"/>
  <c r="R9" i="12" s="1"/>
  <c r="Q9" i="12" s="1"/>
  <c r="I9" i="12"/>
  <c r="H9" i="12"/>
  <c r="G9" i="12"/>
  <c r="O8" i="12"/>
  <c r="M8" i="12"/>
  <c r="R8" i="12" s="1"/>
  <c r="Q8" i="12" s="1"/>
  <c r="I8" i="12"/>
  <c r="H8" i="12"/>
  <c r="G8" i="12"/>
  <c r="O7" i="12"/>
  <c r="M7" i="12"/>
  <c r="R7" i="12" s="1"/>
  <c r="Q7" i="12" s="1"/>
  <c r="I7" i="12"/>
  <c r="H7" i="12"/>
  <c r="G7" i="12"/>
  <c r="O6" i="12"/>
  <c r="M6" i="12"/>
  <c r="L6" i="12" s="1"/>
  <c r="T6" i="12" s="1"/>
  <c r="P6" i="12" s="1"/>
  <c r="I6" i="12"/>
  <c r="H6" i="12"/>
  <c r="G6" i="12"/>
  <c r="O5" i="12"/>
  <c r="M5" i="12"/>
  <c r="R5" i="12" s="1"/>
  <c r="Q5" i="12" s="1"/>
  <c r="I5" i="12"/>
  <c r="H5" i="12"/>
  <c r="G5" i="12"/>
  <c r="O4" i="12"/>
  <c r="M4" i="12"/>
  <c r="R4" i="12" s="1"/>
  <c r="Q4" i="12" s="1"/>
  <c r="I4" i="12"/>
  <c r="H4" i="12"/>
  <c r="G4" i="12"/>
  <c r="O3" i="12"/>
  <c r="M3" i="12"/>
  <c r="R3" i="12" s="1"/>
  <c r="Q3" i="12" s="1"/>
  <c r="I3" i="12"/>
  <c r="H3" i="12"/>
  <c r="G3" i="12"/>
  <c r="O2" i="12"/>
  <c r="M2" i="12"/>
  <c r="R2" i="12" s="1"/>
  <c r="Q2" i="12" s="1"/>
  <c r="I2" i="12"/>
  <c r="H2" i="12"/>
  <c r="G2" i="12"/>
  <c r="M11" i="8"/>
  <c r="V11" i="8" s="1"/>
  <c r="O66" i="8"/>
  <c r="W66" i="8"/>
  <c r="P66" i="8" s="1"/>
  <c r="V66" i="8"/>
  <c r="O67" i="8"/>
  <c r="W67" i="8"/>
  <c r="P67" i="8" s="1"/>
  <c r="V67" i="8"/>
  <c r="O68" i="8"/>
  <c r="W68" i="8"/>
  <c r="P68" i="8" s="1"/>
  <c r="V68" i="8"/>
  <c r="O69" i="8"/>
  <c r="W69" i="8"/>
  <c r="P69" i="8" s="1"/>
  <c r="V69" i="8"/>
  <c r="O62" i="8"/>
  <c r="W62" i="8"/>
  <c r="P62" i="8" s="1"/>
  <c r="V62" i="8"/>
  <c r="O63" i="8"/>
  <c r="W63" i="8"/>
  <c r="P63" i="8" s="1"/>
  <c r="V63" i="8"/>
  <c r="O64" i="8"/>
  <c r="W64" i="8"/>
  <c r="P64" i="8" s="1"/>
  <c r="V64" i="8"/>
  <c r="O65" i="8"/>
  <c r="W65" i="8"/>
  <c r="P65" i="8" s="1"/>
  <c r="V65" i="8"/>
  <c r="O59" i="8"/>
  <c r="W59" i="8"/>
  <c r="P59" i="8" s="1"/>
  <c r="V59" i="8"/>
  <c r="O60" i="8"/>
  <c r="W60" i="8"/>
  <c r="P60" i="8" s="1"/>
  <c r="V60" i="8"/>
  <c r="O61" i="8"/>
  <c r="W61" i="8"/>
  <c r="P61" i="8" s="1"/>
  <c r="V61" i="8"/>
  <c r="O51" i="8"/>
  <c r="W51" i="8"/>
  <c r="P51" i="8" s="1"/>
  <c r="V51" i="8"/>
  <c r="O52" i="8"/>
  <c r="W52" i="8"/>
  <c r="P52" i="8" s="1"/>
  <c r="V52" i="8"/>
  <c r="O53" i="8"/>
  <c r="W53" i="8"/>
  <c r="P53" i="8" s="1"/>
  <c r="V53" i="8"/>
  <c r="O54" i="8"/>
  <c r="W54" i="8"/>
  <c r="P54" i="8" s="1"/>
  <c r="V54" i="8"/>
  <c r="O47" i="8"/>
  <c r="W47" i="8"/>
  <c r="P47" i="8" s="1"/>
  <c r="V47" i="8"/>
  <c r="O48" i="8"/>
  <c r="W48" i="8"/>
  <c r="P48" i="8" s="1"/>
  <c r="V48" i="8"/>
  <c r="O49" i="8"/>
  <c r="W49" i="8"/>
  <c r="P49" i="8" s="1"/>
  <c r="V49" i="8"/>
  <c r="O50" i="8"/>
  <c r="W50" i="8"/>
  <c r="P50" i="8" s="1"/>
  <c r="V50" i="8"/>
  <c r="O43" i="8"/>
  <c r="W43" i="8"/>
  <c r="P43" i="8" s="1"/>
  <c r="V43" i="8"/>
  <c r="O44" i="8"/>
  <c r="W44" i="8"/>
  <c r="P44" i="8" s="1"/>
  <c r="V44" i="8"/>
  <c r="O45" i="8"/>
  <c r="W45" i="8"/>
  <c r="P45" i="8" s="1"/>
  <c r="V45" i="8"/>
  <c r="O46" i="8"/>
  <c r="W46" i="8"/>
  <c r="P46" i="8" s="1"/>
  <c r="V46" i="8"/>
  <c r="O39" i="8"/>
  <c r="W39" i="8"/>
  <c r="P39" i="8" s="1"/>
  <c r="V39" i="8"/>
  <c r="O40" i="8"/>
  <c r="W40" i="8"/>
  <c r="P40" i="8" s="1"/>
  <c r="V40" i="8"/>
  <c r="O41" i="8"/>
  <c r="W41" i="8"/>
  <c r="P41" i="8" s="1"/>
  <c r="V41" i="8"/>
  <c r="O42" i="8"/>
  <c r="W42" i="8"/>
  <c r="P42" i="8" s="1"/>
  <c r="V42" i="8"/>
  <c r="O35" i="8"/>
  <c r="W35" i="8"/>
  <c r="P35" i="8" s="1"/>
  <c r="V35" i="8"/>
  <c r="O36" i="8"/>
  <c r="W36" i="8"/>
  <c r="P36" i="8" s="1"/>
  <c r="V36" i="8"/>
  <c r="O37" i="8"/>
  <c r="W37" i="8"/>
  <c r="P37" i="8" s="1"/>
  <c r="V37" i="8"/>
  <c r="O38" i="8"/>
  <c r="W38" i="8"/>
  <c r="P38" i="8" s="1"/>
  <c r="V38" i="8"/>
  <c r="O26" i="8"/>
  <c r="O27" i="8"/>
  <c r="O28" i="8"/>
  <c r="O29" i="8"/>
  <c r="O30" i="8"/>
  <c r="O21" i="8"/>
  <c r="O22" i="8"/>
  <c r="O23" i="8"/>
  <c r="O24" i="8"/>
  <c r="O25" i="8"/>
  <c r="O17" i="8"/>
  <c r="O18" i="8"/>
  <c r="O19" i="8"/>
  <c r="O20" i="8"/>
  <c r="O11" i="8"/>
  <c r="O12" i="8"/>
  <c r="O13" i="8"/>
  <c r="O14" i="8"/>
  <c r="O15" i="8"/>
  <c r="O16" i="8"/>
  <c r="O9" i="8"/>
  <c r="O10" i="8"/>
  <c r="O120" i="8"/>
  <c r="M120" i="8"/>
  <c r="V120" i="8" s="1"/>
  <c r="O119" i="8"/>
  <c r="M119" i="8"/>
  <c r="V119" i="8" s="1"/>
  <c r="O118" i="8"/>
  <c r="M118" i="8"/>
  <c r="Y118" i="8" s="1"/>
  <c r="O117" i="8"/>
  <c r="M117" i="8"/>
  <c r="V117" i="8" s="1"/>
  <c r="O116" i="8"/>
  <c r="M116" i="8"/>
  <c r="V116" i="8" s="1"/>
  <c r="O115" i="8"/>
  <c r="M115" i="8"/>
  <c r="Y115" i="8" s="1"/>
  <c r="O114" i="8"/>
  <c r="M114" i="8"/>
  <c r="Y114" i="8" s="1"/>
  <c r="O113" i="8"/>
  <c r="M113" i="8"/>
  <c r="V113" i="8" s="1"/>
  <c r="O112" i="8"/>
  <c r="M112" i="8"/>
  <c r="V112" i="8" s="1"/>
  <c r="O111" i="8"/>
  <c r="M111" i="8"/>
  <c r="V111" i="8" s="1"/>
  <c r="O110" i="8"/>
  <c r="M110" i="8"/>
  <c r="Y110" i="8" s="1"/>
  <c r="O109" i="8"/>
  <c r="M109" i="8"/>
  <c r="V109" i="8" s="1"/>
  <c r="O108" i="8"/>
  <c r="M108" i="8"/>
  <c r="V108" i="8" s="1"/>
  <c r="O107" i="8"/>
  <c r="M107" i="8"/>
  <c r="V107" i="8" s="1"/>
  <c r="O106" i="8"/>
  <c r="M106" i="8"/>
  <c r="Y106" i="8" s="1"/>
  <c r="O105" i="8"/>
  <c r="M105" i="8"/>
  <c r="V105" i="8" s="1"/>
  <c r="O104" i="8"/>
  <c r="M104" i="8"/>
  <c r="V104" i="8" s="1"/>
  <c r="O103" i="8"/>
  <c r="M103" i="8"/>
  <c r="V103" i="8" s="1"/>
  <c r="O102" i="8"/>
  <c r="M102" i="8"/>
  <c r="Y102" i="8" s="1"/>
  <c r="O101" i="8"/>
  <c r="M101" i="8"/>
  <c r="V101" i="8" s="1"/>
  <c r="O100" i="8"/>
  <c r="M100" i="8"/>
  <c r="V100" i="8" s="1"/>
  <c r="O99" i="8"/>
  <c r="M99" i="8"/>
  <c r="V99" i="8" s="1"/>
  <c r="O98" i="8"/>
  <c r="M98" i="8"/>
  <c r="Y98" i="8" s="1"/>
  <c r="O97" i="8"/>
  <c r="M97" i="8"/>
  <c r="V97" i="8" s="1"/>
  <c r="O96" i="8"/>
  <c r="M96" i="8"/>
  <c r="V96" i="8" s="1"/>
  <c r="O95" i="8"/>
  <c r="M95" i="8"/>
  <c r="Y95" i="8" s="1"/>
  <c r="O94" i="8"/>
  <c r="M94" i="8"/>
  <c r="Y94" i="8" s="1"/>
  <c r="O93" i="8"/>
  <c r="M93" i="8"/>
  <c r="V93" i="8" s="1"/>
  <c r="Y93" i="8"/>
  <c r="O92" i="8"/>
  <c r="M92" i="8"/>
  <c r="V92" i="8" s="1"/>
  <c r="O91" i="8"/>
  <c r="M91" i="8"/>
  <c r="V91" i="8" s="1"/>
  <c r="O90" i="8"/>
  <c r="M90" i="8"/>
  <c r="V90" i="8" s="1"/>
  <c r="O89" i="8"/>
  <c r="M89" i="8"/>
  <c r="V89" i="8" s="1"/>
  <c r="O88" i="8"/>
  <c r="M88" i="8"/>
  <c r="V88" i="8" s="1"/>
  <c r="O87" i="8"/>
  <c r="M87" i="8"/>
  <c r="V87" i="8" s="1"/>
  <c r="O86" i="8"/>
  <c r="M86" i="8"/>
  <c r="V86" i="8" s="1"/>
  <c r="O85" i="8"/>
  <c r="M85" i="8"/>
  <c r="V85" i="8" s="1"/>
  <c r="V84" i="8"/>
  <c r="O84" i="8"/>
  <c r="Y84" i="8"/>
  <c r="V58" i="8"/>
  <c r="W58" i="8"/>
  <c r="P58" i="8" s="1"/>
  <c r="O58" i="8"/>
  <c r="V57" i="8"/>
  <c r="W57" i="8"/>
  <c r="P57" i="8" s="1"/>
  <c r="O57" i="8"/>
  <c r="V56" i="8"/>
  <c r="W56" i="8"/>
  <c r="P56" i="8" s="1"/>
  <c r="O56" i="8"/>
  <c r="V55" i="8"/>
  <c r="W55" i="8"/>
  <c r="P55" i="8" s="1"/>
  <c r="O55" i="8"/>
  <c r="V34" i="8"/>
  <c r="W34" i="8"/>
  <c r="P34" i="8" s="1"/>
  <c r="O34" i="8"/>
  <c r="V33" i="8"/>
  <c r="W33" i="8"/>
  <c r="P33" i="8" s="1"/>
  <c r="O33" i="8"/>
  <c r="V32" i="8"/>
  <c r="W32" i="8"/>
  <c r="P32" i="8" s="1"/>
  <c r="O32" i="8"/>
  <c r="V31" i="8"/>
  <c r="W31" i="8"/>
  <c r="P31" i="8" s="1"/>
  <c r="O31" i="8"/>
  <c r="O8" i="8"/>
  <c r="M8" i="8"/>
  <c r="V8" i="8" s="1"/>
  <c r="O7" i="8"/>
  <c r="M7" i="8"/>
  <c r="V7" i="8" s="1"/>
  <c r="O6" i="8"/>
  <c r="M6" i="8"/>
  <c r="Y6" i="8" s="1"/>
  <c r="O5" i="8"/>
  <c r="M5" i="8"/>
  <c r="V5" i="8" s="1"/>
  <c r="O4" i="8"/>
  <c r="M4" i="8"/>
  <c r="V4" i="8" s="1"/>
  <c r="O3" i="8"/>
  <c r="M3" i="8"/>
  <c r="V3" i="8" s="1"/>
  <c r="O2" i="8"/>
  <c r="J55" i="8"/>
  <c r="N55" i="8" s="1"/>
  <c r="J56" i="8"/>
  <c r="N56" i="8" s="1"/>
  <c r="J57" i="8"/>
  <c r="N57" i="8" s="1"/>
  <c r="J58" i="8"/>
  <c r="N58" i="8" s="1"/>
  <c r="M18" i="10"/>
  <c r="J18" i="10" s="1"/>
  <c r="M19" i="10"/>
  <c r="J19" i="10" s="1"/>
  <c r="M20" i="10"/>
  <c r="J20" i="10" s="1"/>
  <c r="M21" i="10"/>
  <c r="J21" i="10" s="1"/>
  <c r="M22" i="10"/>
  <c r="J22" i="10" s="1"/>
  <c r="M23" i="10"/>
  <c r="J23" i="10" s="1"/>
  <c r="M24" i="10"/>
  <c r="J24" i="10" s="1"/>
  <c r="M25" i="10"/>
  <c r="J25" i="10" s="1"/>
  <c r="M26" i="10"/>
  <c r="J26" i="10" s="1"/>
  <c r="M27" i="10"/>
  <c r="J27" i="10" s="1"/>
  <c r="M28" i="10"/>
  <c r="V28" i="10" s="1"/>
  <c r="L28" i="10" s="1"/>
  <c r="M29" i="10"/>
  <c r="V29" i="10" s="1"/>
  <c r="L29" i="10" s="1"/>
  <c r="M30" i="10"/>
  <c r="J30" i="10" s="1"/>
  <c r="M31" i="10"/>
  <c r="J31" i="10" s="1"/>
  <c r="M32" i="10"/>
  <c r="V32" i="10" s="1"/>
  <c r="L32" i="10" s="1"/>
  <c r="M33" i="10"/>
  <c r="V33" i="10" s="1"/>
  <c r="L33" i="10" s="1"/>
  <c r="M34" i="10"/>
  <c r="V34" i="10" s="1"/>
  <c r="L34" i="10" s="1"/>
  <c r="M35" i="10"/>
  <c r="J35" i="10" s="1"/>
  <c r="M36" i="10"/>
  <c r="V36" i="10" s="1"/>
  <c r="L36" i="10" s="1"/>
  <c r="M37" i="10"/>
  <c r="V37" i="10" s="1"/>
  <c r="L37" i="10" s="1"/>
  <c r="M38" i="10"/>
  <c r="J38" i="10" s="1"/>
  <c r="M39" i="10"/>
  <c r="V39" i="10" s="1"/>
  <c r="L39" i="10" s="1"/>
  <c r="M40" i="10"/>
  <c r="V40" i="10" s="1"/>
  <c r="L40" i="10" s="1"/>
  <c r="M41" i="10"/>
  <c r="V41" i="10" s="1"/>
  <c r="L41" i="10" s="1"/>
  <c r="M42" i="10"/>
  <c r="V42" i="10" s="1"/>
  <c r="L42" i="10" s="1"/>
  <c r="M43" i="10"/>
  <c r="J43" i="10" s="1"/>
  <c r="M44" i="10"/>
  <c r="J44" i="10" s="1"/>
  <c r="M45" i="10"/>
  <c r="J45" i="10" s="1"/>
  <c r="M46" i="10"/>
  <c r="V46" i="10" s="1"/>
  <c r="L46" i="10" s="1"/>
  <c r="M47" i="10"/>
  <c r="J47" i="10" s="1"/>
  <c r="M48" i="10"/>
  <c r="J48" i="10" s="1"/>
  <c r="M49" i="10"/>
  <c r="J49" i="10" s="1"/>
  <c r="M50" i="10"/>
  <c r="V50" i="10" s="1"/>
  <c r="L50" i="10" s="1"/>
  <c r="M51" i="10"/>
  <c r="V51" i="10" s="1"/>
  <c r="L51" i="10" s="1"/>
  <c r="M52" i="10"/>
  <c r="V52" i="10" s="1"/>
  <c r="L52" i="10" s="1"/>
  <c r="M53" i="10"/>
  <c r="J53" i="10" s="1"/>
  <c r="M17" i="10"/>
  <c r="V17" i="10" s="1"/>
  <c r="W93" i="8" l="1"/>
  <c r="P93" i="8" s="1"/>
  <c r="L93" i="8"/>
  <c r="W94" i="8"/>
  <c r="P94" i="8" s="1"/>
  <c r="L94" i="8"/>
  <c r="W98" i="8"/>
  <c r="P98" i="8" s="1"/>
  <c r="L98" i="8"/>
  <c r="W102" i="8"/>
  <c r="P102" i="8" s="1"/>
  <c r="L102" i="8"/>
  <c r="W106" i="8"/>
  <c r="P106" i="8" s="1"/>
  <c r="L106" i="8"/>
  <c r="W110" i="8"/>
  <c r="P110" i="8" s="1"/>
  <c r="L110" i="8"/>
  <c r="W114" i="8"/>
  <c r="P114" i="8" s="1"/>
  <c r="L114" i="8"/>
  <c r="W118" i="8"/>
  <c r="P118" i="8" s="1"/>
  <c r="L118" i="8"/>
  <c r="W84" i="8"/>
  <c r="P84" i="8" s="1"/>
  <c r="L84" i="8"/>
  <c r="W95" i="8"/>
  <c r="P95" i="8" s="1"/>
  <c r="L95" i="8"/>
  <c r="W115" i="8"/>
  <c r="P115" i="8" s="1"/>
  <c r="L115" i="8"/>
  <c r="J15" i="13"/>
  <c r="N15" i="13" s="1"/>
  <c r="L15" i="13"/>
  <c r="P55" i="13"/>
  <c r="L55" i="13"/>
  <c r="P63" i="13"/>
  <c r="L63" i="13"/>
  <c r="P61" i="13"/>
  <c r="L61" i="13"/>
  <c r="J14" i="13"/>
  <c r="N14" i="13" s="1"/>
  <c r="L14" i="13"/>
  <c r="X22" i="13"/>
  <c r="P57" i="13"/>
  <c r="L57" i="13"/>
  <c r="J65" i="13"/>
  <c r="L65" i="13"/>
  <c r="P59" i="13"/>
  <c r="L59" i="13"/>
  <c r="X19" i="13"/>
  <c r="W20" i="13"/>
  <c r="P20" i="13" s="1"/>
  <c r="L20" i="13"/>
  <c r="U21" i="13"/>
  <c r="J67" i="13"/>
  <c r="L67" i="13"/>
  <c r="X10" i="13"/>
  <c r="L10" i="13" s="1"/>
  <c r="X13" i="13"/>
  <c r="X17" i="13"/>
  <c r="J17" i="13" s="1"/>
  <c r="N17" i="13" s="1"/>
  <c r="X23" i="13"/>
  <c r="L23" i="13" s="1"/>
  <c r="J17" i="10"/>
  <c r="L17" i="10"/>
  <c r="V25" i="10"/>
  <c r="L25" i="10" s="1"/>
  <c r="W6" i="8"/>
  <c r="P6" i="8" s="1"/>
  <c r="L6" i="8"/>
  <c r="Y3" i="8"/>
  <c r="Y89" i="8"/>
  <c r="V98" i="8"/>
  <c r="Y103" i="8"/>
  <c r="V95" i="8"/>
  <c r="Y88" i="8"/>
  <c r="Y97" i="8"/>
  <c r="Y7" i="8"/>
  <c r="Y85" i="8"/>
  <c r="Y109" i="8"/>
  <c r="P29" i="14"/>
  <c r="J29" i="14"/>
  <c r="P26" i="14"/>
  <c r="J26" i="14"/>
  <c r="U6" i="13"/>
  <c r="X9" i="13"/>
  <c r="L9" i="13" s="1"/>
  <c r="U8" i="13"/>
  <c r="U4" i="13"/>
  <c r="X18" i="13"/>
  <c r="L18" i="13" s="1"/>
  <c r="J59" i="13"/>
  <c r="P67" i="13"/>
  <c r="J61" i="13"/>
  <c r="P65" i="13"/>
  <c r="W3" i="13"/>
  <c r="P3" i="13" s="1"/>
  <c r="J3" i="13"/>
  <c r="N3" i="13" s="1"/>
  <c r="W7" i="13"/>
  <c r="P7" i="13" s="1"/>
  <c r="J7" i="13"/>
  <c r="N7" i="13" s="1"/>
  <c r="P2" i="13"/>
  <c r="J2" i="13"/>
  <c r="N2" i="13" s="1"/>
  <c r="W6" i="13"/>
  <c r="P6" i="13" s="1"/>
  <c r="J6" i="13"/>
  <c r="N6" i="13" s="1"/>
  <c r="W21" i="13"/>
  <c r="P21" i="13" s="1"/>
  <c r="J21" i="13"/>
  <c r="N21" i="13" s="1"/>
  <c r="J16" i="13"/>
  <c r="N16" i="13" s="1"/>
  <c r="W16" i="13"/>
  <c r="P16" i="13" s="1"/>
  <c r="W4" i="13"/>
  <c r="P4" i="13" s="1"/>
  <c r="J4" i="13"/>
  <c r="N4" i="13" s="1"/>
  <c r="J8" i="13"/>
  <c r="N8" i="13" s="1"/>
  <c r="W8" i="13"/>
  <c r="P8" i="13" s="1"/>
  <c r="W5" i="13"/>
  <c r="P5" i="13" s="1"/>
  <c r="J5" i="13"/>
  <c r="N5" i="13" s="1"/>
  <c r="X56" i="13"/>
  <c r="L56" i="13" s="1"/>
  <c r="X58" i="13"/>
  <c r="L58" i="13" s="1"/>
  <c r="U3" i="13"/>
  <c r="X66" i="13"/>
  <c r="L66" i="13" s="1"/>
  <c r="W15" i="13"/>
  <c r="P15" i="13" s="1"/>
  <c r="U20" i="13"/>
  <c r="J55" i="13"/>
  <c r="X68" i="13"/>
  <c r="L68" i="13" s="1"/>
  <c r="U5" i="13"/>
  <c r="U7" i="13"/>
  <c r="X12" i="13"/>
  <c r="L12" i="13" s="1"/>
  <c r="J57" i="13"/>
  <c r="X60" i="13"/>
  <c r="L60" i="13" s="1"/>
  <c r="W14" i="13"/>
  <c r="P14" i="13" s="1"/>
  <c r="W19" i="13"/>
  <c r="P19" i="13" s="1"/>
  <c r="X62" i="13"/>
  <c r="L62" i="13" s="1"/>
  <c r="X11" i="13"/>
  <c r="L11" i="13" s="1"/>
  <c r="X64" i="13"/>
  <c r="L64" i="13" s="1"/>
  <c r="J109" i="12"/>
  <c r="N109" i="12" s="1"/>
  <c r="R108" i="12"/>
  <c r="Q108" i="12" s="1"/>
  <c r="J107" i="12"/>
  <c r="N107" i="12" s="1"/>
  <c r="L106" i="12"/>
  <c r="T106" i="12" s="1"/>
  <c r="P106" i="12" s="1"/>
  <c r="L108" i="12"/>
  <c r="T108" i="12" s="1"/>
  <c r="P108" i="12" s="1"/>
  <c r="J106" i="12"/>
  <c r="N106" i="12" s="1"/>
  <c r="R109" i="12"/>
  <c r="Q109" i="12" s="1"/>
  <c r="J113" i="12"/>
  <c r="N113" i="12" s="1"/>
  <c r="J86" i="12"/>
  <c r="N86" i="12" s="1"/>
  <c r="L26" i="12"/>
  <c r="T26" i="12" s="1"/>
  <c r="P26" i="12" s="1"/>
  <c r="L21" i="12"/>
  <c r="J21" i="12" s="1"/>
  <c r="N21" i="12" s="1"/>
  <c r="R76" i="12"/>
  <c r="Q76" i="12" s="1"/>
  <c r="L15" i="12"/>
  <c r="T15" i="12" s="1"/>
  <c r="P15" i="12" s="1"/>
  <c r="L29" i="12"/>
  <c r="T29" i="12" s="1"/>
  <c r="P29" i="12" s="1"/>
  <c r="J87" i="12"/>
  <c r="N87" i="12" s="1"/>
  <c r="J114" i="12"/>
  <c r="N114" i="12" s="1"/>
  <c r="L9" i="12"/>
  <c r="T9" i="12" s="1"/>
  <c r="P9" i="12" s="1"/>
  <c r="R81" i="12"/>
  <c r="Q81" i="12" s="1"/>
  <c r="L8" i="12"/>
  <c r="T8" i="12" s="1"/>
  <c r="P8" i="12" s="1"/>
  <c r="T78" i="12"/>
  <c r="P78" i="12" s="1"/>
  <c r="T74" i="12"/>
  <c r="P74" i="12" s="1"/>
  <c r="R112" i="12"/>
  <c r="Q112" i="12" s="1"/>
  <c r="R114" i="12"/>
  <c r="Q114" i="12" s="1"/>
  <c r="L4" i="12"/>
  <c r="T4" i="12" s="1"/>
  <c r="P4" i="12" s="1"/>
  <c r="L10" i="12"/>
  <c r="T10" i="12" s="1"/>
  <c r="P10" i="12" s="1"/>
  <c r="L17" i="12"/>
  <c r="L28" i="12"/>
  <c r="J28" i="12" s="1"/>
  <c r="N28" i="12" s="1"/>
  <c r="T82" i="12"/>
  <c r="P82" i="12" s="1"/>
  <c r="L93" i="12"/>
  <c r="T93" i="12" s="1"/>
  <c r="P93" i="12" s="1"/>
  <c r="J97" i="12"/>
  <c r="N97" i="12" s="1"/>
  <c r="L5" i="12"/>
  <c r="R14" i="12"/>
  <c r="Q14" i="12" s="1"/>
  <c r="J27" i="12"/>
  <c r="N27" i="12" s="1"/>
  <c r="L73" i="12"/>
  <c r="T73" i="12" s="1"/>
  <c r="P73" i="12" s="1"/>
  <c r="J84" i="12"/>
  <c r="N84" i="12" s="1"/>
  <c r="J92" i="12"/>
  <c r="N92" i="12" s="1"/>
  <c r="L97" i="12"/>
  <c r="T97" i="12" s="1"/>
  <c r="P97" i="12" s="1"/>
  <c r="J104" i="12"/>
  <c r="N104" i="12" s="1"/>
  <c r="L105" i="12"/>
  <c r="T105" i="12" s="1"/>
  <c r="P105" i="12" s="1"/>
  <c r="J110" i="12"/>
  <c r="N110" i="12" s="1"/>
  <c r="R117" i="12"/>
  <c r="Q117" i="12" s="1"/>
  <c r="L20" i="12"/>
  <c r="T20" i="12" s="1"/>
  <c r="P20" i="12" s="1"/>
  <c r="L24" i="12"/>
  <c r="T24" i="12" s="1"/>
  <c r="P24" i="12" s="1"/>
  <c r="R72" i="12"/>
  <c r="Q72" i="12" s="1"/>
  <c r="R80" i="12"/>
  <c r="Q80" i="12" s="1"/>
  <c r="R84" i="12"/>
  <c r="Q84" i="12" s="1"/>
  <c r="J90" i="12"/>
  <c r="N90" i="12" s="1"/>
  <c r="R96" i="12"/>
  <c r="Q96" i="12" s="1"/>
  <c r="R104" i="12"/>
  <c r="Q104" i="12" s="1"/>
  <c r="R105" i="12"/>
  <c r="Q105" i="12" s="1"/>
  <c r="R110" i="12"/>
  <c r="Q110" i="12" s="1"/>
  <c r="T72" i="12"/>
  <c r="P72" i="12" s="1"/>
  <c r="L11" i="12"/>
  <c r="J11" i="12" s="1"/>
  <c r="N11" i="12" s="1"/>
  <c r="L19" i="12"/>
  <c r="T19" i="12" s="1"/>
  <c r="P19" i="12" s="1"/>
  <c r="L23" i="12"/>
  <c r="T23" i="12" s="1"/>
  <c r="P23" i="12" s="1"/>
  <c r="J70" i="12"/>
  <c r="N70" i="12" s="1"/>
  <c r="R71" i="12"/>
  <c r="Q71" i="12" s="1"/>
  <c r="R87" i="12"/>
  <c r="Q87" i="12" s="1"/>
  <c r="R100" i="12"/>
  <c r="Q100" i="12" s="1"/>
  <c r="J112" i="12"/>
  <c r="N112" i="12" s="1"/>
  <c r="L2" i="12"/>
  <c r="T2" i="12" s="1"/>
  <c r="P2" i="12" s="1"/>
  <c r="L3" i="12"/>
  <c r="L16" i="12"/>
  <c r="J16" i="12" s="1"/>
  <c r="N16" i="12" s="1"/>
  <c r="R27" i="12"/>
  <c r="Q27" i="12" s="1"/>
  <c r="R116" i="12"/>
  <c r="Q116" i="12" s="1"/>
  <c r="R6" i="12"/>
  <c r="Q6" i="12" s="1"/>
  <c r="L25" i="12"/>
  <c r="J80" i="12"/>
  <c r="N80" i="12" s="1"/>
  <c r="J88" i="12"/>
  <c r="N88" i="12" s="1"/>
  <c r="J94" i="12"/>
  <c r="N94" i="12" s="1"/>
  <c r="J96" i="12"/>
  <c r="N96" i="12" s="1"/>
  <c r="J98" i="12"/>
  <c r="N98" i="12" s="1"/>
  <c r="J100" i="12"/>
  <c r="N100" i="12" s="1"/>
  <c r="R103" i="12"/>
  <c r="Q103" i="12" s="1"/>
  <c r="R111" i="12"/>
  <c r="Q111" i="12" s="1"/>
  <c r="J118" i="12"/>
  <c r="N118" i="12" s="1"/>
  <c r="J89" i="12"/>
  <c r="N89" i="12" s="1"/>
  <c r="R102" i="12"/>
  <c r="Q102" i="12" s="1"/>
  <c r="L12" i="12"/>
  <c r="T12" i="12" s="1"/>
  <c r="P12" i="12" s="1"/>
  <c r="L13" i="12"/>
  <c r="L30" i="12"/>
  <c r="R74" i="12"/>
  <c r="Q74" i="12" s="1"/>
  <c r="L77" i="12"/>
  <c r="L79" i="12"/>
  <c r="J79" i="12" s="1"/>
  <c r="N79" i="12" s="1"/>
  <c r="R82" i="12"/>
  <c r="Q82" i="12" s="1"/>
  <c r="L89" i="12"/>
  <c r="T89" i="12" s="1"/>
  <c r="P89" i="12" s="1"/>
  <c r="J91" i="12"/>
  <c r="N91" i="12" s="1"/>
  <c r="L95" i="12"/>
  <c r="T95" i="12" s="1"/>
  <c r="P95" i="12" s="1"/>
  <c r="J99" i="12"/>
  <c r="N99" i="12" s="1"/>
  <c r="J116" i="12"/>
  <c r="N116" i="12" s="1"/>
  <c r="R88" i="12"/>
  <c r="Q88" i="12" s="1"/>
  <c r="J111" i="12"/>
  <c r="N111" i="12" s="1"/>
  <c r="R118" i="12"/>
  <c r="Q118" i="12" s="1"/>
  <c r="L7" i="12"/>
  <c r="R70" i="12"/>
  <c r="Q70" i="12" s="1"/>
  <c r="R78" i="12"/>
  <c r="Q78" i="12" s="1"/>
  <c r="R86" i="12"/>
  <c r="Q86" i="12" s="1"/>
  <c r="R90" i="12"/>
  <c r="Q90" i="12" s="1"/>
  <c r="R92" i="12"/>
  <c r="Q92" i="12" s="1"/>
  <c r="R94" i="12"/>
  <c r="Q94" i="12" s="1"/>
  <c r="R98" i="12"/>
  <c r="Q98" i="12" s="1"/>
  <c r="J102" i="12"/>
  <c r="N102" i="12" s="1"/>
  <c r="J103" i="12"/>
  <c r="N103" i="12" s="1"/>
  <c r="J83" i="12"/>
  <c r="N83" i="12" s="1"/>
  <c r="T83" i="12"/>
  <c r="P83" i="12" s="1"/>
  <c r="J71" i="12"/>
  <c r="N71" i="12" s="1"/>
  <c r="T71" i="12"/>
  <c r="P71" i="12" s="1"/>
  <c r="L75" i="12"/>
  <c r="T76" i="12"/>
  <c r="P76" i="12" s="1"/>
  <c r="R83" i="12"/>
  <c r="Q83" i="12" s="1"/>
  <c r="J85" i="12"/>
  <c r="N85" i="12" s="1"/>
  <c r="L91" i="12"/>
  <c r="T91" i="12" s="1"/>
  <c r="P91" i="12" s="1"/>
  <c r="R99" i="12"/>
  <c r="Q99" i="12" s="1"/>
  <c r="J101" i="12"/>
  <c r="N101" i="12" s="1"/>
  <c r="R113" i="12"/>
  <c r="Q113" i="12" s="1"/>
  <c r="J115" i="12"/>
  <c r="N115" i="12" s="1"/>
  <c r="L18" i="12"/>
  <c r="L22" i="12"/>
  <c r="L85" i="12"/>
  <c r="T85" i="12" s="1"/>
  <c r="P85" i="12" s="1"/>
  <c r="R93" i="12"/>
  <c r="Q93" i="12" s="1"/>
  <c r="J95" i="12"/>
  <c r="N95" i="12" s="1"/>
  <c r="L101" i="12"/>
  <c r="T101" i="12" s="1"/>
  <c r="P101" i="12" s="1"/>
  <c r="L115" i="12"/>
  <c r="T115" i="12" s="1"/>
  <c r="P115" i="12" s="1"/>
  <c r="T81" i="12"/>
  <c r="P81" i="12" s="1"/>
  <c r="J117" i="12"/>
  <c r="N117" i="12" s="1"/>
  <c r="J6" i="12"/>
  <c r="N6" i="12" s="1"/>
  <c r="J14" i="12"/>
  <c r="N14" i="12" s="1"/>
  <c r="V24" i="10"/>
  <c r="L24" i="10" s="1"/>
  <c r="V30" i="10"/>
  <c r="L30" i="10" s="1"/>
  <c r="J37" i="10"/>
  <c r="J34" i="10"/>
  <c r="V49" i="10"/>
  <c r="J33" i="10"/>
  <c r="V48" i="10"/>
  <c r="L48" i="10" s="1"/>
  <c r="J32" i="10"/>
  <c r="J39" i="10"/>
  <c r="N39" i="10" s="1"/>
  <c r="V45" i="10"/>
  <c r="L45" i="10" s="1"/>
  <c r="V44" i="10"/>
  <c r="J52" i="10"/>
  <c r="V43" i="10"/>
  <c r="J51" i="10"/>
  <c r="V38" i="10"/>
  <c r="L38" i="10" s="1"/>
  <c r="J50" i="10"/>
  <c r="N50" i="10" s="1"/>
  <c r="V31" i="10"/>
  <c r="L31" i="10" s="1"/>
  <c r="V118" i="8"/>
  <c r="V115" i="8"/>
  <c r="Y119" i="8"/>
  <c r="Y87" i="8"/>
  <c r="Y99" i="8"/>
  <c r="Y5" i="8"/>
  <c r="Y101" i="8"/>
  <c r="Y107" i="8"/>
  <c r="Y117" i="8"/>
  <c r="Y111" i="8"/>
  <c r="V6" i="8"/>
  <c r="Y91" i="8"/>
  <c r="V110" i="8"/>
  <c r="Y113" i="8"/>
  <c r="V2" i="8"/>
  <c r="V106" i="8"/>
  <c r="V114" i="8"/>
  <c r="V94" i="8"/>
  <c r="V102" i="8"/>
  <c r="Y105" i="8"/>
  <c r="Y92" i="8"/>
  <c r="Y96" i="8"/>
  <c r="Y100" i="8"/>
  <c r="Y104" i="8"/>
  <c r="Y108" i="8"/>
  <c r="Y112" i="8"/>
  <c r="Y116" i="8"/>
  <c r="Y120" i="8"/>
  <c r="Y86" i="8"/>
  <c r="Y90" i="8"/>
  <c r="Y4" i="8"/>
  <c r="Y8" i="8"/>
  <c r="V53" i="10"/>
  <c r="J46" i="10"/>
  <c r="V47" i="10"/>
  <c r="J41" i="10"/>
  <c r="N41" i="10" s="1"/>
  <c r="J42" i="10"/>
  <c r="N42" i="10" s="1"/>
  <c r="J40" i="10"/>
  <c r="V35" i="10"/>
  <c r="J36" i="10"/>
  <c r="V21" i="10"/>
  <c r="V22" i="10"/>
  <c r="L22" i="10" s="1"/>
  <c r="V23" i="10"/>
  <c r="L23" i="10" s="1"/>
  <c r="V20" i="10"/>
  <c r="V19" i="10"/>
  <c r="L19" i="10" s="1"/>
  <c r="V18" i="10"/>
  <c r="L18" i="10" s="1"/>
  <c r="J28" i="10"/>
  <c r="V27" i="10"/>
  <c r="V26" i="10"/>
  <c r="L26" i="10" s="1"/>
  <c r="J29" i="10"/>
  <c r="M70" i="8"/>
  <c r="J31" i="8"/>
  <c r="N31" i="8" s="1"/>
  <c r="M9" i="8"/>
  <c r="U47" i="10"/>
  <c r="Q47" i="10" s="1"/>
  <c r="U48" i="10"/>
  <c r="Q48" i="10" s="1"/>
  <c r="U49" i="10"/>
  <c r="Q49" i="10" s="1"/>
  <c r="U50" i="10"/>
  <c r="Q50" i="10" s="1"/>
  <c r="U51" i="10"/>
  <c r="Q51" i="10" s="1"/>
  <c r="U52" i="10"/>
  <c r="Q52" i="10" s="1"/>
  <c r="U53" i="10"/>
  <c r="Q53" i="10" s="1"/>
  <c r="U46" i="10"/>
  <c r="Q46" i="10" s="1"/>
  <c r="U42" i="10"/>
  <c r="Q42" i="10" s="1"/>
  <c r="U43" i="10"/>
  <c r="Q43" i="10" s="1"/>
  <c r="U44" i="10"/>
  <c r="Q44" i="10" s="1"/>
  <c r="U45" i="10"/>
  <c r="Q45" i="10" s="1"/>
  <c r="U41" i="10"/>
  <c r="Q41" i="10" s="1"/>
  <c r="O42" i="10"/>
  <c r="O43" i="10"/>
  <c r="O44" i="10"/>
  <c r="O45" i="10"/>
  <c r="U40" i="10"/>
  <c r="Q40" i="10" s="1"/>
  <c r="O40" i="10"/>
  <c r="O41" i="10"/>
  <c r="U39" i="10"/>
  <c r="Q39" i="10" s="1"/>
  <c r="O31" i="10"/>
  <c r="U31" i="10"/>
  <c r="Q31" i="10" s="1"/>
  <c r="O32" i="10"/>
  <c r="U32" i="10"/>
  <c r="Q32" i="10" s="1"/>
  <c r="O33" i="10"/>
  <c r="U33" i="10"/>
  <c r="Q33" i="10" s="1"/>
  <c r="O34" i="10"/>
  <c r="U34" i="10"/>
  <c r="Q34" i="10" s="1"/>
  <c r="O35" i="10"/>
  <c r="U35" i="10"/>
  <c r="Q35" i="10" s="1"/>
  <c r="O36" i="10"/>
  <c r="U36" i="10"/>
  <c r="Q36" i="10" s="1"/>
  <c r="O37" i="10"/>
  <c r="U37" i="10"/>
  <c r="Q37" i="10" s="1"/>
  <c r="O38" i="10"/>
  <c r="U38" i="10"/>
  <c r="Q38" i="10" s="1"/>
  <c r="U30" i="10"/>
  <c r="Q30" i="10" s="1"/>
  <c r="O25" i="10"/>
  <c r="U25" i="10"/>
  <c r="Q25" i="10" s="1"/>
  <c r="O26" i="10"/>
  <c r="U26" i="10"/>
  <c r="Q26" i="10" s="1"/>
  <c r="O27" i="10"/>
  <c r="U27" i="10"/>
  <c r="Q27" i="10" s="1"/>
  <c r="O28" i="10"/>
  <c r="U28" i="10"/>
  <c r="Q28" i="10" s="1"/>
  <c r="O29" i="10"/>
  <c r="U29" i="10"/>
  <c r="Q29" i="10" s="1"/>
  <c r="U24" i="10"/>
  <c r="Q24" i="10" s="1"/>
  <c r="O18" i="10"/>
  <c r="U18" i="10"/>
  <c r="Q18" i="10" s="1"/>
  <c r="O19" i="10"/>
  <c r="U19" i="10"/>
  <c r="Q19" i="10" s="1"/>
  <c r="O20" i="10"/>
  <c r="U20" i="10"/>
  <c r="Q20" i="10" s="1"/>
  <c r="O21" i="10"/>
  <c r="U21" i="10"/>
  <c r="Q21" i="10" s="1"/>
  <c r="O22" i="10"/>
  <c r="U22" i="10"/>
  <c r="Q22" i="10" s="1"/>
  <c r="O23" i="10"/>
  <c r="U23" i="10"/>
  <c r="Q23" i="10" s="1"/>
  <c r="U17" i="10"/>
  <c r="Q17" i="10" s="1"/>
  <c r="O14" i="10"/>
  <c r="S14" i="10"/>
  <c r="P14" i="10" s="1"/>
  <c r="U14" i="10"/>
  <c r="Q14" i="10" s="1"/>
  <c r="O15" i="10"/>
  <c r="S15" i="10"/>
  <c r="P15" i="10" s="1"/>
  <c r="U15" i="10"/>
  <c r="Q15" i="10" s="1"/>
  <c r="O16" i="10"/>
  <c r="S16" i="10"/>
  <c r="P16" i="10" s="1"/>
  <c r="U16" i="10"/>
  <c r="Q16" i="10" s="1"/>
  <c r="S13" i="10"/>
  <c r="P13" i="10" s="1"/>
  <c r="U13" i="10"/>
  <c r="Q13" i="10" s="1"/>
  <c r="O10" i="10"/>
  <c r="S10" i="10"/>
  <c r="P10" i="10" s="1"/>
  <c r="U10" i="10"/>
  <c r="Q10" i="10" s="1"/>
  <c r="O11" i="10"/>
  <c r="S11" i="10"/>
  <c r="P11" i="10" s="1"/>
  <c r="U11" i="10"/>
  <c r="Q11" i="10" s="1"/>
  <c r="O12" i="10"/>
  <c r="S12" i="10"/>
  <c r="P12" i="10" s="1"/>
  <c r="U12" i="10"/>
  <c r="Q12" i="10" s="1"/>
  <c r="S9" i="10"/>
  <c r="P9" i="10" s="1"/>
  <c r="U9" i="10"/>
  <c r="Q9" i="10" s="1"/>
  <c r="O47" i="10"/>
  <c r="O48" i="10"/>
  <c r="O49" i="10"/>
  <c r="O50" i="10"/>
  <c r="O51" i="10"/>
  <c r="O52" i="10"/>
  <c r="O53" i="10"/>
  <c r="O46" i="10"/>
  <c r="O39" i="10"/>
  <c r="O30" i="10"/>
  <c r="O24" i="10"/>
  <c r="O17" i="10"/>
  <c r="O13" i="10"/>
  <c r="O9" i="10"/>
  <c r="O3" i="10"/>
  <c r="O4" i="10"/>
  <c r="O5" i="10"/>
  <c r="O6" i="10"/>
  <c r="O7" i="10"/>
  <c r="O8" i="10"/>
  <c r="M68" i="11"/>
  <c r="L68" i="11" s="1"/>
  <c r="J68" i="11" s="1"/>
  <c r="I68" i="11"/>
  <c r="H68" i="11"/>
  <c r="G68" i="11"/>
  <c r="M67" i="11"/>
  <c r="L67" i="11"/>
  <c r="J67" i="11"/>
  <c r="I67" i="11"/>
  <c r="H67" i="11"/>
  <c r="G67" i="11"/>
  <c r="M66" i="11"/>
  <c r="L66" i="11" s="1"/>
  <c r="J66" i="11" s="1"/>
  <c r="I66" i="11"/>
  <c r="H66" i="11"/>
  <c r="G66" i="11"/>
  <c r="M65" i="11"/>
  <c r="L65" i="11" s="1"/>
  <c r="J65" i="11" s="1"/>
  <c r="I65" i="11"/>
  <c r="H65" i="11"/>
  <c r="G65" i="11"/>
  <c r="M64" i="11"/>
  <c r="L64" i="11" s="1"/>
  <c r="J64" i="11" s="1"/>
  <c r="I64" i="11"/>
  <c r="H64" i="11"/>
  <c r="G64" i="11"/>
  <c r="M63" i="11"/>
  <c r="L63" i="11" s="1"/>
  <c r="J63" i="11" s="1"/>
  <c r="I63" i="11"/>
  <c r="H63" i="11"/>
  <c r="G63" i="11"/>
  <c r="M62" i="11"/>
  <c r="L62" i="11" s="1"/>
  <c r="J62" i="11" s="1"/>
  <c r="I62" i="11"/>
  <c r="H62" i="11"/>
  <c r="G62" i="11"/>
  <c r="M61" i="11"/>
  <c r="L61" i="11" s="1"/>
  <c r="J61" i="11" s="1"/>
  <c r="I61" i="11"/>
  <c r="H61" i="11"/>
  <c r="G61" i="11"/>
  <c r="M60" i="11"/>
  <c r="L60" i="11" s="1"/>
  <c r="J60" i="11" s="1"/>
  <c r="I60" i="11"/>
  <c r="H60" i="11"/>
  <c r="G60" i="11"/>
  <c r="M59" i="11"/>
  <c r="L59" i="11" s="1"/>
  <c r="J59" i="11" s="1"/>
  <c r="I59" i="11"/>
  <c r="H59" i="11"/>
  <c r="G59" i="11"/>
  <c r="M58" i="11"/>
  <c r="L58" i="11" s="1"/>
  <c r="J58" i="11" s="1"/>
  <c r="I58" i="11"/>
  <c r="H58" i="11"/>
  <c r="G58" i="11"/>
  <c r="M57" i="11"/>
  <c r="L57" i="11" s="1"/>
  <c r="J57" i="11" s="1"/>
  <c r="I57" i="11"/>
  <c r="H57" i="11"/>
  <c r="G57" i="11"/>
  <c r="M56" i="11"/>
  <c r="L56" i="11" s="1"/>
  <c r="J56" i="11" s="1"/>
  <c r="I56" i="11"/>
  <c r="H56" i="11"/>
  <c r="G56" i="11"/>
  <c r="M55" i="11"/>
  <c r="L55" i="11" s="1"/>
  <c r="J55" i="11" s="1"/>
  <c r="I55" i="11"/>
  <c r="H55" i="11"/>
  <c r="G55" i="11"/>
  <c r="J54" i="11"/>
  <c r="I54" i="11"/>
  <c r="H54" i="11"/>
  <c r="G54" i="11"/>
  <c r="J53" i="11"/>
  <c r="I53" i="11"/>
  <c r="H53" i="11"/>
  <c r="G53" i="11"/>
  <c r="J52" i="11"/>
  <c r="I52" i="11"/>
  <c r="H52" i="11"/>
  <c r="G52" i="11"/>
  <c r="J51" i="11"/>
  <c r="I51" i="11"/>
  <c r="H51" i="11"/>
  <c r="G51" i="11"/>
  <c r="J50" i="11"/>
  <c r="I50" i="11"/>
  <c r="H50" i="11"/>
  <c r="G50" i="11"/>
  <c r="J49" i="11"/>
  <c r="I49" i="11"/>
  <c r="H49" i="11"/>
  <c r="G49" i="11"/>
  <c r="J48" i="11"/>
  <c r="I48" i="11"/>
  <c r="H48" i="11"/>
  <c r="G48" i="11"/>
  <c r="J47" i="11"/>
  <c r="I47" i="11"/>
  <c r="H47" i="11"/>
  <c r="G47" i="11"/>
  <c r="J46" i="11"/>
  <c r="I46" i="11"/>
  <c r="H46" i="11"/>
  <c r="G46" i="11"/>
  <c r="J45" i="11"/>
  <c r="I45" i="11"/>
  <c r="H45" i="11"/>
  <c r="G45" i="11"/>
  <c r="J44" i="11"/>
  <c r="I44" i="11"/>
  <c r="H44" i="11"/>
  <c r="G44" i="11"/>
  <c r="J43" i="11"/>
  <c r="I43" i="11"/>
  <c r="H43" i="11"/>
  <c r="G43" i="11"/>
  <c r="J42" i="11"/>
  <c r="I42" i="11"/>
  <c r="H42" i="11"/>
  <c r="G42" i="11"/>
  <c r="J41" i="11"/>
  <c r="I41" i="11"/>
  <c r="H41" i="11"/>
  <c r="G41" i="11"/>
  <c r="J40" i="11"/>
  <c r="I40" i="11"/>
  <c r="H40" i="11"/>
  <c r="G40" i="11"/>
  <c r="J39" i="11"/>
  <c r="I39" i="11"/>
  <c r="H39" i="11"/>
  <c r="G39" i="11"/>
  <c r="J38" i="11"/>
  <c r="I38" i="11"/>
  <c r="H38" i="11"/>
  <c r="G38" i="11"/>
  <c r="J37" i="11"/>
  <c r="I37" i="11"/>
  <c r="H37" i="11"/>
  <c r="G37" i="11"/>
  <c r="J36" i="11"/>
  <c r="I36" i="11"/>
  <c r="H36" i="11"/>
  <c r="G36" i="11"/>
  <c r="J35" i="11"/>
  <c r="I35" i="11"/>
  <c r="H35" i="11"/>
  <c r="G35" i="11"/>
  <c r="J34" i="11"/>
  <c r="I34" i="11"/>
  <c r="H34" i="11"/>
  <c r="G34" i="11"/>
  <c r="J33" i="11"/>
  <c r="I33" i="11"/>
  <c r="H33" i="11"/>
  <c r="G33" i="11"/>
  <c r="J32" i="11"/>
  <c r="I32" i="11"/>
  <c r="H32" i="11"/>
  <c r="G32" i="11"/>
  <c r="J31" i="11"/>
  <c r="I31" i="11"/>
  <c r="H31" i="11"/>
  <c r="G31" i="11"/>
  <c r="J30" i="11"/>
  <c r="I30" i="11"/>
  <c r="H30" i="11"/>
  <c r="G30" i="11"/>
  <c r="J29" i="11"/>
  <c r="I29" i="11"/>
  <c r="H29" i="11"/>
  <c r="G29" i="11"/>
  <c r="J28" i="11"/>
  <c r="I28" i="11"/>
  <c r="H28" i="11"/>
  <c r="G28" i="11"/>
  <c r="J27" i="11"/>
  <c r="I27" i="11"/>
  <c r="H27" i="11"/>
  <c r="G27" i="11"/>
  <c r="J26" i="11"/>
  <c r="I26" i="11"/>
  <c r="H26" i="11"/>
  <c r="G26" i="11"/>
  <c r="J25" i="11"/>
  <c r="I25" i="11"/>
  <c r="H25" i="11"/>
  <c r="G25" i="11"/>
  <c r="J24" i="11"/>
  <c r="I24" i="11"/>
  <c r="H24" i="11"/>
  <c r="G24" i="11"/>
  <c r="M23" i="11"/>
  <c r="L23" i="11" s="1"/>
  <c r="J23" i="11" s="1"/>
  <c r="I23" i="11"/>
  <c r="H23" i="11"/>
  <c r="G23" i="11"/>
  <c r="M22" i="11"/>
  <c r="L22" i="11" s="1"/>
  <c r="J22" i="11" s="1"/>
  <c r="I22" i="11"/>
  <c r="H22" i="11"/>
  <c r="G22" i="11"/>
  <c r="S28" i="11"/>
  <c r="M21" i="11"/>
  <c r="L21" i="11"/>
  <c r="J21" i="11" s="1"/>
  <c r="I21" i="11"/>
  <c r="H21" i="11"/>
  <c r="G21" i="11"/>
  <c r="S27" i="11"/>
  <c r="M20" i="11"/>
  <c r="L20" i="11"/>
  <c r="J20" i="11"/>
  <c r="I20" i="11"/>
  <c r="H20" i="11"/>
  <c r="G20" i="11"/>
  <c r="S26" i="11"/>
  <c r="M19" i="11"/>
  <c r="L19" i="11"/>
  <c r="J19" i="11"/>
  <c r="I19" i="11"/>
  <c r="H19" i="11"/>
  <c r="G19" i="11"/>
  <c r="S25" i="11"/>
  <c r="M18" i="11"/>
  <c r="L18" i="11"/>
  <c r="J18" i="11"/>
  <c r="I18" i="11"/>
  <c r="H18" i="11"/>
  <c r="G18" i="11"/>
  <c r="M17" i="11"/>
  <c r="L17" i="11"/>
  <c r="J17" i="11" s="1"/>
  <c r="I17" i="11"/>
  <c r="H17" i="11"/>
  <c r="G17" i="11"/>
  <c r="M16" i="11"/>
  <c r="L16" i="11"/>
  <c r="J16" i="11" s="1"/>
  <c r="I16" i="11"/>
  <c r="H16" i="11"/>
  <c r="G16" i="11"/>
  <c r="M15" i="11"/>
  <c r="L15" i="11"/>
  <c r="J15" i="11"/>
  <c r="I15" i="11"/>
  <c r="H15" i="11"/>
  <c r="G15" i="11"/>
  <c r="M14" i="11"/>
  <c r="L14" i="11" s="1"/>
  <c r="J14" i="11" s="1"/>
  <c r="I14" i="11"/>
  <c r="H14" i="11"/>
  <c r="G14" i="11"/>
  <c r="M13" i="11"/>
  <c r="L13" i="11" s="1"/>
  <c r="J13" i="11" s="1"/>
  <c r="I13" i="11"/>
  <c r="H13" i="11"/>
  <c r="G13" i="11"/>
  <c r="M12" i="11"/>
  <c r="L12" i="11"/>
  <c r="J12" i="11"/>
  <c r="I12" i="11"/>
  <c r="H12" i="11"/>
  <c r="G12" i="11"/>
  <c r="M11" i="11"/>
  <c r="L11" i="11"/>
  <c r="J11" i="11"/>
  <c r="I11" i="11"/>
  <c r="H11" i="11"/>
  <c r="G11" i="11"/>
  <c r="M10" i="11"/>
  <c r="L10" i="11"/>
  <c r="J10" i="11" s="1"/>
  <c r="I10" i="11"/>
  <c r="H10" i="11"/>
  <c r="G10" i="11"/>
  <c r="M9" i="11"/>
  <c r="L9" i="11" s="1"/>
  <c r="J9" i="11" s="1"/>
  <c r="I9" i="11"/>
  <c r="H9" i="11"/>
  <c r="G9" i="11"/>
  <c r="M8" i="11"/>
  <c r="L8" i="11"/>
  <c r="J8" i="11"/>
  <c r="I8" i="11"/>
  <c r="H8" i="11"/>
  <c r="G8" i="11"/>
  <c r="M7" i="11"/>
  <c r="L7" i="11" s="1"/>
  <c r="J7" i="11" s="1"/>
  <c r="I7" i="11"/>
  <c r="H7" i="11"/>
  <c r="G7" i="11"/>
  <c r="M6" i="11"/>
  <c r="L6" i="11" s="1"/>
  <c r="J6" i="11" s="1"/>
  <c r="I6" i="11"/>
  <c r="H6" i="11"/>
  <c r="G6" i="11"/>
  <c r="M5" i="11"/>
  <c r="L5" i="11"/>
  <c r="J5" i="11" s="1"/>
  <c r="I5" i="11"/>
  <c r="H5" i="11"/>
  <c r="G5" i="11"/>
  <c r="M4" i="11"/>
  <c r="L4" i="11"/>
  <c r="J4" i="11"/>
  <c r="I4" i="11"/>
  <c r="H4" i="11"/>
  <c r="G4" i="11"/>
  <c r="M3" i="11"/>
  <c r="L3" i="11"/>
  <c r="J3" i="11" s="1"/>
  <c r="I3" i="11"/>
  <c r="H3" i="11"/>
  <c r="G3" i="11"/>
  <c r="M2" i="11"/>
  <c r="L2" i="11" s="1"/>
  <c r="J2" i="11" s="1"/>
  <c r="I2" i="11"/>
  <c r="H2" i="11"/>
  <c r="G2" i="11"/>
  <c r="I24" i="10"/>
  <c r="Z25" i="10"/>
  <c r="Z26" i="10"/>
  <c r="Z27" i="10"/>
  <c r="Z28" i="10"/>
  <c r="I53" i="10"/>
  <c r="H53" i="10"/>
  <c r="G53" i="10"/>
  <c r="S52" i="10"/>
  <c r="P52" i="10" s="1"/>
  <c r="I52" i="10"/>
  <c r="H52" i="10"/>
  <c r="G52" i="10"/>
  <c r="I51" i="10"/>
  <c r="H51" i="10"/>
  <c r="G51" i="10"/>
  <c r="I50" i="10"/>
  <c r="H50" i="10"/>
  <c r="G50" i="10"/>
  <c r="I49" i="10"/>
  <c r="H49" i="10"/>
  <c r="G49" i="10"/>
  <c r="I48" i="10"/>
  <c r="H48" i="10"/>
  <c r="G48" i="10"/>
  <c r="I47" i="10"/>
  <c r="H47" i="10"/>
  <c r="G47" i="10"/>
  <c r="S46" i="10"/>
  <c r="P46" i="10" s="1"/>
  <c r="I46" i="10"/>
  <c r="H46" i="10"/>
  <c r="G46" i="10"/>
  <c r="N45" i="10"/>
  <c r="I45" i="10"/>
  <c r="H45" i="10"/>
  <c r="G45" i="10"/>
  <c r="N44" i="10"/>
  <c r="I44" i="10"/>
  <c r="H44" i="10"/>
  <c r="G44" i="10"/>
  <c r="N43" i="10"/>
  <c r="I43" i="10"/>
  <c r="H43" i="10"/>
  <c r="G43" i="10"/>
  <c r="S42" i="10"/>
  <c r="P42" i="10" s="1"/>
  <c r="I42" i="10"/>
  <c r="H42" i="10"/>
  <c r="G42" i="10"/>
  <c r="S41" i="10"/>
  <c r="P41" i="10" s="1"/>
  <c r="I41" i="10"/>
  <c r="H41" i="10"/>
  <c r="G41" i="10"/>
  <c r="I40" i="10"/>
  <c r="H40" i="10"/>
  <c r="G40" i="10"/>
  <c r="I39" i="10"/>
  <c r="H39" i="10"/>
  <c r="G39" i="10"/>
  <c r="N38" i="10"/>
  <c r="I38" i="10"/>
  <c r="H38" i="10"/>
  <c r="G38" i="10"/>
  <c r="S37" i="10"/>
  <c r="P37" i="10" s="1"/>
  <c r="I37" i="10"/>
  <c r="H37" i="10"/>
  <c r="G37" i="10"/>
  <c r="S36" i="10"/>
  <c r="P36" i="10" s="1"/>
  <c r="I36" i="10"/>
  <c r="H36" i="10"/>
  <c r="G36" i="10"/>
  <c r="I35" i="10"/>
  <c r="H35" i="10"/>
  <c r="G35" i="10"/>
  <c r="N34" i="10"/>
  <c r="I34" i="10"/>
  <c r="H34" i="10"/>
  <c r="G34" i="10"/>
  <c r="S33" i="10"/>
  <c r="P33" i="10" s="1"/>
  <c r="I33" i="10"/>
  <c r="H33" i="10"/>
  <c r="G33" i="10"/>
  <c r="I32" i="10"/>
  <c r="H32" i="10"/>
  <c r="G32" i="10"/>
  <c r="N31" i="10"/>
  <c r="I31" i="10"/>
  <c r="H31" i="10"/>
  <c r="G31" i="10"/>
  <c r="N30" i="10"/>
  <c r="I30" i="10"/>
  <c r="H30" i="10"/>
  <c r="G30" i="10"/>
  <c r="S29" i="10"/>
  <c r="P29" i="10" s="1"/>
  <c r="I29" i="10"/>
  <c r="H29" i="10"/>
  <c r="G29" i="10"/>
  <c r="S28" i="10"/>
  <c r="P28" i="10" s="1"/>
  <c r="I28" i="10"/>
  <c r="H28" i="10"/>
  <c r="G28" i="10"/>
  <c r="I27" i="10"/>
  <c r="H27" i="10"/>
  <c r="G27" i="10"/>
  <c r="N26" i="10"/>
  <c r="I26" i="10"/>
  <c r="H26" i="10"/>
  <c r="G26" i="10"/>
  <c r="I25" i="10"/>
  <c r="H25" i="10"/>
  <c r="G25" i="10"/>
  <c r="H24" i="10"/>
  <c r="G24" i="10"/>
  <c r="N23" i="10"/>
  <c r="I23" i="10"/>
  <c r="H23" i="10"/>
  <c r="G23" i="10"/>
  <c r="N22" i="10"/>
  <c r="I22" i="10"/>
  <c r="H22" i="10"/>
  <c r="G22" i="10"/>
  <c r="I21" i="10"/>
  <c r="H21" i="10"/>
  <c r="G21" i="10"/>
  <c r="I20" i="10"/>
  <c r="H20" i="10"/>
  <c r="G20" i="10"/>
  <c r="I19" i="10"/>
  <c r="H19" i="10"/>
  <c r="G19" i="10"/>
  <c r="N18" i="10"/>
  <c r="I18" i="10"/>
  <c r="H18" i="10"/>
  <c r="G18" i="10"/>
  <c r="I17" i="10"/>
  <c r="H17" i="10"/>
  <c r="G17" i="10"/>
  <c r="J16" i="10"/>
  <c r="N16" i="10" s="1"/>
  <c r="I16" i="10"/>
  <c r="H16" i="10"/>
  <c r="G16" i="10"/>
  <c r="J15" i="10"/>
  <c r="N15" i="10" s="1"/>
  <c r="I15" i="10"/>
  <c r="H15" i="10"/>
  <c r="G15" i="10"/>
  <c r="J14" i="10"/>
  <c r="N14" i="10" s="1"/>
  <c r="I14" i="10"/>
  <c r="H14" i="10"/>
  <c r="G14" i="10"/>
  <c r="J13" i="10"/>
  <c r="N13" i="10" s="1"/>
  <c r="I13" i="10"/>
  <c r="H13" i="10"/>
  <c r="G13" i="10"/>
  <c r="J12" i="10"/>
  <c r="N12" i="10" s="1"/>
  <c r="I12" i="10"/>
  <c r="H12" i="10"/>
  <c r="G12" i="10"/>
  <c r="J11" i="10"/>
  <c r="N11" i="10" s="1"/>
  <c r="I11" i="10"/>
  <c r="H11" i="10"/>
  <c r="G11" i="10"/>
  <c r="J10" i="10"/>
  <c r="N10" i="10" s="1"/>
  <c r="I10" i="10"/>
  <c r="H10" i="10"/>
  <c r="G10" i="10"/>
  <c r="J9" i="10"/>
  <c r="N9" i="10" s="1"/>
  <c r="I9" i="10"/>
  <c r="H9" i="10"/>
  <c r="G9" i="10"/>
  <c r="M8" i="10"/>
  <c r="V8" i="10" s="1"/>
  <c r="I8" i="10"/>
  <c r="H8" i="10"/>
  <c r="G8" i="10"/>
  <c r="M7" i="10"/>
  <c r="V7" i="10" s="1"/>
  <c r="I7" i="10"/>
  <c r="H7" i="10"/>
  <c r="G7" i="10"/>
  <c r="M6" i="10"/>
  <c r="V6" i="10" s="1"/>
  <c r="I6" i="10"/>
  <c r="H6" i="10"/>
  <c r="G6" i="10"/>
  <c r="M5" i="10"/>
  <c r="V5" i="10" s="1"/>
  <c r="I5" i="10"/>
  <c r="H5" i="10"/>
  <c r="G5" i="10"/>
  <c r="M4" i="10"/>
  <c r="V4" i="10" s="1"/>
  <c r="I4" i="10"/>
  <c r="H4" i="10"/>
  <c r="G4" i="10"/>
  <c r="M3" i="10"/>
  <c r="V3" i="10" s="1"/>
  <c r="I3" i="10"/>
  <c r="H3" i="10"/>
  <c r="G3" i="10"/>
  <c r="M2" i="10"/>
  <c r="I2" i="10"/>
  <c r="H2" i="10"/>
  <c r="G2" i="10"/>
  <c r="H113" i="8"/>
  <c r="G113" i="8"/>
  <c r="G184" i="5"/>
  <c r="G185" i="5"/>
  <c r="G186" i="5"/>
  <c r="G187" i="5"/>
  <c r="G188" i="5"/>
  <c r="G189" i="5"/>
  <c r="G190" i="5"/>
  <c r="G183" i="5"/>
  <c r="I112" i="8"/>
  <c r="I120" i="8"/>
  <c r="I114" i="8"/>
  <c r="I115" i="8"/>
  <c r="I116" i="8"/>
  <c r="I117" i="8"/>
  <c r="I118" i="8"/>
  <c r="I119" i="8"/>
  <c r="I113" i="8"/>
  <c r="I109" i="8"/>
  <c r="I110" i="8"/>
  <c r="I111" i="8"/>
  <c r="I108" i="8"/>
  <c r="I107" i="8"/>
  <c r="I106" i="8"/>
  <c r="I98" i="8"/>
  <c r="I99" i="8"/>
  <c r="I100" i="8"/>
  <c r="I101" i="8"/>
  <c r="I102" i="8"/>
  <c r="I103" i="8"/>
  <c r="I104" i="8"/>
  <c r="I105" i="8"/>
  <c r="I97" i="8"/>
  <c r="I92" i="8"/>
  <c r="I93" i="8"/>
  <c r="I94" i="8"/>
  <c r="I95" i="8"/>
  <c r="I96" i="8"/>
  <c r="I91" i="8"/>
  <c r="I90" i="8"/>
  <c r="I85" i="8"/>
  <c r="I86" i="8"/>
  <c r="I87" i="8"/>
  <c r="I88" i="8"/>
  <c r="I89" i="8"/>
  <c r="I84" i="8"/>
  <c r="I71" i="8"/>
  <c r="I72" i="8"/>
  <c r="I73" i="8"/>
  <c r="I74" i="8"/>
  <c r="I75" i="8"/>
  <c r="I76" i="8"/>
  <c r="I70" i="8"/>
  <c r="H114" i="8"/>
  <c r="H115" i="8"/>
  <c r="H116" i="8"/>
  <c r="H117" i="8"/>
  <c r="H118" i="8"/>
  <c r="H119" i="8"/>
  <c r="H120" i="8"/>
  <c r="G114" i="8"/>
  <c r="G115" i="8"/>
  <c r="G116" i="8"/>
  <c r="G117" i="8"/>
  <c r="G118" i="8"/>
  <c r="G119" i="8"/>
  <c r="G120" i="8"/>
  <c r="H109" i="8"/>
  <c r="H110" i="8"/>
  <c r="H111" i="8"/>
  <c r="H112" i="8"/>
  <c r="H108" i="8"/>
  <c r="G109" i="8"/>
  <c r="G110" i="8"/>
  <c r="G111" i="8"/>
  <c r="G112" i="8"/>
  <c r="G108" i="8"/>
  <c r="H107" i="8"/>
  <c r="H106" i="8"/>
  <c r="G107" i="8"/>
  <c r="G106" i="8"/>
  <c r="H98" i="8"/>
  <c r="H99" i="8"/>
  <c r="H100" i="8"/>
  <c r="H101" i="8"/>
  <c r="H102" i="8"/>
  <c r="H103" i="8"/>
  <c r="H104" i="8"/>
  <c r="H105" i="8"/>
  <c r="H97" i="8"/>
  <c r="G98" i="8"/>
  <c r="G99" i="8"/>
  <c r="G100" i="8"/>
  <c r="G101" i="8"/>
  <c r="G102" i="8"/>
  <c r="G103" i="8"/>
  <c r="G104" i="8"/>
  <c r="G105" i="8"/>
  <c r="G97" i="8"/>
  <c r="H92" i="8"/>
  <c r="H93" i="8"/>
  <c r="H94" i="8"/>
  <c r="H95" i="8"/>
  <c r="H96" i="8"/>
  <c r="H91" i="8"/>
  <c r="G92" i="8"/>
  <c r="G93" i="8"/>
  <c r="G94" i="8"/>
  <c r="G95" i="8"/>
  <c r="G96" i="8"/>
  <c r="G91" i="8"/>
  <c r="H85" i="8"/>
  <c r="H86" i="8"/>
  <c r="H87" i="8"/>
  <c r="H88" i="8"/>
  <c r="H89" i="8"/>
  <c r="H90" i="8"/>
  <c r="H84" i="8"/>
  <c r="G85" i="8"/>
  <c r="G86" i="8"/>
  <c r="G87" i="8"/>
  <c r="G88" i="8"/>
  <c r="G89" i="8"/>
  <c r="G90" i="8"/>
  <c r="G84" i="8"/>
  <c r="J84" i="8"/>
  <c r="J120" i="8"/>
  <c r="N120" i="8" s="1"/>
  <c r="J117" i="8"/>
  <c r="N117" i="8" s="1"/>
  <c r="J116" i="8"/>
  <c r="N116" i="8" s="1"/>
  <c r="J115" i="8"/>
  <c r="N115" i="8" s="1"/>
  <c r="J114" i="8"/>
  <c r="N114" i="8" s="1"/>
  <c r="J113" i="8"/>
  <c r="N113" i="8" s="1"/>
  <c r="J112" i="8"/>
  <c r="N112" i="8" s="1"/>
  <c r="J111" i="8"/>
  <c r="N111" i="8" s="1"/>
  <c r="J110" i="8"/>
  <c r="N110" i="8" s="1"/>
  <c r="J109" i="8"/>
  <c r="N109" i="8" s="1"/>
  <c r="J108" i="8"/>
  <c r="N108" i="8" s="1"/>
  <c r="J106" i="8"/>
  <c r="N106" i="8" s="1"/>
  <c r="J105" i="8"/>
  <c r="N105" i="8" s="1"/>
  <c r="J104" i="8"/>
  <c r="N104" i="8" s="1"/>
  <c r="J103" i="8"/>
  <c r="N103" i="8" s="1"/>
  <c r="J102" i="8"/>
  <c r="N102" i="8" s="1"/>
  <c r="J101" i="8"/>
  <c r="N101" i="8" s="1"/>
  <c r="J98" i="8"/>
  <c r="N98" i="8" s="1"/>
  <c r="J97" i="8"/>
  <c r="N97" i="8" s="1"/>
  <c r="J96" i="8"/>
  <c r="N96" i="8" s="1"/>
  <c r="J95" i="8"/>
  <c r="N95" i="8" s="1"/>
  <c r="J94" i="8"/>
  <c r="N94" i="8" s="1"/>
  <c r="J93" i="8"/>
  <c r="N93" i="8" s="1"/>
  <c r="J90" i="8"/>
  <c r="N90" i="8" s="1"/>
  <c r="J89" i="8"/>
  <c r="N89" i="8" s="1"/>
  <c r="J88" i="8"/>
  <c r="N88" i="8" s="1"/>
  <c r="J87" i="8"/>
  <c r="N87" i="8" s="1"/>
  <c r="J86" i="8"/>
  <c r="N86" i="8" s="1"/>
  <c r="J85" i="8"/>
  <c r="N85" i="8" s="1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J69" i="8"/>
  <c r="N69" i="8" s="1"/>
  <c r="J68" i="8"/>
  <c r="N68" i="8" s="1"/>
  <c r="J67" i="8"/>
  <c r="N67" i="8" s="1"/>
  <c r="J66" i="8"/>
  <c r="N66" i="8" s="1"/>
  <c r="J65" i="8"/>
  <c r="N65" i="8" s="1"/>
  <c r="J64" i="8"/>
  <c r="N64" i="8" s="1"/>
  <c r="J63" i="8"/>
  <c r="N63" i="8" s="1"/>
  <c r="J62" i="8"/>
  <c r="N62" i="8" s="1"/>
  <c r="J61" i="8"/>
  <c r="N61" i="8" s="1"/>
  <c r="J60" i="8"/>
  <c r="N60" i="8" s="1"/>
  <c r="J59" i="8"/>
  <c r="N59" i="8" s="1"/>
  <c r="J54" i="8"/>
  <c r="N54" i="8" s="1"/>
  <c r="J53" i="8"/>
  <c r="N53" i="8" s="1"/>
  <c r="J52" i="8"/>
  <c r="N52" i="8" s="1"/>
  <c r="J51" i="8"/>
  <c r="N51" i="8" s="1"/>
  <c r="J50" i="8"/>
  <c r="N50" i="8" s="1"/>
  <c r="J49" i="8"/>
  <c r="N49" i="8" s="1"/>
  <c r="J48" i="8"/>
  <c r="N48" i="8" s="1"/>
  <c r="J47" i="8"/>
  <c r="N47" i="8" s="1"/>
  <c r="J46" i="8"/>
  <c r="N46" i="8" s="1"/>
  <c r="J45" i="8"/>
  <c r="N45" i="8" s="1"/>
  <c r="J44" i="8"/>
  <c r="N44" i="8" s="1"/>
  <c r="J43" i="8"/>
  <c r="N43" i="8" s="1"/>
  <c r="J42" i="8"/>
  <c r="N42" i="8" s="1"/>
  <c r="J41" i="8"/>
  <c r="N41" i="8" s="1"/>
  <c r="J40" i="8"/>
  <c r="N40" i="8" s="1"/>
  <c r="J39" i="8"/>
  <c r="N39" i="8" s="1"/>
  <c r="J38" i="8"/>
  <c r="N38" i="8" s="1"/>
  <c r="J37" i="8"/>
  <c r="N37" i="8" s="1"/>
  <c r="J36" i="8"/>
  <c r="N36" i="8" s="1"/>
  <c r="J35" i="8"/>
  <c r="N35" i="8" s="1"/>
  <c r="J34" i="8"/>
  <c r="N34" i="8" s="1"/>
  <c r="J33" i="8"/>
  <c r="N33" i="8" s="1"/>
  <c r="J32" i="8"/>
  <c r="N32" i="8" s="1"/>
  <c r="M30" i="8"/>
  <c r="M29" i="8"/>
  <c r="V29" i="8" s="1"/>
  <c r="M28" i="8"/>
  <c r="M27" i="8"/>
  <c r="M26" i="8"/>
  <c r="M25" i="8"/>
  <c r="M24" i="8"/>
  <c r="V24" i="8" s="1"/>
  <c r="M23" i="8"/>
  <c r="V23" i="8" s="1"/>
  <c r="M22" i="8"/>
  <c r="M21" i="8"/>
  <c r="M20" i="8"/>
  <c r="M19" i="8"/>
  <c r="M18" i="8"/>
  <c r="M17" i="8"/>
  <c r="M16" i="8"/>
  <c r="M15" i="8"/>
  <c r="M14" i="8"/>
  <c r="M13" i="8"/>
  <c r="M12" i="8"/>
  <c r="Y11" i="8"/>
  <c r="M10" i="8"/>
  <c r="J8" i="8"/>
  <c r="N8" i="8" s="1"/>
  <c r="J6" i="8"/>
  <c r="N6" i="8" s="1"/>
  <c r="G82" i="8"/>
  <c r="H82" i="8"/>
  <c r="H24" i="8"/>
  <c r="M177" i="5"/>
  <c r="L177" i="5" s="1"/>
  <c r="J177" i="5"/>
  <c r="J78" i="5"/>
  <c r="M185" i="5"/>
  <c r="L185" i="5" s="1"/>
  <c r="M176" i="5"/>
  <c r="J176" i="5" s="1"/>
  <c r="M169" i="5"/>
  <c r="M162" i="5"/>
  <c r="J162" i="5" s="1"/>
  <c r="M159" i="5"/>
  <c r="K159" i="5" s="1"/>
  <c r="M154" i="5"/>
  <c r="L154" i="5" s="1"/>
  <c r="K158" i="5"/>
  <c r="J163" i="5"/>
  <c r="K163" i="5"/>
  <c r="K164" i="5"/>
  <c r="J166" i="5"/>
  <c r="K166" i="5"/>
  <c r="J169" i="5"/>
  <c r="K169" i="5"/>
  <c r="L169" i="5"/>
  <c r="J172" i="5"/>
  <c r="J173" i="5"/>
  <c r="K173" i="5"/>
  <c r="K177" i="5"/>
  <c r="J178" i="5"/>
  <c r="K178" i="5"/>
  <c r="L178" i="5"/>
  <c r="J179" i="5"/>
  <c r="K179" i="5"/>
  <c r="L179" i="5"/>
  <c r="J180" i="5"/>
  <c r="K180" i="5"/>
  <c r="L180" i="5"/>
  <c r="J181" i="5"/>
  <c r="K181" i="5"/>
  <c r="L181" i="5"/>
  <c r="J182" i="5"/>
  <c r="K182" i="5"/>
  <c r="L182" i="5"/>
  <c r="K185" i="5"/>
  <c r="J188" i="5"/>
  <c r="K188" i="5"/>
  <c r="L189" i="5"/>
  <c r="J190" i="5"/>
  <c r="M155" i="5"/>
  <c r="J155" i="5" s="1"/>
  <c r="M156" i="5"/>
  <c r="J156" i="5" s="1"/>
  <c r="M157" i="5"/>
  <c r="J157" i="5" s="1"/>
  <c r="M158" i="5"/>
  <c r="L158" i="5" s="1"/>
  <c r="M160" i="5"/>
  <c r="K160" i="5" s="1"/>
  <c r="M161" i="5"/>
  <c r="K161" i="5" s="1"/>
  <c r="M163" i="5"/>
  <c r="L163" i="5" s="1"/>
  <c r="M164" i="5"/>
  <c r="L164" i="5" s="1"/>
  <c r="M165" i="5"/>
  <c r="J165" i="5" s="1"/>
  <c r="M166" i="5"/>
  <c r="L166" i="5" s="1"/>
  <c r="M167" i="5"/>
  <c r="J167" i="5" s="1"/>
  <c r="M168" i="5"/>
  <c r="J168" i="5" s="1"/>
  <c r="M170" i="5"/>
  <c r="J170" i="5" s="1"/>
  <c r="M171" i="5"/>
  <c r="K171" i="5" s="1"/>
  <c r="M172" i="5"/>
  <c r="K172" i="5" s="1"/>
  <c r="M173" i="5"/>
  <c r="L173" i="5" s="1"/>
  <c r="M174" i="5"/>
  <c r="L174" i="5" s="1"/>
  <c r="M175" i="5"/>
  <c r="J175" i="5" s="1"/>
  <c r="M183" i="5"/>
  <c r="J183" i="5" s="1"/>
  <c r="M184" i="5"/>
  <c r="L184" i="5" s="1"/>
  <c r="M186" i="5"/>
  <c r="J186" i="5" s="1"/>
  <c r="M187" i="5"/>
  <c r="J187" i="5" s="1"/>
  <c r="M188" i="5"/>
  <c r="L188" i="5" s="1"/>
  <c r="M189" i="5"/>
  <c r="J189" i="5" s="1"/>
  <c r="M190" i="5"/>
  <c r="K190" i="5" s="1"/>
  <c r="M8" i="5"/>
  <c r="L8" i="5" s="1"/>
  <c r="J8" i="5" s="1"/>
  <c r="M3" i="5"/>
  <c r="L3" i="5" s="1"/>
  <c r="J3" i="5" s="1"/>
  <c r="M4" i="5"/>
  <c r="L4" i="5" s="1"/>
  <c r="J4" i="5" s="1"/>
  <c r="M5" i="5"/>
  <c r="L5" i="5" s="1"/>
  <c r="J5" i="5" s="1"/>
  <c r="M6" i="5"/>
  <c r="L6" i="5" s="1"/>
  <c r="J6" i="5" s="1"/>
  <c r="M7" i="5"/>
  <c r="L7" i="5" s="1"/>
  <c r="J7" i="5" s="1"/>
  <c r="M2" i="5"/>
  <c r="L2" i="5" s="1"/>
  <c r="J2" i="5" s="1"/>
  <c r="M127" i="5"/>
  <c r="L127" i="5" s="1"/>
  <c r="J127" i="5" s="1"/>
  <c r="M128" i="5"/>
  <c r="L128" i="5" s="1"/>
  <c r="J128" i="5" s="1"/>
  <c r="M129" i="5"/>
  <c r="L129" i="5" s="1"/>
  <c r="J129" i="5" s="1"/>
  <c r="M130" i="5"/>
  <c r="L130" i="5" s="1"/>
  <c r="J130" i="5" s="1"/>
  <c r="M131" i="5"/>
  <c r="L131" i="5" s="1"/>
  <c r="J131" i="5" s="1"/>
  <c r="M132" i="5"/>
  <c r="L132" i="5" s="1"/>
  <c r="J132" i="5" s="1"/>
  <c r="M133" i="5"/>
  <c r="L133" i="5" s="1"/>
  <c r="J133" i="5" s="1"/>
  <c r="M134" i="5"/>
  <c r="L134" i="5" s="1"/>
  <c r="J134" i="5" s="1"/>
  <c r="M135" i="5"/>
  <c r="L135" i="5" s="1"/>
  <c r="J135" i="5" s="1"/>
  <c r="M136" i="5"/>
  <c r="L136" i="5" s="1"/>
  <c r="J136" i="5" s="1"/>
  <c r="M137" i="5"/>
  <c r="L137" i="5" s="1"/>
  <c r="J137" i="5" s="1"/>
  <c r="M138" i="5"/>
  <c r="L138" i="5" s="1"/>
  <c r="J138" i="5" s="1"/>
  <c r="M139" i="5"/>
  <c r="L139" i="5" s="1"/>
  <c r="J139" i="5" s="1"/>
  <c r="M126" i="5"/>
  <c r="L126" i="5" s="1"/>
  <c r="J126" i="5" s="1"/>
  <c r="M69" i="5"/>
  <c r="L69" i="5" s="1"/>
  <c r="J69" i="5" s="1"/>
  <c r="M70" i="5"/>
  <c r="L70" i="5" s="1"/>
  <c r="J70" i="5" s="1"/>
  <c r="M71" i="5"/>
  <c r="L71" i="5" s="1"/>
  <c r="J71" i="5" s="1"/>
  <c r="M72" i="5"/>
  <c r="L72" i="5" s="1"/>
  <c r="J72" i="5" s="1"/>
  <c r="M73" i="5"/>
  <c r="L73" i="5" s="1"/>
  <c r="J73" i="5" s="1"/>
  <c r="M58" i="5"/>
  <c r="L58" i="5" s="1"/>
  <c r="J58" i="5" s="1"/>
  <c r="M59" i="5"/>
  <c r="L59" i="5" s="1"/>
  <c r="J59" i="5" s="1"/>
  <c r="M60" i="5"/>
  <c r="L60" i="5" s="1"/>
  <c r="J60" i="5" s="1"/>
  <c r="M61" i="5"/>
  <c r="L61" i="5" s="1"/>
  <c r="J61" i="5" s="1"/>
  <c r="M62" i="5"/>
  <c r="L62" i="5" s="1"/>
  <c r="J62" i="5" s="1"/>
  <c r="M44" i="5"/>
  <c r="L44" i="5" s="1"/>
  <c r="J44" i="5" s="1"/>
  <c r="M45" i="5"/>
  <c r="L45" i="5" s="1"/>
  <c r="J45" i="5" s="1"/>
  <c r="M46" i="5"/>
  <c r="L46" i="5" s="1"/>
  <c r="J46" i="5" s="1"/>
  <c r="M47" i="5"/>
  <c r="L47" i="5" s="1"/>
  <c r="J47" i="5" s="1"/>
  <c r="M37" i="5"/>
  <c r="L37" i="5"/>
  <c r="J37" i="5" s="1"/>
  <c r="M32" i="5"/>
  <c r="L32" i="5" s="1"/>
  <c r="J32" i="5" s="1"/>
  <c r="M33" i="5"/>
  <c r="L33" i="5" s="1"/>
  <c r="J33" i="5" s="1"/>
  <c r="M34" i="5"/>
  <c r="L34" i="5" s="1"/>
  <c r="J34" i="5" s="1"/>
  <c r="M35" i="5"/>
  <c r="L35" i="5" s="1"/>
  <c r="J35" i="5" s="1"/>
  <c r="M36" i="5"/>
  <c r="L36" i="5" s="1"/>
  <c r="J36" i="5" s="1"/>
  <c r="M22" i="5"/>
  <c r="L22" i="5" s="1"/>
  <c r="J22" i="5" s="1"/>
  <c r="M23" i="5"/>
  <c r="L23" i="5" s="1"/>
  <c r="J23" i="5" s="1"/>
  <c r="H184" i="5"/>
  <c r="H185" i="5"/>
  <c r="H186" i="5"/>
  <c r="H187" i="5"/>
  <c r="H188" i="5"/>
  <c r="H189" i="5"/>
  <c r="H190" i="5"/>
  <c r="H183" i="5"/>
  <c r="H179" i="5"/>
  <c r="H180" i="5"/>
  <c r="H181" i="5"/>
  <c r="H182" i="5"/>
  <c r="H178" i="5"/>
  <c r="H177" i="5"/>
  <c r="H176" i="5"/>
  <c r="H168" i="5"/>
  <c r="H169" i="5"/>
  <c r="H170" i="5"/>
  <c r="H171" i="5"/>
  <c r="H172" i="5"/>
  <c r="H173" i="5"/>
  <c r="H174" i="5"/>
  <c r="H175" i="5"/>
  <c r="H167" i="5"/>
  <c r="H162" i="5"/>
  <c r="H163" i="5"/>
  <c r="H164" i="5"/>
  <c r="H165" i="5"/>
  <c r="H166" i="5"/>
  <c r="H161" i="5"/>
  <c r="G161" i="5"/>
  <c r="H155" i="5"/>
  <c r="H156" i="5"/>
  <c r="H157" i="5"/>
  <c r="H158" i="5"/>
  <c r="H159" i="5"/>
  <c r="H160" i="5"/>
  <c r="H154" i="5"/>
  <c r="G154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I190" i="5"/>
  <c r="H2" i="5"/>
  <c r="G2" i="5"/>
  <c r="I155" i="5"/>
  <c r="I156" i="5"/>
  <c r="I157" i="5"/>
  <c r="I158" i="5"/>
  <c r="I159" i="5"/>
  <c r="I160" i="5"/>
  <c r="I154" i="5"/>
  <c r="I162" i="5"/>
  <c r="I163" i="5"/>
  <c r="I164" i="5"/>
  <c r="I165" i="5"/>
  <c r="I166" i="5"/>
  <c r="I161" i="5"/>
  <c r="I168" i="5"/>
  <c r="I169" i="5"/>
  <c r="I170" i="5"/>
  <c r="I171" i="5"/>
  <c r="I172" i="5"/>
  <c r="I173" i="5"/>
  <c r="I174" i="5"/>
  <c r="I175" i="5"/>
  <c r="I167" i="5"/>
  <c r="I177" i="5"/>
  <c r="I176" i="5"/>
  <c r="I179" i="5"/>
  <c r="I180" i="5"/>
  <c r="I181" i="5"/>
  <c r="I182" i="5"/>
  <c r="I178" i="5"/>
  <c r="I184" i="5"/>
  <c r="I185" i="5"/>
  <c r="I186" i="5"/>
  <c r="I187" i="5"/>
  <c r="I188" i="5"/>
  <c r="I189" i="5"/>
  <c r="I183" i="5"/>
  <c r="G179" i="5"/>
  <c r="G180" i="5"/>
  <c r="G181" i="5"/>
  <c r="G182" i="5"/>
  <c r="G178" i="5"/>
  <c r="G177" i="5"/>
  <c r="G176" i="5"/>
  <c r="G168" i="5"/>
  <c r="G169" i="5"/>
  <c r="G170" i="5"/>
  <c r="G171" i="5"/>
  <c r="G172" i="5"/>
  <c r="G173" i="5"/>
  <c r="G174" i="5"/>
  <c r="G175" i="5"/>
  <c r="G167" i="5"/>
  <c r="G162" i="5"/>
  <c r="G163" i="5"/>
  <c r="G164" i="5"/>
  <c r="G165" i="5"/>
  <c r="G166" i="5"/>
  <c r="G155" i="5"/>
  <c r="G156" i="5"/>
  <c r="G157" i="5"/>
  <c r="G158" i="5"/>
  <c r="G159" i="5"/>
  <c r="G160" i="5"/>
  <c r="W108" i="8" l="1"/>
  <c r="P108" i="8" s="1"/>
  <c r="L108" i="8"/>
  <c r="W107" i="8"/>
  <c r="P107" i="8" s="1"/>
  <c r="L107" i="8"/>
  <c r="W109" i="8"/>
  <c r="P109" i="8" s="1"/>
  <c r="L109" i="8"/>
  <c r="W96" i="8"/>
  <c r="P96" i="8" s="1"/>
  <c r="L96" i="8"/>
  <c r="W86" i="8"/>
  <c r="P86" i="8" s="1"/>
  <c r="L86" i="8"/>
  <c r="W92" i="8"/>
  <c r="P92" i="8" s="1"/>
  <c r="L92" i="8"/>
  <c r="W99" i="8"/>
  <c r="P99" i="8" s="1"/>
  <c r="L99" i="8"/>
  <c r="W97" i="8"/>
  <c r="P97" i="8" s="1"/>
  <c r="L97" i="8"/>
  <c r="W11" i="8"/>
  <c r="P11" i="8" s="1"/>
  <c r="L11" i="8"/>
  <c r="W85" i="8"/>
  <c r="P85" i="8" s="1"/>
  <c r="L85" i="8"/>
  <c r="W90" i="8"/>
  <c r="P90" i="8" s="1"/>
  <c r="L90" i="8"/>
  <c r="W120" i="8"/>
  <c r="P120" i="8" s="1"/>
  <c r="L120" i="8"/>
  <c r="W105" i="8"/>
  <c r="P105" i="8" s="1"/>
  <c r="L105" i="8"/>
  <c r="W91" i="8"/>
  <c r="P91" i="8" s="1"/>
  <c r="L91" i="8"/>
  <c r="W87" i="8"/>
  <c r="P87" i="8" s="1"/>
  <c r="L87" i="8"/>
  <c r="W88" i="8"/>
  <c r="P88" i="8" s="1"/>
  <c r="L88" i="8"/>
  <c r="W104" i="8"/>
  <c r="P104" i="8" s="1"/>
  <c r="L104" i="8"/>
  <c r="W89" i="8"/>
  <c r="P89" i="8" s="1"/>
  <c r="L89" i="8"/>
  <c r="W100" i="8"/>
  <c r="P100" i="8" s="1"/>
  <c r="L100" i="8"/>
  <c r="W116" i="8"/>
  <c r="P116" i="8" s="1"/>
  <c r="L116" i="8"/>
  <c r="W119" i="8"/>
  <c r="P119" i="8" s="1"/>
  <c r="L119" i="8"/>
  <c r="W117" i="8"/>
  <c r="P117" i="8" s="1"/>
  <c r="L117" i="8"/>
  <c r="W101" i="8"/>
  <c r="P101" i="8" s="1"/>
  <c r="L101" i="8"/>
  <c r="W113" i="8"/>
  <c r="P113" i="8" s="1"/>
  <c r="L113" i="8"/>
  <c r="W112" i="8"/>
  <c r="P112" i="8" s="1"/>
  <c r="L112" i="8"/>
  <c r="W111" i="8"/>
  <c r="P111" i="8" s="1"/>
  <c r="L111" i="8"/>
  <c r="W103" i="8"/>
  <c r="P103" i="8" s="1"/>
  <c r="L103" i="8"/>
  <c r="W13" i="13"/>
  <c r="P13" i="13" s="1"/>
  <c r="L13" i="13"/>
  <c r="J22" i="13"/>
  <c r="N22" i="13" s="1"/>
  <c r="L22" i="13"/>
  <c r="W22" i="13"/>
  <c r="P22" i="13" s="1"/>
  <c r="J13" i="13"/>
  <c r="N13" i="13" s="1"/>
  <c r="W17" i="13"/>
  <c r="P17" i="13" s="1"/>
  <c r="L17" i="13"/>
  <c r="J19" i="13"/>
  <c r="N19" i="13" s="1"/>
  <c r="L19" i="13"/>
  <c r="W23" i="13"/>
  <c r="P23" i="13" s="1"/>
  <c r="J23" i="13"/>
  <c r="N23" i="13" s="1"/>
  <c r="W10" i="13"/>
  <c r="P10" i="13" s="1"/>
  <c r="J10" i="13"/>
  <c r="N10" i="13" s="1"/>
  <c r="S45" i="10"/>
  <c r="P45" i="10" s="1"/>
  <c r="S19" i="10"/>
  <c r="P19" i="10" s="1"/>
  <c r="S20" i="10"/>
  <c r="P20" i="10" s="1"/>
  <c r="L20" i="10"/>
  <c r="S43" i="10"/>
  <c r="P43" i="10" s="1"/>
  <c r="L43" i="10"/>
  <c r="S49" i="10"/>
  <c r="P49" i="10" s="1"/>
  <c r="L49" i="10"/>
  <c r="S35" i="10"/>
  <c r="P35" i="10" s="1"/>
  <c r="L35" i="10"/>
  <c r="S47" i="10"/>
  <c r="P47" i="10" s="1"/>
  <c r="L47" i="10"/>
  <c r="S44" i="10"/>
  <c r="P44" i="10" s="1"/>
  <c r="L44" i="10"/>
  <c r="J3" i="10"/>
  <c r="N3" i="10" s="1"/>
  <c r="L3" i="10"/>
  <c r="J7" i="10"/>
  <c r="N7" i="10" s="1"/>
  <c r="L7" i="10"/>
  <c r="J4" i="10"/>
  <c r="N4" i="10" s="1"/>
  <c r="L4" i="10"/>
  <c r="J6" i="10"/>
  <c r="N6" i="10" s="1"/>
  <c r="L6" i="10"/>
  <c r="J8" i="10"/>
  <c r="N8" i="10" s="1"/>
  <c r="L8" i="10"/>
  <c r="S21" i="10"/>
  <c r="P21" i="10" s="1"/>
  <c r="L21" i="10"/>
  <c r="S53" i="10"/>
  <c r="P53" i="10" s="1"/>
  <c r="L53" i="10"/>
  <c r="J5" i="10"/>
  <c r="N5" i="10" s="1"/>
  <c r="L5" i="10"/>
  <c r="S27" i="10"/>
  <c r="P27" i="10" s="1"/>
  <c r="L27" i="10"/>
  <c r="U7" i="10"/>
  <c r="Q7" i="10" s="1"/>
  <c r="U3" i="10"/>
  <c r="Q3" i="10" s="1"/>
  <c r="W8" i="8"/>
  <c r="P8" i="8" s="1"/>
  <c r="L8" i="8"/>
  <c r="W3" i="8"/>
  <c r="P3" i="8" s="1"/>
  <c r="L3" i="8"/>
  <c r="W4" i="8"/>
  <c r="P4" i="8" s="1"/>
  <c r="L4" i="8"/>
  <c r="W7" i="8"/>
  <c r="P7" i="8" s="1"/>
  <c r="L7" i="8"/>
  <c r="W5" i="8"/>
  <c r="P5" i="8" s="1"/>
  <c r="L5" i="8"/>
  <c r="J4" i="8"/>
  <c r="N4" i="8" s="1"/>
  <c r="J7" i="8"/>
  <c r="N7" i="8" s="1"/>
  <c r="Y70" i="8"/>
  <c r="L70" i="8" s="1"/>
  <c r="W9" i="13"/>
  <c r="P9" i="13" s="1"/>
  <c r="J9" i="13"/>
  <c r="N9" i="13" s="1"/>
  <c r="W18" i="13"/>
  <c r="P18" i="13" s="1"/>
  <c r="J18" i="13"/>
  <c r="N18" i="13" s="1"/>
  <c r="J66" i="13"/>
  <c r="P66" i="13"/>
  <c r="P68" i="13"/>
  <c r="J68" i="13"/>
  <c r="J64" i="13"/>
  <c r="P64" i="13"/>
  <c r="W11" i="13"/>
  <c r="P11" i="13" s="1"/>
  <c r="J11" i="13"/>
  <c r="N11" i="13" s="1"/>
  <c r="J60" i="13"/>
  <c r="P60" i="13"/>
  <c r="P58" i="13"/>
  <c r="J58" i="13"/>
  <c r="W12" i="13"/>
  <c r="P12" i="13" s="1"/>
  <c r="J12" i="13"/>
  <c r="N12" i="13" s="1"/>
  <c r="J62" i="13"/>
  <c r="P62" i="13"/>
  <c r="P56" i="13"/>
  <c r="J56" i="13"/>
  <c r="J26" i="12"/>
  <c r="N26" i="12" s="1"/>
  <c r="T21" i="12"/>
  <c r="P21" i="12" s="1"/>
  <c r="J29" i="12"/>
  <c r="N29" i="12" s="1"/>
  <c r="J15" i="12"/>
  <c r="N15" i="12" s="1"/>
  <c r="J10" i="12"/>
  <c r="N10" i="12" s="1"/>
  <c r="J9" i="12"/>
  <c r="N9" i="12" s="1"/>
  <c r="J23" i="12"/>
  <c r="N23" i="12" s="1"/>
  <c r="J4" i="12"/>
  <c r="N4" i="12" s="1"/>
  <c r="T28" i="12"/>
  <c r="P28" i="12" s="1"/>
  <c r="J24" i="12"/>
  <c r="N24" i="12" s="1"/>
  <c r="J19" i="12"/>
  <c r="N19" i="12" s="1"/>
  <c r="J8" i="12"/>
  <c r="N8" i="12" s="1"/>
  <c r="T79" i="12"/>
  <c r="P79" i="12" s="1"/>
  <c r="T16" i="12"/>
  <c r="P16" i="12" s="1"/>
  <c r="J5" i="12"/>
  <c r="N5" i="12" s="1"/>
  <c r="T5" i="12"/>
  <c r="P5" i="12" s="1"/>
  <c r="J20" i="12"/>
  <c r="N20" i="12" s="1"/>
  <c r="J73" i="12"/>
  <c r="N73" i="12" s="1"/>
  <c r="J17" i="12"/>
  <c r="N17" i="12" s="1"/>
  <c r="T17" i="12"/>
  <c r="P17" i="12" s="1"/>
  <c r="T11" i="12"/>
  <c r="P11" i="12" s="1"/>
  <c r="J7" i="12"/>
  <c r="N7" i="12" s="1"/>
  <c r="T7" i="12"/>
  <c r="P7" i="12" s="1"/>
  <c r="J2" i="12"/>
  <c r="N2" i="12" s="1"/>
  <c r="T3" i="12"/>
  <c r="P3" i="12" s="1"/>
  <c r="J3" i="12"/>
  <c r="N3" i="12" s="1"/>
  <c r="J77" i="12"/>
  <c r="N77" i="12" s="1"/>
  <c r="T77" i="12"/>
  <c r="P77" i="12" s="1"/>
  <c r="J12" i="12"/>
  <c r="N12" i="12" s="1"/>
  <c r="J30" i="12"/>
  <c r="N30" i="12" s="1"/>
  <c r="T30" i="12"/>
  <c r="P30" i="12" s="1"/>
  <c r="T13" i="12"/>
  <c r="P13" i="12" s="1"/>
  <c r="J13" i="12"/>
  <c r="N13" i="12" s="1"/>
  <c r="J25" i="12"/>
  <c r="N25" i="12" s="1"/>
  <c r="T25" i="12"/>
  <c r="P25" i="12" s="1"/>
  <c r="T75" i="12"/>
  <c r="P75" i="12" s="1"/>
  <c r="J75" i="12"/>
  <c r="N75" i="12" s="1"/>
  <c r="T18" i="12"/>
  <c r="P18" i="12" s="1"/>
  <c r="J18" i="12"/>
  <c r="N18" i="12" s="1"/>
  <c r="T22" i="12"/>
  <c r="P22" i="12" s="1"/>
  <c r="J22" i="12"/>
  <c r="N22" i="12" s="1"/>
  <c r="S8" i="10"/>
  <c r="P8" i="10" s="1"/>
  <c r="S4" i="10"/>
  <c r="P4" i="10" s="1"/>
  <c r="V2" i="10"/>
  <c r="L2" i="10" s="1"/>
  <c r="U2" i="10"/>
  <c r="S5" i="10"/>
  <c r="P5" i="10" s="1"/>
  <c r="U5" i="10"/>
  <c r="Q5" i="10" s="1"/>
  <c r="U8" i="10"/>
  <c r="Q8" i="10" s="1"/>
  <c r="U4" i="10"/>
  <c r="Q4" i="10" s="1"/>
  <c r="U6" i="10"/>
  <c r="Q6" i="10" s="1"/>
  <c r="S7" i="10"/>
  <c r="P7" i="10" s="1"/>
  <c r="S3" i="10"/>
  <c r="P3" i="10" s="1"/>
  <c r="S6" i="10"/>
  <c r="P6" i="10" s="1"/>
  <c r="Y76" i="8"/>
  <c r="Y9" i="8"/>
  <c r="V9" i="8"/>
  <c r="Y10" i="8"/>
  <c r="V10" i="8"/>
  <c r="Y13" i="8"/>
  <c r="L13" i="8" s="1"/>
  <c r="V13" i="8"/>
  <c r="Y14" i="8"/>
  <c r="L14" i="8" s="1"/>
  <c r="V14" i="8"/>
  <c r="Y12" i="8"/>
  <c r="L12" i="8" s="1"/>
  <c r="V12" i="8"/>
  <c r="Y15" i="8"/>
  <c r="L15" i="8" s="1"/>
  <c r="V15" i="8"/>
  <c r="Y16" i="8"/>
  <c r="L16" i="8" s="1"/>
  <c r="V16" i="8"/>
  <c r="J11" i="8"/>
  <c r="N11" i="8" s="1"/>
  <c r="Y79" i="8"/>
  <c r="L79" i="8" s="1"/>
  <c r="Y81" i="8"/>
  <c r="L81" i="8" s="1"/>
  <c r="Y78" i="8"/>
  <c r="L78" i="8" s="1"/>
  <c r="Y80" i="8"/>
  <c r="L80" i="8" s="1"/>
  <c r="Y82" i="8"/>
  <c r="L82" i="8" s="1"/>
  <c r="Y77" i="8"/>
  <c r="L77" i="8" s="1"/>
  <c r="Y83" i="8"/>
  <c r="L83" i="8" s="1"/>
  <c r="Y74" i="8"/>
  <c r="L74" i="8" s="1"/>
  <c r="J76" i="8"/>
  <c r="Y71" i="8"/>
  <c r="L71" i="8" s="1"/>
  <c r="Y72" i="8"/>
  <c r="L72" i="8" s="1"/>
  <c r="Y75" i="8"/>
  <c r="L75" i="8" s="1"/>
  <c r="Y73" i="8"/>
  <c r="L73" i="8" s="1"/>
  <c r="Y30" i="8"/>
  <c r="L30" i="8" s="1"/>
  <c r="V30" i="8"/>
  <c r="Y27" i="8"/>
  <c r="L27" i="8" s="1"/>
  <c r="V27" i="8"/>
  <c r="Y28" i="8"/>
  <c r="L28" i="8" s="1"/>
  <c r="V28" i="8"/>
  <c r="Y26" i="8"/>
  <c r="L26" i="8" s="1"/>
  <c r="V26" i="8"/>
  <c r="Y29" i="8"/>
  <c r="L29" i="8" s="1"/>
  <c r="Y24" i="8"/>
  <c r="L24" i="8" s="1"/>
  <c r="Y25" i="8"/>
  <c r="L25" i="8" s="1"/>
  <c r="V25" i="8"/>
  <c r="Y21" i="8"/>
  <c r="L21" i="8" s="1"/>
  <c r="V21" i="8"/>
  <c r="Y22" i="8"/>
  <c r="L22" i="8" s="1"/>
  <c r="V22" i="8"/>
  <c r="Y23" i="8"/>
  <c r="L23" i="8" s="1"/>
  <c r="Y19" i="8"/>
  <c r="L19" i="8" s="1"/>
  <c r="V19" i="8"/>
  <c r="Y17" i="8"/>
  <c r="L17" i="8" s="1"/>
  <c r="V17" i="8"/>
  <c r="Y20" i="8"/>
  <c r="L20" i="8" s="1"/>
  <c r="V20" i="8"/>
  <c r="Y18" i="8"/>
  <c r="L18" i="8" s="1"/>
  <c r="V18" i="8"/>
  <c r="J3" i="8"/>
  <c r="N3" i="8" s="1"/>
  <c r="J5" i="8"/>
  <c r="N5" i="8" s="1"/>
  <c r="S18" i="10"/>
  <c r="P18" i="10" s="1"/>
  <c r="S39" i="10"/>
  <c r="P39" i="10" s="1"/>
  <c r="S38" i="10"/>
  <c r="P38" i="10" s="1"/>
  <c r="S34" i="10"/>
  <c r="P34" i="10" s="1"/>
  <c r="N21" i="10"/>
  <c r="S31" i="10"/>
  <c r="P31" i="10" s="1"/>
  <c r="N17" i="10"/>
  <c r="S17" i="10"/>
  <c r="P17" i="10" s="1"/>
  <c r="N37" i="10"/>
  <c r="N20" i="10"/>
  <c r="S23" i="10"/>
  <c r="P23" i="10" s="1"/>
  <c r="N51" i="10"/>
  <c r="S25" i="10"/>
  <c r="P25" i="10" s="1"/>
  <c r="N53" i="10"/>
  <c r="S22" i="10"/>
  <c r="P22" i="10" s="1"/>
  <c r="N36" i="10"/>
  <c r="N33" i="10"/>
  <c r="N29" i="10"/>
  <c r="S30" i="10"/>
  <c r="P30" i="10" s="1"/>
  <c r="S48" i="10"/>
  <c r="P48" i="10" s="1"/>
  <c r="N25" i="10"/>
  <c r="S26" i="10"/>
  <c r="P26" i="10" s="1"/>
  <c r="N28" i="10"/>
  <c r="N52" i="10"/>
  <c r="S24" i="10"/>
  <c r="P24" i="10" s="1"/>
  <c r="S32" i="10"/>
  <c r="P32" i="10" s="1"/>
  <c r="S40" i="10"/>
  <c r="P40" i="10" s="1"/>
  <c r="N49" i="10"/>
  <c r="S51" i="10"/>
  <c r="P51" i="10" s="1"/>
  <c r="N48" i="10"/>
  <c r="S50" i="10"/>
  <c r="P50" i="10" s="1"/>
  <c r="N47" i="10"/>
  <c r="N19" i="10"/>
  <c r="N27" i="10"/>
  <c r="N35" i="10"/>
  <c r="N46" i="10"/>
  <c r="N24" i="10"/>
  <c r="N32" i="10"/>
  <c r="N40" i="10"/>
  <c r="L187" i="5"/>
  <c r="K174" i="5"/>
  <c r="J171" i="5"/>
  <c r="J161" i="5"/>
  <c r="L190" i="5"/>
  <c r="K187" i="5"/>
  <c r="J174" i="5"/>
  <c r="J164" i="5"/>
  <c r="L159" i="5"/>
  <c r="J159" i="5"/>
  <c r="L155" i="5"/>
  <c r="K189" i="5"/>
  <c r="K176" i="5"/>
  <c r="L162" i="5"/>
  <c r="K155" i="5"/>
  <c r="L176" i="5"/>
  <c r="L171" i="5"/>
  <c r="L165" i="5"/>
  <c r="K162" i="5"/>
  <c r="K165" i="5"/>
  <c r="J185" i="5"/>
  <c r="L168" i="5"/>
  <c r="L160" i="5"/>
  <c r="K168" i="5"/>
  <c r="L157" i="5"/>
  <c r="K184" i="5"/>
  <c r="L170" i="5"/>
  <c r="K157" i="5"/>
  <c r="L186" i="5"/>
  <c r="J184" i="5"/>
  <c r="L175" i="5"/>
  <c r="K170" i="5"/>
  <c r="L167" i="5"/>
  <c r="J160" i="5"/>
  <c r="J154" i="5"/>
  <c r="K186" i="5"/>
  <c r="L183" i="5"/>
  <c r="K175" i="5"/>
  <c r="L172" i="5"/>
  <c r="K167" i="5"/>
  <c r="L156" i="5"/>
  <c r="J158" i="5"/>
  <c r="K154" i="5"/>
  <c r="K183" i="5"/>
  <c r="L161" i="5"/>
  <c r="K156" i="5"/>
  <c r="J92" i="8"/>
  <c r="N92" i="8" s="1"/>
  <c r="J100" i="8"/>
  <c r="N100" i="8" s="1"/>
  <c r="J119" i="8"/>
  <c r="N119" i="8" s="1"/>
  <c r="J91" i="8"/>
  <c r="N91" i="8" s="1"/>
  <c r="J99" i="8"/>
  <c r="N99" i="8" s="1"/>
  <c r="J107" i="8"/>
  <c r="N107" i="8" s="1"/>
  <c r="J118" i="8"/>
  <c r="N118" i="8" s="1"/>
  <c r="I71" i="9"/>
  <c r="H71" i="9"/>
  <c r="G71" i="9"/>
  <c r="I70" i="9"/>
  <c r="H70" i="9"/>
  <c r="G70" i="9"/>
  <c r="I69" i="9"/>
  <c r="H69" i="9"/>
  <c r="G69" i="9"/>
  <c r="I68" i="9"/>
  <c r="H68" i="9"/>
  <c r="G68" i="9"/>
  <c r="I67" i="9"/>
  <c r="H67" i="9"/>
  <c r="G67" i="9"/>
  <c r="I66" i="9"/>
  <c r="H66" i="9"/>
  <c r="G66" i="9"/>
  <c r="I65" i="9"/>
  <c r="H65" i="9"/>
  <c r="G65" i="9"/>
  <c r="I64" i="9"/>
  <c r="H64" i="9"/>
  <c r="G64" i="9"/>
  <c r="I63" i="9"/>
  <c r="H63" i="9"/>
  <c r="G63" i="9"/>
  <c r="I62" i="9"/>
  <c r="H62" i="9"/>
  <c r="G62" i="9"/>
  <c r="I61" i="9"/>
  <c r="H61" i="9"/>
  <c r="G61" i="9"/>
  <c r="I60" i="9"/>
  <c r="H60" i="9"/>
  <c r="G60" i="9"/>
  <c r="I59" i="9"/>
  <c r="H59" i="9"/>
  <c r="G59" i="9"/>
  <c r="I58" i="9"/>
  <c r="H58" i="9"/>
  <c r="G58" i="9"/>
  <c r="I57" i="9"/>
  <c r="H57" i="9"/>
  <c r="G57" i="9"/>
  <c r="I56" i="9"/>
  <c r="H56" i="9"/>
  <c r="G56" i="9"/>
  <c r="I55" i="9"/>
  <c r="H55" i="9"/>
  <c r="G55" i="9"/>
  <c r="I54" i="9"/>
  <c r="H54" i="9"/>
  <c r="G54" i="9"/>
  <c r="I53" i="9"/>
  <c r="H53" i="9"/>
  <c r="G53" i="9"/>
  <c r="I52" i="9"/>
  <c r="H52" i="9"/>
  <c r="G52" i="9"/>
  <c r="I51" i="9"/>
  <c r="H51" i="9"/>
  <c r="G51" i="9"/>
  <c r="I50" i="9"/>
  <c r="H50" i="9"/>
  <c r="G50" i="9"/>
  <c r="I49" i="9"/>
  <c r="H49" i="9"/>
  <c r="G49" i="9"/>
  <c r="I48" i="9"/>
  <c r="H48" i="9"/>
  <c r="G48" i="9"/>
  <c r="I47" i="9"/>
  <c r="H47" i="9"/>
  <c r="G47" i="9"/>
  <c r="I46" i="9"/>
  <c r="H46" i="9"/>
  <c r="G46" i="9"/>
  <c r="I45" i="9"/>
  <c r="H45" i="9"/>
  <c r="G45" i="9"/>
  <c r="I44" i="9"/>
  <c r="H44" i="9"/>
  <c r="G44" i="9"/>
  <c r="I43" i="9"/>
  <c r="H43" i="9"/>
  <c r="G43" i="9"/>
  <c r="I42" i="9"/>
  <c r="H42" i="9"/>
  <c r="G42" i="9"/>
  <c r="I41" i="9"/>
  <c r="H41" i="9"/>
  <c r="G41" i="9"/>
  <c r="I40" i="9"/>
  <c r="H40" i="9"/>
  <c r="G40" i="9"/>
  <c r="I39" i="9"/>
  <c r="H39" i="9"/>
  <c r="G39" i="9"/>
  <c r="I38" i="9"/>
  <c r="H38" i="9"/>
  <c r="G38" i="9"/>
  <c r="I37" i="9"/>
  <c r="H37" i="9"/>
  <c r="G37" i="9"/>
  <c r="I36" i="9"/>
  <c r="H36" i="9"/>
  <c r="G36" i="9"/>
  <c r="I35" i="9"/>
  <c r="H35" i="9"/>
  <c r="G35" i="9"/>
  <c r="I34" i="9"/>
  <c r="H34" i="9"/>
  <c r="G34" i="9"/>
  <c r="I33" i="9"/>
  <c r="H33" i="9"/>
  <c r="G33" i="9"/>
  <c r="I32" i="9"/>
  <c r="H32" i="9"/>
  <c r="G32" i="9"/>
  <c r="I31" i="9"/>
  <c r="H31" i="9"/>
  <c r="G31" i="9"/>
  <c r="I30" i="9"/>
  <c r="H30" i="9"/>
  <c r="G30" i="9"/>
  <c r="I29" i="9"/>
  <c r="H29" i="9"/>
  <c r="G29" i="9"/>
  <c r="I28" i="9"/>
  <c r="H28" i="9"/>
  <c r="G28" i="9"/>
  <c r="I27" i="9"/>
  <c r="H27" i="9"/>
  <c r="G27" i="9"/>
  <c r="I26" i="9"/>
  <c r="H26" i="9"/>
  <c r="G26" i="9"/>
  <c r="I25" i="9"/>
  <c r="H25" i="9"/>
  <c r="G25" i="9"/>
  <c r="I24" i="9"/>
  <c r="H24" i="9"/>
  <c r="G24" i="9"/>
  <c r="I23" i="9"/>
  <c r="H23" i="9"/>
  <c r="G23" i="9"/>
  <c r="I22" i="9"/>
  <c r="H22" i="9"/>
  <c r="G22" i="9"/>
  <c r="I21" i="9"/>
  <c r="H21" i="9"/>
  <c r="G21" i="9"/>
  <c r="I20" i="9"/>
  <c r="H20" i="9"/>
  <c r="G20" i="9"/>
  <c r="R28" i="9"/>
  <c r="I19" i="9"/>
  <c r="H19" i="9"/>
  <c r="G19" i="9"/>
  <c r="R27" i="9"/>
  <c r="I18" i="9"/>
  <c r="H18" i="9"/>
  <c r="G18" i="9"/>
  <c r="R26" i="9"/>
  <c r="I17" i="9"/>
  <c r="H17" i="9"/>
  <c r="G17" i="9"/>
  <c r="R25" i="9"/>
  <c r="I16" i="9"/>
  <c r="H16" i="9"/>
  <c r="G16" i="9"/>
  <c r="I15" i="9"/>
  <c r="H15" i="9"/>
  <c r="G15" i="9"/>
  <c r="I14" i="9"/>
  <c r="H14" i="9"/>
  <c r="G14" i="9"/>
  <c r="I13" i="9"/>
  <c r="H13" i="9"/>
  <c r="G13" i="9"/>
  <c r="I12" i="9"/>
  <c r="H12" i="9"/>
  <c r="G12" i="9"/>
  <c r="I11" i="9"/>
  <c r="H11" i="9"/>
  <c r="G11" i="9"/>
  <c r="I10" i="9"/>
  <c r="H10" i="9"/>
  <c r="G10" i="9"/>
  <c r="I9" i="9"/>
  <c r="H9" i="9"/>
  <c r="G9" i="9"/>
  <c r="I8" i="9"/>
  <c r="H8" i="9"/>
  <c r="G8" i="9"/>
  <c r="I7" i="9"/>
  <c r="H7" i="9"/>
  <c r="G7" i="9"/>
  <c r="I6" i="9"/>
  <c r="H6" i="9"/>
  <c r="G6" i="9"/>
  <c r="I5" i="9"/>
  <c r="H5" i="9"/>
  <c r="G5" i="9"/>
  <c r="I4" i="9"/>
  <c r="H4" i="9"/>
  <c r="G4" i="9"/>
  <c r="I3" i="9"/>
  <c r="H3" i="9"/>
  <c r="G3" i="9"/>
  <c r="I2" i="9"/>
  <c r="H2" i="9"/>
  <c r="G2" i="9"/>
  <c r="I10" i="8"/>
  <c r="I9" i="8"/>
  <c r="I83" i="8"/>
  <c r="H83" i="8"/>
  <c r="G83" i="8"/>
  <c r="I82" i="8"/>
  <c r="I81" i="8"/>
  <c r="H81" i="8"/>
  <c r="G81" i="8"/>
  <c r="I80" i="8"/>
  <c r="H80" i="8"/>
  <c r="G80" i="8"/>
  <c r="I79" i="8"/>
  <c r="H79" i="8"/>
  <c r="G79" i="8"/>
  <c r="I78" i="8"/>
  <c r="H78" i="8"/>
  <c r="G78" i="8"/>
  <c r="I77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I69" i="8"/>
  <c r="H69" i="8"/>
  <c r="G69" i="8"/>
  <c r="I68" i="8"/>
  <c r="H68" i="8"/>
  <c r="G68" i="8"/>
  <c r="I67" i="8"/>
  <c r="H67" i="8"/>
  <c r="G67" i="8"/>
  <c r="I66" i="8"/>
  <c r="H66" i="8"/>
  <c r="G66" i="8"/>
  <c r="I65" i="8"/>
  <c r="H65" i="8"/>
  <c r="G65" i="8"/>
  <c r="I64" i="8"/>
  <c r="H64" i="8"/>
  <c r="G64" i="8"/>
  <c r="I63" i="8"/>
  <c r="H63" i="8"/>
  <c r="G63" i="8"/>
  <c r="I62" i="8"/>
  <c r="H62" i="8"/>
  <c r="G62" i="8"/>
  <c r="I61" i="8"/>
  <c r="H61" i="8"/>
  <c r="G61" i="8"/>
  <c r="I60" i="8"/>
  <c r="H60" i="8"/>
  <c r="G60" i="8"/>
  <c r="I59" i="8"/>
  <c r="H59" i="8"/>
  <c r="G59" i="8"/>
  <c r="I58" i="8"/>
  <c r="H58" i="8"/>
  <c r="G58" i="8"/>
  <c r="I57" i="8"/>
  <c r="H57" i="8"/>
  <c r="G57" i="8"/>
  <c r="I56" i="8"/>
  <c r="H56" i="8"/>
  <c r="G56" i="8"/>
  <c r="I55" i="8"/>
  <c r="H55" i="8"/>
  <c r="G55" i="8"/>
  <c r="I54" i="8"/>
  <c r="H54" i="8"/>
  <c r="G54" i="8"/>
  <c r="I53" i="8"/>
  <c r="H53" i="8"/>
  <c r="G53" i="8"/>
  <c r="I52" i="8"/>
  <c r="H52" i="8"/>
  <c r="G52" i="8"/>
  <c r="I51" i="8"/>
  <c r="H51" i="8"/>
  <c r="G51" i="8"/>
  <c r="I50" i="8"/>
  <c r="H50" i="8"/>
  <c r="G50" i="8"/>
  <c r="I49" i="8"/>
  <c r="H49" i="8"/>
  <c r="G49" i="8"/>
  <c r="I48" i="8"/>
  <c r="H48" i="8"/>
  <c r="G48" i="8"/>
  <c r="I47" i="8"/>
  <c r="H47" i="8"/>
  <c r="G47" i="8"/>
  <c r="I46" i="8"/>
  <c r="H46" i="8"/>
  <c r="G46" i="8"/>
  <c r="I45" i="8"/>
  <c r="H45" i="8"/>
  <c r="G45" i="8"/>
  <c r="I44" i="8"/>
  <c r="H44" i="8"/>
  <c r="G44" i="8"/>
  <c r="I43" i="8"/>
  <c r="H43" i="8"/>
  <c r="G43" i="8"/>
  <c r="I42" i="8"/>
  <c r="H42" i="8"/>
  <c r="G42" i="8"/>
  <c r="I41" i="8"/>
  <c r="H41" i="8"/>
  <c r="G41" i="8"/>
  <c r="I40" i="8"/>
  <c r="H40" i="8"/>
  <c r="G40" i="8"/>
  <c r="I39" i="8"/>
  <c r="H39" i="8"/>
  <c r="G39" i="8"/>
  <c r="I38" i="8"/>
  <c r="H38" i="8"/>
  <c r="G38" i="8"/>
  <c r="I37" i="8"/>
  <c r="H37" i="8"/>
  <c r="G37" i="8"/>
  <c r="I36" i="8"/>
  <c r="H36" i="8"/>
  <c r="G36" i="8"/>
  <c r="I35" i="8"/>
  <c r="H35" i="8"/>
  <c r="G35" i="8"/>
  <c r="I34" i="8"/>
  <c r="H34" i="8"/>
  <c r="G34" i="8"/>
  <c r="I33" i="8"/>
  <c r="H33" i="8"/>
  <c r="G33" i="8"/>
  <c r="I32" i="8"/>
  <c r="H32" i="8"/>
  <c r="G32" i="8"/>
  <c r="I31" i="8"/>
  <c r="H31" i="8"/>
  <c r="G31" i="8"/>
  <c r="I30" i="8"/>
  <c r="H30" i="8"/>
  <c r="G30" i="8"/>
  <c r="I29" i="8"/>
  <c r="H29" i="8"/>
  <c r="G29" i="8"/>
  <c r="I28" i="8"/>
  <c r="H28" i="8"/>
  <c r="G28" i="8"/>
  <c r="I27" i="8"/>
  <c r="H27" i="8"/>
  <c r="G27" i="8"/>
  <c r="I26" i="8"/>
  <c r="H26" i="8"/>
  <c r="G26" i="8"/>
  <c r="I25" i="8"/>
  <c r="H25" i="8"/>
  <c r="G25" i="8"/>
  <c r="I24" i="8"/>
  <c r="G24" i="8"/>
  <c r="I23" i="8"/>
  <c r="H23" i="8"/>
  <c r="G23" i="8"/>
  <c r="I22" i="8"/>
  <c r="H22" i="8"/>
  <c r="G22" i="8"/>
  <c r="I21" i="8"/>
  <c r="H21" i="8"/>
  <c r="G21" i="8"/>
  <c r="I20" i="8"/>
  <c r="H20" i="8"/>
  <c r="G20" i="8"/>
  <c r="I19" i="8"/>
  <c r="H19" i="8"/>
  <c r="G19" i="8"/>
  <c r="I18" i="8"/>
  <c r="H18" i="8"/>
  <c r="G18" i="8"/>
  <c r="I17" i="8"/>
  <c r="H17" i="8"/>
  <c r="G17" i="8"/>
  <c r="I16" i="8"/>
  <c r="H16" i="8"/>
  <c r="G16" i="8"/>
  <c r="I15" i="8"/>
  <c r="H15" i="8"/>
  <c r="G15" i="8"/>
  <c r="I14" i="8"/>
  <c r="H14" i="8"/>
  <c r="G14" i="8"/>
  <c r="I13" i="8"/>
  <c r="H13" i="8"/>
  <c r="G13" i="8"/>
  <c r="I12" i="8"/>
  <c r="H12" i="8"/>
  <c r="G12" i="8"/>
  <c r="I11" i="8"/>
  <c r="H11" i="8"/>
  <c r="G11" i="8"/>
  <c r="AC28" i="8"/>
  <c r="AC27" i="8"/>
  <c r="AC26" i="8"/>
  <c r="AC25" i="8"/>
  <c r="H10" i="8"/>
  <c r="G10" i="8"/>
  <c r="H9" i="8"/>
  <c r="G9" i="8"/>
  <c r="I8" i="8"/>
  <c r="H8" i="8"/>
  <c r="G8" i="8"/>
  <c r="I7" i="8"/>
  <c r="H7" i="8"/>
  <c r="G7" i="8"/>
  <c r="I6" i="8"/>
  <c r="H6" i="8"/>
  <c r="G6" i="8"/>
  <c r="I5" i="8"/>
  <c r="H5" i="8"/>
  <c r="G5" i="8"/>
  <c r="I4" i="8"/>
  <c r="H4" i="8"/>
  <c r="G4" i="8"/>
  <c r="I3" i="8"/>
  <c r="H3" i="8"/>
  <c r="G3" i="8"/>
  <c r="I2" i="8"/>
  <c r="H2" i="8"/>
  <c r="G2" i="8"/>
  <c r="G106" i="5"/>
  <c r="H126" i="5"/>
  <c r="I126" i="5"/>
  <c r="G126" i="5"/>
  <c r="I117" i="5"/>
  <c r="G122" i="5"/>
  <c r="G117" i="5"/>
  <c r="I45" i="5"/>
  <c r="I46" i="5"/>
  <c r="I47" i="5"/>
  <c r="I44" i="5"/>
  <c r="J9" i="8" l="1"/>
  <c r="N9" i="8" s="1"/>
  <c r="L9" i="8"/>
  <c r="P70" i="8"/>
  <c r="J70" i="8"/>
  <c r="W10" i="8"/>
  <c r="P10" i="8" s="1"/>
  <c r="L10" i="8"/>
  <c r="P76" i="8"/>
  <c r="L76" i="8"/>
  <c r="W9" i="8"/>
  <c r="P9" i="8" s="1"/>
  <c r="J2" i="10"/>
  <c r="S2" i="10"/>
  <c r="J10" i="8"/>
  <c r="N10" i="8" s="1"/>
  <c r="J12" i="8"/>
  <c r="N12" i="8" s="1"/>
  <c r="W12" i="8"/>
  <c r="P12" i="8" s="1"/>
  <c r="J14" i="8"/>
  <c r="N14" i="8" s="1"/>
  <c r="W14" i="8"/>
  <c r="P14" i="8" s="1"/>
  <c r="J13" i="8"/>
  <c r="N13" i="8" s="1"/>
  <c r="W13" i="8"/>
  <c r="P13" i="8" s="1"/>
  <c r="J16" i="8"/>
  <c r="N16" i="8" s="1"/>
  <c r="W16" i="8"/>
  <c r="P16" i="8" s="1"/>
  <c r="J15" i="8"/>
  <c r="N15" i="8" s="1"/>
  <c r="W15" i="8"/>
  <c r="P15" i="8" s="1"/>
  <c r="J80" i="8"/>
  <c r="P80" i="8"/>
  <c r="J78" i="8"/>
  <c r="P78" i="8"/>
  <c r="J83" i="8"/>
  <c r="P83" i="8"/>
  <c r="J77" i="8"/>
  <c r="P77" i="8"/>
  <c r="J81" i="8"/>
  <c r="P81" i="8"/>
  <c r="J82" i="8"/>
  <c r="P82" i="8"/>
  <c r="J79" i="8"/>
  <c r="P79" i="8"/>
  <c r="J72" i="8"/>
  <c r="P72" i="8"/>
  <c r="J71" i="8"/>
  <c r="P71" i="8"/>
  <c r="J73" i="8"/>
  <c r="P73" i="8"/>
  <c r="J74" i="8"/>
  <c r="P74" i="8"/>
  <c r="J75" i="8"/>
  <c r="P75" i="8"/>
  <c r="J26" i="8"/>
  <c r="N26" i="8" s="1"/>
  <c r="W26" i="8"/>
  <c r="P26" i="8" s="1"/>
  <c r="J28" i="8"/>
  <c r="N28" i="8" s="1"/>
  <c r="W28" i="8"/>
  <c r="P28" i="8" s="1"/>
  <c r="J27" i="8"/>
  <c r="N27" i="8" s="1"/>
  <c r="W27" i="8"/>
  <c r="P27" i="8" s="1"/>
  <c r="J29" i="8"/>
  <c r="N29" i="8" s="1"/>
  <c r="W29" i="8"/>
  <c r="P29" i="8" s="1"/>
  <c r="J30" i="8"/>
  <c r="N30" i="8" s="1"/>
  <c r="W30" i="8"/>
  <c r="P30" i="8" s="1"/>
  <c r="J23" i="8"/>
  <c r="N23" i="8" s="1"/>
  <c r="W23" i="8"/>
  <c r="P23" i="8" s="1"/>
  <c r="J22" i="8"/>
  <c r="N22" i="8" s="1"/>
  <c r="W22" i="8"/>
  <c r="P22" i="8" s="1"/>
  <c r="J21" i="8"/>
  <c r="N21" i="8" s="1"/>
  <c r="W21" i="8"/>
  <c r="P21" i="8" s="1"/>
  <c r="J25" i="8"/>
  <c r="N25" i="8" s="1"/>
  <c r="W25" i="8"/>
  <c r="P25" i="8" s="1"/>
  <c r="J24" i="8"/>
  <c r="N24" i="8" s="1"/>
  <c r="W24" i="8"/>
  <c r="P24" i="8" s="1"/>
  <c r="J18" i="8"/>
  <c r="N18" i="8" s="1"/>
  <c r="W18" i="8"/>
  <c r="P18" i="8" s="1"/>
  <c r="J20" i="8"/>
  <c r="N20" i="8" s="1"/>
  <c r="W20" i="8"/>
  <c r="P20" i="8" s="1"/>
  <c r="J17" i="8"/>
  <c r="N17" i="8" s="1"/>
  <c r="W17" i="8"/>
  <c r="P17" i="8" s="1"/>
  <c r="J19" i="8"/>
  <c r="N19" i="8" s="1"/>
  <c r="W19" i="8"/>
  <c r="P19" i="8" s="1"/>
  <c r="J37" i="7"/>
  <c r="J47" i="7"/>
  <c r="J45" i="7"/>
  <c r="J46" i="7"/>
  <c r="J44" i="7"/>
  <c r="J48" i="7"/>
  <c r="J68" i="7" l="1"/>
  <c r="I68" i="7"/>
  <c r="H68" i="7"/>
  <c r="J67" i="7"/>
  <c r="I67" i="7"/>
  <c r="H67" i="7"/>
  <c r="J66" i="7"/>
  <c r="I66" i="7"/>
  <c r="H66" i="7"/>
  <c r="J65" i="7"/>
  <c r="I65" i="7"/>
  <c r="H65" i="7"/>
  <c r="J64" i="7"/>
  <c r="I64" i="7"/>
  <c r="H64" i="7"/>
  <c r="J63" i="7"/>
  <c r="I63" i="7"/>
  <c r="H63" i="7"/>
  <c r="J62" i="7"/>
  <c r="I62" i="7"/>
  <c r="H62" i="7"/>
  <c r="J61" i="7"/>
  <c r="I61" i="7"/>
  <c r="H61" i="7"/>
  <c r="J60" i="7"/>
  <c r="I60" i="7"/>
  <c r="H60" i="7"/>
  <c r="J59" i="7"/>
  <c r="I59" i="7"/>
  <c r="H59" i="7"/>
  <c r="J58" i="7"/>
  <c r="I58" i="7"/>
  <c r="H58" i="7"/>
  <c r="J57" i="7"/>
  <c r="I57" i="7"/>
  <c r="H57" i="7"/>
  <c r="J56" i="7"/>
  <c r="I56" i="7"/>
  <c r="H56" i="7"/>
  <c r="J55" i="7"/>
  <c r="I55" i="7"/>
  <c r="H55" i="7"/>
  <c r="J54" i="7"/>
  <c r="I54" i="7"/>
  <c r="H54" i="7"/>
  <c r="J53" i="7"/>
  <c r="I53" i="7"/>
  <c r="H53" i="7"/>
  <c r="J52" i="7"/>
  <c r="I52" i="7"/>
  <c r="H52" i="7"/>
  <c r="J51" i="7"/>
  <c r="I51" i="7"/>
  <c r="H51" i="7"/>
  <c r="J50" i="7"/>
  <c r="I50" i="7"/>
  <c r="H50" i="7"/>
  <c r="J49" i="7"/>
  <c r="I49" i="7"/>
  <c r="H49" i="7"/>
  <c r="I48" i="7"/>
  <c r="H48" i="7"/>
  <c r="I47" i="7"/>
  <c r="H47" i="7"/>
  <c r="I46" i="7"/>
  <c r="H46" i="7"/>
  <c r="I45" i="7"/>
  <c r="H45" i="7"/>
  <c r="I44" i="7"/>
  <c r="H44" i="7"/>
  <c r="J43" i="7"/>
  <c r="I43" i="7"/>
  <c r="H43" i="7"/>
  <c r="J42" i="7"/>
  <c r="I42" i="7"/>
  <c r="H42" i="7"/>
  <c r="J41" i="7"/>
  <c r="I41" i="7"/>
  <c r="H41" i="7"/>
  <c r="J40" i="7"/>
  <c r="I40" i="7"/>
  <c r="H40" i="7"/>
  <c r="J39" i="7"/>
  <c r="I39" i="7"/>
  <c r="H39" i="7"/>
  <c r="J38" i="7"/>
  <c r="I38" i="7"/>
  <c r="H38" i="7"/>
  <c r="I37" i="7"/>
  <c r="H37" i="7"/>
  <c r="J36" i="7"/>
  <c r="I36" i="7"/>
  <c r="H36" i="7"/>
  <c r="J35" i="7"/>
  <c r="I35" i="7"/>
  <c r="H35" i="7"/>
  <c r="J34" i="7"/>
  <c r="I34" i="7"/>
  <c r="H34" i="7"/>
  <c r="J33" i="7"/>
  <c r="I33" i="7"/>
  <c r="H33" i="7"/>
  <c r="J32" i="7"/>
  <c r="I32" i="7"/>
  <c r="H32" i="7"/>
  <c r="J31" i="7"/>
  <c r="I31" i="7"/>
  <c r="H31" i="7"/>
  <c r="J30" i="7"/>
  <c r="I30" i="7"/>
  <c r="H30" i="7"/>
  <c r="J29" i="7"/>
  <c r="I29" i="7"/>
  <c r="H29" i="7"/>
  <c r="R28" i="7"/>
  <c r="J28" i="7"/>
  <c r="I28" i="7"/>
  <c r="H28" i="7"/>
  <c r="R27" i="7"/>
  <c r="J27" i="7"/>
  <c r="I27" i="7"/>
  <c r="H27" i="7"/>
  <c r="R26" i="7"/>
  <c r="J26" i="7"/>
  <c r="I26" i="7"/>
  <c r="H26" i="7"/>
  <c r="R25" i="7"/>
  <c r="J25" i="7"/>
  <c r="I25" i="7"/>
  <c r="H25" i="7"/>
  <c r="J24" i="7"/>
  <c r="I24" i="7"/>
  <c r="H24" i="7"/>
  <c r="J23" i="7"/>
  <c r="I23" i="7"/>
  <c r="H23" i="7"/>
  <c r="J22" i="7"/>
  <c r="I22" i="7"/>
  <c r="H22" i="7"/>
  <c r="J21" i="7"/>
  <c r="I21" i="7"/>
  <c r="H21" i="7"/>
  <c r="J20" i="7"/>
  <c r="I20" i="7"/>
  <c r="H20" i="7"/>
  <c r="J19" i="7"/>
  <c r="I19" i="7"/>
  <c r="H19" i="7"/>
  <c r="J18" i="7"/>
  <c r="I18" i="7"/>
  <c r="H18" i="7"/>
  <c r="J17" i="7"/>
  <c r="I17" i="7"/>
  <c r="H17" i="7"/>
  <c r="J16" i="7"/>
  <c r="I16" i="7"/>
  <c r="H16" i="7"/>
  <c r="J15" i="7"/>
  <c r="I15" i="7"/>
  <c r="H15" i="7"/>
  <c r="J14" i="7"/>
  <c r="I14" i="7"/>
  <c r="H14" i="7"/>
  <c r="J13" i="7"/>
  <c r="I13" i="7"/>
  <c r="H13" i="7"/>
  <c r="J12" i="7"/>
  <c r="I12" i="7"/>
  <c r="H12" i="7"/>
  <c r="J11" i="7"/>
  <c r="I11" i="7"/>
  <c r="H11" i="7"/>
  <c r="J10" i="7"/>
  <c r="I10" i="7"/>
  <c r="H10" i="7"/>
  <c r="J9" i="7"/>
  <c r="I9" i="7"/>
  <c r="H9" i="7"/>
  <c r="J8" i="7"/>
  <c r="I8" i="7"/>
  <c r="H8" i="7"/>
  <c r="J7" i="7"/>
  <c r="I7" i="7"/>
  <c r="H7" i="7"/>
  <c r="J6" i="7"/>
  <c r="I6" i="7"/>
  <c r="H6" i="7"/>
  <c r="J5" i="7"/>
  <c r="I5" i="7"/>
  <c r="H5" i="7"/>
  <c r="J4" i="7"/>
  <c r="I4" i="7"/>
  <c r="H4" i="7"/>
  <c r="J3" i="7"/>
  <c r="I3" i="7"/>
  <c r="H3" i="7"/>
  <c r="J2" i="7"/>
  <c r="I2" i="7"/>
  <c r="H2" i="7"/>
  <c r="G10" i="5"/>
  <c r="J156" i="6"/>
  <c r="I156" i="6"/>
  <c r="H156" i="6"/>
  <c r="J155" i="6"/>
  <c r="I155" i="6"/>
  <c r="H155" i="6"/>
  <c r="J154" i="6"/>
  <c r="I154" i="6"/>
  <c r="H154" i="6"/>
  <c r="J153" i="6"/>
  <c r="I153" i="6"/>
  <c r="H153" i="6"/>
  <c r="J152" i="6"/>
  <c r="I152" i="6"/>
  <c r="H152" i="6"/>
  <c r="J151" i="6"/>
  <c r="I151" i="6"/>
  <c r="H151" i="6"/>
  <c r="J150" i="6"/>
  <c r="I150" i="6"/>
  <c r="H150" i="6"/>
  <c r="J149" i="6"/>
  <c r="I149" i="6"/>
  <c r="H149" i="6"/>
  <c r="J148" i="6"/>
  <c r="I148" i="6"/>
  <c r="H148" i="6"/>
  <c r="J147" i="6"/>
  <c r="I147" i="6"/>
  <c r="H147" i="6"/>
  <c r="J146" i="6"/>
  <c r="I146" i="6"/>
  <c r="H146" i="6"/>
  <c r="J145" i="6"/>
  <c r="I145" i="6"/>
  <c r="H145" i="6"/>
  <c r="J144" i="6"/>
  <c r="I144" i="6"/>
  <c r="H144" i="6"/>
  <c r="J143" i="6"/>
  <c r="I143" i="6"/>
  <c r="H143" i="6"/>
  <c r="J142" i="6"/>
  <c r="I142" i="6"/>
  <c r="H142" i="6"/>
  <c r="J141" i="6"/>
  <c r="I141" i="6"/>
  <c r="H141" i="6"/>
  <c r="J140" i="6"/>
  <c r="I140" i="6"/>
  <c r="H140" i="6"/>
  <c r="J139" i="6"/>
  <c r="I139" i="6"/>
  <c r="H139" i="6"/>
  <c r="J138" i="6"/>
  <c r="I138" i="6"/>
  <c r="H138" i="6"/>
  <c r="J137" i="6"/>
  <c r="I137" i="6"/>
  <c r="H137" i="6"/>
  <c r="J136" i="6"/>
  <c r="I136" i="6"/>
  <c r="H136" i="6"/>
  <c r="J135" i="6"/>
  <c r="I135" i="6"/>
  <c r="H135" i="6"/>
  <c r="J134" i="6"/>
  <c r="I134" i="6"/>
  <c r="H134" i="6"/>
  <c r="J133" i="6"/>
  <c r="I133" i="6"/>
  <c r="H133" i="6"/>
  <c r="J132" i="6"/>
  <c r="I132" i="6"/>
  <c r="H132" i="6"/>
  <c r="J131" i="6"/>
  <c r="I131" i="6"/>
  <c r="H131" i="6"/>
  <c r="J130" i="6"/>
  <c r="I130" i="6"/>
  <c r="H130" i="6"/>
  <c r="J129" i="6"/>
  <c r="I129" i="6"/>
  <c r="H129" i="6"/>
  <c r="J128" i="6"/>
  <c r="I128" i="6"/>
  <c r="H128" i="6"/>
  <c r="J127" i="6"/>
  <c r="I127" i="6"/>
  <c r="H127" i="6"/>
  <c r="J126" i="6"/>
  <c r="I126" i="6"/>
  <c r="H126" i="6"/>
  <c r="J125" i="6"/>
  <c r="I125" i="6"/>
  <c r="H125" i="6"/>
  <c r="J124" i="6"/>
  <c r="I124" i="6"/>
  <c r="H124" i="6"/>
  <c r="J123" i="6"/>
  <c r="I123" i="6"/>
  <c r="H123" i="6"/>
  <c r="J122" i="6"/>
  <c r="I122" i="6"/>
  <c r="H122" i="6"/>
  <c r="J121" i="6"/>
  <c r="I121" i="6"/>
  <c r="H121" i="6"/>
  <c r="J120" i="6"/>
  <c r="I120" i="6"/>
  <c r="H120" i="6"/>
  <c r="J119" i="6"/>
  <c r="I119" i="6"/>
  <c r="H119" i="6"/>
  <c r="J118" i="6"/>
  <c r="I118" i="6"/>
  <c r="H118" i="6"/>
  <c r="J117" i="6"/>
  <c r="I117" i="6"/>
  <c r="H117" i="6"/>
  <c r="J116" i="6"/>
  <c r="I116" i="6"/>
  <c r="H116" i="6"/>
  <c r="J115" i="6"/>
  <c r="I115" i="6"/>
  <c r="H115" i="6"/>
  <c r="J114" i="6"/>
  <c r="I114" i="6"/>
  <c r="H114" i="6"/>
  <c r="J113" i="6"/>
  <c r="I113" i="6"/>
  <c r="H113" i="6"/>
  <c r="J112" i="6"/>
  <c r="I112" i="6"/>
  <c r="H112" i="6"/>
  <c r="J111" i="6"/>
  <c r="I111" i="6"/>
  <c r="H111" i="6"/>
  <c r="J110" i="6"/>
  <c r="I110" i="6"/>
  <c r="H110" i="6"/>
  <c r="J109" i="6"/>
  <c r="I109" i="6"/>
  <c r="H109" i="6"/>
  <c r="J108" i="6"/>
  <c r="I108" i="6"/>
  <c r="H108" i="6"/>
  <c r="J107" i="6"/>
  <c r="I107" i="6"/>
  <c r="H107" i="6"/>
  <c r="J106" i="6"/>
  <c r="I106" i="6"/>
  <c r="H106" i="6"/>
  <c r="J105" i="6"/>
  <c r="I105" i="6"/>
  <c r="H105" i="6"/>
  <c r="J104" i="6"/>
  <c r="I104" i="6"/>
  <c r="H104" i="6"/>
  <c r="J103" i="6"/>
  <c r="I103" i="6"/>
  <c r="H103" i="6"/>
  <c r="J102" i="6"/>
  <c r="I102" i="6"/>
  <c r="H102" i="6"/>
  <c r="J101" i="6"/>
  <c r="I101" i="6"/>
  <c r="H101" i="6"/>
  <c r="J100" i="6"/>
  <c r="I100" i="6"/>
  <c r="H100" i="6"/>
  <c r="J99" i="6"/>
  <c r="I99" i="6"/>
  <c r="H99" i="6"/>
  <c r="J98" i="6"/>
  <c r="I98" i="6"/>
  <c r="H98" i="6"/>
  <c r="J97" i="6"/>
  <c r="I97" i="6"/>
  <c r="H97" i="6"/>
  <c r="J96" i="6"/>
  <c r="I96" i="6"/>
  <c r="H96" i="6"/>
  <c r="J95" i="6"/>
  <c r="I95" i="6"/>
  <c r="H95" i="6"/>
  <c r="J94" i="6"/>
  <c r="I94" i="6"/>
  <c r="H94" i="6"/>
  <c r="J93" i="6"/>
  <c r="I93" i="6"/>
  <c r="H93" i="6"/>
  <c r="J92" i="6"/>
  <c r="I92" i="6"/>
  <c r="H92" i="6"/>
  <c r="J91" i="6"/>
  <c r="I91" i="6"/>
  <c r="H91" i="6"/>
  <c r="J90" i="6"/>
  <c r="I90" i="6"/>
  <c r="H90" i="6"/>
  <c r="J89" i="6"/>
  <c r="I89" i="6"/>
  <c r="H89" i="6"/>
  <c r="J88" i="6"/>
  <c r="I88" i="6"/>
  <c r="H88" i="6"/>
  <c r="J87" i="6"/>
  <c r="I87" i="6"/>
  <c r="H87" i="6"/>
  <c r="J86" i="6"/>
  <c r="I86" i="6"/>
  <c r="H86" i="6"/>
  <c r="J85" i="6"/>
  <c r="I85" i="6"/>
  <c r="H85" i="6"/>
  <c r="J84" i="6"/>
  <c r="I84" i="6"/>
  <c r="H84" i="6"/>
  <c r="J83" i="6"/>
  <c r="I83" i="6"/>
  <c r="H83" i="6"/>
  <c r="J82" i="6"/>
  <c r="I82" i="6"/>
  <c r="H82" i="6"/>
  <c r="J81" i="6"/>
  <c r="I81" i="6"/>
  <c r="H81" i="6"/>
  <c r="J80" i="6"/>
  <c r="I80" i="6"/>
  <c r="H80" i="6"/>
  <c r="J79" i="6"/>
  <c r="I79" i="6"/>
  <c r="H79" i="6"/>
  <c r="J78" i="6"/>
  <c r="I78" i="6"/>
  <c r="H78" i="6"/>
  <c r="J77" i="6"/>
  <c r="I77" i="6"/>
  <c r="H77" i="6"/>
  <c r="J76" i="6"/>
  <c r="I76" i="6"/>
  <c r="H76" i="6"/>
  <c r="J75" i="6"/>
  <c r="I75" i="6"/>
  <c r="H75" i="6"/>
  <c r="J74" i="6"/>
  <c r="I74" i="6"/>
  <c r="H74" i="6"/>
  <c r="J73" i="6"/>
  <c r="I73" i="6"/>
  <c r="H73" i="6"/>
  <c r="J72" i="6"/>
  <c r="I72" i="6"/>
  <c r="H72" i="6"/>
  <c r="J71" i="6"/>
  <c r="I71" i="6"/>
  <c r="H71" i="6"/>
  <c r="J70" i="6"/>
  <c r="I70" i="6"/>
  <c r="H70" i="6"/>
  <c r="J69" i="6"/>
  <c r="I69" i="6"/>
  <c r="H69" i="6"/>
  <c r="J68" i="6"/>
  <c r="I68" i="6"/>
  <c r="H68" i="6"/>
  <c r="J67" i="6"/>
  <c r="I67" i="6"/>
  <c r="H67" i="6"/>
  <c r="J66" i="6"/>
  <c r="I66" i="6"/>
  <c r="H66" i="6"/>
  <c r="J65" i="6"/>
  <c r="I65" i="6"/>
  <c r="H65" i="6"/>
  <c r="J64" i="6"/>
  <c r="I64" i="6"/>
  <c r="H64" i="6"/>
  <c r="J63" i="6"/>
  <c r="I63" i="6"/>
  <c r="H63" i="6"/>
  <c r="J62" i="6"/>
  <c r="I62" i="6"/>
  <c r="H62" i="6"/>
  <c r="J61" i="6"/>
  <c r="I61" i="6"/>
  <c r="H61" i="6"/>
  <c r="J60" i="6"/>
  <c r="I60" i="6"/>
  <c r="H60" i="6"/>
  <c r="J59" i="6"/>
  <c r="I59" i="6"/>
  <c r="H59" i="6"/>
  <c r="J58" i="6"/>
  <c r="I58" i="6"/>
  <c r="H58" i="6"/>
  <c r="J57" i="6"/>
  <c r="I57" i="6"/>
  <c r="H57" i="6"/>
  <c r="J56" i="6"/>
  <c r="I56" i="6"/>
  <c r="H56" i="6"/>
  <c r="J55" i="6"/>
  <c r="I55" i="6"/>
  <c r="H55" i="6"/>
  <c r="J54" i="6"/>
  <c r="I54" i="6"/>
  <c r="H54" i="6"/>
  <c r="J53" i="6"/>
  <c r="I53" i="6"/>
  <c r="H53" i="6"/>
  <c r="J52" i="6"/>
  <c r="I52" i="6"/>
  <c r="H52" i="6"/>
  <c r="J51" i="6"/>
  <c r="I51" i="6"/>
  <c r="H51" i="6"/>
  <c r="J50" i="6"/>
  <c r="I50" i="6"/>
  <c r="H50" i="6"/>
  <c r="J49" i="6"/>
  <c r="I49" i="6"/>
  <c r="H49" i="6"/>
  <c r="J48" i="6"/>
  <c r="I48" i="6"/>
  <c r="H48" i="6"/>
  <c r="J47" i="6"/>
  <c r="I47" i="6"/>
  <c r="H47" i="6"/>
  <c r="J46" i="6"/>
  <c r="I46" i="6"/>
  <c r="H46" i="6"/>
  <c r="J45" i="6"/>
  <c r="I45" i="6"/>
  <c r="H45" i="6"/>
  <c r="J44" i="6"/>
  <c r="I44" i="6"/>
  <c r="H44" i="6"/>
  <c r="J43" i="6"/>
  <c r="I43" i="6"/>
  <c r="H43" i="6"/>
  <c r="J42" i="6"/>
  <c r="I42" i="6"/>
  <c r="H42" i="6"/>
  <c r="J41" i="6"/>
  <c r="I41" i="6"/>
  <c r="H41" i="6"/>
  <c r="J40" i="6"/>
  <c r="I40" i="6"/>
  <c r="H40" i="6"/>
  <c r="J39" i="6"/>
  <c r="I39" i="6"/>
  <c r="H39" i="6"/>
  <c r="J38" i="6"/>
  <c r="I38" i="6"/>
  <c r="H38" i="6"/>
  <c r="J37" i="6"/>
  <c r="I37" i="6"/>
  <c r="H37" i="6"/>
  <c r="J36" i="6"/>
  <c r="I36" i="6"/>
  <c r="H36" i="6"/>
  <c r="J35" i="6"/>
  <c r="I35" i="6"/>
  <c r="H35" i="6"/>
  <c r="J34" i="6"/>
  <c r="I34" i="6"/>
  <c r="H34" i="6"/>
  <c r="J33" i="6"/>
  <c r="I33" i="6"/>
  <c r="H33" i="6"/>
  <c r="J32" i="6"/>
  <c r="I32" i="6"/>
  <c r="H32" i="6"/>
  <c r="J31" i="6"/>
  <c r="I31" i="6"/>
  <c r="H31" i="6"/>
  <c r="J30" i="6"/>
  <c r="I30" i="6"/>
  <c r="H30" i="6"/>
  <c r="R29" i="6"/>
  <c r="J29" i="6"/>
  <c r="I29" i="6"/>
  <c r="H29" i="6"/>
  <c r="R28" i="6"/>
  <c r="J28" i="6"/>
  <c r="I28" i="6"/>
  <c r="H28" i="6"/>
  <c r="R27" i="6"/>
  <c r="J27" i="6"/>
  <c r="I27" i="6"/>
  <c r="H27" i="6"/>
  <c r="R26" i="6"/>
  <c r="J26" i="6"/>
  <c r="I26" i="6"/>
  <c r="H26" i="6"/>
  <c r="J25" i="6"/>
  <c r="I25" i="6"/>
  <c r="H25" i="6"/>
  <c r="J24" i="6"/>
  <c r="I24" i="6"/>
  <c r="H24" i="6"/>
  <c r="J23" i="6"/>
  <c r="I23" i="6"/>
  <c r="H23" i="6"/>
  <c r="J22" i="6"/>
  <c r="I22" i="6"/>
  <c r="H22" i="6"/>
  <c r="J21" i="6"/>
  <c r="I21" i="6"/>
  <c r="H21" i="6"/>
  <c r="J20" i="6"/>
  <c r="I20" i="6"/>
  <c r="H20" i="6"/>
  <c r="J19" i="6"/>
  <c r="I19" i="6"/>
  <c r="H19" i="6"/>
  <c r="J18" i="6"/>
  <c r="I18" i="6"/>
  <c r="H18" i="6"/>
  <c r="J17" i="6"/>
  <c r="I17" i="6"/>
  <c r="H17" i="6"/>
  <c r="J16" i="6"/>
  <c r="I16" i="6"/>
  <c r="H16" i="6"/>
  <c r="J15" i="6"/>
  <c r="I15" i="6"/>
  <c r="H15" i="6"/>
  <c r="J14" i="6"/>
  <c r="I14" i="6"/>
  <c r="H14" i="6"/>
  <c r="J13" i="6"/>
  <c r="I13" i="6"/>
  <c r="H13" i="6"/>
  <c r="J12" i="6"/>
  <c r="I12" i="6"/>
  <c r="H12" i="6"/>
  <c r="J11" i="6"/>
  <c r="I11" i="6"/>
  <c r="H11" i="6"/>
  <c r="J10" i="6"/>
  <c r="I10" i="6"/>
  <c r="H10" i="6"/>
  <c r="J9" i="6"/>
  <c r="I9" i="6"/>
  <c r="H9" i="6"/>
  <c r="J8" i="6"/>
  <c r="I8" i="6"/>
  <c r="H8" i="6"/>
  <c r="J7" i="6"/>
  <c r="I7" i="6"/>
  <c r="H7" i="6"/>
  <c r="J6" i="6"/>
  <c r="I6" i="6"/>
  <c r="H6" i="6"/>
  <c r="J5" i="6"/>
  <c r="I5" i="6"/>
  <c r="H5" i="6"/>
  <c r="J4" i="6"/>
  <c r="I4" i="6"/>
  <c r="H4" i="6"/>
  <c r="J3" i="6"/>
  <c r="I3" i="6"/>
  <c r="H3" i="6"/>
  <c r="J2" i="6"/>
  <c r="I2" i="6"/>
  <c r="H2" i="6"/>
  <c r="I153" i="5"/>
  <c r="H153" i="5"/>
  <c r="G153" i="5"/>
  <c r="I152" i="5"/>
  <c r="H152" i="5"/>
  <c r="G152" i="5"/>
  <c r="I151" i="5"/>
  <c r="H151" i="5"/>
  <c r="G151" i="5"/>
  <c r="I150" i="5"/>
  <c r="H150" i="5"/>
  <c r="G150" i="5"/>
  <c r="I149" i="5"/>
  <c r="H149" i="5"/>
  <c r="G149" i="5"/>
  <c r="I148" i="5"/>
  <c r="H148" i="5"/>
  <c r="G148" i="5"/>
  <c r="I147" i="5"/>
  <c r="H147" i="5"/>
  <c r="G147" i="5"/>
  <c r="I146" i="5"/>
  <c r="H146" i="5"/>
  <c r="G146" i="5"/>
  <c r="I145" i="5"/>
  <c r="H145" i="5"/>
  <c r="G145" i="5"/>
  <c r="I144" i="5"/>
  <c r="H144" i="5"/>
  <c r="G144" i="5"/>
  <c r="I143" i="5"/>
  <c r="H143" i="5"/>
  <c r="G143" i="5"/>
  <c r="I142" i="5"/>
  <c r="H142" i="5"/>
  <c r="G142" i="5"/>
  <c r="I141" i="5"/>
  <c r="H141" i="5"/>
  <c r="G141" i="5"/>
  <c r="I140" i="5"/>
  <c r="H140" i="5"/>
  <c r="G140" i="5"/>
  <c r="I139" i="5"/>
  <c r="H139" i="5"/>
  <c r="G139" i="5"/>
  <c r="I138" i="5"/>
  <c r="H138" i="5"/>
  <c r="G138" i="5"/>
  <c r="I137" i="5"/>
  <c r="H137" i="5"/>
  <c r="G137" i="5"/>
  <c r="I136" i="5"/>
  <c r="H136" i="5"/>
  <c r="G136" i="5"/>
  <c r="I135" i="5"/>
  <c r="H135" i="5"/>
  <c r="G135" i="5"/>
  <c r="I134" i="5"/>
  <c r="H134" i="5"/>
  <c r="G134" i="5"/>
  <c r="I133" i="5"/>
  <c r="H133" i="5"/>
  <c r="G133" i="5"/>
  <c r="I132" i="5"/>
  <c r="H132" i="5"/>
  <c r="G132" i="5"/>
  <c r="I131" i="5"/>
  <c r="H131" i="5"/>
  <c r="G131" i="5"/>
  <c r="I130" i="5"/>
  <c r="H130" i="5"/>
  <c r="G130" i="5"/>
  <c r="I129" i="5"/>
  <c r="H129" i="5"/>
  <c r="G129" i="5"/>
  <c r="I128" i="5"/>
  <c r="H128" i="5"/>
  <c r="G128" i="5"/>
  <c r="I127" i="5"/>
  <c r="H127" i="5"/>
  <c r="G127" i="5"/>
  <c r="I125" i="5"/>
  <c r="H125" i="5"/>
  <c r="G125" i="5"/>
  <c r="I124" i="5"/>
  <c r="H124" i="5"/>
  <c r="G124" i="5"/>
  <c r="I123" i="5"/>
  <c r="H123" i="5"/>
  <c r="G123" i="5"/>
  <c r="I122" i="5"/>
  <c r="H122" i="5"/>
  <c r="I121" i="5"/>
  <c r="H121" i="5"/>
  <c r="G121" i="5"/>
  <c r="I120" i="5"/>
  <c r="H120" i="5"/>
  <c r="G120" i="5"/>
  <c r="I119" i="5"/>
  <c r="H119" i="5"/>
  <c r="G119" i="5"/>
  <c r="I118" i="5"/>
  <c r="H118" i="5"/>
  <c r="G118" i="5"/>
  <c r="H117" i="5"/>
  <c r="I116" i="5"/>
  <c r="H116" i="5"/>
  <c r="G116" i="5"/>
  <c r="I115" i="5"/>
  <c r="H115" i="5"/>
  <c r="G115" i="5"/>
  <c r="I114" i="5"/>
  <c r="H114" i="5"/>
  <c r="G114" i="5"/>
  <c r="I113" i="5"/>
  <c r="H113" i="5"/>
  <c r="G113" i="5"/>
  <c r="I112" i="5"/>
  <c r="H112" i="5"/>
  <c r="G112" i="5"/>
  <c r="I111" i="5"/>
  <c r="H111" i="5"/>
  <c r="G111" i="5"/>
  <c r="I110" i="5"/>
  <c r="H110" i="5"/>
  <c r="G110" i="5"/>
  <c r="I109" i="5"/>
  <c r="H109" i="5"/>
  <c r="G109" i="5"/>
  <c r="I108" i="5"/>
  <c r="H108" i="5"/>
  <c r="G108" i="5"/>
  <c r="I107" i="5"/>
  <c r="H107" i="5"/>
  <c r="G107" i="5"/>
  <c r="I106" i="5"/>
  <c r="H106" i="5"/>
  <c r="I105" i="5"/>
  <c r="H105" i="5"/>
  <c r="G105" i="5"/>
  <c r="I104" i="5"/>
  <c r="H104" i="5"/>
  <c r="G104" i="5"/>
  <c r="I103" i="5"/>
  <c r="H103" i="5"/>
  <c r="G103" i="5"/>
  <c r="I102" i="5"/>
  <c r="H102" i="5"/>
  <c r="G102" i="5"/>
  <c r="I101" i="5"/>
  <c r="H101" i="5"/>
  <c r="G101" i="5"/>
  <c r="I100" i="5"/>
  <c r="H100" i="5"/>
  <c r="G100" i="5"/>
  <c r="I99" i="5"/>
  <c r="H99" i="5"/>
  <c r="G99" i="5"/>
  <c r="I98" i="5"/>
  <c r="H98" i="5"/>
  <c r="G98" i="5"/>
  <c r="I97" i="5"/>
  <c r="H97" i="5"/>
  <c r="G97" i="5"/>
  <c r="I96" i="5"/>
  <c r="H96" i="5"/>
  <c r="G96" i="5"/>
  <c r="I95" i="5"/>
  <c r="H95" i="5"/>
  <c r="G95" i="5"/>
  <c r="I94" i="5"/>
  <c r="H94" i="5"/>
  <c r="G94" i="5"/>
  <c r="I93" i="5"/>
  <c r="H93" i="5"/>
  <c r="G93" i="5"/>
  <c r="I92" i="5"/>
  <c r="H92" i="5"/>
  <c r="G92" i="5"/>
  <c r="I91" i="5"/>
  <c r="H91" i="5"/>
  <c r="G91" i="5"/>
  <c r="I90" i="5"/>
  <c r="H90" i="5"/>
  <c r="G90" i="5"/>
  <c r="I89" i="5"/>
  <c r="H89" i="5"/>
  <c r="G89" i="5"/>
  <c r="I88" i="5"/>
  <c r="H88" i="5"/>
  <c r="G88" i="5"/>
  <c r="I87" i="5"/>
  <c r="H87" i="5"/>
  <c r="G87" i="5"/>
  <c r="I86" i="5"/>
  <c r="H86" i="5"/>
  <c r="G86" i="5"/>
  <c r="I85" i="5"/>
  <c r="H85" i="5"/>
  <c r="G85" i="5"/>
  <c r="I84" i="5"/>
  <c r="H84" i="5"/>
  <c r="G84" i="5"/>
  <c r="I83" i="5"/>
  <c r="H83" i="5"/>
  <c r="G83" i="5"/>
  <c r="I82" i="5"/>
  <c r="H82" i="5"/>
  <c r="G82" i="5"/>
  <c r="I81" i="5"/>
  <c r="H81" i="5"/>
  <c r="G81" i="5"/>
  <c r="I80" i="5"/>
  <c r="H80" i="5"/>
  <c r="G80" i="5"/>
  <c r="I79" i="5"/>
  <c r="H79" i="5"/>
  <c r="G79" i="5"/>
  <c r="I78" i="5"/>
  <c r="H78" i="5"/>
  <c r="G78" i="5"/>
  <c r="I77" i="5"/>
  <c r="H77" i="5"/>
  <c r="G77" i="5"/>
  <c r="I76" i="5"/>
  <c r="H76" i="5"/>
  <c r="G76" i="5"/>
  <c r="I75" i="5"/>
  <c r="H75" i="5"/>
  <c r="G75" i="5"/>
  <c r="I74" i="5"/>
  <c r="H74" i="5"/>
  <c r="G74" i="5"/>
  <c r="I73" i="5"/>
  <c r="H73" i="5"/>
  <c r="G73" i="5"/>
  <c r="I72" i="5"/>
  <c r="H72" i="5"/>
  <c r="G72" i="5"/>
  <c r="I71" i="5"/>
  <c r="H71" i="5"/>
  <c r="G71" i="5"/>
  <c r="I70" i="5"/>
  <c r="H70" i="5"/>
  <c r="G70" i="5"/>
  <c r="I69" i="5"/>
  <c r="H69" i="5"/>
  <c r="G69" i="5"/>
  <c r="I68" i="5"/>
  <c r="H68" i="5"/>
  <c r="G68" i="5"/>
  <c r="I67" i="5"/>
  <c r="H67" i="5"/>
  <c r="G67" i="5"/>
  <c r="I66" i="5"/>
  <c r="H66" i="5"/>
  <c r="G66" i="5"/>
  <c r="I65" i="5"/>
  <c r="H65" i="5"/>
  <c r="G65" i="5"/>
  <c r="I64" i="5"/>
  <c r="H64" i="5"/>
  <c r="G64" i="5"/>
  <c r="I63" i="5"/>
  <c r="H63" i="5"/>
  <c r="G63" i="5"/>
  <c r="I62" i="5"/>
  <c r="H62" i="5"/>
  <c r="G62" i="5"/>
  <c r="I61" i="5"/>
  <c r="H61" i="5"/>
  <c r="G61" i="5"/>
  <c r="I60" i="5"/>
  <c r="H60" i="5"/>
  <c r="G60" i="5"/>
  <c r="I59" i="5"/>
  <c r="H59" i="5"/>
  <c r="G59" i="5"/>
  <c r="I58" i="5"/>
  <c r="H58" i="5"/>
  <c r="G58" i="5"/>
  <c r="I57" i="5"/>
  <c r="H57" i="5"/>
  <c r="G57" i="5"/>
  <c r="I56" i="5"/>
  <c r="H56" i="5"/>
  <c r="G56" i="5"/>
  <c r="I55" i="5"/>
  <c r="H55" i="5"/>
  <c r="G55" i="5"/>
  <c r="I54" i="5"/>
  <c r="H54" i="5"/>
  <c r="G54" i="5"/>
  <c r="I53" i="5"/>
  <c r="H53" i="5"/>
  <c r="G53" i="5"/>
  <c r="I52" i="5"/>
  <c r="H52" i="5"/>
  <c r="G52" i="5"/>
  <c r="I51" i="5"/>
  <c r="H51" i="5"/>
  <c r="G51" i="5"/>
  <c r="I50" i="5"/>
  <c r="H50" i="5"/>
  <c r="G50" i="5"/>
  <c r="I49" i="5"/>
  <c r="H49" i="5"/>
  <c r="G49" i="5"/>
  <c r="I48" i="5"/>
  <c r="H48" i="5"/>
  <c r="G48" i="5"/>
  <c r="H47" i="5"/>
  <c r="G47" i="5"/>
  <c r="H46" i="5"/>
  <c r="G46" i="5"/>
  <c r="H45" i="5"/>
  <c r="G45" i="5"/>
  <c r="H44" i="5"/>
  <c r="G44" i="5"/>
  <c r="I43" i="5"/>
  <c r="H43" i="5"/>
  <c r="G43" i="5"/>
  <c r="I42" i="5"/>
  <c r="H42" i="5"/>
  <c r="G42" i="5"/>
  <c r="I41" i="5"/>
  <c r="H41" i="5"/>
  <c r="G41" i="5"/>
  <c r="I40" i="5"/>
  <c r="H40" i="5"/>
  <c r="G40" i="5"/>
  <c r="I39" i="5"/>
  <c r="H39" i="5"/>
  <c r="G39" i="5"/>
  <c r="I38" i="5"/>
  <c r="H38" i="5"/>
  <c r="G38" i="5"/>
  <c r="I37" i="5"/>
  <c r="H37" i="5"/>
  <c r="G37" i="5"/>
  <c r="I36" i="5"/>
  <c r="H36" i="5"/>
  <c r="G36" i="5"/>
  <c r="I35" i="5"/>
  <c r="H35" i="5"/>
  <c r="G35" i="5"/>
  <c r="I34" i="5"/>
  <c r="H34" i="5"/>
  <c r="G34" i="5"/>
  <c r="I33" i="5"/>
  <c r="H33" i="5"/>
  <c r="G33" i="5"/>
  <c r="I32" i="5"/>
  <c r="H32" i="5"/>
  <c r="G32" i="5"/>
  <c r="I31" i="5"/>
  <c r="H31" i="5"/>
  <c r="G31" i="5"/>
  <c r="I30" i="5"/>
  <c r="H30" i="5"/>
  <c r="G30" i="5"/>
  <c r="I29" i="5"/>
  <c r="H29" i="5"/>
  <c r="G29" i="5"/>
  <c r="U28" i="5"/>
  <c r="I28" i="5"/>
  <c r="H28" i="5"/>
  <c r="G28" i="5"/>
  <c r="U27" i="5"/>
  <c r="I27" i="5"/>
  <c r="H27" i="5"/>
  <c r="G27" i="5"/>
  <c r="U26" i="5"/>
  <c r="I26" i="5"/>
  <c r="H26" i="5"/>
  <c r="G26" i="5"/>
  <c r="U25" i="5"/>
  <c r="I25" i="5"/>
  <c r="H25" i="5"/>
  <c r="G25" i="5"/>
  <c r="I24" i="5"/>
  <c r="H24" i="5"/>
  <c r="G24" i="5"/>
  <c r="I23" i="5"/>
  <c r="H23" i="5"/>
  <c r="G23" i="5"/>
  <c r="I22" i="5"/>
  <c r="H22" i="5"/>
  <c r="G22" i="5"/>
  <c r="I21" i="5"/>
  <c r="H21" i="5"/>
  <c r="G21" i="5"/>
  <c r="I20" i="5"/>
  <c r="H20" i="5"/>
  <c r="G20" i="5"/>
  <c r="I19" i="5"/>
  <c r="H19" i="5"/>
  <c r="G19" i="5"/>
  <c r="I18" i="5"/>
  <c r="H18" i="5"/>
  <c r="G18" i="5"/>
  <c r="I17" i="5"/>
  <c r="H17" i="5"/>
  <c r="G17" i="5"/>
  <c r="I16" i="5"/>
  <c r="H16" i="5"/>
  <c r="G16" i="5"/>
  <c r="I15" i="5"/>
  <c r="H15" i="5"/>
  <c r="G15" i="5"/>
  <c r="I14" i="5"/>
  <c r="H14" i="5"/>
  <c r="G14" i="5"/>
  <c r="I13" i="5"/>
  <c r="H13" i="5"/>
  <c r="G13" i="5"/>
  <c r="I12" i="5"/>
  <c r="H12" i="5"/>
  <c r="G12" i="5"/>
  <c r="I11" i="5"/>
  <c r="H11" i="5"/>
  <c r="G11" i="5"/>
  <c r="I10" i="5"/>
  <c r="H10" i="5"/>
  <c r="I9" i="5"/>
  <c r="H9" i="5"/>
  <c r="G9" i="5"/>
  <c r="I8" i="5"/>
  <c r="H8" i="5"/>
  <c r="G8" i="5"/>
  <c r="I7" i="5"/>
  <c r="H7" i="5"/>
  <c r="G7" i="5"/>
  <c r="I6" i="5"/>
  <c r="H6" i="5"/>
  <c r="G6" i="5"/>
  <c r="I5" i="5"/>
  <c r="H5" i="5"/>
  <c r="G5" i="5"/>
  <c r="I4" i="5"/>
  <c r="H4" i="5"/>
  <c r="G4" i="5"/>
  <c r="I3" i="5"/>
  <c r="H3" i="5"/>
  <c r="G3" i="5"/>
  <c r="I2" i="5"/>
  <c r="J151" i="4"/>
  <c r="J152" i="4"/>
  <c r="J153" i="4"/>
  <c r="J154" i="4"/>
  <c r="J155" i="4"/>
  <c r="J156" i="4"/>
  <c r="J150" i="4"/>
  <c r="J144" i="4"/>
  <c r="J145" i="4"/>
  <c r="J146" i="4"/>
  <c r="J147" i="4"/>
  <c r="J148" i="4"/>
  <c r="J149" i="4"/>
  <c r="J143" i="4"/>
  <c r="J137" i="4"/>
  <c r="J138" i="4"/>
  <c r="J139" i="4"/>
  <c r="J140" i="4"/>
  <c r="J141" i="4"/>
  <c r="J142" i="4"/>
  <c r="J136" i="4"/>
  <c r="J130" i="4"/>
  <c r="J131" i="4"/>
  <c r="J132" i="4"/>
  <c r="J133" i="4"/>
  <c r="J134" i="4"/>
  <c r="J135" i="4"/>
  <c r="J129" i="4"/>
  <c r="J120" i="4"/>
  <c r="J121" i="4"/>
  <c r="J122" i="4"/>
  <c r="J123" i="4"/>
  <c r="J124" i="4"/>
  <c r="J125" i="4"/>
  <c r="J126" i="4"/>
  <c r="J127" i="4"/>
  <c r="J128" i="4"/>
  <c r="J119" i="4"/>
  <c r="J116" i="4"/>
  <c r="J117" i="4"/>
  <c r="J118" i="4"/>
  <c r="J115" i="4"/>
  <c r="J112" i="4"/>
  <c r="J113" i="4"/>
  <c r="J114" i="4"/>
  <c r="J111" i="4"/>
  <c r="J108" i="4"/>
  <c r="J109" i="4"/>
  <c r="J110" i="4"/>
  <c r="J107" i="4"/>
  <c r="J104" i="4"/>
  <c r="J105" i="4"/>
  <c r="J106" i="4"/>
  <c r="J103" i="4"/>
  <c r="J100" i="4"/>
  <c r="J101" i="4"/>
  <c r="J102" i="4"/>
  <c r="J99" i="4"/>
  <c r="J96" i="4"/>
  <c r="J97" i="4"/>
  <c r="J98" i="4"/>
  <c r="J95" i="4"/>
  <c r="J92" i="4"/>
  <c r="J93" i="4"/>
  <c r="J94" i="4"/>
  <c r="J91" i="4"/>
  <c r="J88" i="4"/>
  <c r="J89" i="4"/>
  <c r="J90" i="4"/>
  <c r="J87" i="4"/>
  <c r="J84" i="4"/>
  <c r="J85" i="4"/>
  <c r="J86" i="4"/>
  <c r="J83" i="4"/>
  <c r="J80" i="4"/>
  <c r="J81" i="4"/>
  <c r="J82" i="4"/>
  <c r="J79" i="4"/>
  <c r="J70" i="4"/>
  <c r="J76" i="4"/>
  <c r="J77" i="4"/>
  <c r="J78" i="4"/>
  <c r="J75" i="4"/>
  <c r="J71" i="4"/>
  <c r="J72" i="4"/>
  <c r="J73" i="4"/>
  <c r="J74" i="4"/>
  <c r="J66" i="4"/>
  <c r="J60" i="4"/>
  <c r="J50" i="4"/>
  <c r="J41" i="4"/>
  <c r="J64" i="4"/>
  <c r="J65" i="4"/>
  <c r="J67" i="4"/>
  <c r="J68" i="4"/>
  <c r="J69" i="4"/>
  <c r="J61" i="4"/>
  <c r="J62" i="4"/>
  <c r="J63" i="4"/>
  <c r="J59" i="4"/>
  <c r="J49" i="4"/>
  <c r="J47" i="4"/>
  <c r="J51" i="4"/>
  <c r="J52" i="4"/>
  <c r="J53" i="4"/>
  <c r="J54" i="4"/>
  <c r="J55" i="4"/>
  <c r="J56" i="4"/>
  <c r="J57" i="4"/>
  <c r="J58" i="4"/>
  <c r="J46" i="4"/>
  <c r="J48" i="4"/>
  <c r="J45" i="4"/>
  <c r="J44" i="4"/>
  <c r="J40" i="4"/>
  <c r="J42" i="4"/>
  <c r="J43" i="4"/>
  <c r="J39" i="4"/>
  <c r="J34" i="4"/>
  <c r="J35" i="4"/>
  <c r="J36" i="4"/>
  <c r="J37" i="4"/>
  <c r="J38" i="4"/>
  <c r="J33" i="4"/>
  <c r="J26" i="4"/>
  <c r="J27" i="4"/>
  <c r="J28" i="4"/>
  <c r="J29" i="4"/>
  <c r="J30" i="4"/>
  <c r="J31" i="4"/>
  <c r="J32" i="4"/>
  <c r="J25" i="4"/>
  <c r="J24" i="4"/>
  <c r="J23" i="4"/>
  <c r="J22" i="4"/>
  <c r="J10" i="4"/>
  <c r="J11" i="4"/>
  <c r="J12" i="4"/>
  <c r="J13" i="4"/>
  <c r="J14" i="4"/>
  <c r="J15" i="4"/>
  <c r="J16" i="4"/>
  <c r="J17" i="4"/>
  <c r="J18" i="4"/>
  <c r="J19" i="4"/>
  <c r="J20" i="4"/>
  <c r="J21" i="4"/>
  <c r="J9" i="4"/>
  <c r="J3" i="4"/>
  <c r="J4" i="4"/>
  <c r="J5" i="4"/>
  <c r="J6" i="4"/>
  <c r="J7" i="4"/>
  <c r="J8" i="4"/>
  <c r="J2" i="4"/>
  <c r="I151" i="4"/>
  <c r="I152" i="4"/>
  <c r="I153" i="4"/>
  <c r="I154" i="4"/>
  <c r="I155" i="4"/>
  <c r="I156" i="4"/>
  <c r="I150" i="4"/>
  <c r="I144" i="4"/>
  <c r="I145" i="4"/>
  <c r="I146" i="4"/>
  <c r="I147" i="4"/>
  <c r="I148" i="4"/>
  <c r="I149" i="4"/>
  <c r="I143" i="4"/>
  <c r="I138" i="4"/>
  <c r="I137" i="4"/>
  <c r="I139" i="4"/>
  <c r="I140" i="4"/>
  <c r="I141" i="4"/>
  <c r="I142" i="4"/>
  <c r="I136" i="4"/>
  <c r="I129" i="4"/>
  <c r="H129" i="4"/>
  <c r="I130" i="4"/>
  <c r="I131" i="4"/>
  <c r="I132" i="4"/>
  <c r="I133" i="4"/>
  <c r="I134" i="4"/>
  <c r="I135" i="4"/>
  <c r="I120" i="4"/>
  <c r="I121" i="4"/>
  <c r="I122" i="4"/>
  <c r="I123" i="4"/>
  <c r="I124" i="4"/>
  <c r="I125" i="4"/>
  <c r="I126" i="4"/>
  <c r="I127" i="4"/>
  <c r="I128" i="4"/>
  <c r="I119" i="4"/>
  <c r="I116" i="4"/>
  <c r="I117" i="4"/>
  <c r="I118" i="4"/>
  <c r="I115" i="4"/>
  <c r="I112" i="4"/>
  <c r="I113" i="4"/>
  <c r="I114" i="4"/>
  <c r="I111" i="4"/>
  <c r="I108" i="4"/>
  <c r="I109" i="4"/>
  <c r="I110" i="4"/>
  <c r="I107" i="4"/>
  <c r="I104" i="4"/>
  <c r="I105" i="4"/>
  <c r="I106" i="4"/>
  <c r="I103" i="4"/>
  <c r="I100" i="4"/>
  <c r="I101" i="4"/>
  <c r="I102" i="4"/>
  <c r="I99" i="4"/>
  <c r="I96" i="4"/>
  <c r="I97" i="4"/>
  <c r="I98" i="4"/>
  <c r="I95" i="4"/>
  <c r="I92" i="4"/>
  <c r="I93" i="4"/>
  <c r="I94" i="4"/>
  <c r="I91" i="4"/>
  <c r="I88" i="4"/>
  <c r="I89" i="4"/>
  <c r="I90" i="4"/>
  <c r="I87" i="4"/>
  <c r="I84" i="4"/>
  <c r="I85" i="4"/>
  <c r="I86" i="4"/>
  <c r="I83" i="4"/>
  <c r="I80" i="4"/>
  <c r="I81" i="4"/>
  <c r="I82" i="4"/>
  <c r="I79" i="4"/>
  <c r="H79" i="4"/>
  <c r="I76" i="4"/>
  <c r="I77" i="4"/>
  <c r="I78" i="4"/>
  <c r="I75" i="4"/>
  <c r="I71" i="4"/>
  <c r="I72" i="4"/>
  <c r="I73" i="4"/>
  <c r="I74" i="4"/>
  <c r="I70" i="4"/>
  <c r="I65" i="4"/>
  <c r="I66" i="4"/>
  <c r="I67" i="4"/>
  <c r="I68" i="4"/>
  <c r="I69" i="4"/>
  <c r="I64" i="4"/>
  <c r="I60" i="4"/>
  <c r="I61" i="4"/>
  <c r="I62" i="4"/>
  <c r="I63" i="4"/>
  <c r="I59" i="4"/>
  <c r="I50" i="4"/>
  <c r="I51" i="4"/>
  <c r="I52" i="4"/>
  <c r="I53" i="4"/>
  <c r="I54" i="4"/>
  <c r="I55" i="4"/>
  <c r="I56" i="4"/>
  <c r="I57" i="4"/>
  <c r="I58" i="4"/>
  <c r="I49" i="4"/>
  <c r="I46" i="4"/>
  <c r="I47" i="4"/>
  <c r="I48" i="4"/>
  <c r="I45" i="4"/>
  <c r="I40" i="4"/>
  <c r="I41" i="4"/>
  <c r="I42" i="4"/>
  <c r="I43" i="4"/>
  <c r="I44" i="4"/>
  <c r="I39" i="4"/>
  <c r="I34" i="4"/>
  <c r="I35" i="4"/>
  <c r="I36" i="4"/>
  <c r="I37" i="4"/>
  <c r="I38" i="4"/>
  <c r="I33" i="4"/>
  <c r="I26" i="4"/>
  <c r="I27" i="4"/>
  <c r="I28" i="4"/>
  <c r="I29" i="4"/>
  <c r="I30" i="4"/>
  <c r="I31" i="4"/>
  <c r="I32" i="4"/>
  <c r="I25" i="4"/>
  <c r="I24" i="4"/>
  <c r="I23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9" i="4"/>
  <c r="I3" i="4"/>
  <c r="I4" i="4"/>
  <c r="I5" i="4"/>
  <c r="I6" i="4"/>
  <c r="I7" i="4"/>
  <c r="I8" i="4"/>
  <c r="I2" i="4"/>
  <c r="H2" i="4"/>
  <c r="H156" i="4"/>
  <c r="H151" i="4"/>
  <c r="H152" i="4"/>
  <c r="H153" i="4"/>
  <c r="H154" i="4"/>
  <c r="H155" i="4"/>
  <c r="H150" i="4"/>
  <c r="H144" i="4"/>
  <c r="H145" i="4"/>
  <c r="H146" i="4"/>
  <c r="H147" i="4"/>
  <c r="H148" i="4"/>
  <c r="H149" i="4"/>
  <c r="H143" i="4"/>
  <c r="H137" i="4"/>
  <c r="H138" i="4"/>
  <c r="H139" i="4"/>
  <c r="H140" i="4"/>
  <c r="H141" i="4"/>
  <c r="H142" i="4"/>
  <c r="H136" i="4"/>
  <c r="H130" i="4"/>
  <c r="H131" i="4"/>
  <c r="H132" i="4"/>
  <c r="H133" i="4"/>
  <c r="H134" i="4"/>
  <c r="H135" i="4"/>
  <c r="H120" i="4"/>
  <c r="H121" i="4"/>
  <c r="H122" i="4"/>
  <c r="H123" i="4"/>
  <c r="H124" i="4"/>
  <c r="H125" i="4"/>
  <c r="H126" i="4"/>
  <c r="H127" i="4"/>
  <c r="H128" i="4"/>
  <c r="H119" i="4"/>
  <c r="H116" i="4"/>
  <c r="H117" i="4"/>
  <c r="H118" i="4"/>
  <c r="H115" i="4"/>
  <c r="H112" i="4"/>
  <c r="H113" i="4"/>
  <c r="H114" i="4"/>
  <c r="H111" i="4"/>
  <c r="H108" i="4"/>
  <c r="H109" i="4"/>
  <c r="H110" i="4"/>
  <c r="H107" i="4"/>
  <c r="H104" i="4"/>
  <c r="H105" i="4"/>
  <c r="H106" i="4"/>
  <c r="H103" i="4"/>
  <c r="H100" i="4"/>
  <c r="H101" i="4"/>
  <c r="H102" i="4"/>
  <c r="H99" i="4"/>
  <c r="H96" i="4"/>
  <c r="H97" i="4"/>
  <c r="H98" i="4"/>
  <c r="H95" i="4"/>
  <c r="H92" i="4"/>
  <c r="H93" i="4"/>
  <c r="H94" i="4"/>
  <c r="H91" i="4"/>
  <c r="H88" i="4"/>
  <c r="H89" i="4"/>
  <c r="H90" i="4"/>
  <c r="H87" i="4"/>
  <c r="H84" i="4"/>
  <c r="H85" i="4"/>
  <c r="H86" i="4"/>
  <c r="H83" i="4"/>
  <c r="H80" i="4"/>
  <c r="H81" i="4"/>
  <c r="H82" i="4"/>
  <c r="H76" i="4"/>
  <c r="H77" i="4"/>
  <c r="H78" i="4"/>
  <c r="H75" i="4"/>
  <c r="H71" i="4"/>
  <c r="H72" i="4"/>
  <c r="H73" i="4"/>
  <c r="H74" i="4"/>
  <c r="H70" i="4"/>
  <c r="H65" i="4"/>
  <c r="H66" i="4"/>
  <c r="H67" i="4"/>
  <c r="H68" i="4"/>
  <c r="H69" i="4"/>
  <c r="H64" i="4"/>
  <c r="H60" i="4"/>
  <c r="H61" i="4"/>
  <c r="H62" i="4"/>
  <c r="H63" i="4"/>
  <c r="H59" i="4"/>
  <c r="H50" i="4"/>
  <c r="H51" i="4"/>
  <c r="H52" i="4"/>
  <c r="H53" i="4"/>
  <c r="H54" i="4"/>
  <c r="H55" i="4"/>
  <c r="H56" i="4"/>
  <c r="H57" i="4"/>
  <c r="H58" i="4"/>
  <c r="H49" i="4"/>
  <c r="H46" i="4"/>
  <c r="H47" i="4"/>
  <c r="H48" i="4"/>
  <c r="H45" i="4"/>
  <c r="H40" i="4"/>
  <c r="H41" i="4"/>
  <c r="H42" i="4"/>
  <c r="H43" i="4"/>
  <c r="H44" i="4"/>
  <c r="H39" i="4"/>
  <c r="H34" i="4"/>
  <c r="H35" i="4"/>
  <c r="H36" i="4"/>
  <c r="H37" i="4"/>
  <c r="H38" i="4"/>
  <c r="H33" i="4"/>
  <c r="H26" i="4"/>
  <c r="H27" i="4"/>
  <c r="H28" i="4"/>
  <c r="H29" i="4"/>
  <c r="H30" i="4"/>
  <c r="H31" i="4"/>
  <c r="H32" i="4"/>
  <c r="H25" i="4"/>
  <c r="H24" i="4"/>
  <c r="H23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9" i="4"/>
  <c r="H8" i="4"/>
  <c r="H3" i="4"/>
  <c r="H4" i="4"/>
  <c r="H5" i="4"/>
  <c r="H6" i="4"/>
  <c r="H7" i="4"/>
  <c r="R29" i="4" l="1"/>
  <c r="R28" i="4"/>
  <c r="R27" i="4"/>
  <c r="R26" i="4"/>
</calcChain>
</file>

<file path=xl/comments1.xml><?xml version="1.0" encoding="utf-8"?>
<comments xmlns="http://schemas.openxmlformats.org/spreadsheetml/2006/main">
  <authors>
    <author>Rouzbeh Davoudi</author>
  </authors>
  <commentList>
    <comment ref="F1" authorId="0">
      <text>
        <r>
          <rPr>
            <b/>
            <sz val="9"/>
            <color indexed="81"/>
            <rFont val="Tahoma"/>
            <charset val="1"/>
          </rPr>
          <t>Rouzbeh Davoudi:</t>
        </r>
        <r>
          <rPr>
            <sz val="9"/>
            <color indexed="81"/>
            <rFont val="Tahoma"/>
            <charset val="1"/>
          </rPr>
          <t xml:space="preserve">
ave crack width</t>
        </r>
      </text>
    </comment>
    <comment ref="F16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  <comment ref="P16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comments2.xml><?xml version="1.0" encoding="utf-8"?>
<comments xmlns="http://schemas.openxmlformats.org/spreadsheetml/2006/main">
  <authors>
    <author>Rouzbeh Davoudi</author>
  </authors>
  <commentList>
    <comment ref="F23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comments3.xml><?xml version="1.0" encoding="utf-8"?>
<comments xmlns="http://schemas.openxmlformats.org/spreadsheetml/2006/main">
  <authors>
    <author>Rouzbeh Davoudi</author>
  </authors>
  <commentList>
    <comment ref="Q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true one based on strain</t>
        </r>
      </text>
    </comment>
  </commentList>
</comments>
</file>

<file path=xl/comments4.xml><?xml version="1.0" encoding="utf-8"?>
<comments xmlns="http://schemas.openxmlformats.org/spreadsheetml/2006/main">
  <authors>
    <author>Rouzbeh Davoudi</author>
  </authors>
  <commentList>
    <comment ref="Q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true one based on strain</t>
        </r>
      </text>
    </comment>
  </commentList>
</comments>
</file>

<file path=xl/comments5.xml><?xml version="1.0" encoding="utf-8"?>
<comments xmlns="http://schemas.openxmlformats.org/spreadsheetml/2006/main">
  <authors>
    <author>Rouzbeh Davoudi</author>
  </authors>
  <commentList>
    <comment ref="Q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true one based on strain</t>
        </r>
      </text>
    </comment>
  </commentList>
</comments>
</file>

<file path=xl/comments6.xml><?xml version="1.0" encoding="utf-8"?>
<comments xmlns="http://schemas.openxmlformats.org/spreadsheetml/2006/main">
  <authors>
    <author>Rouzbeh Davoudi</author>
  </authors>
  <commentList>
    <comment ref="Q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true one based on strain</t>
        </r>
      </text>
    </comment>
  </commentList>
</comments>
</file>

<file path=xl/comments7.xml><?xml version="1.0" encoding="utf-8"?>
<comments xmlns="http://schemas.openxmlformats.org/spreadsheetml/2006/main">
  <authors>
    <author>Rouzbeh Davoudi</author>
  </authors>
  <commentList>
    <comment ref="Q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true one based on strain</t>
        </r>
      </text>
    </comment>
  </commentList>
</comments>
</file>

<file path=xl/comments8.xml><?xml version="1.0" encoding="utf-8"?>
<comments xmlns="http://schemas.openxmlformats.org/spreadsheetml/2006/main">
  <authors>
    <author>Rouzbeh Davoudi</author>
  </authors>
  <commentList>
    <comment ref="Q1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true one based on strain</t>
        </r>
      </text>
    </comment>
  </commentList>
</comments>
</file>

<file path=xl/comments9.xml><?xml version="1.0" encoding="utf-8"?>
<comments xmlns="http://schemas.openxmlformats.org/spreadsheetml/2006/main">
  <authors>
    <author>Rouzbeh Davoudi</author>
  </authors>
  <commentList>
    <comment ref="F9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comments10.xml><?xml version="1.0" encoding="utf-8"?>
<comments xmlns="http://schemas.openxmlformats.org/spreadsheetml/2006/main">
  <authors>
    <author>Rouzbeh Davoudi</author>
  </authors>
  <commentList>
    <comment ref="F9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comments11.xml><?xml version="1.0" encoding="utf-8"?>
<comments xmlns="http://schemas.openxmlformats.org/spreadsheetml/2006/main">
  <authors>
    <author>Rouzbeh Davoudi</author>
  </authors>
  <commentList>
    <comment ref="F9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comments12.xml><?xml version="1.0" encoding="utf-8"?>
<comments xmlns="http://schemas.openxmlformats.org/spreadsheetml/2006/main">
  <authors>
    <author>Rouzbeh Davoudi</author>
  </authors>
  <commentList>
    <comment ref="F9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comments13.xml><?xml version="1.0" encoding="utf-8"?>
<comments xmlns="http://schemas.openxmlformats.org/spreadsheetml/2006/main">
  <authors>
    <author>Rouzbeh Davoudi</author>
  </authors>
  <commentList>
    <comment ref="F90" authorId="0">
      <text>
        <r>
          <rPr>
            <b/>
            <sz val="9"/>
            <color indexed="81"/>
            <rFont val="Tahoma"/>
            <family val="2"/>
          </rPr>
          <t>Rouzbeh Davoudi:</t>
        </r>
        <r>
          <rPr>
            <sz val="9"/>
            <color indexed="81"/>
            <rFont val="Tahoma"/>
            <family val="2"/>
          </rPr>
          <t xml:space="preserve">
the crack width at failure was not recorded, was assumed equal to last load stage crack width </t>
        </r>
      </text>
    </comment>
  </commentList>
</comments>
</file>

<file path=xl/sharedStrings.xml><?xml version="1.0" encoding="utf-8"?>
<sst xmlns="http://schemas.openxmlformats.org/spreadsheetml/2006/main" count="2789" uniqueCount="94">
  <si>
    <t>Image No</t>
  </si>
  <si>
    <t>Fiber volume fraction (Vf) %</t>
  </si>
  <si>
    <t>Fiber aspect ration (Arf)</t>
  </si>
  <si>
    <t>CMS</t>
  </si>
  <si>
    <t>Rho horizontal</t>
  </si>
  <si>
    <t>Rho Vertical</t>
  </si>
  <si>
    <t>Shear Stress (Mpa)</t>
  </si>
  <si>
    <t>fc (Mpa)</t>
  </si>
  <si>
    <t>ft (Mpa)</t>
  </si>
  <si>
    <t>CRC</t>
  </si>
  <si>
    <t>F1V1MS</t>
  </si>
  <si>
    <t>F1V1RC</t>
  </si>
  <si>
    <t>F1V2MS</t>
  </si>
  <si>
    <t>F1V2RC</t>
  </si>
  <si>
    <t>F1V3MS</t>
  </si>
  <si>
    <t>F1V3RC</t>
  </si>
  <si>
    <t>F2V2MS</t>
  </si>
  <si>
    <t>F2V2RC</t>
  </si>
  <si>
    <t>C1C</t>
  </si>
  <si>
    <t>C1F1V1</t>
  </si>
  <si>
    <t>C1F1V2</t>
  </si>
  <si>
    <t>C1F1V3</t>
  </si>
  <si>
    <t>C1F2V3</t>
  </si>
  <si>
    <t>C1F3V3</t>
  </si>
  <si>
    <t>C2C</t>
  </si>
  <si>
    <t>C2F1V3</t>
  </si>
  <si>
    <t>C2F2V3</t>
  </si>
  <si>
    <t>C2F3V3</t>
  </si>
  <si>
    <t>DC_P1</t>
  </si>
  <si>
    <t>DC_P2</t>
  </si>
  <si>
    <t>DC_P3</t>
  </si>
  <si>
    <t>DC_P4</t>
  </si>
  <si>
    <t>DC_P5</t>
  </si>
  <si>
    <t>F1V2MS-p</t>
  </si>
  <si>
    <t>F1V2RC-p</t>
  </si>
  <si>
    <t>Column1</t>
  </si>
  <si>
    <t>Column2</t>
  </si>
  <si>
    <t>Column3</t>
  </si>
  <si>
    <t>Column4</t>
  </si>
  <si>
    <t>Column5</t>
  </si>
  <si>
    <t>Column6</t>
  </si>
  <si>
    <t>Column7</t>
  </si>
  <si>
    <t xml:space="preserve">Stage </t>
  </si>
  <si>
    <t>Shear Strain 10^-3</t>
  </si>
  <si>
    <t>Crack width (mm)</t>
  </si>
  <si>
    <t>Crack Spaacing (mm)</t>
  </si>
  <si>
    <t>Test ID</t>
  </si>
  <si>
    <t>F1V2MS-P</t>
  </si>
  <si>
    <t>F1V2RC-P</t>
  </si>
  <si>
    <t>DC-P1</t>
  </si>
  <si>
    <t>DC-P2</t>
  </si>
  <si>
    <t>DC-P3</t>
  </si>
  <si>
    <t>DC-P4</t>
  </si>
  <si>
    <t>DC-P5</t>
  </si>
  <si>
    <t xml:space="preserve">Failure Ratio (Strain) </t>
  </si>
  <si>
    <t xml:space="preserve">Failure Ratio (Stress) </t>
  </si>
  <si>
    <t>Shear Stress/Sqrt(ft)</t>
  </si>
  <si>
    <t>CRS</t>
  </si>
  <si>
    <t>PL1</t>
  </si>
  <si>
    <t>PL2</t>
  </si>
  <si>
    <t>PL3</t>
  </si>
  <si>
    <t>PL4</t>
  </si>
  <si>
    <t>PL5</t>
  </si>
  <si>
    <t>PL6</t>
  </si>
  <si>
    <r>
      <t>σ</t>
    </r>
    <r>
      <rPr>
        <b/>
        <sz val="9"/>
        <color theme="1"/>
        <rFont val="Tahoma"/>
        <family val="2"/>
      </rPr>
      <t>x</t>
    </r>
  </si>
  <si>
    <r>
      <t>σ</t>
    </r>
    <r>
      <rPr>
        <b/>
        <sz val="9"/>
        <color theme="1"/>
        <rFont val="GreekC"/>
      </rPr>
      <t>1</t>
    </r>
  </si>
  <si>
    <r>
      <t>σ</t>
    </r>
    <r>
      <rPr>
        <b/>
        <sz val="8"/>
        <color theme="1"/>
        <rFont val="GreekC"/>
      </rPr>
      <t>2</t>
    </r>
  </si>
  <si>
    <r>
      <t>τ</t>
    </r>
    <r>
      <rPr>
        <sz val="8"/>
        <color theme="1"/>
        <rFont val="Times New Roman"/>
        <family val="1"/>
      </rPr>
      <t>max</t>
    </r>
  </si>
  <si>
    <t>max width(mm)</t>
  </si>
  <si>
    <r>
      <t>τ</t>
    </r>
    <r>
      <rPr>
        <sz val="8"/>
        <color theme="1"/>
        <rFont val="Times New Roman"/>
        <family val="1"/>
      </rPr>
      <t>max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√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</si>
  <si>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GreekC"/>
      </rPr>
      <t>1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√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</si>
  <si>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GreekC"/>
      </rPr>
      <t>2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√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</si>
  <si>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Tahoma"/>
        <family val="2"/>
      </rPr>
      <t>x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√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</si>
  <si>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τ</t>
    </r>
    <r>
      <rPr>
        <sz val="8"/>
        <color theme="1"/>
        <rFont val="Times New Roman"/>
        <family val="1"/>
      </rPr>
      <t>max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</si>
  <si>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GreekC"/>
      </rPr>
      <t>1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</si>
  <si>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GreekC"/>
      </rPr>
      <t>2</t>
    </r>
    <r>
      <rPr>
        <sz val="20"/>
        <color theme="1"/>
        <rFont val="Times New Roman"/>
        <family val="1"/>
      </rPr>
      <t>/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</si>
  <si>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GreekC"/>
      </rPr>
      <t>2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</si>
  <si>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t>Shear Stress/(ft)</t>
  </si>
  <si>
    <r>
      <t>f</t>
    </r>
    <r>
      <rPr>
        <b/>
        <sz val="9"/>
        <color theme="1"/>
        <rFont val="Times New Roman"/>
        <family val="1"/>
      </rPr>
      <t>t</t>
    </r>
  </si>
  <si>
    <t>|σ2|</t>
  </si>
  <si>
    <r>
      <t>|σ</t>
    </r>
    <r>
      <rPr>
        <b/>
        <sz val="8"/>
        <color theme="1"/>
        <rFont val="GreekC"/>
      </rPr>
      <t>2|</t>
    </r>
  </si>
  <si>
    <r>
      <rPr>
        <sz val="16"/>
        <color theme="1"/>
        <rFont val="Times New Roman"/>
        <family val="1"/>
      </rPr>
      <t>f</t>
    </r>
    <r>
      <rPr>
        <sz val="9"/>
        <color theme="1"/>
        <rFont val="Times New Roman"/>
        <family val="1"/>
      </rPr>
      <t>t</t>
    </r>
  </si>
  <si>
    <r>
      <rPr>
        <sz val="16"/>
        <color theme="1"/>
        <rFont val="Magneto"/>
        <family val="5"/>
      </rPr>
      <t xml:space="preserve">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</si>
  <si>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Tahoma"/>
        <family val="2"/>
      </rPr>
      <t>y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√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</si>
  <si>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Tahoma"/>
        <family val="2"/>
      </rPr>
      <t>y</t>
    </r>
    <r>
      <rPr>
        <sz val="20"/>
        <color theme="1"/>
        <rFont val="Times New Roman"/>
        <family val="1"/>
      </rPr>
      <t/>
    </r>
  </si>
  <si>
    <r>
      <t>σ</t>
    </r>
    <r>
      <rPr>
        <b/>
        <sz val="9"/>
        <color theme="1"/>
        <rFont val="Tahoma"/>
        <family val="2"/>
      </rPr>
      <t>x</t>
    </r>
    <r>
      <rPr>
        <sz val="20"/>
        <color theme="1"/>
        <rFont val="Times New Roman"/>
        <family val="1"/>
      </rPr>
      <t>/</t>
    </r>
    <r>
      <rPr>
        <sz val="16"/>
        <color theme="1"/>
        <rFont val="Magneto"/>
        <family val="5"/>
      </rPr>
      <t xml:space="preserve"> 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</si>
  <si>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Tahoma"/>
        <family val="2"/>
      </rPr>
      <t>x</t>
    </r>
    <r>
      <rPr>
        <sz val="20"/>
        <color theme="1"/>
        <rFont val="Times New Roman"/>
        <family val="1"/>
      </rPr>
      <t>/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</si>
  <si>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Tahoma"/>
        <family val="2"/>
      </rPr>
      <t>y</t>
    </r>
    <r>
      <rPr>
        <sz val="20"/>
        <color theme="1"/>
        <rFont val="Times New Roman"/>
        <family val="1"/>
      </rPr>
      <t>/</t>
    </r>
    <r>
      <rPr>
        <sz val="16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t</t>
    </r>
  </si>
  <si>
    <r>
      <t>σ</t>
    </r>
    <r>
      <rPr>
        <b/>
        <sz val="9"/>
        <color theme="1"/>
        <rFont val="Tahoma"/>
        <family val="2"/>
      </rPr>
      <t>y</t>
    </r>
  </si>
  <si>
    <r>
      <rPr>
        <b/>
        <sz val="15"/>
        <color theme="1"/>
        <rFont val="Calibri"/>
        <family val="2"/>
      </rPr>
      <t>θ</t>
    </r>
    <r>
      <rPr>
        <b/>
        <sz val="15"/>
        <color theme="1"/>
        <rFont val="GreekC"/>
      </rPr>
      <t>e</t>
    </r>
  </si>
  <si>
    <t>εx</t>
  </si>
  <si>
    <t>εy</t>
  </si>
  <si>
    <r>
      <rPr>
        <b/>
        <sz val="15"/>
        <color rgb="FFFF0000"/>
        <rFont val="GreekC"/>
      </rPr>
      <t>σ</t>
    </r>
    <r>
      <rPr>
        <b/>
        <sz val="9"/>
        <color rgb="FFFF0000"/>
        <rFont val="Tahoma"/>
        <family val="2"/>
      </rPr>
      <t>x</t>
    </r>
    <r>
      <rPr>
        <sz val="20"/>
        <color rgb="FFFF0000"/>
        <rFont val="Times New Roman"/>
        <family val="1"/>
      </rPr>
      <t>/</t>
    </r>
    <r>
      <rPr>
        <sz val="16"/>
        <color rgb="FFFF0000"/>
        <rFont val="Times New Roman"/>
        <family val="1"/>
      </rPr>
      <t>f</t>
    </r>
    <r>
      <rPr>
        <sz val="10"/>
        <color rgb="FFFF0000"/>
        <rFont val="Times New Roman"/>
        <family val="1"/>
      </rPr>
      <t>t</t>
    </r>
  </si>
  <si>
    <r>
      <rPr>
        <b/>
        <sz val="15"/>
        <color rgb="FFFF0000"/>
        <rFont val="GreekC"/>
      </rPr>
      <t>σ</t>
    </r>
    <r>
      <rPr>
        <b/>
        <sz val="9"/>
        <color rgb="FFFF0000"/>
        <rFont val="Tahoma"/>
        <family val="2"/>
      </rPr>
      <t>y</t>
    </r>
    <r>
      <rPr>
        <sz val="20"/>
        <color rgb="FFFF0000"/>
        <rFont val="Times New Roman"/>
        <family val="1"/>
      </rPr>
      <t>/</t>
    </r>
    <r>
      <rPr>
        <sz val="16"/>
        <color rgb="FFFF0000"/>
        <rFont val="Times New Roman"/>
        <family val="1"/>
      </rPr>
      <t>f</t>
    </r>
    <r>
      <rPr>
        <sz val="10"/>
        <color rgb="FFFF0000"/>
        <rFont val="Times New Roman"/>
        <family val="1"/>
      </rPr>
      <t>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</si>
</sst>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5"/>
      <color theme="1"/>
      <name val="GreekC"/>
    </font>
    <font>
      <b/>
      <sz val="9"/>
      <color theme="1"/>
      <name val="Tahoma"/>
      <family val="2"/>
    </font>
    <font>
      <b/>
      <sz val="9"/>
      <color theme="1"/>
      <name val="GreekC"/>
    </font>
    <font>
      <b/>
      <sz val="8"/>
      <color theme="1"/>
      <name val="GreekC"/>
    </font>
    <font>
      <sz val="8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theme="1"/>
      <name val="Magneto"/>
      <family val="5"/>
    </font>
    <font>
      <sz val="16"/>
      <color theme="1"/>
      <name val="Times New Roman"/>
      <family val="1"/>
    </font>
    <font>
      <sz val="20"/>
      <color theme="1"/>
      <name val="Times New Roman"/>
      <family val="1"/>
    </font>
    <font>
      <sz val="10"/>
      <color theme="1"/>
      <name val="Times New Roman"/>
      <family val="1"/>
    </font>
    <font>
      <b/>
      <sz val="15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sz val="15"/>
      <color theme="1"/>
      <name val="Times New Roman"/>
      <family val="1"/>
    </font>
    <font>
      <sz val="15"/>
      <color theme="1"/>
      <name val="GreekC"/>
    </font>
    <font>
      <b/>
      <sz val="15"/>
      <color theme="1"/>
      <name val="Calibri"/>
      <family val="2"/>
    </font>
    <font>
      <b/>
      <sz val="15"/>
      <color rgb="FFFF0000"/>
      <name val="GreekC"/>
    </font>
    <font>
      <b/>
      <sz val="9"/>
      <color rgb="FFFF0000"/>
      <name val="Tahoma"/>
      <family val="2"/>
    </font>
    <font>
      <sz val="20"/>
      <color rgb="FFFF0000"/>
      <name val="Times New Roman"/>
      <family val="1"/>
    </font>
    <font>
      <sz val="16"/>
      <color rgb="FFFF0000"/>
      <name val="Times New Roman"/>
      <family val="1"/>
    </font>
    <font>
      <sz val="10"/>
      <color rgb="FFFF0000"/>
      <name val="Times New Roman"/>
      <family val="1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0" fillId="0" borderId="0" xfId="0" applyNumberFormat="1"/>
    <xf numFmtId="0" fontId="0" fillId="0" borderId="0" xfId="0" applyFill="1"/>
    <xf numFmtId="0" fontId="0" fillId="2" borderId="1" xfId="0" applyFill="1" applyBorder="1"/>
    <xf numFmtId="0" fontId="0" fillId="0" borderId="1" xfId="0" applyBorder="1"/>
    <xf numFmtId="0" fontId="0" fillId="0" borderId="1" xfId="0" applyFill="1" applyBorder="1"/>
    <xf numFmtId="0" fontId="0" fillId="3" borderId="1" xfId="0" applyFill="1" applyBorder="1"/>
    <xf numFmtId="0" fontId="1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4" borderId="1" xfId="0" applyFill="1" applyBorder="1"/>
    <xf numFmtId="0" fontId="0" fillId="18" borderId="1" xfId="0" applyFill="1" applyBorder="1"/>
    <xf numFmtId="0" fontId="0" fillId="20" borderId="2" xfId="0" applyFill="1" applyBorder="1"/>
    <xf numFmtId="0" fontId="0" fillId="20" borderId="1" xfId="0" applyFill="1" applyBorder="1"/>
    <xf numFmtId="0" fontId="0" fillId="13" borderId="1" xfId="0" applyFill="1" applyBorder="1"/>
    <xf numFmtId="0" fontId="0" fillId="22" borderId="1" xfId="0" applyFill="1" applyBorder="1"/>
    <xf numFmtId="0" fontId="0" fillId="23" borderId="1" xfId="0" applyFill="1" applyBorder="1"/>
    <xf numFmtId="0" fontId="0" fillId="21" borderId="1" xfId="0" applyFill="1" applyBorder="1"/>
    <xf numFmtId="0" fontId="0" fillId="24" borderId="1" xfId="0" applyFill="1" applyBorder="1"/>
    <xf numFmtId="0" fontId="0" fillId="12" borderId="1" xfId="0" applyFill="1" applyBorder="1"/>
    <xf numFmtId="0" fontId="0" fillId="17" borderId="1" xfId="0" applyFill="1" applyBorder="1"/>
    <xf numFmtId="0" fontId="0" fillId="25" borderId="1" xfId="0" applyFill="1" applyBorder="1"/>
    <xf numFmtId="0" fontId="0" fillId="26" borderId="1" xfId="0" applyFill="1" applyBorder="1"/>
    <xf numFmtId="0" fontId="0" fillId="4" borderId="1" xfId="0" applyFill="1" applyBorder="1"/>
    <xf numFmtId="0" fontId="0" fillId="27" borderId="1" xfId="0" applyFill="1" applyBorder="1"/>
    <xf numFmtId="0" fontId="0" fillId="28" borderId="1" xfId="0" applyFill="1" applyBorder="1"/>
    <xf numFmtId="0" fontId="0" fillId="19" borderId="1" xfId="0" applyFill="1" applyBorder="1"/>
    <xf numFmtId="0" fontId="0" fillId="29" borderId="1" xfId="0" applyFill="1" applyBorder="1"/>
    <xf numFmtId="0" fontId="0" fillId="16" borderId="1" xfId="0" applyFill="1" applyBorder="1"/>
    <xf numFmtId="0" fontId="0" fillId="15" borderId="1" xfId="0" applyFill="1" applyBorder="1"/>
    <xf numFmtId="0" fontId="0" fillId="22" borderId="3" xfId="0" applyFill="1" applyBorder="1"/>
    <xf numFmtId="0" fontId="7" fillId="4" borderId="1" xfId="0" applyFont="1" applyFill="1" applyBorder="1" applyAlignment="1">
      <alignment horizontal="center" vertical="center" wrapText="1"/>
    </xf>
    <xf numFmtId="0" fontId="4" fillId="11" borderId="1" xfId="0" applyFont="1" applyFill="1" applyBorder="1"/>
    <xf numFmtId="0" fontId="4" fillId="0" borderId="0" xfId="0" applyFont="1"/>
    <xf numFmtId="0" fontId="4" fillId="9" borderId="1" xfId="0" applyFont="1" applyFill="1" applyBorder="1"/>
    <xf numFmtId="0" fontId="4" fillId="8" borderId="1" xfId="0" applyFont="1" applyFill="1" applyBorder="1"/>
    <xf numFmtId="0" fontId="4" fillId="14" borderId="1" xfId="0" applyFont="1" applyFill="1" applyBorder="1"/>
    <xf numFmtId="0" fontId="4" fillId="18" borderId="1" xfId="0" applyFont="1" applyFill="1" applyBorder="1"/>
    <xf numFmtId="0" fontId="4" fillId="20" borderId="1" xfId="0" applyFont="1" applyFill="1" applyBorder="1"/>
    <xf numFmtId="0" fontId="4" fillId="0" borderId="1" xfId="0" applyFont="1" applyBorder="1"/>
    <xf numFmtId="0" fontId="4" fillId="4" borderId="1" xfId="0" applyFont="1" applyFill="1" applyBorder="1"/>
    <xf numFmtId="0" fontId="4" fillId="24" borderId="1" xfId="0" applyFont="1" applyFill="1" applyBorder="1"/>
    <xf numFmtId="0" fontId="0" fillId="22" borderId="2" xfId="0" applyFill="1" applyBorder="1"/>
    <xf numFmtId="0" fontId="7" fillId="4" borderId="4" xfId="0" applyFont="1" applyFill="1" applyBorder="1" applyAlignment="1">
      <alignment horizontal="center" vertical="center" wrapText="1"/>
    </xf>
    <xf numFmtId="0" fontId="0" fillId="24" borderId="4" xfId="0" applyFill="1" applyBorder="1"/>
    <xf numFmtId="0" fontId="4" fillId="21" borderId="1" xfId="0" applyFont="1" applyFill="1" applyBorder="1"/>
    <xf numFmtId="0" fontId="4" fillId="26" borderId="1" xfId="0" applyFont="1" applyFill="1" applyBorder="1"/>
    <xf numFmtId="0" fontId="4" fillId="12" borderId="1" xfId="0" applyFont="1" applyFill="1" applyBorder="1"/>
    <xf numFmtId="0" fontId="0" fillId="4" borderId="0" xfId="0" applyFill="1" applyBorder="1"/>
    <xf numFmtId="0" fontId="0" fillId="24" borderId="0" xfId="0" applyFill="1" applyBorder="1"/>
    <xf numFmtId="0" fontId="0" fillId="12" borderId="0" xfId="0" applyFill="1" applyBorder="1"/>
    <xf numFmtId="0" fontId="0" fillId="21" borderId="0" xfId="0" applyFill="1" applyBorder="1"/>
    <xf numFmtId="0" fontId="0" fillId="8" borderId="0" xfId="0" applyFill="1" applyBorder="1"/>
    <xf numFmtId="0" fontId="0" fillId="26" borderId="0" xfId="0" applyFill="1" applyBorder="1"/>
    <xf numFmtId="0" fontId="0" fillId="17" borderId="0" xfId="0" applyFill="1" applyBorder="1"/>
    <xf numFmtId="0" fontId="0" fillId="15" borderId="0" xfId="0" applyFill="1" applyBorder="1"/>
    <xf numFmtId="0" fontId="0" fillId="18" borderId="0" xfId="0" applyFill="1" applyBorder="1"/>
    <xf numFmtId="0" fontId="0" fillId="13" borderId="0" xfId="0" applyFill="1" applyBorder="1"/>
    <xf numFmtId="0" fontId="0" fillId="19" borderId="0" xfId="0" applyFill="1" applyBorder="1"/>
    <xf numFmtId="0" fontId="0" fillId="7" borderId="0" xfId="0" applyFill="1" applyBorder="1"/>
    <xf numFmtId="0" fontId="0" fillId="29" borderId="0" xfId="0" applyFill="1" applyBorder="1"/>
    <xf numFmtId="0" fontId="0" fillId="20" borderId="0" xfId="0" applyFill="1" applyBorder="1"/>
    <xf numFmtId="0" fontId="0" fillId="11" borderId="0" xfId="0" applyFill="1" applyBorder="1"/>
    <xf numFmtId="0" fontId="0" fillId="9" borderId="0" xfId="0" applyFill="1" applyBorder="1"/>
    <xf numFmtId="0" fontId="0" fillId="14" borderId="0" xfId="0" applyFill="1" applyBorder="1"/>
    <xf numFmtId="0" fontId="0" fillId="4" borderId="4" xfId="0" applyFill="1" applyBorder="1"/>
    <xf numFmtId="0" fontId="0" fillId="12" borderId="4" xfId="0" applyFill="1" applyBorder="1"/>
    <xf numFmtId="0" fontId="0" fillId="21" borderId="4" xfId="0" applyFill="1" applyBorder="1"/>
    <xf numFmtId="0" fontId="0" fillId="8" borderId="4" xfId="0" applyFill="1" applyBorder="1"/>
    <xf numFmtId="0" fontId="0" fillId="26" borderId="4" xfId="0" applyFill="1" applyBorder="1"/>
    <xf numFmtId="0" fontId="0" fillId="17" borderId="4" xfId="0" applyFill="1" applyBorder="1"/>
    <xf numFmtId="0" fontId="0" fillId="15" borderId="4" xfId="0" applyFill="1" applyBorder="1"/>
    <xf numFmtId="0" fontId="0" fillId="18" borderId="4" xfId="0" applyFill="1" applyBorder="1"/>
    <xf numFmtId="0" fontId="0" fillId="13" borderId="4" xfId="0" applyFill="1" applyBorder="1"/>
    <xf numFmtId="0" fontId="0" fillId="19" borderId="4" xfId="0" applyFill="1" applyBorder="1"/>
    <xf numFmtId="0" fontId="0" fillId="7" borderId="4" xfId="0" applyFill="1" applyBorder="1"/>
    <xf numFmtId="0" fontId="0" fillId="29" borderId="4" xfId="0" applyFill="1" applyBorder="1"/>
    <xf numFmtId="0" fontId="0" fillId="20" borderId="4" xfId="0" applyFill="1" applyBorder="1"/>
    <xf numFmtId="0" fontId="0" fillId="11" borderId="4" xfId="0" applyFill="1" applyBorder="1"/>
    <xf numFmtId="0" fontId="0" fillId="9" borderId="4" xfId="0" applyFill="1" applyBorder="1"/>
    <xf numFmtId="0" fontId="0" fillId="14" borderId="4" xfId="0" applyFill="1" applyBorder="1"/>
    <xf numFmtId="0" fontId="0" fillId="0" borderId="4" xfId="0" applyBorder="1"/>
    <xf numFmtId="0" fontId="18" fillId="4" borderId="1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  <xf numFmtId="1" fontId="0" fillId="21" borderId="1" xfId="0" applyNumberFormat="1" applyFill="1" applyBorder="1"/>
    <xf numFmtId="1" fontId="0" fillId="24" borderId="1" xfId="0" applyNumberFormat="1" applyFill="1" applyBorder="1"/>
    <xf numFmtId="1" fontId="0" fillId="13" borderId="1" xfId="0" applyNumberFormat="1" applyFill="1" applyBorder="1"/>
    <xf numFmtId="1" fontId="0" fillId="11" borderId="1" xfId="0" applyNumberFormat="1" applyFill="1" applyBorder="1"/>
    <xf numFmtId="1" fontId="0" fillId="9" borderId="1" xfId="0" applyNumberFormat="1" applyFill="1" applyBorder="1"/>
    <xf numFmtId="1" fontId="0" fillId="8" borderId="1" xfId="0" applyNumberFormat="1" applyFill="1" applyBorder="1"/>
    <xf numFmtId="1" fontId="0" fillId="14" borderId="1" xfId="0" applyNumberFormat="1" applyFill="1" applyBorder="1"/>
    <xf numFmtId="1" fontId="0" fillId="18" borderId="1" xfId="0" applyNumberFormat="1" applyFill="1" applyBorder="1"/>
    <xf numFmtId="1" fontId="0" fillId="20" borderId="1" xfId="0" applyNumberFormat="1" applyFill="1" applyBorder="1"/>
    <xf numFmtId="0" fontId="4" fillId="11" borderId="2" xfId="0" applyFont="1" applyFill="1" applyBorder="1"/>
    <xf numFmtId="0" fontId="0" fillId="11" borderId="2" xfId="0" applyFill="1" applyBorder="1"/>
    <xf numFmtId="0" fontId="4" fillId="8" borderId="2" xfId="0" applyFont="1" applyFill="1" applyBorder="1"/>
    <xf numFmtId="0" fontId="0" fillId="8" borderId="5" xfId="0" applyFill="1" applyBorder="1"/>
    <xf numFmtId="0" fontId="0" fillId="8" borderId="6" xfId="0" applyFill="1" applyBorder="1"/>
    <xf numFmtId="0" fontId="23" fillId="4" borderId="1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30" borderId="0" xfId="0" applyFill="1"/>
    <xf numFmtId="0" fontId="24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All_f!$F$1</c:f>
              <c:strCache>
                <c:ptCount val="1"/>
                <c:pt idx="0">
                  <c:v>Crack width (mm)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All_f!$F$2:$F$190</c:f>
              <c:numCache>
                <c:formatCode>General</c:formatCode>
                <c:ptCount val="189"/>
                <c:pt idx="0">
                  <c:v>0.09</c:v>
                </c:pt>
                <c:pt idx="1">
                  <c:v>0.11</c:v>
                </c:pt>
                <c:pt idx="2">
                  <c:v>0.13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0.2</c:v>
                </c:pt>
                <c:pt idx="7">
                  <c:v>0.08</c:v>
                </c:pt>
                <c:pt idx="8">
                  <c:v>7.0000000000000007E-2</c:v>
                </c:pt>
                <c:pt idx="9">
                  <c:v>0.1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0.18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0.28000000000000003</c:v>
                </c:pt>
                <c:pt idx="17">
                  <c:v>0.28999999999999998</c:v>
                </c:pt>
                <c:pt idx="18">
                  <c:v>0.36</c:v>
                </c:pt>
                <c:pt idx="19">
                  <c:v>0.39</c:v>
                </c:pt>
                <c:pt idx="20">
                  <c:v>0.08</c:v>
                </c:pt>
                <c:pt idx="21">
                  <c:v>0.19</c:v>
                </c:pt>
                <c:pt idx="22">
                  <c:v>0.1</c:v>
                </c:pt>
                <c:pt idx="23">
                  <c:v>0.12</c:v>
                </c:pt>
                <c:pt idx="24">
                  <c:v>0.21</c:v>
                </c:pt>
                <c:pt idx="25">
                  <c:v>0.14000000000000001</c:v>
                </c:pt>
                <c:pt idx="26">
                  <c:v>0.28000000000000003</c:v>
                </c:pt>
                <c:pt idx="27">
                  <c:v>0.2</c:v>
                </c:pt>
                <c:pt idx="28">
                  <c:v>0.42</c:v>
                </c:pt>
                <c:pt idx="29">
                  <c:v>0.34</c:v>
                </c:pt>
                <c:pt idx="30">
                  <c:v>0.05</c:v>
                </c:pt>
                <c:pt idx="31">
                  <c:v>0.09</c:v>
                </c:pt>
                <c:pt idx="32">
                  <c:v>0.1</c:v>
                </c:pt>
                <c:pt idx="33">
                  <c:v>0.11</c:v>
                </c:pt>
                <c:pt idx="34">
                  <c:v>0.13</c:v>
                </c:pt>
                <c:pt idx="35">
                  <c:v>0.18</c:v>
                </c:pt>
                <c:pt idx="36">
                  <c:v>0.1</c:v>
                </c:pt>
                <c:pt idx="37">
                  <c:v>0.14000000000000001</c:v>
                </c:pt>
                <c:pt idx="38">
                  <c:v>0.15</c:v>
                </c:pt>
                <c:pt idx="39">
                  <c:v>0.18</c:v>
                </c:pt>
                <c:pt idx="40">
                  <c:v>0.19</c:v>
                </c:pt>
                <c:pt idx="41">
                  <c:v>0.21</c:v>
                </c:pt>
                <c:pt idx="42">
                  <c:v>0.05</c:v>
                </c:pt>
                <c:pt idx="43">
                  <c:v>0.06</c:v>
                </c:pt>
                <c:pt idx="44">
                  <c:v>0.06</c:v>
                </c:pt>
                <c:pt idx="45">
                  <c:v>0.12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0.12</c:v>
                </c:pt>
                <c:pt idx="50">
                  <c:v>0.16</c:v>
                </c:pt>
                <c:pt idx="51">
                  <c:v>0.13</c:v>
                </c:pt>
                <c:pt idx="52">
                  <c:v>0.17</c:v>
                </c:pt>
                <c:pt idx="53">
                  <c:v>0.14000000000000001</c:v>
                </c:pt>
                <c:pt idx="54">
                  <c:v>0.2</c:v>
                </c:pt>
                <c:pt idx="55">
                  <c:v>0.25</c:v>
                </c:pt>
                <c:pt idx="56">
                  <c:v>0.05</c:v>
                </c:pt>
                <c:pt idx="57">
                  <c:v>0.11</c:v>
                </c:pt>
                <c:pt idx="58">
                  <c:v>0.11</c:v>
                </c:pt>
                <c:pt idx="59">
                  <c:v>0.19</c:v>
                </c:pt>
                <c:pt idx="60">
                  <c:v>0.25</c:v>
                </c:pt>
                <c:pt idx="61">
                  <c:v>0.05</c:v>
                </c:pt>
                <c:pt idx="62">
                  <c:v>0.09</c:v>
                </c:pt>
                <c:pt idx="63">
                  <c:v>0.11</c:v>
                </c:pt>
                <c:pt idx="64">
                  <c:v>0.15</c:v>
                </c:pt>
                <c:pt idx="65">
                  <c:v>0.25</c:v>
                </c:pt>
                <c:pt idx="66">
                  <c:v>0.33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0.11</c:v>
                </c:pt>
                <c:pt idx="71">
                  <c:v>0.14000000000000001</c:v>
                </c:pt>
                <c:pt idx="72">
                  <c:v>0.15</c:v>
                </c:pt>
                <c:pt idx="73">
                  <c:v>0.25</c:v>
                </c:pt>
                <c:pt idx="74">
                  <c:v>0.13</c:v>
                </c:pt>
                <c:pt idx="75">
                  <c:v>0.17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0.55000000000000004</c:v>
                </c:pt>
                <c:pt idx="80">
                  <c:v>0.05</c:v>
                </c:pt>
                <c:pt idx="81">
                  <c:v>0.3</c:v>
                </c:pt>
                <c:pt idx="82">
                  <c:v>0.4</c:v>
                </c:pt>
                <c:pt idx="83">
                  <c:v>0.55000000000000004</c:v>
                </c:pt>
                <c:pt idx="84">
                  <c:v>0.1</c:v>
                </c:pt>
                <c:pt idx="85">
                  <c:v>0.1</c:v>
                </c:pt>
                <c:pt idx="86">
                  <c:v>0.2</c:v>
                </c:pt>
                <c:pt idx="87">
                  <c:v>0.45</c:v>
                </c:pt>
                <c:pt idx="88">
                  <c:v>0.1</c:v>
                </c:pt>
                <c:pt idx="89">
                  <c:v>0.2</c:v>
                </c:pt>
                <c:pt idx="90">
                  <c:v>0.3</c:v>
                </c:pt>
                <c:pt idx="91">
                  <c:v>0.45</c:v>
                </c:pt>
                <c:pt idx="92">
                  <c:v>0.05</c:v>
                </c:pt>
                <c:pt idx="93">
                  <c:v>0.2</c:v>
                </c:pt>
                <c:pt idx="94">
                  <c:v>0.25</c:v>
                </c:pt>
                <c:pt idx="95">
                  <c:v>0.45</c:v>
                </c:pt>
                <c:pt idx="96">
                  <c:v>0.05</c:v>
                </c:pt>
                <c:pt idx="97">
                  <c:v>0.1</c:v>
                </c:pt>
                <c:pt idx="98">
                  <c:v>0.25</c:v>
                </c:pt>
                <c:pt idx="99">
                  <c:v>0.5</c:v>
                </c:pt>
                <c:pt idx="100">
                  <c:v>0.15</c:v>
                </c:pt>
                <c:pt idx="101">
                  <c:v>0.25</c:v>
                </c:pt>
                <c:pt idx="102">
                  <c:v>0.3</c:v>
                </c:pt>
                <c:pt idx="103">
                  <c:v>0.5</c:v>
                </c:pt>
                <c:pt idx="104">
                  <c:v>0.25</c:v>
                </c:pt>
                <c:pt idx="105">
                  <c:v>0.35</c:v>
                </c:pt>
                <c:pt idx="106">
                  <c:v>0.7</c:v>
                </c:pt>
                <c:pt idx="107">
                  <c:v>0.05</c:v>
                </c:pt>
                <c:pt idx="108">
                  <c:v>0.15</c:v>
                </c:pt>
                <c:pt idx="109">
                  <c:v>0.2</c:v>
                </c:pt>
                <c:pt idx="110">
                  <c:v>0.65</c:v>
                </c:pt>
                <c:pt idx="111">
                  <c:v>0.1</c:v>
                </c:pt>
                <c:pt idx="112">
                  <c:v>0.15</c:v>
                </c:pt>
                <c:pt idx="113">
                  <c:v>0.3</c:v>
                </c:pt>
                <c:pt idx="114">
                  <c:v>0.6</c:v>
                </c:pt>
                <c:pt idx="115">
                  <c:v>0.12</c:v>
                </c:pt>
                <c:pt idx="116">
                  <c:v>8.3000000000000004E-2</c:v>
                </c:pt>
                <c:pt idx="117">
                  <c:v>0.13</c:v>
                </c:pt>
                <c:pt idx="118">
                  <c:v>0.14000000000000001</c:v>
                </c:pt>
                <c:pt idx="119">
                  <c:v>0.17</c:v>
                </c:pt>
                <c:pt idx="120">
                  <c:v>0.22</c:v>
                </c:pt>
                <c:pt idx="121">
                  <c:v>0.43</c:v>
                </c:pt>
                <c:pt idx="122">
                  <c:v>0.52</c:v>
                </c:pt>
                <c:pt idx="123">
                  <c:v>0.56999999999999995</c:v>
                </c:pt>
                <c:pt idx="124">
                  <c:v>0.05</c:v>
                </c:pt>
                <c:pt idx="125">
                  <c:v>5.5E-2</c:v>
                </c:pt>
                <c:pt idx="126">
                  <c:v>5.8999999999999997E-2</c:v>
                </c:pt>
                <c:pt idx="127">
                  <c:v>8.7999999999999995E-2</c:v>
                </c:pt>
                <c:pt idx="128">
                  <c:v>0.11</c:v>
                </c:pt>
                <c:pt idx="129">
                  <c:v>0.18</c:v>
                </c:pt>
                <c:pt idx="130">
                  <c:v>0.21</c:v>
                </c:pt>
                <c:pt idx="131">
                  <c:v>0.11</c:v>
                </c:pt>
                <c:pt idx="132">
                  <c:v>0.113</c:v>
                </c:pt>
                <c:pt idx="133">
                  <c:v>0.2</c:v>
                </c:pt>
                <c:pt idx="134">
                  <c:v>0.34</c:v>
                </c:pt>
                <c:pt idx="135">
                  <c:v>0.39</c:v>
                </c:pt>
                <c:pt idx="136">
                  <c:v>0.53</c:v>
                </c:pt>
                <c:pt idx="137">
                  <c:v>0.56999999999999995</c:v>
                </c:pt>
                <c:pt idx="138">
                  <c:v>0.05</c:v>
                </c:pt>
                <c:pt idx="139">
                  <c:v>0.1</c:v>
                </c:pt>
                <c:pt idx="140">
                  <c:v>8.6999999999999994E-2</c:v>
                </c:pt>
                <c:pt idx="141">
                  <c:v>0.12</c:v>
                </c:pt>
                <c:pt idx="142">
                  <c:v>0.14000000000000001</c:v>
                </c:pt>
                <c:pt idx="143">
                  <c:v>0.19</c:v>
                </c:pt>
                <c:pt idx="144">
                  <c:v>0.22</c:v>
                </c:pt>
                <c:pt idx="145">
                  <c:v>0.12</c:v>
                </c:pt>
                <c:pt idx="146">
                  <c:v>0.25</c:v>
                </c:pt>
                <c:pt idx="147">
                  <c:v>0.28000000000000003</c:v>
                </c:pt>
                <c:pt idx="148">
                  <c:v>0.25</c:v>
                </c:pt>
                <c:pt idx="149">
                  <c:v>0.33</c:v>
                </c:pt>
                <c:pt idx="150">
                  <c:v>0.47</c:v>
                </c:pt>
                <c:pt idx="151">
                  <c:v>0.59</c:v>
                </c:pt>
                <c:pt idx="152">
                  <c:v>0.4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0.65</c:v>
                </c:pt>
                <c:pt idx="158">
                  <c:v>0.65</c:v>
                </c:pt>
                <c:pt idx="159">
                  <c:v>0.1</c:v>
                </c:pt>
                <c:pt idx="160">
                  <c:v>0.1</c:v>
                </c:pt>
                <c:pt idx="161">
                  <c:v>0.3</c:v>
                </c:pt>
                <c:pt idx="162">
                  <c:v>0.65</c:v>
                </c:pt>
                <c:pt idx="163">
                  <c:v>0.8</c:v>
                </c:pt>
                <c:pt idx="164">
                  <c:v>0.8</c:v>
                </c:pt>
                <c:pt idx="165">
                  <c:v>0.1</c:v>
                </c:pt>
                <c:pt idx="166">
                  <c:v>0.25</c:v>
                </c:pt>
                <c:pt idx="167">
                  <c:v>0.3</c:v>
                </c:pt>
                <c:pt idx="168">
                  <c:v>0.65</c:v>
                </c:pt>
                <c:pt idx="169">
                  <c:v>0.65</c:v>
                </c:pt>
                <c:pt idx="170">
                  <c:v>0.65</c:v>
                </c:pt>
                <c:pt idx="171">
                  <c:v>0.65</c:v>
                </c:pt>
                <c:pt idx="172">
                  <c:v>0.7</c:v>
                </c:pt>
                <c:pt idx="173">
                  <c:v>0.7</c:v>
                </c:pt>
                <c:pt idx="174">
                  <c:v>0.2</c:v>
                </c:pt>
                <c:pt idx="175">
                  <c:v>0.2</c:v>
                </c:pt>
                <c:pt idx="176">
                  <c:v>0.25</c:v>
                </c:pt>
                <c:pt idx="177">
                  <c:v>0.35</c:v>
                </c:pt>
                <c:pt idx="178">
                  <c:v>0.5</c:v>
                </c:pt>
                <c:pt idx="179">
                  <c:v>0.75</c:v>
                </c:pt>
                <c:pt idx="180">
                  <c:v>0.75</c:v>
                </c:pt>
                <c:pt idx="181">
                  <c:v>0.1</c:v>
                </c:pt>
                <c:pt idx="182">
                  <c:v>0.15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0.6</c:v>
                </c:pt>
                <c:pt idx="187">
                  <c:v>0.7</c:v>
                </c:pt>
                <c:pt idx="188">
                  <c:v>0.7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0896"/>
        <c:axId val="78002432"/>
      </c:scatterChart>
      <c:valAx>
        <c:axId val="78000896"/>
        <c:scaling>
          <c:orientation val="minMax"/>
        </c:scaling>
        <c:delete val="0"/>
        <c:axPos val="b"/>
        <c:majorTickMark val="out"/>
        <c:minorTickMark val="none"/>
        <c:tickLblPos val="nextTo"/>
        <c:crossAx val="78002432"/>
        <c:crosses val="autoZero"/>
        <c:crossBetween val="midCat"/>
      </c:valAx>
      <c:valAx>
        <c:axId val="7800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000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All_f!$I$1</c:f>
              <c:strCache>
                <c:ptCount val="1"/>
                <c:pt idx="0">
                  <c:v>Shear Stress/Sqrt(ft)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All_f!$I$2:$I$190</c:f>
              <c:numCache>
                <c:formatCode>General</c:formatCode>
                <c:ptCount val="189"/>
                <c:pt idx="0">
                  <c:v>1.0417867790937976</c:v>
                </c:pt>
                <c:pt idx="1">
                  <c:v>1.3351053867998184</c:v>
                </c:pt>
                <c:pt idx="2">
                  <c:v>1.5222224296467624</c:v>
                </c:pt>
                <c:pt idx="3">
                  <c:v>1.8458843415982336</c:v>
                </c:pt>
                <c:pt idx="4">
                  <c:v>2.108859645058804</c:v>
                </c:pt>
                <c:pt idx="5">
                  <c:v>2.3667777311451323</c:v>
                </c:pt>
                <c:pt idx="6">
                  <c:v>2.6348102519799443</c:v>
                </c:pt>
                <c:pt idx="7">
                  <c:v>1.0873017354619732</c:v>
                </c:pt>
                <c:pt idx="8">
                  <c:v>1.0468439964680392</c:v>
                </c:pt>
                <c:pt idx="9">
                  <c:v>1.34016260417406</c:v>
                </c:pt>
                <c:pt idx="10">
                  <c:v>1.5829090381376634</c:v>
                </c:pt>
                <c:pt idx="11">
                  <c:v>1.5727946033891798</c:v>
                </c:pt>
                <c:pt idx="12">
                  <c:v>1.8307126894755084</c:v>
                </c:pt>
                <c:pt idx="13">
                  <c:v>1.820598254727025</c:v>
                </c:pt>
                <c:pt idx="14">
                  <c:v>2.1139168624330456</c:v>
                </c:pt>
                <c:pt idx="15">
                  <c:v>2.1189740798072876</c:v>
                </c:pt>
                <c:pt idx="16">
                  <c:v>2.4325215570102747</c:v>
                </c:pt>
                <c:pt idx="17">
                  <c:v>2.3920638180163412</c:v>
                </c:pt>
                <c:pt idx="18">
                  <c:v>2.6651535562253947</c:v>
                </c:pt>
                <c:pt idx="19">
                  <c:v>2.6702107735996368</c:v>
                </c:pt>
                <c:pt idx="20">
                  <c:v>1.2074563427603215</c:v>
                </c:pt>
                <c:pt idx="21">
                  <c:v>1.6203959578168816</c:v>
                </c:pt>
                <c:pt idx="22">
                  <c:v>0.83110631384801348</c:v>
                </c:pt>
                <c:pt idx="23">
                  <c:v>1.0820063331228853</c:v>
                </c:pt>
                <c:pt idx="24">
                  <c:v>1.0820063331228853</c:v>
                </c:pt>
                <c:pt idx="25">
                  <c:v>1.3642688548071165</c:v>
                </c:pt>
                <c:pt idx="26">
                  <c:v>1.3642688548071165</c:v>
                </c:pt>
                <c:pt idx="27">
                  <c:v>1.4844917807096591</c:v>
                </c:pt>
                <c:pt idx="28">
                  <c:v>1.4897188644445525</c:v>
                </c:pt>
                <c:pt idx="29">
                  <c:v>1.6360772090215612</c:v>
                </c:pt>
                <c:pt idx="30">
                  <c:v>0.89064277466227249</c:v>
                </c:pt>
                <c:pt idx="31">
                  <c:v>1.2646143264541658</c:v>
                </c:pt>
                <c:pt idx="32">
                  <c:v>1.5155689204197786</c:v>
                </c:pt>
                <c:pt idx="33">
                  <c:v>1.781285549324545</c:v>
                </c:pt>
                <c:pt idx="34">
                  <c:v>2.0371608216032087</c:v>
                </c:pt>
                <c:pt idx="35">
                  <c:v>2.2684327023166171</c:v>
                </c:pt>
                <c:pt idx="36">
                  <c:v>1.5401723119850348</c:v>
                </c:pt>
                <c:pt idx="37">
                  <c:v>1.5549343469241885</c:v>
                </c:pt>
                <c:pt idx="38">
                  <c:v>1.7763648710114937</c:v>
                </c:pt>
                <c:pt idx="39">
                  <c:v>1.7714441926984426</c:v>
                </c:pt>
                <c:pt idx="40">
                  <c:v>2.0420814999162604</c:v>
                </c:pt>
                <c:pt idx="41">
                  <c:v>2.0519228565423626</c:v>
                </c:pt>
                <c:pt idx="42">
                  <c:v>1.5819027948777888</c:v>
                </c:pt>
                <c:pt idx="43">
                  <c:v>1.8759744682845572</c:v>
                </c:pt>
                <c:pt idx="44">
                  <c:v>2.1142739277693523</c:v>
                </c:pt>
                <c:pt idx="45">
                  <c:v>2.3373627834572459</c:v>
                </c:pt>
                <c:pt idx="46">
                  <c:v>1.0596720645174931</c:v>
                </c:pt>
                <c:pt idx="47">
                  <c:v>1.3385331341273599</c:v>
                </c:pt>
                <c:pt idx="48">
                  <c:v>1.3334629328617258</c:v>
                </c:pt>
                <c:pt idx="49">
                  <c:v>1.5971133986746906</c:v>
                </c:pt>
                <c:pt idx="50">
                  <c:v>1.5819027948777888</c:v>
                </c:pt>
                <c:pt idx="51">
                  <c:v>1.8252724556282178</c:v>
                </c:pt>
                <c:pt idx="52">
                  <c:v>1.8759744682845572</c:v>
                </c:pt>
                <c:pt idx="53">
                  <c:v>2.1294845315662543</c:v>
                </c:pt>
                <c:pt idx="54">
                  <c:v>2.1193441290349861</c:v>
                </c:pt>
                <c:pt idx="55">
                  <c:v>2.3931349973792186</c:v>
                </c:pt>
                <c:pt idx="56">
                  <c:v>0.98239012690772864</c:v>
                </c:pt>
                <c:pt idx="57">
                  <c:v>1.4488882318639127</c:v>
                </c:pt>
                <c:pt idx="58">
                  <c:v>1.6958578168407157</c:v>
                </c:pt>
                <c:pt idx="59">
                  <c:v>2.0086859578113332</c:v>
                </c:pt>
                <c:pt idx="60">
                  <c:v>2.0855209398041166</c:v>
                </c:pt>
                <c:pt idx="61">
                  <c:v>1.1305718778938105</c:v>
                </c:pt>
                <c:pt idx="62">
                  <c:v>1.4159589538670054</c:v>
                </c:pt>
                <c:pt idx="63">
                  <c:v>1.4543764448633971</c:v>
                </c:pt>
                <c:pt idx="64">
                  <c:v>1.7068342428396848</c:v>
                </c:pt>
                <c:pt idx="65">
                  <c:v>1.7287870948376229</c:v>
                </c:pt>
                <c:pt idx="66">
                  <c:v>1.898921697821643</c:v>
                </c:pt>
                <c:pt idx="67">
                  <c:v>1.0549999999999999</c:v>
                </c:pt>
                <c:pt idx="68">
                  <c:v>1.325</c:v>
                </c:pt>
                <c:pt idx="69">
                  <c:v>1.5549999999999999</c:v>
                </c:pt>
                <c:pt idx="70">
                  <c:v>1.845</c:v>
                </c:pt>
                <c:pt idx="71">
                  <c:v>2.0750000000000002</c:v>
                </c:pt>
                <c:pt idx="72">
                  <c:v>1.478185652330962</c:v>
                </c:pt>
                <c:pt idx="73">
                  <c:v>1.478185652330962</c:v>
                </c:pt>
                <c:pt idx="74">
                  <c:v>1.9599993301476997</c:v>
                </c:pt>
                <c:pt idx="75">
                  <c:v>1.9693549355421993</c:v>
                </c:pt>
                <c:pt idx="76">
                  <c:v>0.99632001016418537</c:v>
                </c:pt>
                <c:pt idx="77">
                  <c:v>1.229290360799592</c:v>
                </c:pt>
                <c:pt idx="78">
                  <c:v>1.8984605168800153</c:v>
                </c:pt>
                <c:pt idx="79">
                  <c:v>2.701464704176523</c:v>
                </c:pt>
                <c:pt idx="80">
                  <c:v>1.0764047634854239</c:v>
                </c:pt>
                <c:pt idx="81">
                  <c:v>1.5605293939525524</c:v>
                </c:pt>
                <c:pt idx="82">
                  <c:v>1.7047367306874419</c:v>
                </c:pt>
                <c:pt idx="83">
                  <c:v>1.7613896129761484</c:v>
                </c:pt>
                <c:pt idx="84">
                  <c:v>1.3702823784868008</c:v>
                </c:pt>
                <c:pt idx="85">
                  <c:v>1.6960476231836628</c:v>
                </c:pt>
                <c:pt idx="86">
                  <c:v>2.1407430365793791</c:v>
                </c:pt>
                <c:pt idx="87">
                  <c:v>2.5854384499750958</c:v>
                </c:pt>
                <c:pt idx="88">
                  <c:v>1.3782932589591763</c:v>
                </c:pt>
                <c:pt idx="89">
                  <c:v>1.6408253082847339</c:v>
                </c:pt>
                <c:pt idx="90">
                  <c:v>1.9502380807041408</c:v>
                </c:pt>
                <c:pt idx="91">
                  <c:v>2.442485673189561</c:v>
                </c:pt>
                <c:pt idx="92">
                  <c:v>0.89527774921728043</c:v>
                </c:pt>
                <c:pt idx="93">
                  <c:v>1.7421621065849782</c:v>
                </c:pt>
                <c:pt idx="94">
                  <c:v>2.2599713993755133</c:v>
                </c:pt>
                <c:pt idx="95">
                  <c:v>3.1455704702228773</c:v>
                </c:pt>
                <c:pt idx="96">
                  <c:v>1.0078236462914985</c:v>
                </c:pt>
                <c:pt idx="97">
                  <c:v>1.5207338948505646</c:v>
                </c:pt>
                <c:pt idx="98">
                  <c:v>2.0066488671696798</c:v>
                </c:pt>
                <c:pt idx="99">
                  <c:v>2.3350913947557488</c:v>
                </c:pt>
                <c:pt idx="100">
                  <c:v>1.2646143264541658</c:v>
                </c:pt>
                <c:pt idx="101">
                  <c:v>1.5254102770458811</c:v>
                </c:pt>
                <c:pt idx="102">
                  <c:v>2.3963703384559487</c:v>
                </c:pt>
                <c:pt idx="103">
                  <c:v>2.9573276661437888</c:v>
                </c:pt>
                <c:pt idx="104">
                  <c:v>1.436993354125063</c:v>
                </c:pt>
                <c:pt idx="105">
                  <c:v>2.2696437088517354</c:v>
                </c:pt>
                <c:pt idx="106">
                  <c:v>2.9903786933194456</c:v>
                </c:pt>
                <c:pt idx="107">
                  <c:v>0.73185682122916718</c:v>
                </c:pt>
                <c:pt idx="108">
                  <c:v>1.348641815221044</c:v>
                </c:pt>
                <c:pt idx="109">
                  <c:v>1.9378095706759708</c:v>
                </c:pt>
                <c:pt idx="110">
                  <c:v>2.7525181075159875</c:v>
                </c:pt>
                <c:pt idx="111">
                  <c:v>1.0460845109121075</c:v>
                </c:pt>
                <c:pt idx="112">
                  <c:v>1.3150776708609351</c:v>
                </c:pt>
                <c:pt idx="113">
                  <c:v>2.0772249573826134</c:v>
                </c:pt>
                <c:pt idx="114">
                  <c:v>2.7248010831853464</c:v>
                </c:pt>
                <c:pt idx="115">
                  <c:v>1.1986582537134605</c:v>
                </c:pt>
                <c:pt idx="116">
                  <c:v>1.4383899044561526</c:v>
                </c:pt>
                <c:pt idx="117">
                  <c:v>1.7212732523325291</c:v>
                </c:pt>
                <c:pt idx="118">
                  <c:v>1.7212732523325291</c:v>
                </c:pt>
                <c:pt idx="119">
                  <c:v>2.0281297652831753</c:v>
                </c:pt>
                <c:pt idx="120">
                  <c:v>2.3637540763229437</c:v>
                </c:pt>
                <c:pt idx="121">
                  <c:v>2.5986910940507824</c:v>
                </c:pt>
                <c:pt idx="122">
                  <c:v>2.7521193505261055</c:v>
                </c:pt>
                <c:pt idx="123">
                  <c:v>2.7521193505261055</c:v>
                </c:pt>
                <c:pt idx="124">
                  <c:v>1.3165611772087666</c:v>
                </c:pt>
                <c:pt idx="125">
                  <c:v>1.7014021367005598</c:v>
                </c:pt>
                <c:pt idx="126">
                  <c:v>1.9748417658131499</c:v>
                </c:pt>
                <c:pt idx="127">
                  <c:v>2.2482813949257401</c:v>
                </c:pt>
                <c:pt idx="128">
                  <c:v>2.5217210240383303</c:v>
                </c:pt>
                <c:pt idx="129">
                  <c:v>2.7951606531509197</c:v>
                </c:pt>
                <c:pt idx="130">
                  <c:v>2.9318804677072148</c:v>
                </c:pt>
                <c:pt idx="131">
                  <c:v>1.0240863166571288</c:v>
                </c:pt>
                <c:pt idx="132">
                  <c:v>1.3308402824760845</c:v>
                </c:pt>
                <c:pt idx="133">
                  <c:v>1.5337698290947783</c:v>
                </c:pt>
                <c:pt idx="134">
                  <c:v>1.5856820386949093</c:v>
                </c:pt>
                <c:pt idx="135">
                  <c:v>1.6375942482950403</c:v>
                </c:pt>
                <c:pt idx="136">
                  <c:v>1.6847871661133411</c:v>
                </c:pt>
                <c:pt idx="137">
                  <c:v>1.7366993757134721</c:v>
                </c:pt>
                <c:pt idx="138">
                  <c:v>1.1917080461366747</c:v>
                </c:pt>
                <c:pt idx="139">
                  <c:v>1.1917080461366747</c:v>
                </c:pt>
                <c:pt idx="140">
                  <c:v>1.636306817195357</c:v>
                </c:pt>
                <c:pt idx="141">
                  <c:v>1.636306817195357</c:v>
                </c:pt>
                <c:pt idx="142">
                  <c:v>1.8883989038781153</c:v>
                </c:pt>
                <c:pt idx="143">
                  <c:v>1.8883989038781153</c:v>
                </c:pt>
                <c:pt idx="144">
                  <c:v>2.0488211408580521</c:v>
                </c:pt>
                <c:pt idx="145">
                  <c:v>1.0319209338435271</c:v>
                </c:pt>
                <c:pt idx="146">
                  <c:v>1.0319209338435271</c:v>
                </c:pt>
                <c:pt idx="147">
                  <c:v>1.2540384442672459</c:v>
                </c:pt>
                <c:pt idx="148">
                  <c:v>1.4530187140218274</c:v>
                </c:pt>
                <c:pt idx="149">
                  <c:v>1.5779598136351694</c:v>
                </c:pt>
                <c:pt idx="150">
                  <c:v>1.5779598136351694</c:v>
                </c:pt>
                <c:pt idx="151">
                  <c:v>1.5872147099028242</c:v>
                </c:pt>
                <c:pt idx="152">
                  <c:v>1.5574995595661594</c:v>
                </c:pt>
                <c:pt idx="153">
                  <c:v>1.8368716778739906</c:v>
                </c:pt>
                <c:pt idx="154">
                  <c:v>2.1371967050549094</c:v>
                </c:pt>
                <c:pt idx="155">
                  <c:v>2.4165688233627405</c:v>
                </c:pt>
                <c:pt idx="156">
                  <c:v>2.6819723357551801</c:v>
                </c:pt>
                <c:pt idx="157">
                  <c:v>2.8216583949090959</c:v>
                </c:pt>
                <c:pt idx="158">
                  <c:v>3.0102345747668817</c:v>
                </c:pt>
                <c:pt idx="159">
                  <c:v>1.4702940882294104</c:v>
                </c:pt>
                <c:pt idx="160">
                  <c:v>1.6523304991530516</c:v>
                </c:pt>
                <c:pt idx="161">
                  <c:v>1.8693739121773931</c:v>
                </c:pt>
                <c:pt idx="162">
                  <c:v>1.9673935180593538</c:v>
                </c:pt>
                <c:pt idx="163">
                  <c:v>2.0794159247815949</c:v>
                </c:pt>
                <c:pt idx="164">
                  <c:v>2.2474495348649559</c:v>
                </c:pt>
                <c:pt idx="165">
                  <c:v>0.45868615703354904</c:v>
                </c:pt>
                <c:pt idx="166">
                  <c:v>0.81073290945125054</c:v>
                </c:pt>
                <c:pt idx="167">
                  <c:v>0.91600514221304874</c:v>
                </c:pt>
                <c:pt idx="168">
                  <c:v>1.0896359676773131</c:v>
                </c:pt>
                <c:pt idx="169">
                  <c:v>1.2160993641768758</c:v>
                </c:pt>
                <c:pt idx="170">
                  <c:v>1.4081870096708062</c:v>
                </c:pt>
                <c:pt idx="171">
                  <c:v>1.5654117728864787</c:v>
                </c:pt>
                <c:pt idx="172">
                  <c:v>1.7909951288046175</c:v>
                </c:pt>
                <c:pt idx="173">
                  <c:v>2.0781012181549761</c:v>
                </c:pt>
                <c:pt idx="174">
                  <c:v>2.3148588355602655</c:v>
                </c:pt>
                <c:pt idx="175">
                  <c:v>3.265240762183248</c:v>
                </c:pt>
                <c:pt idx="176">
                  <c:v>1.2231446533984667</c:v>
                </c:pt>
                <c:pt idx="177">
                  <c:v>1.4702940882294104</c:v>
                </c:pt>
                <c:pt idx="178">
                  <c:v>1.7293459037745924</c:v>
                </c:pt>
                <c:pt idx="179">
                  <c:v>2.0304061218406142</c:v>
                </c:pt>
                <c:pt idx="180">
                  <c:v>2.2474495348649559</c:v>
                </c:pt>
                <c:pt idx="181">
                  <c:v>0.51067323795486164</c:v>
                </c:pt>
                <c:pt idx="182">
                  <c:v>0.68134917424746788</c:v>
                </c:pt>
                <c:pt idx="183">
                  <c:v>0.85812067969338146</c:v>
                </c:pt>
                <c:pt idx="184">
                  <c:v>1.0382786124466881</c:v>
                </c:pt>
                <c:pt idx="185">
                  <c:v>1.2218229725073879</c:v>
                </c:pt>
                <c:pt idx="186">
                  <c:v>1.282101378578983</c:v>
                </c:pt>
                <c:pt idx="187">
                  <c:v>1.3748894868015504</c:v>
                </c:pt>
                <c:pt idx="188">
                  <c:v>1.6728950898521331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6624"/>
        <c:axId val="78028160"/>
      </c:scatterChart>
      <c:valAx>
        <c:axId val="78026624"/>
        <c:scaling>
          <c:orientation val="minMax"/>
        </c:scaling>
        <c:delete val="0"/>
        <c:axPos val="b"/>
        <c:majorTickMark val="out"/>
        <c:minorTickMark val="none"/>
        <c:tickLblPos val="nextTo"/>
        <c:crossAx val="78028160"/>
        <c:crosses val="autoZero"/>
        <c:crossBetween val="midCat"/>
      </c:valAx>
      <c:valAx>
        <c:axId val="78028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8026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1793963254593182E-2"/>
          <c:y val="0.21795166229221347"/>
          <c:w val="0.89745603674540686"/>
          <c:h val="0.68921660834062404"/>
        </c:manualLayout>
      </c:layout>
      <c:scatterChart>
        <c:scatterStyle val="lineMarker"/>
        <c:varyColors val="0"/>
        <c:ser>
          <c:idx val="0"/>
          <c:order val="0"/>
          <c:tx>
            <c:strRef>
              <c:f>All_f_M_concrete!$O$1</c:f>
              <c:strCache>
                <c:ptCount val="1"/>
                <c:pt idx="0">
                  <c:v>σ1/√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All_f_M_concrete!$O$2:$O$53</c:f>
              <c:numCache>
                <c:formatCode>General</c:formatCode>
                <c:ptCount val="52"/>
                <c:pt idx="0">
                  <c:v>1.0114434748483472</c:v>
                </c:pt>
                <c:pt idx="1">
                  <c:v>0.91029912736351248</c:v>
                </c:pt>
                <c:pt idx="2">
                  <c:v>0.91029912736351248</c:v>
                </c:pt>
                <c:pt idx="3">
                  <c:v>0.91029912736351248</c:v>
                </c:pt>
                <c:pt idx="4">
                  <c:v>0.91029912736351248</c:v>
                </c:pt>
                <c:pt idx="5">
                  <c:v>0.91029912736351248</c:v>
                </c:pt>
                <c:pt idx="6">
                  <c:v>0.91029912736351248</c:v>
                </c:pt>
                <c:pt idx="7">
                  <c:v>1.2312730871879785</c:v>
                </c:pt>
                <c:pt idx="8">
                  <c:v>1.2788585205092531</c:v>
                </c:pt>
                <c:pt idx="9">
                  <c:v>0.80498691368489417</c:v>
                </c:pt>
                <c:pt idx="10">
                  <c:v>0.66272629531816718</c:v>
                </c:pt>
                <c:pt idx="11">
                  <c:v>1.1160098414000188</c:v>
                </c:pt>
                <c:pt idx="12">
                  <c:v>0.99446908706765336</c:v>
                </c:pt>
                <c:pt idx="13">
                  <c:v>0.56833834515741699</c:v>
                </c:pt>
                <c:pt idx="14">
                  <c:v>0.62000546744445495</c:v>
                </c:pt>
                <c:pt idx="15">
                  <c:v>1.0476454436543674</c:v>
                </c:pt>
                <c:pt idx="16">
                  <c:v>1.0476454436543674</c:v>
                </c:pt>
                <c:pt idx="17">
                  <c:v>1.0476454436543674</c:v>
                </c:pt>
                <c:pt idx="18">
                  <c:v>0.69843029576957827</c:v>
                </c:pt>
                <c:pt idx="19">
                  <c:v>0.69843029576957827</c:v>
                </c:pt>
                <c:pt idx="20">
                  <c:v>0.69843029576957827</c:v>
                </c:pt>
                <c:pt idx="21">
                  <c:v>0.69843029576957827</c:v>
                </c:pt>
                <c:pt idx="22">
                  <c:v>0.98019605881960681</c:v>
                </c:pt>
                <c:pt idx="23">
                  <c:v>0.94518905671890674</c:v>
                </c:pt>
                <c:pt idx="24">
                  <c:v>0.84016805041680587</c:v>
                </c:pt>
                <c:pt idx="25">
                  <c:v>0.56011203361120399</c:v>
                </c:pt>
                <c:pt idx="26">
                  <c:v>0.52510503151050369</c:v>
                </c:pt>
                <c:pt idx="27">
                  <c:v>0.59511903571190417</c:v>
                </c:pt>
                <c:pt idx="28">
                  <c:v>0.95702029783452836</c:v>
                </c:pt>
                <c:pt idx="29">
                  <c:v>0.82030311242959575</c:v>
                </c:pt>
                <c:pt idx="30">
                  <c:v>0.82030311242959575</c:v>
                </c:pt>
                <c:pt idx="31">
                  <c:v>0.54686874161973054</c:v>
                </c:pt>
                <c:pt idx="32">
                  <c:v>0.54686874161973054</c:v>
                </c:pt>
                <c:pt idx="33">
                  <c:v>0.54686874161973054</c:v>
                </c:pt>
                <c:pt idx="34">
                  <c:v>0.54686874161973054</c:v>
                </c:pt>
                <c:pt idx="35">
                  <c:v>0.54686874161973054</c:v>
                </c:pt>
                <c:pt idx="36">
                  <c:v>0.54686874161973054</c:v>
                </c:pt>
                <c:pt idx="37">
                  <c:v>0.67884423330213062</c:v>
                </c:pt>
                <c:pt idx="38">
                  <c:v>0.67884423330213062</c:v>
                </c:pt>
                <c:pt idx="39">
                  <c:v>1.0502100630210074</c:v>
                </c:pt>
                <c:pt idx="40">
                  <c:v>0.91018205461820645</c:v>
                </c:pt>
                <c:pt idx="41">
                  <c:v>0.56011203361120399</c:v>
                </c:pt>
                <c:pt idx="42">
                  <c:v>0.56011203361120399</c:v>
                </c:pt>
                <c:pt idx="43">
                  <c:v>0.56011203361120399</c:v>
                </c:pt>
                <c:pt idx="44">
                  <c:v>1.3545709229571927</c:v>
                </c:pt>
                <c:pt idx="45">
                  <c:v>1.0159281922178944</c:v>
                </c:pt>
                <c:pt idx="46">
                  <c:v>0.67728546147859636</c:v>
                </c:pt>
                <c:pt idx="47">
                  <c:v>0.67728546147859636</c:v>
                </c:pt>
                <c:pt idx="48">
                  <c:v>0.67728546147859636</c:v>
                </c:pt>
                <c:pt idx="49">
                  <c:v>0.67728546147859636</c:v>
                </c:pt>
                <c:pt idx="50">
                  <c:v>0.67728546147859636</c:v>
                </c:pt>
                <c:pt idx="51">
                  <c:v>0.67728546147859636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6496"/>
        <c:axId val="76908032"/>
      </c:scatterChart>
      <c:valAx>
        <c:axId val="76906496"/>
        <c:scaling>
          <c:orientation val="minMax"/>
        </c:scaling>
        <c:delete val="0"/>
        <c:axPos val="b"/>
        <c:majorTickMark val="out"/>
        <c:minorTickMark val="none"/>
        <c:tickLblPos val="nextTo"/>
        <c:crossAx val="76908032"/>
        <c:crosses val="autoZero"/>
        <c:crossBetween val="midCat"/>
      </c:valAx>
      <c:valAx>
        <c:axId val="76908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906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All_f_M_concrete_ft_all!$O$2:$O$151</c:f>
              <c:numCache>
                <c:formatCode>General</c:formatCode>
                <c:ptCount val="150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0.61031941031941028</c:v>
                </c:pt>
                <c:pt idx="8">
                  <c:v>0.63390663390663393</c:v>
                </c:pt>
                <c:pt idx="9">
                  <c:v>0.39901719901719901</c:v>
                </c:pt>
                <c:pt idx="10">
                  <c:v>0.32850122850122848</c:v>
                </c:pt>
                <c:pt idx="11">
                  <c:v>0.54915254237288136</c:v>
                </c:pt>
                <c:pt idx="12">
                  <c:v>0.4893462469733656</c:v>
                </c:pt>
                <c:pt idx="13">
                  <c:v>0.27966101694915257</c:v>
                </c:pt>
                <c:pt idx="14">
                  <c:v>0.30508474576271188</c:v>
                </c:pt>
                <c:pt idx="15">
                  <c:v>0.49268292682926834</c:v>
                </c:pt>
                <c:pt idx="16">
                  <c:v>0.59512195121951228</c:v>
                </c:pt>
                <c:pt idx="17">
                  <c:v>0.65365853658536599</c:v>
                </c:pt>
                <c:pt idx="18">
                  <c:v>0.72682926829268302</c:v>
                </c:pt>
                <c:pt idx="19">
                  <c:v>0.86829268292682937</c:v>
                </c:pt>
                <c:pt idx="20">
                  <c:v>0.86829268292682937</c:v>
                </c:pt>
                <c:pt idx="21">
                  <c:v>0.86829268292682937</c:v>
                </c:pt>
                <c:pt idx="22">
                  <c:v>0.68627450980392146</c:v>
                </c:pt>
                <c:pt idx="23">
                  <c:v>0.71568627450980393</c:v>
                </c:pt>
                <c:pt idx="24">
                  <c:v>0.48039215686274506</c:v>
                </c:pt>
                <c:pt idx="25">
                  <c:v>0.45098039215686275</c:v>
                </c:pt>
                <c:pt idx="26">
                  <c:v>0.44117647058823528</c:v>
                </c:pt>
                <c:pt idx="27">
                  <c:v>0.41666666666666663</c:v>
                </c:pt>
                <c:pt idx="28">
                  <c:v>0.48598130841121495</c:v>
                </c:pt>
                <c:pt idx="29">
                  <c:v>0.62149532710280375</c:v>
                </c:pt>
                <c:pt idx="30">
                  <c:v>0.94392523364485981</c:v>
                </c:pt>
                <c:pt idx="31">
                  <c:v>0.46728971962616822</c:v>
                </c:pt>
                <c:pt idx="32">
                  <c:v>0.42990654205607476</c:v>
                </c:pt>
                <c:pt idx="33">
                  <c:v>0.39719626168224298</c:v>
                </c:pt>
                <c:pt idx="34">
                  <c:v>0.37383177570093457</c:v>
                </c:pt>
                <c:pt idx="35">
                  <c:v>0.37383177570093457</c:v>
                </c:pt>
                <c:pt idx="36">
                  <c:v>0.58525345622119818</c:v>
                </c:pt>
                <c:pt idx="37">
                  <c:v>0.77880184331797231</c:v>
                </c:pt>
                <c:pt idx="38">
                  <c:v>0.56372549019607843</c:v>
                </c:pt>
                <c:pt idx="39">
                  <c:v>0.46078431372549017</c:v>
                </c:pt>
                <c:pt idx="40">
                  <c:v>0.42156862745098039</c:v>
                </c:pt>
                <c:pt idx="41">
                  <c:v>0.42156862745098039</c:v>
                </c:pt>
                <c:pt idx="42">
                  <c:v>0.42156862745098039</c:v>
                </c:pt>
                <c:pt idx="43">
                  <c:v>0.59174311926605505</c:v>
                </c:pt>
                <c:pt idx="44">
                  <c:v>0.47706422018348621</c:v>
                </c:pt>
                <c:pt idx="45">
                  <c:v>0.42201834862385318</c:v>
                </c:pt>
                <c:pt idx="46">
                  <c:v>0.38073394495412838</c:v>
                </c:pt>
                <c:pt idx="47">
                  <c:v>0.35779816513761464</c:v>
                </c:pt>
                <c:pt idx="48">
                  <c:v>0.34862385321100914</c:v>
                </c:pt>
                <c:pt idx="49">
                  <c:v>0.32568807339449535</c:v>
                </c:pt>
                <c:pt idx="50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16096"/>
        <c:axId val="94318592"/>
      </c:scatterChart>
      <c:valAx>
        <c:axId val="9411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94318592"/>
        <c:crosses val="autoZero"/>
        <c:crossBetween val="midCat"/>
      </c:valAx>
      <c:valAx>
        <c:axId val="9431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116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All_f_M_concrete_ft_all!$P$2:$P$151</c:f>
              <c:numCache>
                <c:formatCode>General</c:formatCode>
                <c:ptCount val="150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0.39287469287469284</c:v>
                </c:pt>
                <c:pt idx="8">
                  <c:v>0.58574938574938573</c:v>
                </c:pt>
                <c:pt idx="9">
                  <c:v>1.5628992628992628</c:v>
                </c:pt>
                <c:pt idx="10">
                  <c:v>2.6869778869778869</c:v>
                </c:pt>
                <c:pt idx="11">
                  <c:v>0.70992736077481844</c:v>
                </c:pt>
                <c:pt idx="12">
                  <c:v>1.0377723970944308</c:v>
                </c:pt>
                <c:pt idx="13">
                  <c:v>2.3937046004842615</c:v>
                </c:pt>
                <c:pt idx="14">
                  <c:v>3.1627118644067798</c:v>
                </c:pt>
                <c:pt idx="15">
                  <c:v>2.3414634146341466</c:v>
                </c:pt>
                <c:pt idx="16">
                  <c:v>2.8292682926829271</c:v>
                </c:pt>
                <c:pt idx="17">
                  <c:v>3.0731707317073171</c:v>
                </c:pt>
                <c:pt idx="18">
                  <c:v>3.7073170731707319</c:v>
                </c:pt>
                <c:pt idx="19">
                  <c:v>4.0975609756097562</c:v>
                </c:pt>
                <c:pt idx="20">
                  <c:v>0</c:v>
                </c:pt>
                <c:pt idx="21">
                  <c:v>0</c:v>
                </c:pt>
                <c:pt idx="22">
                  <c:v>1.5441176470588234</c:v>
                </c:pt>
                <c:pt idx="23">
                  <c:v>1.8137254901960784</c:v>
                </c:pt>
                <c:pt idx="24">
                  <c:v>2.5</c:v>
                </c:pt>
                <c:pt idx="25">
                  <c:v>2.7450980392156858</c:v>
                </c:pt>
                <c:pt idx="26">
                  <c:v>2.892156862745098</c:v>
                </c:pt>
                <c:pt idx="27">
                  <c:v>3.0392156862745097</c:v>
                </c:pt>
                <c:pt idx="28">
                  <c:v>0.23364485981308411</c:v>
                </c:pt>
                <c:pt idx="29">
                  <c:v>0.5140186915887851</c:v>
                </c:pt>
                <c:pt idx="30">
                  <c:v>0.42056074766355139</c:v>
                </c:pt>
                <c:pt idx="31">
                  <c:v>1.0280373831775702</c:v>
                </c:pt>
                <c:pt idx="32">
                  <c:v>1.2616822429906542</c:v>
                </c:pt>
                <c:pt idx="33">
                  <c:v>1.542056074766355</c:v>
                </c:pt>
                <c:pt idx="34">
                  <c:v>1.8224299065420559</c:v>
                </c:pt>
                <c:pt idx="35">
                  <c:v>0</c:v>
                </c:pt>
                <c:pt idx="36">
                  <c:v>4.4700460829493087</c:v>
                </c:pt>
                <c:pt idx="37">
                  <c:v>5.9447004608294938</c:v>
                </c:pt>
                <c:pt idx="38">
                  <c:v>1.1764705882352942</c:v>
                </c:pt>
                <c:pt idx="39">
                  <c:v>1.7647058823529411</c:v>
                </c:pt>
                <c:pt idx="40">
                  <c:v>2.107843137254902</c:v>
                </c:pt>
                <c:pt idx="41">
                  <c:v>0</c:v>
                </c:pt>
                <c:pt idx="42">
                  <c:v>0</c:v>
                </c:pt>
                <c:pt idx="43">
                  <c:v>0.2293577981651376</c:v>
                </c:pt>
                <c:pt idx="44">
                  <c:v>0.50458715596330272</c:v>
                </c:pt>
                <c:pt idx="45">
                  <c:v>0.73394495412844041</c:v>
                </c:pt>
                <c:pt idx="46">
                  <c:v>1.0550458715596329</c:v>
                </c:pt>
                <c:pt idx="47">
                  <c:v>1.2844036697247705</c:v>
                </c:pt>
                <c:pt idx="48">
                  <c:v>1.3761467889908257</c:v>
                </c:pt>
                <c:pt idx="49">
                  <c:v>1.5596330275229355</c:v>
                </c:pt>
                <c:pt idx="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52896"/>
        <c:axId val="94354432"/>
      </c:scatterChart>
      <c:valAx>
        <c:axId val="94352896"/>
        <c:scaling>
          <c:orientation val="minMax"/>
        </c:scaling>
        <c:delete val="0"/>
        <c:axPos val="b"/>
        <c:majorTickMark val="out"/>
        <c:minorTickMark val="none"/>
        <c:tickLblPos val="nextTo"/>
        <c:crossAx val="94354432"/>
        <c:crosses val="autoZero"/>
        <c:crossBetween val="midCat"/>
      </c:valAx>
      <c:valAx>
        <c:axId val="9435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352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All_f_M_concrete_ft_all2!$O$1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All_f_M_concrete_ft_all2!$O$2:$O$147</c:f>
              <c:numCache>
                <c:formatCode>General</c:formatCode>
                <c:ptCount val="146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0.61031941031941028</c:v>
                </c:pt>
                <c:pt idx="8">
                  <c:v>0.63390663390663393</c:v>
                </c:pt>
                <c:pt idx="9">
                  <c:v>0.39901719901719901</c:v>
                </c:pt>
                <c:pt idx="10">
                  <c:v>0.32850122850122848</c:v>
                </c:pt>
                <c:pt idx="11">
                  <c:v>0.54915254237288136</c:v>
                </c:pt>
                <c:pt idx="12">
                  <c:v>0.4893462469733656</c:v>
                </c:pt>
                <c:pt idx="13">
                  <c:v>0.27966101694915257</c:v>
                </c:pt>
                <c:pt idx="14">
                  <c:v>0.30508474576271188</c:v>
                </c:pt>
                <c:pt idx="15">
                  <c:v>0.86829268292682937</c:v>
                </c:pt>
                <c:pt idx="16">
                  <c:v>0.86829268292682937</c:v>
                </c:pt>
                <c:pt idx="17">
                  <c:v>0.86829268292682937</c:v>
                </c:pt>
                <c:pt idx="18">
                  <c:v>0.68627450980392146</c:v>
                </c:pt>
                <c:pt idx="19">
                  <c:v>0.71568627450980393</c:v>
                </c:pt>
                <c:pt idx="20">
                  <c:v>0.48039215686274506</c:v>
                </c:pt>
                <c:pt idx="21">
                  <c:v>0.45098039215686275</c:v>
                </c:pt>
                <c:pt idx="22">
                  <c:v>0.44117647058823528</c:v>
                </c:pt>
                <c:pt idx="23">
                  <c:v>0.41666666666666663</c:v>
                </c:pt>
                <c:pt idx="24">
                  <c:v>0.48598130841121495</c:v>
                </c:pt>
                <c:pt idx="25">
                  <c:v>0.62149532710280375</c:v>
                </c:pt>
                <c:pt idx="26">
                  <c:v>0.94392523364485981</c:v>
                </c:pt>
                <c:pt idx="27">
                  <c:v>0.46728971962616822</c:v>
                </c:pt>
                <c:pt idx="28">
                  <c:v>0.42990654205607476</c:v>
                </c:pt>
                <c:pt idx="29">
                  <c:v>0.39719626168224298</c:v>
                </c:pt>
                <c:pt idx="30">
                  <c:v>0.37383177570093457</c:v>
                </c:pt>
                <c:pt idx="31">
                  <c:v>0.37383177570093457</c:v>
                </c:pt>
                <c:pt idx="32">
                  <c:v>0.58525345622119818</c:v>
                </c:pt>
                <c:pt idx="33">
                  <c:v>0.77880184331797231</c:v>
                </c:pt>
                <c:pt idx="34">
                  <c:v>0.56372549019607843</c:v>
                </c:pt>
                <c:pt idx="35">
                  <c:v>0.46078431372549017</c:v>
                </c:pt>
                <c:pt idx="36">
                  <c:v>0.42156862745098039</c:v>
                </c:pt>
                <c:pt idx="37">
                  <c:v>0.42156862745098039</c:v>
                </c:pt>
                <c:pt idx="38">
                  <c:v>0.42156862745098039</c:v>
                </c:pt>
                <c:pt idx="39">
                  <c:v>0.59174311926605505</c:v>
                </c:pt>
                <c:pt idx="40">
                  <c:v>0.47706422018348621</c:v>
                </c:pt>
                <c:pt idx="41">
                  <c:v>0.42201834862385318</c:v>
                </c:pt>
                <c:pt idx="42">
                  <c:v>0.38073394495412838</c:v>
                </c:pt>
                <c:pt idx="43">
                  <c:v>0.35779816513761464</c:v>
                </c:pt>
                <c:pt idx="44">
                  <c:v>0.34862385321100914</c:v>
                </c:pt>
                <c:pt idx="45">
                  <c:v>0.32568807339449535</c:v>
                </c:pt>
                <c:pt idx="46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40960"/>
        <c:axId val="76842496"/>
      </c:scatterChart>
      <c:valAx>
        <c:axId val="76840960"/>
        <c:scaling>
          <c:orientation val="minMax"/>
        </c:scaling>
        <c:delete val="0"/>
        <c:axPos val="b"/>
        <c:majorTickMark val="out"/>
        <c:minorTickMark val="none"/>
        <c:tickLblPos val="nextTo"/>
        <c:crossAx val="76842496"/>
        <c:crosses val="autoZero"/>
        <c:crossBetween val="midCat"/>
      </c:valAx>
      <c:valAx>
        <c:axId val="7684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840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All_f_M_concrete_ft_all2!$P$1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All_f_M_concrete_ft_all2!$P$2:$P$147</c:f>
              <c:numCache>
                <c:formatCode>General</c:formatCode>
                <c:ptCount val="146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0.39287469287469284</c:v>
                </c:pt>
                <c:pt idx="8">
                  <c:v>0.58574938574938573</c:v>
                </c:pt>
                <c:pt idx="9">
                  <c:v>1.5628992628992628</c:v>
                </c:pt>
                <c:pt idx="10">
                  <c:v>2.6869778869778869</c:v>
                </c:pt>
                <c:pt idx="11">
                  <c:v>0.70992736077481844</c:v>
                </c:pt>
                <c:pt idx="12">
                  <c:v>1.0377723970944308</c:v>
                </c:pt>
                <c:pt idx="13">
                  <c:v>2.3937046004842615</c:v>
                </c:pt>
                <c:pt idx="14">
                  <c:v>3.1627118644067798</c:v>
                </c:pt>
                <c:pt idx="15">
                  <c:v>4.0975609756097562</c:v>
                </c:pt>
                <c:pt idx="16">
                  <c:v>0</c:v>
                </c:pt>
                <c:pt idx="17">
                  <c:v>0</c:v>
                </c:pt>
                <c:pt idx="18">
                  <c:v>1.5441176470588234</c:v>
                </c:pt>
                <c:pt idx="19">
                  <c:v>1.8137254901960784</c:v>
                </c:pt>
                <c:pt idx="20">
                  <c:v>2.5</c:v>
                </c:pt>
                <c:pt idx="21">
                  <c:v>2.7450980392156858</c:v>
                </c:pt>
                <c:pt idx="22">
                  <c:v>2.892156862745098</c:v>
                </c:pt>
                <c:pt idx="23">
                  <c:v>3.0392156862745097</c:v>
                </c:pt>
                <c:pt idx="24">
                  <c:v>0.23364485981308411</c:v>
                </c:pt>
                <c:pt idx="25">
                  <c:v>0.5140186915887851</c:v>
                </c:pt>
                <c:pt idx="26">
                  <c:v>0.42056074766355139</c:v>
                </c:pt>
                <c:pt idx="27">
                  <c:v>1.0280373831775702</c:v>
                </c:pt>
                <c:pt idx="28">
                  <c:v>1.2616822429906542</c:v>
                </c:pt>
                <c:pt idx="29">
                  <c:v>1.542056074766355</c:v>
                </c:pt>
                <c:pt idx="30">
                  <c:v>1.8224299065420559</c:v>
                </c:pt>
                <c:pt idx="31">
                  <c:v>0</c:v>
                </c:pt>
                <c:pt idx="32">
                  <c:v>4.4700460829493087</c:v>
                </c:pt>
                <c:pt idx="33">
                  <c:v>5.9447004608294938</c:v>
                </c:pt>
                <c:pt idx="34">
                  <c:v>1.1764705882352942</c:v>
                </c:pt>
                <c:pt idx="35">
                  <c:v>1.7647058823529411</c:v>
                </c:pt>
                <c:pt idx="36">
                  <c:v>2.107843137254902</c:v>
                </c:pt>
                <c:pt idx="37">
                  <c:v>0</c:v>
                </c:pt>
                <c:pt idx="38">
                  <c:v>0</c:v>
                </c:pt>
                <c:pt idx="39">
                  <c:v>0.2293577981651376</c:v>
                </c:pt>
                <c:pt idx="40">
                  <c:v>0.50458715596330272</c:v>
                </c:pt>
                <c:pt idx="41">
                  <c:v>0.73394495412844041</c:v>
                </c:pt>
                <c:pt idx="42">
                  <c:v>1.0550458715596329</c:v>
                </c:pt>
                <c:pt idx="43">
                  <c:v>1.2844036697247705</c:v>
                </c:pt>
                <c:pt idx="44">
                  <c:v>1.3761467889908257</c:v>
                </c:pt>
                <c:pt idx="45">
                  <c:v>1.5596330275229355</c:v>
                </c:pt>
                <c:pt idx="4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48128"/>
        <c:axId val="76870400"/>
      </c:scatterChart>
      <c:valAx>
        <c:axId val="76848128"/>
        <c:scaling>
          <c:orientation val="minMax"/>
        </c:scaling>
        <c:delete val="0"/>
        <c:axPos val="b"/>
        <c:majorTickMark val="out"/>
        <c:minorTickMark val="none"/>
        <c:tickLblPos val="nextTo"/>
        <c:crossAx val="76870400"/>
        <c:crosses val="autoZero"/>
        <c:crossBetween val="midCat"/>
      </c:valAx>
      <c:valAx>
        <c:axId val="76870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848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All_f_M_concrete_ft_all3!$O$1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All_f_M_concrete_ft_all3!$O$2:$O$137</c:f>
              <c:numCache>
                <c:formatCode>General</c:formatCode>
                <c:ptCount val="136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0.61031941031941028</c:v>
                </c:pt>
                <c:pt idx="8">
                  <c:v>0.63390663390663393</c:v>
                </c:pt>
                <c:pt idx="9">
                  <c:v>0.39901719901719901</c:v>
                </c:pt>
                <c:pt idx="10">
                  <c:v>0.32850122850122848</c:v>
                </c:pt>
                <c:pt idx="11">
                  <c:v>0.54915254237288136</c:v>
                </c:pt>
                <c:pt idx="12">
                  <c:v>0.4893462469733656</c:v>
                </c:pt>
                <c:pt idx="13">
                  <c:v>0.27966101694915257</c:v>
                </c:pt>
                <c:pt idx="14">
                  <c:v>0.30508474576271188</c:v>
                </c:pt>
                <c:pt idx="15">
                  <c:v>0.86829268292682937</c:v>
                </c:pt>
                <c:pt idx="16">
                  <c:v>0.86829268292682937</c:v>
                </c:pt>
                <c:pt idx="17">
                  <c:v>0.86829268292682937</c:v>
                </c:pt>
                <c:pt idx="18">
                  <c:v>0.68627450980392146</c:v>
                </c:pt>
                <c:pt idx="19">
                  <c:v>0.71568627450980393</c:v>
                </c:pt>
                <c:pt idx="20">
                  <c:v>0.48039215686274506</c:v>
                </c:pt>
                <c:pt idx="21">
                  <c:v>0.45098039215686275</c:v>
                </c:pt>
                <c:pt idx="22">
                  <c:v>0.44117647058823528</c:v>
                </c:pt>
                <c:pt idx="23">
                  <c:v>0.41666666666666663</c:v>
                </c:pt>
                <c:pt idx="24">
                  <c:v>0.48598130841121495</c:v>
                </c:pt>
                <c:pt idx="25">
                  <c:v>0.62149532710280375</c:v>
                </c:pt>
                <c:pt idx="26">
                  <c:v>0.94392523364485981</c:v>
                </c:pt>
                <c:pt idx="27">
                  <c:v>0.46728971962616822</c:v>
                </c:pt>
                <c:pt idx="28">
                  <c:v>0.42990654205607476</c:v>
                </c:pt>
                <c:pt idx="29">
                  <c:v>0.39719626168224298</c:v>
                </c:pt>
                <c:pt idx="30">
                  <c:v>0.37383177570093457</c:v>
                </c:pt>
                <c:pt idx="31">
                  <c:v>0.37383177570093457</c:v>
                </c:pt>
                <c:pt idx="32">
                  <c:v>0.56372549019607843</c:v>
                </c:pt>
                <c:pt idx="33">
                  <c:v>0.46078431372549017</c:v>
                </c:pt>
                <c:pt idx="34">
                  <c:v>0.42156862745098039</c:v>
                </c:pt>
                <c:pt idx="35">
                  <c:v>0.42156862745098039</c:v>
                </c:pt>
                <c:pt idx="36">
                  <c:v>0.42156862745098039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37216"/>
        <c:axId val="94538752"/>
      </c:scatterChart>
      <c:valAx>
        <c:axId val="94537216"/>
        <c:scaling>
          <c:orientation val="minMax"/>
        </c:scaling>
        <c:delete val="0"/>
        <c:axPos val="b"/>
        <c:majorTickMark val="out"/>
        <c:minorTickMark val="none"/>
        <c:tickLblPos val="nextTo"/>
        <c:crossAx val="94538752"/>
        <c:crosses val="autoZero"/>
        <c:crossBetween val="midCat"/>
      </c:valAx>
      <c:valAx>
        <c:axId val="9453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537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All_f_M_concrete_ft_all3!$P$1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All_f_M_concrete_ft_all3!$P$2:$P$137</c:f>
              <c:numCache>
                <c:formatCode>General</c:formatCode>
                <c:ptCount val="136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0.39287469287469284</c:v>
                </c:pt>
                <c:pt idx="8">
                  <c:v>0.58574938574938573</c:v>
                </c:pt>
                <c:pt idx="9">
                  <c:v>1.5628992628992628</c:v>
                </c:pt>
                <c:pt idx="10">
                  <c:v>2.6869778869778869</c:v>
                </c:pt>
                <c:pt idx="11">
                  <c:v>0.70992736077481844</c:v>
                </c:pt>
                <c:pt idx="12">
                  <c:v>1.0377723970944308</c:v>
                </c:pt>
                <c:pt idx="13">
                  <c:v>2.3937046004842615</c:v>
                </c:pt>
                <c:pt idx="14">
                  <c:v>3.1627118644067798</c:v>
                </c:pt>
                <c:pt idx="15">
                  <c:v>4.0975609756097562</c:v>
                </c:pt>
                <c:pt idx="16">
                  <c:v>0</c:v>
                </c:pt>
                <c:pt idx="17">
                  <c:v>0</c:v>
                </c:pt>
                <c:pt idx="18">
                  <c:v>1.5441176470588234</c:v>
                </c:pt>
                <c:pt idx="19">
                  <c:v>1.8137254901960784</c:v>
                </c:pt>
                <c:pt idx="20">
                  <c:v>2.5</c:v>
                </c:pt>
                <c:pt idx="21">
                  <c:v>2.7450980392156858</c:v>
                </c:pt>
                <c:pt idx="22">
                  <c:v>2.892156862745098</c:v>
                </c:pt>
                <c:pt idx="23">
                  <c:v>3.0392156862745097</c:v>
                </c:pt>
                <c:pt idx="24">
                  <c:v>0.23364485981308411</c:v>
                </c:pt>
                <c:pt idx="25">
                  <c:v>0.5140186915887851</c:v>
                </c:pt>
                <c:pt idx="26">
                  <c:v>0.42056074766355139</c:v>
                </c:pt>
                <c:pt idx="27">
                  <c:v>1.0280373831775702</c:v>
                </c:pt>
                <c:pt idx="28">
                  <c:v>1.2616822429906542</c:v>
                </c:pt>
                <c:pt idx="29">
                  <c:v>1.542056074766355</c:v>
                </c:pt>
                <c:pt idx="30">
                  <c:v>1.8224299065420559</c:v>
                </c:pt>
                <c:pt idx="31">
                  <c:v>0</c:v>
                </c:pt>
                <c:pt idx="32">
                  <c:v>1.1764705882352942</c:v>
                </c:pt>
                <c:pt idx="33">
                  <c:v>1.7647058823529411</c:v>
                </c:pt>
                <c:pt idx="34">
                  <c:v>2.107843137254902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50656"/>
        <c:axId val="94556544"/>
      </c:scatterChart>
      <c:valAx>
        <c:axId val="94550656"/>
        <c:scaling>
          <c:orientation val="minMax"/>
        </c:scaling>
        <c:delete val="0"/>
        <c:axPos val="b"/>
        <c:majorTickMark val="out"/>
        <c:minorTickMark val="none"/>
        <c:tickLblPos val="nextTo"/>
        <c:crossAx val="94556544"/>
        <c:crosses val="autoZero"/>
        <c:crossBetween val="midCat"/>
      </c:valAx>
      <c:valAx>
        <c:axId val="9455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55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All_f_M_concrete_ft_all4!$O$1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All_f_M_concrete_ft_all4!$O$2:$O$142</c:f>
              <c:numCache>
                <c:formatCode>General</c:formatCode>
                <c:ptCount val="141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0.61031941031941028</c:v>
                </c:pt>
                <c:pt idx="8">
                  <c:v>0.63390663390663393</c:v>
                </c:pt>
                <c:pt idx="9">
                  <c:v>0.39901719901719901</c:v>
                </c:pt>
                <c:pt idx="10">
                  <c:v>0.32850122850122848</c:v>
                </c:pt>
                <c:pt idx="11">
                  <c:v>0.54915254237288136</c:v>
                </c:pt>
                <c:pt idx="12">
                  <c:v>0.4893462469733656</c:v>
                </c:pt>
                <c:pt idx="13">
                  <c:v>0.27966101694915257</c:v>
                </c:pt>
                <c:pt idx="14">
                  <c:v>0.30508474576271188</c:v>
                </c:pt>
                <c:pt idx="15">
                  <c:v>0.68627450980392146</c:v>
                </c:pt>
                <c:pt idx="16">
                  <c:v>0.71568627450980393</c:v>
                </c:pt>
                <c:pt idx="17">
                  <c:v>0.48039215686274506</c:v>
                </c:pt>
                <c:pt idx="18">
                  <c:v>0.45098039215686275</c:v>
                </c:pt>
                <c:pt idx="19">
                  <c:v>0.44117647058823528</c:v>
                </c:pt>
                <c:pt idx="20">
                  <c:v>0.41666666666666663</c:v>
                </c:pt>
                <c:pt idx="21">
                  <c:v>0.48598130841121495</c:v>
                </c:pt>
                <c:pt idx="22">
                  <c:v>0.62149532710280375</c:v>
                </c:pt>
                <c:pt idx="23">
                  <c:v>0.94392523364485981</c:v>
                </c:pt>
                <c:pt idx="24">
                  <c:v>0.46728971962616822</c:v>
                </c:pt>
                <c:pt idx="25">
                  <c:v>0.42990654205607476</c:v>
                </c:pt>
                <c:pt idx="26">
                  <c:v>0.39719626168224298</c:v>
                </c:pt>
                <c:pt idx="27">
                  <c:v>0.37383177570093457</c:v>
                </c:pt>
                <c:pt idx="28">
                  <c:v>0.37383177570093457</c:v>
                </c:pt>
                <c:pt idx="29">
                  <c:v>0.56372549019607843</c:v>
                </c:pt>
                <c:pt idx="30">
                  <c:v>0.46078431372549017</c:v>
                </c:pt>
                <c:pt idx="31">
                  <c:v>0.42156862745098039</c:v>
                </c:pt>
                <c:pt idx="32">
                  <c:v>0.42156862745098039</c:v>
                </c:pt>
                <c:pt idx="33">
                  <c:v>0.42156862745098039</c:v>
                </c:pt>
                <c:pt idx="34">
                  <c:v>0.59174311926605505</c:v>
                </c:pt>
                <c:pt idx="35">
                  <c:v>0.47706422018348621</c:v>
                </c:pt>
                <c:pt idx="36">
                  <c:v>0.42201834862385318</c:v>
                </c:pt>
                <c:pt idx="37">
                  <c:v>0.38073394495412838</c:v>
                </c:pt>
                <c:pt idx="38">
                  <c:v>0.35779816513761464</c:v>
                </c:pt>
                <c:pt idx="39">
                  <c:v>0.34862385321100914</c:v>
                </c:pt>
                <c:pt idx="40">
                  <c:v>0.32568807339449535</c:v>
                </c:pt>
                <c:pt idx="41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18752"/>
        <c:axId val="94620288"/>
      </c:scatterChart>
      <c:valAx>
        <c:axId val="94618752"/>
        <c:scaling>
          <c:orientation val="minMax"/>
        </c:scaling>
        <c:delete val="0"/>
        <c:axPos val="b"/>
        <c:majorTickMark val="out"/>
        <c:minorTickMark val="none"/>
        <c:tickLblPos val="nextTo"/>
        <c:crossAx val="94620288"/>
        <c:crosses val="autoZero"/>
        <c:crossBetween val="midCat"/>
      </c:valAx>
      <c:valAx>
        <c:axId val="9462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618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All_f_M_concrete_ft_all4!$P$1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All_f_M_concrete_ft_all4!$P$2:$P$142</c:f>
              <c:numCache>
                <c:formatCode>General</c:formatCode>
                <c:ptCount val="141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0.39287469287469284</c:v>
                </c:pt>
                <c:pt idx="8">
                  <c:v>0.58574938574938573</c:v>
                </c:pt>
                <c:pt idx="9">
                  <c:v>1.5628992628992628</c:v>
                </c:pt>
                <c:pt idx="10">
                  <c:v>2.6869778869778869</c:v>
                </c:pt>
                <c:pt idx="11">
                  <c:v>0.70992736077481844</c:v>
                </c:pt>
                <c:pt idx="12">
                  <c:v>1.0377723970944308</c:v>
                </c:pt>
                <c:pt idx="13">
                  <c:v>2.3937046004842615</c:v>
                </c:pt>
                <c:pt idx="14">
                  <c:v>3.1627118644067798</c:v>
                </c:pt>
                <c:pt idx="15">
                  <c:v>1.5441176470588234</c:v>
                </c:pt>
                <c:pt idx="16">
                  <c:v>1.8137254901960784</c:v>
                </c:pt>
                <c:pt idx="17">
                  <c:v>2.5</c:v>
                </c:pt>
                <c:pt idx="18">
                  <c:v>2.7450980392156858</c:v>
                </c:pt>
                <c:pt idx="19">
                  <c:v>2.892156862745098</c:v>
                </c:pt>
                <c:pt idx="20">
                  <c:v>3.0392156862745097</c:v>
                </c:pt>
                <c:pt idx="21">
                  <c:v>0.23364485981308411</c:v>
                </c:pt>
                <c:pt idx="22">
                  <c:v>0.5140186915887851</c:v>
                </c:pt>
                <c:pt idx="23">
                  <c:v>0.42056074766355139</c:v>
                </c:pt>
                <c:pt idx="24">
                  <c:v>1.0280373831775702</c:v>
                </c:pt>
                <c:pt idx="25">
                  <c:v>1.2616822429906542</c:v>
                </c:pt>
                <c:pt idx="26">
                  <c:v>1.542056074766355</c:v>
                </c:pt>
                <c:pt idx="27">
                  <c:v>1.8224299065420559</c:v>
                </c:pt>
                <c:pt idx="28">
                  <c:v>0</c:v>
                </c:pt>
                <c:pt idx="29">
                  <c:v>1.1764705882352942</c:v>
                </c:pt>
                <c:pt idx="30">
                  <c:v>1.7647058823529411</c:v>
                </c:pt>
                <c:pt idx="31">
                  <c:v>2.107843137254902</c:v>
                </c:pt>
                <c:pt idx="32">
                  <c:v>0</c:v>
                </c:pt>
                <c:pt idx="33">
                  <c:v>0</c:v>
                </c:pt>
                <c:pt idx="34">
                  <c:v>0.2293577981651376</c:v>
                </c:pt>
                <c:pt idx="35">
                  <c:v>0.50458715596330272</c:v>
                </c:pt>
                <c:pt idx="36">
                  <c:v>0.73394495412844041</c:v>
                </c:pt>
                <c:pt idx="37">
                  <c:v>1.0550458715596329</c:v>
                </c:pt>
                <c:pt idx="38">
                  <c:v>1.2844036697247705</c:v>
                </c:pt>
                <c:pt idx="39">
                  <c:v>1.3761467889908257</c:v>
                </c:pt>
                <c:pt idx="40">
                  <c:v>1.5596330275229355</c:v>
                </c:pt>
                <c:pt idx="4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32192"/>
        <c:axId val="99766272"/>
      </c:scatterChart>
      <c:valAx>
        <c:axId val="94632192"/>
        <c:scaling>
          <c:orientation val="minMax"/>
        </c:scaling>
        <c:delete val="0"/>
        <c:axPos val="b"/>
        <c:majorTickMark val="out"/>
        <c:minorTickMark val="none"/>
        <c:tickLblPos val="nextTo"/>
        <c:crossAx val="99766272"/>
        <c:crosses val="autoZero"/>
        <c:crossBetween val="midCat"/>
      </c:valAx>
      <c:valAx>
        <c:axId val="99766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632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All_f_M_concrete_ft_all5!$O$1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All_f_M_concrete_ft_all5!$O$2:$O$144</c:f>
              <c:numCache>
                <c:formatCode>General</c:formatCode>
                <c:ptCount val="143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0.61031941031941028</c:v>
                </c:pt>
                <c:pt idx="7">
                  <c:v>0.63390663390663393</c:v>
                </c:pt>
                <c:pt idx="8">
                  <c:v>0.39901719901719901</c:v>
                </c:pt>
                <c:pt idx="9">
                  <c:v>0.54915254237288136</c:v>
                </c:pt>
                <c:pt idx="10">
                  <c:v>0.4893462469733656</c:v>
                </c:pt>
                <c:pt idx="11">
                  <c:v>0.27966101694915257</c:v>
                </c:pt>
                <c:pt idx="12">
                  <c:v>0.86829268292682937</c:v>
                </c:pt>
                <c:pt idx="13">
                  <c:v>0.86829268292682937</c:v>
                </c:pt>
                <c:pt idx="14">
                  <c:v>0.68627450980392146</c:v>
                </c:pt>
                <c:pt idx="15">
                  <c:v>0.71568627450980393</c:v>
                </c:pt>
                <c:pt idx="16">
                  <c:v>0.48039215686274506</c:v>
                </c:pt>
                <c:pt idx="17">
                  <c:v>0.45098039215686275</c:v>
                </c:pt>
                <c:pt idx="18">
                  <c:v>0.44117647058823528</c:v>
                </c:pt>
                <c:pt idx="19">
                  <c:v>0.48598130841121495</c:v>
                </c:pt>
                <c:pt idx="20">
                  <c:v>0.62149532710280375</c:v>
                </c:pt>
                <c:pt idx="21">
                  <c:v>0.94392523364485981</c:v>
                </c:pt>
                <c:pt idx="22">
                  <c:v>0.46728971962616822</c:v>
                </c:pt>
                <c:pt idx="23">
                  <c:v>0.42990654205607476</c:v>
                </c:pt>
                <c:pt idx="24">
                  <c:v>0.39719626168224298</c:v>
                </c:pt>
                <c:pt idx="25">
                  <c:v>0.37383177570093457</c:v>
                </c:pt>
                <c:pt idx="26">
                  <c:v>0.56372549019607843</c:v>
                </c:pt>
                <c:pt idx="27">
                  <c:v>0.46078431372549017</c:v>
                </c:pt>
                <c:pt idx="28">
                  <c:v>0.42156862745098039</c:v>
                </c:pt>
                <c:pt idx="29">
                  <c:v>0.42156862745098039</c:v>
                </c:pt>
                <c:pt idx="30">
                  <c:v>0.59174311926605505</c:v>
                </c:pt>
                <c:pt idx="31">
                  <c:v>0.47706422018348621</c:v>
                </c:pt>
                <c:pt idx="32">
                  <c:v>0.42201834862385318</c:v>
                </c:pt>
                <c:pt idx="33">
                  <c:v>0.38073394495412838</c:v>
                </c:pt>
                <c:pt idx="34">
                  <c:v>0.35779816513761464</c:v>
                </c:pt>
                <c:pt idx="35">
                  <c:v>0.34862385321100914</c:v>
                </c:pt>
                <c:pt idx="36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70592"/>
        <c:axId val="94272128"/>
      </c:scatterChart>
      <c:valAx>
        <c:axId val="94270592"/>
        <c:scaling>
          <c:orientation val="minMax"/>
        </c:scaling>
        <c:delete val="0"/>
        <c:axPos val="b"/>
        <c:majorTickMark val="out"/>
        <c:minorTickMark val="none"/>
        <c:tickLblPos val="nextTo"/>
        <c:crossAx val="94272128"/>
        <c:crosses val="autoZero"/>
        <c:crossBetween val="midCat"/>
      </c:valAx>
      <c:valAx>
        <c:axId val="94272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270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All_f_M_concrete_ft_all5!$P$1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All_f_M_concrete_ft_all5!$P$2:$P$144</c:f>
              <c:numCache>
                <c:formatCode>General</c:formatCode>
                <c:ptCount val="143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0.39287469287469284</c:v>
                </c:pt>
                <c:pt idx="7">
                  <c:v>0.58574938574938573</c:v>
                </c:pt>
                <c:pt idx="8">
                  <c:v>1.5628992628992628</c:v>
                </c:pt>
                <c:pt idx="9">
                  <c:v>0.70992736077481844</c:v>
                </c:pt>
                <c:pt idx="10">
                  <c:v>1.0377723970944308</c:v>
                </c:pt>
                <c:pt idx="11">
                  <c:v>2.3937046004842615</c:v>
                </c:pt>
                <c:pt idx="12">
                  <c:v>4.0975609756097562</c:v>
                </c:pt>
                <c:pt idx="13">
                  <c:v>0</c:v>
                </c:pt>
                <c:pt idx="14">
                  <c:v>1.5441176470588234</c:v>
                </c:pt>
                <c:pt idx="15">
                  <c:v>1.8137254901960784</c:v>
                </c:pt>
                <c:pt idx="16">
                  <c:v>2.5</c:v>
                </c:pt>
                <c:pt idx="17">
                  <c:v>2.7450980392156858</c:v>
                </c:pt>
                <c:pt idx="18">
                  <c:v>2.892156862745098</c:v>
                </c:pt>
                <c:pt idx="19">
                  <c:v>0.23364485981308411</c:v>
                </c:pt>
                <c:pt idx="20">
                  <c:v>0.5140186915887851</c:v>
                </c:pt>
                <c:pt idx="21">
                  <c:v>0.42056074766355139</c:v>
                </c:pt>
                <c:pt idx="22">
                  <c:v>1.0280373831775702</c:v>
                </c:pt>
                <c:pt idx="23">
                  <c:v>1.2616822429906542</c:v>
                </c:pt>
                <c:pt idx="24">
                  <c:v>1.542056074766355</c:v>
                </c:pt>
                <c:pt idx="25">
                  <c:v>1.8224299065420559</c:v>
                </c:pt>
                <c:pt idx="26">
                  <c:v>1.1764705882352942</c:v>
                </c:pt>
                <c:pt idx="27">
                  <c:v>1.7647058823529411</c:v>
                </c:pt>
                <c:pt idx="28">
                  <c:v>2.107843137254902</c:v>
                </c:pt>
                <c:pt idx="29">
                  <c:v>0</c:v>
                </c:pt>
                <c:pt idx="30">
                  <c:v>0.2293577981651376</c:v>
                </c:pt>
                <c:pt idx="31">
                  <c:v>0.50458715596330272</c:v>
                </c:pt>
                <c:pt idx="32">
                  <c:v>0.73394495412844041</c:v>
                </c:pt>
                <c:pt idx="33">
                  <c:v>1.0550458715596329</c:v>
                </c:pt>
                <c:pt idx="34">
                  <c:v>1.2844036697247705</c:v>
                </c:pt>
                <c:pt idx="35">
                  <c:v>1.3761467889908257</c:v>
                </c:pt>
                <c:pt idx="36">
                  <c:v>1.5596330275229355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04512"/>
        <c:axId val="99946496"/>
      </c:scatterChart>
      <c:valAx>
        <c:axId val="94304512"/>
        <c:scaling>
          <c:orientation val="minMax"/>
        </c:scaling>
        <c:delete val="0"/>
        <c:axPos val="b"/>
        <c:majorTickMark val="out"/>
        <c:minorTickMark val="none"/>
        <c:tickLblPos val="nextTo"/>
        <c:crossAx val="99946496"/>
        <c:crosses val="autoZero"/>
        <c:crossBetween val="midCat"/>
      </c:valAx>
      <c:valAx>
        <c:axId val="9994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304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All_f_M_concrete_ft_all6!$O$1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All_f_M_concrete_ft_all6!$O$2:$O$145</c:f>
              <c:numCache>
                <c:formatCode>General</c:formatCode>
                <c:ptCount val="144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0.61031941031941028</c:v>
                </c:pt>
                <c:pt idx="8">
                  <c:v>0.63390663390663393</c:v>
                </c:pt>
                <c:pt idx="9">
                  <c:v>0.39901719901719901</c:v>
                </c:pt>
                <c:pt idx="10">
                  <c:v>0.32850122850122848</c:v>
                </c:pt>
                <c:pt idx="11">
                  <c:v>0.54915254237288136</c:v>
                </c:pt>
                <c:pt idx="12">
                  <c:v>0.4893462469733656</c:v>
                </c:pt>
                <c:pt idx="13">
                  <c:v>0.27966101694915257</c:v>
                </c:pt>
                <c:pt idx="14">
                  <c:v>0.30508474576271188</c:v>
                </c:pt>
                <c:pt idx="15">
                  <c:v>0.86829268292682937</c:v>
                </c:pt>
                <c:pt idx="16">
                  <c:v>0.86829268292682937</c:v>
                </c:pt>
                <c:pt idx="17">
                  <c:v>0.86829268292682937</c:v>
                </c:pt>
                <c:pt idx="18">
                  <c:v>0.68627450980392146</c:v>
                </c:pt>
                <c:pt idx="19">
                  <c:v>0.71568627450980393</c:v>
                </c:pt>
                <c:pt idx="20">
                  <c:v>0.48039215686274506</c:v>
                </c:pt>
                <c:pt idx="21">
                  <c:v>0.45098039215686275</c:v>
                </c:pt>
                <c:pt idx="22">
                  <c:v>0.44117647058823528</c:v>
                </c:pt>
                <c:pt idx="23">
                  <c:v>0.41666666666666663</c:v>
                </c:pt>
                <c:pt idx="24">
                  <c:v>0.48598130841121495</c:v>
                </c:pt>
                <c:pt idx="25">
                  <c:v>0.62149532710280375</c:v>
                </c:pt>
                <c:pt idx="26">
                  <c:v>0.94392523364485981</c:v>
                </c:pt>
                <c:pt idx="27">
                  <c:v>0.46728971962616822</c:v>
                </c:pt>
                <c:pt idx="28">
                  <c:v>0.42990654205607476</c:v>
                </c:pt>
                <c:pt idx="29">
                  <c:v>0.39719626168224298</c:v>
                </c:pt>
                <c:pt idx="30">
                  <c:v>0.37383177570093457</c:v>
                </c:pt>
                <c:pt idx="31">
                  <c:v>0.37383177570093457</c:v>
                </c:pt>
                <c:pt idx="32">
                  <c:v>0.56372549019607843</c:v>
                </c:pt>
                <c:pt idx="33">
                  <c:v>0.46078431372549017</c:v>
                </c:pt>
                <c:pt idx="34">
                  <c:v>0.42156862745098039</c:v>
                </c:pt>
                <c:pt idx="35">
                  <c:v>0.42156862745098039</c:v>
                </c:pt>
                <c:pt idx="36">
                  <c:v>0.42156862745098039</c:v>
                </c:pt>
                <c:pt idx="37">
                  <c:v>0.59174311926605505</c:v>
                </c:pt>
                <c:pt idx="38">
                  <c:v>0.47706422018348621</c:v>
                </c:pt>
                <c:pt idx="39">
                  <c:v>0.42201834862385318</c:v>
                </c:pt>
                <c:pt idx="40">
                  <c:v>0.38073394495412838</c:v>
                </c:pt>
                <c:pt idx="41">
                  <c:v>0.35779816513761464</c:v>
                </c:pt>
                <c:pt idx="42">
                  <c:v>0.34862385321100914</c:v>
                </c:pt>
                <c:pt idx="43">
                  <c:v>0.32568807339449535</c:v>
                </c:pt>
                <c:pt idx="44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43712"/>
        <c:axId val="101845248"/>
      </c:scatterChart>
      <c:valAx>
        <c:axId val="101843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1845248"/>
        <c:crosses val="autoZero"/>
        <c:crossBetween val="midCat"/>
      </c:valAx>
      <c:valAx>
        <c:axId val="101845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843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All_f_M_concrete_ft_all6!$P$1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All_f_M_concrete_ft_all6!$P$2:$P$145</c:f>
              <c:numCache>
                <c:formatCode>General</c:formatCode>
                <c:ptCount val="144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0.39287469287469284</c:v>
                </c:pt>
                <c:pt idx="8">
                  <c:v>0.58574938574938573</c:v>
                </c:pt>
                <c:pt idx="9">
                  <c:v>1.5628992628992628</c:v>
                </c:pt>
                <c:pt idx="10">
                  <c:v>2.6869778869778869</c:v>
                </c:pt>
                <c:pt idx="11">
                  <c:v>0.70992736077481844</c:v>
                </c:pt>
                <c:pt idx="12">
                  <c:v>1.0377723970944308</c:v>
                </c:pt>
                <c:pt idx="13">
                  <c:v>2.3937046004842615</c:v>
                </c:pt>
                <c:pt idx="14">
                  <c:v>3.1627118644067798</c:v>
                </c:pt>
                <c:pt idx="15">
                  <c:v>4.0975609756097562</c:v>
                </c:pt>
                <c:pt idx="16">
                  <c:v>0</c:v>
                </c:pt>
                <c:pt idx="17">
                  <c:v>0</c:v>
                </c:pt>
                <c:pt idx="18">
                  <c:v>1.5441176470588234</c:v>
                </c:pt>
                <c:pt idx="19">
                  <c:v>1.8137254901960784</c:v>
                </c:pt>
                <c:pt idx="20">
                  <c:v>2.5</c:v>
                </c:pt>
                <c:pt idx="21">
                  <c:v>2.7450980392156858</c:v>
                </c:pt>
                <c:pt idx="22">
                  <c:v>2.892156862745098</c:v>
                </c:pt>
                <c:pt idx="23">
                  <c:v>3.0392156862745097</c:v>
                </c:pt>
                <c:pt idx="24">
                  <c:v>0.23364485981308411</c:v>
                </c:pt>
                <c:pt idx="25">
                  <c:v>0.5140186915887851</c:v>
                </c:pt>
                <c:pt idx="26">
                  <c:v>0.42056074766355139</c:v>
                </c:pt>
                <c:pt idx="27">
                  <c:v>1.0280373831775702</c:v>
                </c:pt>
                <c:pt idx="28">
                  <c:v>1.2616822429906542</c:v>
                </c:pt>
                <c:pt idx="29">
                  <c:v>1.542056074766355</c:v>
                </c:pt>
                <c:pt idx="30">
                  <c:v>1.8224299065420559</c:v>
                </c:pt>
                <c:pt idx="31">
                  <c:v>0</c:v>
                </c:pt>
                <c:pt idx="32">
                  <c:v>1.1764705882352942</c:v>
                </c:pt>
                <c:pt idx="33">
                  <c:v>1.7647058823529411</c:v>
                </c:pt>
                <c:pt idx="34">
                  <c:v>2.107843137254902</c:v>
                </c:pt>
                <c:pt idx="35">
                  <c:v>0</c:v>
                </c:pt>
                <c:pt idx="36">
                  <c:v>0</c:v>
                </c:pt>
                <c:pt idx="37">
                  <c:v>0.2293577981651376</c:v>
                </c:pt>
                <c:pt idx="38">
                  <c:v>0.50458715596330272</c:v>
                </c:pt>
                <c:pt idx="39">
                  <c:v>0.73394495412844041</c:v>
                </c:pt>
                <c:pt idx="40">
                  <c:v>1.0550458715596329</c:v>
                </c:pt>
                <c:pt idx="41">
                  <c:v>1.2844036697247705</c:v>
                </c:pt>
                <c:pt idx="42">
                  <c:v>1.3761467889908257</c:v>
                </c:pt>
                <c:pt idx="43">
                  <c:v>1.5596330275229355</c:v>
                </c:pt>
                <c:pt idx="4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61248"/>
        <c:axId val="101862784"/>
      </c:scatterChart>
      <c:valAx>
        <c:axId val="10186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1862784"/>
        <c:crosses val="autoZero"/>
        <c:crossBetween val="midCat"/>
      </c:valAx>
      <c:valAx>
        <c:axId val="10186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861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All_f_M_fiber!$O$1</c:f>
              <c:strCache>
                <c:ptCount val="1"/>
                <c:pt idx="0">
                  <c:v>σ1/√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All_f_M_fiber!$O$2:$O$153</c:f>
              <c:numCache>
                <c:formatCode>General</c:formatCode>
                <c:ptCount val="152"/>
                <c:pt idx="0">
                  <c:v>1.1499584216764966</c:v>
                </c:pt>
                <c:pt idx="1">
                  <c:v>0.94087507228077005</c:v>
                </c:pt>
                <c:pt idx="2">
                  <c:v>1.2793763613933196</c:v>
                </c:pt>
                <c:pt idx="3">
                  <c:v>1.2793763613933196</c:v>
                </c:pt>
                <c:pt idx="4">
                  <c:v>1.2301695782628073</c:v>
                </c:pt>
                <c:pt idx="5">
                  <c:v>1.2301695782628073</c:v>
                </c:pt>
                <c:pt idx="6">
                  <c:v>1.1317560120017827</c:v>
                </c:pt>
                <c:pt idx="7">
                  <c:v>1.1317560120017827</c:v>
                </c:pt>
                <c:pt idx="8">
                  <c:v>1.5210603796901816</c:v>
                </c:pt>
                <c:pt idx="9">
                  <c:v>1.5717623923465209</c:v>
                </c:pt>
                <c:pt idx="10">
                  <c:v>1.5717623923465209</c:v>
                </c:pt>
                <c:pt idx="11">
                  <c:v>1.5717623923465209</c:v>
                </c:pt>
                <c:pt idx="12">
                  <c:v>1.1525247298917487</c:v>
                </c:pt>
                <c:pt idx="13">
                  <c:v>1.3720532498711293</c:v>
                </c:pt>
                <c:pt idx="14">
                  <c:v>1.3720532498711293</c:v>
                </c:pt>
                <c:pt idx="15">
                  <c:v>1.2348479248840163</c:v>
                </c:pt>
                <c:pt idx="16">
                  <c:v>1.2348479248840163</c:v>
                </c:pt>
                <c:pt idx="17">
                  <c:v>1.05</c:v>
                </c:pt>
                <c:pt idx="18">
                  <c:v>1.075</c:v>
                </c:pt>
                <c:pt idx="19">
                  <c:v>1.075</c:v>
                </c:pt>
                <c:pt idx="20">
                  <c:v>1.075</c:v>
                </c:pt>
                <c:pt idx="21">
                  <c:v>1.1000000000000001</c:v>
                </c:pt>
                <c:pt idx="22">
                  <c:v>1.1062762832376511</c:v>
                </c:pt>
                <c:pt idx="23">
                  <c:v>1.2376079649069254</c:v>
                </c:pt>
                <c:pt idx="24">
                  <c:v>1.1763198467945972</c:v>
                </c:pt>
                <c:pt idx="25">
                  <c:v>0.97545962777100137</c:v>
                </c:pt>
                <c:pt idx="26">
                  <c:v>1.353218484716965</c:v>
                </c:pt>
                <c:pt idx="27">
                  <c:v>1.3992392891265217</c:v>
                </c:pt>
                <c:pt idx="28">
                  <c:v>1.3340862401871494</c:v>
                </c:pt>
                <c:pt idx="29">
                  <c:v>1.3847608338066613</c:v>
                </c:pt>
                <c:pt idx="30">
                  <c:v>1.2489024632201517</c:v>
                </c:pt>
                <c:pt idx="31">
                  <c:v>1.2934391501593088</c:v>
                </c:pt>
                <c:pt idx="32">
                  <c:v>1.2606226439936141</c:v>
                </c:pt>
                <c:pt idx="33">
                  <c:v>1.2882822706189854</c:v>
                </c:pt>
                <c:pt idx="34">
                  <c:v>0.90689216326118038</c:v>
                </c:pt>
                <c:pt idx="35">
                  <c:v>1.5360062573057558</c:v>
                </c:pt>
                <c:pt idx="36">
                  <c:v>1.58536751699233</c:v>
                </c:pt>
                <c:pt idx="37">
                  <c:v>1.8195915335443105</c:v>
                </c:pt>
                <c:pt idx="38">
                  <c:v>0.92863750265430933</c:v>
                </c:pt>
                <c:pt idx="39">
                  <c:v>1.4757417677839797</c:v>
                </c:pt>
                <c:pt idx="40">
                  <c:v>1.6179168893143876</c:v>
                </c:pt>
                <c:pt idx="41">
                  <c:v>1.4204014514920806</c:v>
                </c:pt>
                <c:pt idx="42">
                  <c:v>1.1925701854794917</c:v>
                </c:pt>
                <c:pt idx="43">
                  <c:v>1.5099621755339059</c:v>
                </c:pt>
                <c:pt idx="44">
                  <c:v>1.6456036042877669</c:v>
                </c:pt>
                <c:pt idx="45">
                  <c:v>0.7166673400338448</c:v>
                </c:pt>
                <c:pt idx="46">
                  <c:v>1.1332273546328362</c:v>
                </c:pt>
                <c:pt idx="47">
                  <c:v>1.3753384791400953</c:v>
                </c:pt>
                <c:pt idx="48">
                  <c:v>1.5663577123539973</c:v>
                </c:pt>
                <c:pt idx="49">
                  <c:v>0.990293336996795</c:v>
                </c:pt>
                <c:pt idx="50">
                  <c:v>1.0804558591277911</c:v>
                </c:pt>
                <c:pt idx="51">
                  <c:v>1.2010046456233767</c:v>
                </c:pt>
                <c:pt idx="52">
                  <c:v>1.4201842574335326</c:v>
                </c:pt>
                <c:pt idx="53">
                  <c:v>1.5191090506255001</c:v>
                </c:pt>
                <c:pt idx="54">
                  <c:v>1.6203829873338667</c:v>
                </c:pt>
                <c:pt idx="55">
                  <c:v>1.6203829873338667</c:v>
                </c:pt>
                <c:pt idx="56">
                  <c:v>1.5697460189796832</c:v>
                </c:pt>
                <c:pt idx="57">
                  <c:v>1.5444275348025915</c:v>
                </c:pt>
                <c:pt idx="58">
                  <c:v>1.5191090506255001</c:v>
                </c:pt>
                <c:pt idx="59">
                  <c:v>1.5191090506255001</c:v>
                </c:pt>
                <c:pt idx="60">
                  <c:v>0.94385835636601745</c:v>
                </c:pt>
                <c:pt idx="61">
                  <c:v>1.0618406509117697</c:v>
                </c:pt>
                <c:pt idx="62">
                  <c:v>0.99105127418431838</c:v>
                </c:pt>
                <c:pt idx="63">
                  <c:v>0.96745481527516775</c:v>
                </c:pt>
                <c:pt idx="64">
                  <c:v>0.94385835636601745</c:v>
                </c:pt>
                <c:pt idx="65">
                  <c:v>0.89666543854771652</c:v>
                </c:pt>
                <c:pt idx="66">
                  <c:v>0.89666543854771652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69216"/>
        <c:axId val="101770752"/>
      </c:scatterChart>
      <c:valAx>
        <c:axId val="101769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01770752"/>
        <c:crosses val="autoZero"/>
        <c:crossBetween val="midCat"/>
      </c:valAx>
      <c:valAx>
        <c:axId val="10177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1769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All_f_M_fiber!$U$1</c:f>
              <c:strCache>
                <c:ptCount val="1"/>
                <c:pt idx="0">
                  <c:v>σx/√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All_f_M_fiber!$U$2:$U$153</c:f>
              <c:numCache>
                <c:formatCode>General</c:formatCode>
                <c:ptCount val="152"/>
                <c:pt idx="0">
                  <c:v>-0.11787073822184073</c:v>
                </c:pt>
                <c:pt idx="1">
                  <c:v>-1.8498068550705264</c:v>
                </c:pt>
                <c:pt idx="2">
                  <c:v>0.65935196826304543</c:v>
                </c:pt>
                <c:pt idx="3">
                  <c:v>2.9353738705932865E-2</c:v>
                </c:pt>
                <c:pt idx="4">
                  <c:v>-0.63701133169435986</c:v>
                </c:pt>
                <c:pt idx="5">
                  <c:v>-1.349131897159134</c:v>
                </c:pt>
                <c:pt idx="6">
                  <c:v>-2.5351334668839933</c:v>
                </c:pt>
                <c:pt idx="7">
                  <c:v>-3.4149721435110889</c:v>
                </c:pt>
                <c:pt idx="8">
                  <c:v>-0.12411852698271894</c:v>
                </c:pt>
                <c:pt idx="9">
                  <c:v>-0.66730390850924093</c:v>
                </c:pt>
                <c:pt idx="10">
                  <c:v>-1.2722770524270914</c:v>
                </c:pt>
                <c:pt idx="11">
                  <c:v>-1.9041222630528025</c:v>
                </c:pt>
                <c:pt idx="12">
                  <c:v>0.3151540979084943</c:v>
                </c:pt>
                <c:pt idx="13">
                  <c:v>-0.1579727229771625</c:v>
                </c:pt>
                <c:pt idx="14">
                  <c:v>-0.72402701174399542</c:v>
                </c:pt>
                <c:pt idx="15">
                  <c:v>-2.032614566489086</c:v>
                </c:pt>
                <c:pt idx="16">
                  <c:v>-2.2873652178962689</c:v>
                </c:pt>
                <c:pt idx="17">
                  <c:v>-1.0023809523809424E-2</c:v>
                </c:pt>
                <c:pt idx="18">
                  <c:v>-0.55813953488372103</c:v>
                </c:pt>
                <c:pt idx="19">
                  <c:v>-1.1743255813953486</c:v>
                </c:pt>
                <c:pt idx="20">
                  <c:v>-2.0915348837209304</c:v>
                </c:pt>
                <c:pt idx="21">
                  <c:v>-2.8142045454545461</c:v>
                </c:pt>
                <c:pt idx="22">
                  <c:v>4.6352358236214426E-2</c:v>
                </c:pt>
                <c:pt idx="23">
                  <c:v>-0.72258176228232052</c:v>
                </c:pt>
                <c:pt idx="24">
                  <c:v>-1.2994111092218779</c:v>
                </c:pt>
                <c:pt idx="25">
                  <c:v>-2.1986468590044379</c:v>
                </c:pt>
                <c:pt idx="26">
                  <c:v>-4.136701519960153E-2</c:v>
                </c:pt>
                <c:pt idx="27">
                  <c:v>-0.65825262936365936</c:v>
                </c:pt>
                <c:pt idx="28">
                  <c:v>-2.0967905829298026</c:v>
                </c:pt>
                <c:pt idx="29">
                  <c:v>-3.4463894538168027</c:v>
                </c:pt>
                <c:pt idx="30">
                  <c:v>-0.2714393867133888</c:v>
                </c:pt>
                <c:pt idx="31">
                  <c:v>-0.79181541305511871</c:v>
                </c:pt>
                <c:pt idx="32">
                  <c:v>-1.7547454654027881</c:v>
                </c:pt>
                <c:pt idx="33">
                  <c:v>-3.3505652795174266</c:v>
                </c:pt>
                <c:pt idx="34">
                  <c:v>5.3232731034541E-2</c:v>
                </c:pt>
                <c:pt idx="35">
                  <c:v>-0.47715884363688565</c:v>
                </c:pt>
                <c:pt idx="36">
                  <c:v>-1.6371484462713837</c:v>
                </c:pt>
                <c:pt idx="37">
                  <c:v>-3.6120827676528551</c:v>
                </c:pt>
                <c:pt idx="38">
                  <c:v>-0.12282850689177638</c:v>
                </c:pt>
                <c:pt idx="39">
                  <c:v>-7.7836379825191621E-2</c:v>
                </c:pt>
                <c:pt idx="40">
                  <c:v>-0.87959608415173196</c:v>
                </c:pt>
                <c:pt idx="41">
                  <c:v>-2.4309246254075738</c:v>
                </c:pt>
                <c:pt idx="42">
                  <c:v>-0.54480402242062365</c:v>
                </c:pt>
                <c:pt idx="43">
                  <c:v>-1.894503387743697</c:v>
                </c:pt>
                <c:pt idx="44">
                  <c:v>-3.7876637910442863</c:v>
                </c:pt>
                <c:pt idx="45">
                  <c:v>-3.1759824317492164E-2</c:v>
                </c:pt>
                <c:pt idx="46">
                  <c:v>-0.45660501047756841</c:v>
                </c:pt>
                <c:pt idx="47">
                  <c:v>-1.3514035390747388</c:v>
                </c:pt>
                <c:pt idx="48">
                  <c:v>-3.2749442031732858</c:v>
                </c:pt>
                <c:pt idx="49">
                  <c:v>-9.813268983318342E-2</c:v>
                </c:pt>
                <c:pt idx="50">
                  <c:v>-0.48717650079621005</c:v>
                </c:pt>
                <c:pt idx="51">
                  <c:v>-2.3492069302197613</c:v>
                </c:pt>
                <c:pt idx="52">
                  <c:v>-3.8022681294248173</c:v>
                </c:pt>
                <c:pt idx="53">
                  <c:v>0.37808936371123547</c:v>
                </c:pt>
                <c:pt idx="54">
                  <c:v>-0.16608925620172074</c:v>
                </c:pt>
                <c:pt idx="55">
                  <c:v>-0.78645541475090941</c:v>
                </c:pt>
                <c:pt idx="56">
                  <c:v>-1.6503731402042798</c:v>
                </c:pt>
                <c:pt idx="57">
                  <c:v>-2.5730054814960597</c:v>
                </c:pt>
                <c:pt idx="58">
                  <c:v>-3.6239865511721918</c:v>
                </c:pt>
                <c:pt idx="59">
                  <c:v>-4.1394202520494243</c:v>
                </c:pt>
                <c:pt idx="60">
                  <c:v>-0.1672752972069674</c:v>
                </c:pt>
                <c:pt idx="61">
                  <c:v>-0.60614583645825615</c:v>
                </c:pt>
                <c:pt idx="62">
                  <c:v>-1.382640127986172</c:v>
                </c:pt>
                <c:pt idx="63">
                  <c:v>-1.6315167213174637</c:v>
                </c:pt>
                <c:pt idx="64">
                  <c:v>-1.8973676644258775</c:v>
                </c:pt>
                <c:pt idx="65">
                  <c:v>-2.2689609735705085</c:v>
                </c:pt>
                <c:pt idx="66">
                  <c:v>-2.4670470365183772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22624"/>
        <c:axId val="102124160"/>
      </c:scatterChart>
      <c:valAx>
        <c:axId val="10212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02124160"/>
        <c:crosses val="autoZero"/>
        <c:crossBetween val="midCat"/>
      </c:valAx>
      <c:valAx>
        <c:axId val="102124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2122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All_f_M!$O$1</c:f>
              <c:strCache>
                <c:ptCount val="1"/>
                <c:pt idx="0">
                  <c:v>σ1/√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All_f_M!$O$2:$O$153</c:f>
              <c:numCache>
                <c:formatCode>General</c:formatCode>
                <c:ptCount val="152"/>
                <c:pt idx="0">
                  <c:v>1.0114434748483472</c:v>
                </c:pt>
                <c:pt idx="1">
                  <c:v>0.91029912736351248</c:v>
                </c:pt>
                <c:pt idx="2">
                  <c:v>0.91029912736351248</c:v>
                </c:pt>
                <c:pt idx="3">
                  <c:v>0.91029912736351248</c:v>
                </c:pt>
                <c:pt idx="4">
                  <c:v>0.91029912736351248</c:v>
                </c:pt>
                <c:pt idx="5">
                  <c:v>0.91029912736351248</c:v>
                </c:pt>
                <c:pt idx="6">
                  <c:v>0.91029912736351248</c:v>
                </c:pt>
                <c:pt idx="7">
                  <c:v>1.1499584216764966</c:v>
                </c:pt>
                <c:pt idx="8">
                  <c:v>0.94087507228077005</c:v>
                </c:pt>
                <c:pt idx="9">
                  <c:v>1.2793763613933196</c:v>
                </c:pt>
                <c:pt idx="10">
                  <c:v>1.2793763613933196</c:v>
                </c:pt>
                <c:pt idx="11">
                  <c:v>1.2301695782628073</c:v>
                </c:pt>
                <c:pt idx="12">
                  <c:v>1.2301695782628073</c:v>
                </c:pt>
                <c:pt idx="13">
                  <c:v>1.1317560120017827</c:v>
                </c:pt>
                <c:pt idx="14">
                  <c:v>1.1317560120017827</c:v>
                </c:pt>
                <c:pt idx="15">
                  <c:v>1.5210603796901816</c:v>
                </c:pt>
                <c:pt idx="16">
                  <c:v>1.5717623923465209</c:v>
                </c:pt>
                <c:pt idx="17">
                  <c:v>1.5717623923465209</c:v>
                </c:pt>
                <c:pt idx="18">
                  <c:v>1.5717623923465209</c:v>
                </c:pt>
                <c:pt idx="19">
                  <c:v>1.1525247298917487</c:v>
                </c:pt>
                <c:pt idx="20">
                  <c:v>1.3720532498711293</c:v>
                </c:pt>
                <c:pt idx="21">
                  <c:v>1.3720532498711293</c:v>
                </c:pt>
                <c:pt idx="22">
                  <c:v>1.2348479248840163</c:v>
                </c:pt>
                <c:pt idx="23">
                  <c:v>1.2348479248840163</c:v>
                </c:pt>
                <c:pt idx="24">
                  <c:v>1.05</c:v>
                </c:pt>
                <c:pt idx="25">
                  <c:v>1.075</c:v>
                </c:pt>
                <c:pt idx="26">
                  <c:v>1.075</c:v>
                </c:pt>
                <c:pt idx="27">
                  <c:v>1.075</c:v>
                </c:pt>
                <c:pt idx="28">
                  <c:v>1.1000000000000001</c:v>
                </c:pt>
                <c:pt idx="29">
                  <c:v>1.2312730871879785</c:v>
                </c:pt>
                <c:pt idx="30">
                  <c:v>1.2788585205092531</c:v>
                </c:pt>
                <c:pt idx="31">
                  <c:v>0.80498691368489417</c:v>
                </c:pt>
                <c:pt idx="32">
                  <c:v>0.66272629531816718</c:v>
                </c:pt>
                <c:pt idx="33">
                  <c:v>1.1062762832376511</c:v>
                </c:pt>
                <c:pt idx="34">
                  <c:v>1.2376079649069254</c:v>
                </c:pt>
                <c:pt idx="35">
                  <c:v>1.1763198467945972</c:v>
                </c:pt>
                <c:pt idx="36">
                  <c:v>0.97545962777100137</c:v>
                </c:pt>
                <c:pt idx="37">
                  <c:v>1.353218484716965</c:v>
                </c:pt>
                <c:pt idx="38">
                  <c:v>1.3992392891265217</c:v>
                </c:pt>
                <c:pt idx="39">
                  <c:v>1.3340862401871494</c:v>
                </c:pt>
                <c:pt idx="40">
                  <c:v>1.3847608338066613</c:v>
                </c:pt>
                <c:pt idx="41">
                  <c:v>1.2489024632201517</c:v>
                </c:pt>
                <c:pt idx="42">
                  <c:v>1.2934391501593088</c:v>
                </c:pt>
                <c:pt idx="43">
                  <c:v>1.2606226439936141</c:v>
                </c:pt>
                <c:pt idx="44">
                  <c:v>1.2882822706189854</c:v>
                </c:pt>
                <c:pt idx="45">
                  <c:v>0.90689216326118038</c:v>
                </c:pt>
                <c:pt idx="46">
                  <c:v>1.5360062573057558</c:v>
                </c:pt>
                <c:pt idx="47">
                  <c:v>1.58536751699233</c:v>
                </c:pt>
                <c:pt idx="48">
                  <c:v>1.8195915335443105</c:v>
                </c:pt>
                <c:pt idx="49">
                  <c:v>0.92863750265430933</c:v>
                </c:pt>
                <c:pt idx="50">
                  <c:v>1.4757417677839797</c:v>
                </c:pt>
                <c:pt idx="51">
                  <c:v>1.6179168893143876</c:v>
                </c:pt>
                <c:pt idx="52">
                  <c:v>1.4204014514920806</c:v>
                </c:pt>
                <c:pt idx="53">
                  <c:v>1.1160098414000188</c:v>
                </c:pt>
                <c:pt idx="54">
                  <c:v>0.99446908706765336</c:v>
                </c:pt>
                <c:pt idx="55">
                  <c:v>0.56833834515741699</c:v>
                </c:pt>
                <c:pt idx="56">
                  <c:v>0.62000546744445495</c:v>
                </c:pt>
                <c:pt idx="57">
                  <c:v>1.1925701854794917</c:v>
                </c:pt>
                <c:pt idx="58">
                  <c:v>1.5099621755339059</c:v>
                </c:pt>
                <c:pt idx="59">
                  <c:v>1.6456036042877669</c:v>
                </c:pt>
                <c:pt idx="60">
                  <c:v>0.7166673400338448</c:v>
                </c:pt>
                <c:pt idx="61">
                  <c:v>1.1332273546328362</c:v>
                </c:pt>
                <c:pt idx="62">
                  <c:v>1.3753384791400953</c:v>
                </c:pt>
                <c:pt idx="63">
                  <c:v>1.5663577123539973</c:v>
                </c:pt>
                <c:pt idx="64">
                  <c:v>0.990293336996795</c:v>
                </c:pt>
                <c:pt idx="65">
                  <c:v>1.0804558591277911</c:v>
                </c:pt>
                <c:pt idx="66">
                  <c:v>1.2010046456233767</c:v>
                </c:pt>
                <c:pt idx="67">
                  <c:v>1.4201842574335326</c:v>
                </c:pt>
                <c:pt idx="68">
                  <c:v>1.5191090506255001</c:v>
                </c:pt>
                <c:pt idx="69">
                  <c:v>1.6203829873338667</c:v>
                </c:pt>
                <c:pt idx="70">
                  <c:v>1.6203829873338667</c:v>
                </c:pt>
                <c:pt idx="71">
                  <c:v>1.5697460189796832</c:v>
                </c:pt>
                <c:pt idx="72">
                  <c:v>1.5444275348025915</c:v>
                </c:pt>
                <c:pt idx="73">
                  <c:v>1.5191090506255001</c:v>
                </c:pt>
                <c:pt idx="74">
                  <c:v>1.5191090506255001</c:v>
                </c:pt>
                <c:pt idx="75">
                  <c:v>0.94385835636601745</c:v>
                </c:pt>
                <c:pt idx="76">
                  <c:v>1.0618406509117697</c:v>
                </c:pt>
                <c:pt idx="77">
                  <c:v>0.99105127418431838</c:v>
                </c:pt>
                <c:pt idx="78">
                  <c:v>0.96745481527516775</c:v>
                </c:pt>
                <c:pt idx="79">
                  <c:v>0.94385835636601745</c:v>
                </c:pt>
                <c:pt idx="80">
                  <c:v>0.89666543854771652</c:v>
                </c:pt>
                <c:pt idx="81">
                  <c:v>0.89666543854771652</c:v>
                </c:pt>
                <c:pt idx="82">
                  <c:v>1.0476454436543674</c:v>
                </c:pt>
                <c:pt idx="83">
                  <c:v>1.0476454436543674</c:v>
                </c:pt>
                <c:pt idx="84">
                  <c:v>1.0476454436543674</c:v>
                </c:pt>
                <c:pt idx="85">
                  <c:v>0.69843029576957827</c:v>
                </c:pt>
                <c:pt idx="86">
                  <c:v>0.69843029576957827</c:v>
                </c:pt>
                <c:pt idx="87">
                  <c:v>0.69843029576957827</c:v>
                </c:pt>
                <c:pt idx="88">
                  <c:v>0.69843029576957827</c:v>
                </c:pt>
                <c:pt idx="89">
                  <c:v>0.98019605881960681</c:v>
                </c:pt>
                <c:pt idx="90">
                  <c:v>0.94518905671890674</c:v>
                </c:pt>
                <c:pt idx="91">
                  <c:v>0.84016805041680587</c:v>
                </c:pt>
                <c:pt idx="92">
                  <c:v>0.56011203361120399</c:v>
                </c:pt>
                <c:pt idx="93">
                  <c:v>0.52510503151050369</c:v>
                </c:pt>
                <c:pt idx="94">
                  <c:v>0.59511903571190417</c:v>
                </c:pt>
                <c:pt idx="95">
                  <c:v>0.95702029783452836</c:v>
                </c:pt>
                <c:pt idx="96">
                  <c:v>0.82030311242959575</c:v>
                </c:pt>
                <c:pt idx="97">
                  <c:v>0.82030311242959575</c:v>
                </c:pt>
                <c:pt idx="98">
                  <c:v>0.54686874161973054</c:v>
                </c:pt>
                <c:pt idx="99">
                  <c:v>0.54686874161973054</c:v>
                </c:pt>
                <c:pt idx="100">
                  <c:v>0.54686874161973054</c:v>
                </c:pt>
                <c:pt idx="101">
                  <c:v>0.54686874161973054</c:v>
                </c:pt>
                <c:pt idx="102">
                  <c:v>0.54686874161973054</c:v>
                </c:pt>
                <c:pt idx="103">
                  <c:v>0.54686874161973054</c:v>
                </c:pt>
                <c:pt idx="104">
                  <c:v>0.67884423330213062</c:v>
                </c:pt>
                <c:pt idx="105">
                  <c:v>0.67884423330213062</c:v>
                </c:pt>
                <c:pt idx="106">
                  <c:v>1.0502100630210074</c:v>
                </c:pt>
                <c:pt idx="107">
                  <c:v>0.91018205461820645</c:v>
                </c:pt>
                <c:pt idx="108">
                  <c:v>0.56011203361120399</c:v>
                </c:pt>
                <c:pt idx="109">
                  <c:v>0.56011203361120399</c:v>
                </c:pt>
                <c:pt idx="110">
                  <c:v>0.56011203361120399</c:v>
                </c:pt>
                <c:pt idx="111">
                  <c:v>1.3545709229571927</c:v>
                </c:pt>
                <c:pt idx="112">
                  <c:v>1.0159281922178944</c:v>
                </c:pt>
                <c:pt idx="113">
                  <c:v>0.67728546147859636</c:v>
                </c:pt>
                <c:pt idx="114">
                  <c:v>0.67728546147859636</c:v>
                </c:pt>
                <c:pt idx="115">
                  <c:v>0.67728546147859636</c:v>
                </c:pt>
                <c:pt idx="116">
                  <c:v>0.67728546147859636</c:v>
                </c:pt>
                <c:pt idx="117">
                  <c:v>0.67728546147859636</c:v>
                </c:pt>
                <c:pt idx="118">
                  <c:v>0.67728546147859636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13184"/>
        <c:axId val="105614720"/>
      </c:scatterChart>
      <c:valAx>
        <c:axId val="105613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14720"/>
        <c:crosses val="autoZero"/>
        <c:crossBetween val="midCat"/>
      </c:valAx>
      <c:valAx>
        <c:axId val="10561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1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All_f_M!$P$1</c:f>
              <c:strCache>
                <c:ptCount val="1"/>
                <c:pt idx="0">
                  <c:v>σ2/√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All_f_M!$P$2:$P$153</c:f>
              <c:numCache>
                <c:formatCode>General</c:formatCode>
                <c:ptCount val="152"/>
                <c:pt idx="0">
                  <c:v>1.0730403824666117</c:v>
                </c:pt>
                <c:pt idx="1">
                  <c:v>1.9581545673064003</c:v>
                </c:pt>
                <c:pt idx="2">
                  <c:v>2.5454941740204191</c:v>
                </c:pt>
                <c:pt idx="3">
                  <c:v>3.7430432482408622</c:v>
                </c:pt>
                <c:pt idx="4">
                  <c:v>4.8855248443862287</c:v>
                </c:pt>
                <c:pt idx="5">
                  <c:v>6.1536221009773442</c:v>
                </c:pt>
                <c:pt idx="6">
                  <c:v>7.626311896008616</c:v>
                </c:pt>
                <c:pt idx="7">
                  <c:v>1.2678291598983373</c:v>
                </c:pt>
                <c:pt idx="8">
                  <c:v>2.7906819273512964</c:v>
                </c:pt>
                <c:pt idx="9">
                  <c:v>0.62002439313027424</c:v>
                </c:pt>
                <c:pt idx="10">
                  <c:v>1.250022622687387</c:v>
                </c:pt>
                <c:pt idx="11">
                  <c:v>1.8671809099571672</c:v>
                </c:pt>
                <c:pt idx="12">
                  <c:v>2.5793014754219414</c:v>
                </c:pt>
                <c:pt idx="13">
                  <c:v>3.6668894788857762</c:v>
                </c:pt>
                <c:pt idx="14">
                  <c:v>4.5467281555128718</c:v>
                </c:pt>
                <c:pt idx="15">
                  <c:v>1.6451789066729003</c:v>
                </c:pt>
                <c:pt idx="16">
                  <c:v>2.2390663008557619</c:v>
                </c:pt>
                <c:pt idx="17">
                  <c:v>2.8440394447736126</c:v>
                </c:pt>
                <c:pt idx="18">
                  <c:v>3.4758846553993235</c:v>
                </c:pt>
                <c:pt idx="19">
                  <c:v>0.83737063198325434</c:v>
                </c:pt>
                <c:pt idx="20">
                  <c:v>1.5300259728482917</c:v>
                </c:pt>
                <c:pt idx="21">
                  <c:v>2.0960802616151244</c:v>
                </c:pt>
                <c:pt idx="22">
                  <c:v>3.2674624913731032</c:v>
                </c:pt>
                <c:pt idx="23">
                  <c:v>3.5222131427802856</c:v>
                </c:pt>
                <c:pt idx="24">
                  <c:v>1.0600238095238093</c:v>
                </c:pt>
                <c:pt idx="25">
                  <c:v>1.633139534883721</c:v>
                </c:pt>
                <c:pt idx="26">
                  <c:v>2.2493255813953486</c:v>
                </c:pt>
                <c:pt idx="27">
                  <c:v>3.1665348837209302</c:v>
                </c:pt>
                <c:pt idx="28">
                  <c:v>3.9142045454545462</c:v>
                </c:pt>
                <c:pt idx="29">
                  <c:v>0.79259487375747895</c:v>
                </c:pt>
                <c:pt idx="30">
                  <c:v>1.1817049274783176</c:v>
                </c:pt>
                <c:pt idx="31">
                  <c:v>3.1530306391315341</c:v>
                </c:pt>
                <c:pt idx="32">
                  <c:v>5.4207739458485236</c:v>
                </c:pt>
                <c:pt idx="33">
                  <c:v>1.0599239250014365</c:v>
                </c:pt>
                <c:pt idx="34">
                  <c:v>1.9601897271892457</c:v>
                </c:pt>
                <c:pt idx="35">
                  <c:v>2.4757309560164753</c:v>
                </c:pt>
                <c:pt idx="36">
                  <c:v>3.1741064867754392</c:v>
                </c:pt>
                <c:pt idx="37">
                  <c:v>1.3945854999165668</c:v>
                </c:pt>
                <c:pt idx="38">
                  <c:v>2.0574919184901814</c:v>
                </c:pt>
                <c:pt idx="39">
                  <c:v>3.430876823116952</c:v>
                </c:pt>
                <c:pt idx="40">
                  <c:v>4.8306331999334695</c:v>
                </c:pt>
                <c:pt idx="41">
                  <c:v>1.5203418499335406</c:v>
                </c:pt>
                <c:pt idx="42">
                  <c:v>2.0852545632144275</c:v>
                </c:pt>
                <c:pt idx="43">
                  <c:v>3.014899302165464</c:v>
                </c:pt>
                <c:pt idx="44">
                  <c:v>4.6388475501364113</c:v>
                </c:pt>
                <c:pt idx="45">
                  <c:v>0.85269156438964766</c:v>
                </c:pt>
                <c:pt idx="46">
                  <c:v>2.0131651009426417</c:v>
                </c:pt>
                <c:pt idx="47">
                  <c:v>3.2225159632637137</c:v>
                </c:pt>
                <c:pt idx="48">
                  <c:v>5.4321582351156605</c:v>
                </c:pt>
                <c:pt idx="49">
                  <c:v>1.0514660095460857</c:v>
                </c:pt>
                <c:pt idx="50">
                  <c:v>1.5535781476091715</c:v>
                </c:pt>
                <c:pt idx="51">
                  <c:v>2.4970630521954535</c:v>
                </c:pt>
                <c:pt idx="52">
                  <c:v>3.8508761556289883</c:v>
                </c:pt>
                <c:pt idx="53">
                  <c:v>1.4427428813866203</c:v>
                </c:pt>
                <c:pt idx="54">
                  <c:v>2.1090027249737568</c:v>
                </c:pt>
                <c:pt idx="55">
                  <c:v>4.8645825802824447</c:v>
                </c:pt>
                <c:pt idx="56">
                  <c:v>6.4273900125075158</c:v>
                </c:pt>
                <c:pt idx="57">
                  <c:v>1.7369265464190793</c:v>
                </c:pt>
                <c:pt idx="58">
                  <c:v>3.4044655632776029</c:v>
                </c:pt>
                <c:pt idx="59">
                  <c:v>5.4332673953320532</c:v>
                </c:pt>
                <c:pt idx="60">
                  <c:v>0.74842716435133694</c:v>
                </c:pt>
                <c:pt idx="61">
                  <c:v>1.5898323651104047</c:v>
                </c:pt>
                <c:pt idx="62">
                  <c:v>2.7267420182148343</c:v>
                </c:pt>
                <c:pt idx="63">
                  <c:v>4.8417622028362324</c:v>
                </c:pt>
                <c:pt idx="64">
                  <c:v>1.0879278913485919</c:v>
                </c:pt>
                <c:pt idx="65">
                  <c:v>1.5671342244426143</c:v>
                </c:pt>
                <c:pt idx="66">
                  <c:v>3.5502115758431381</c:v>
                </c:pt>
                <c:pt idx="67">
                  <c:v>5.2224523868583494</c:v>
                </c:pt>
                <c:pt idx="68">
                  <c:v>1.1410196869142646</c:v>
                </c:pt>
                <c:pt idx="69">
                  <c:v>1.7864722435355875</c:v>
                </c:pt>
                <c:pt idx="70">
                  <c:v>2.4068384020847762</c:v>
                </c:pt>
                <c:pt idx="71">
                  <c:v>3.2201191591839633</c:v>
                </c:pt>
                <c:pt idx="72">
                  <c:v>4.1174330162986514</c:v>
                </c:pt>
                <c:pt idx="73">
                  <c:v>5.1430956017976923</c:v>
                </c:pt>
                <c:pt idx="74">
                  <c:v>5.6585293026749239</c:v>
                </c:pt>
                <c:pt idx="75">
                  <c:v>1.1111336535729848</c:v>
                </c:pt>
                <c:pt idx="76">
                  <c:v>1.6679864873700259</c:v>
                </c:pt>
                <c:pt idx="77">
                  <c:v>2.3736914021704902</c:v>
                </c:pt>
                <c:pt idx="78">
                  <c:v>2.5989715365926318</c:v>
                </c:pt>
                <c:pt idx="79">
                  <c:v>2.8412260207918951</c:v>
                </c:pt>
                <c:pt idx="80">
                  <c:v>3.1656264121182249</c:v>
                </c:pt>
                <c:pt idx="81">
                  <c:v>3.3637124750660936</c:v>
                </c:pt>
                <c:pt idx="82">
                  <c:v>2.315482678555024</c:v>
                </c:pt>
                <c:pt idx="83">
                  <c:v>3.2206483418723968</c:v>
                </c:pt>
                <c:pt idx="84">
                  <c:v>4.3598812783120149</c:v>
                </c:pt>
                <c:pt idx="85">
                  <c:v>8.3613281288350834</c:v>
                </c:pt>
                <c:pt idx="86">
                  <c:v>10.298773769299892</c:v>
                </c:pt>
                <c:pt idx="87">
                  <c:v>11.399499915432749</c:v>
                </c:pt>
                <c:pt idx="88">
                  <c:v>12.97411101724526</c:v>
                </c:pt>
                <c:pt idx="89">
                  <c:v>2.2054411323441157</c:v>
                </c:pt>
                <c:pt idx="90">
                  <c:v>2.8885185022231115</c:v>
                </c:pt>
                <c:pt idx="91">
                  <c:v>4.1593569545946991</c:v>
                </c:pt>
                <c:pt idx="92">
                  <c:v>6.91046973218348</c:v>
                </c:pt>
                <c:pt idx="93">
                  <c:v>8.2344870621351163</c:v>
                </c:pt>
                <c:pt idx="94">
                  <c:v>8.4874270669605973</c:v>
                </c:pt>
                <c:pt idx="95">
                  <c:v>0.21984172240679395</c:v>
                </c:pt>
                <c:pt idx="96">
                  <c:v>0.80127435884098597</c:v>
                </c:pt>
                <c:pt idx="97">
                  <c:v>1.0228724088045711</c:v>
                </c:pt>
                <c:pt idx="98">
                  <c:v>2.1710996655970467</c:v>
                </c:pt>
                <c:pt idx="99">
                  <c:v>2.7043009610883266</c:v>
                </c:pt>
                <c:pt idx="100">
                  <c:v>3.6260815499023251</c:v>
                </c:pt>
                <c:pt idx="101">
                  <c:v>4.4809911998875451</c:v>
                </c:pt>
                <c:pt idx="102">
                  <c:v>5.8655090468351228</c:v>
                </c:pt>
                <c:pt idx="103">
                  <c:v>7.8967846289889083</c:v>
                </c:pt>
                <c:pt idx="104">
                  <c:v>7.8936686292605067</c:v>
                </c:pt>
                <c:pt idx="105">
                  <c:v>15.705808066101422</c:v>
                </c:pt>
                <c:pt idx="106">
                  <c:v>1.4245558063247474</c:v>
                </c:pt>
                <c:pt idx="107">
                  <c:v>2.3750904502167396</c:v>
                </c:pt>
                <c:pt idx="108">
                  <c:v>5.3393554779040535</c:v>
                </c:pt>
                <c:pt idx="109">
                  <c:v>7.3602221916722259</c:v>
                </c:pt>
                <c:pt idx="110">
                  <c:v>9.0178912586456352</c:v>
                </c:pt>
                <c:pt idx="111">
                  <c:v>0.19252381070898292</c:v>
                </c:pt>
                <c:pt idx="112">
                  <c:v>0.45695817952863521</c:v>
                </c:pt>
                <c:pt idx="113">
                  <c:v>1.0872389011715142</c:v>
                </c:pt>
                <c:pt idx="114">
                  <c:v>1.5916811128807729</c:v>
                </c:pt>
                <c:pt idx="115">
                  <c:v>2.2041686424033275</c:v>
                </c:pt>
                <c:pt idx="116">
                  <c:v>2.4270179096500146</c:v>
                </c:pt>
                <c:pt idx="117">
                  <c:v>2.7910256582071469</c:v>
                </c:pt>
                <c:pt idx="118">
                  <c:v>4.1320508719347693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22528"/>
        <c:axId val="105513728"/>
      </c:scatterChart>
      <c:valAx>
        <c:axId val="105622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05513728"/>
        <c:crosses val="autoZero"/>
        <c:crossBetween val="midCat"/>
      </c:valAx>
      <c:valAx>
        <c:axId val="10551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622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All_f_M_ft!$O$1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All_f_M_ft!$O$2:$O$153</c:f>
              <c:numCache>
                <c:formatCode>General</c:formatCode>
                <c:ptCount val="152"/>
                <c:pt idx="0">
                  <c:v>0.51150895140664965</c:v>
                </c:pt>
                <c:pt idx="1">
                  <c:v>0.46035805626598464</c:v>
                </c:pt>
                <c:pt idx="2">
                  <c:v>0.46035805626598464</c:v>
                </c:pt>
                <c:pt idx="3">
                  <c:v>0.46035805626598464</c:v>
                </c:pt>
                <c:pt idx="4">
                  <c:v>0.46035805626598464</c:v>
                </c:pt>
                <c:pt idx="5">
                  <c:v>0.46035805626598464</c:v>
                </c:pt>
                <c:pt idx="6">
                  <c:v>0.46035805626598464</c:v>
                </c:pt>
                <c:pt idx="7">
                  <c:v>0.60109289617486339</c:v>
                </c:pt>
                <c:pt idx="8">
                  <c:v>0.49180327868852458</c:v>
                </c:pt>
                <c:pt idx="9">
                  <c:v>0.6295399515738499</c:v>
                </c:pt>
                <c:pt idx="10">
                  <c:v>0.6295399515738499</c:v>
                </c:pt>
                <c:pt idx="11">
                  <c:v>0.60532687651331718</c:v>
                </c:pt>
                <c:pt idx="12">
                  <c:v>0.60532687651331718</c:v>
                </c:pt>
                <c:pt idx="13">
                  <c:v>0.55690072639225174</c:v>
                </c:pt>
                <c:pt idx="14">
                  <c:v>0.55690072639225174</c:v>
                </c:pt>
                <c:pt idx="15">
                  <c:v>0.77120822622107965</c:v>
                </c:pt>
                <c:pt idx="16">
                  <c:v>0.79691516709511567</c:v>
                </c:pt>
                <c:pt idx="17">
                  <c:v>0.79691516709511567</c:v>
                </c:pt>
                <c:pt idx="18">
                  <c:v>0.79691516709511567</c:v>
                </c:pt>
                <c:pt idx="19">
                  <c:v>0.6325301204819278</c:v>
                </c:pt>
                <c:pt idx="20">
                  <c:v>0.75301204819277112</c:v>
                </c:pt>
                <c:pt idx="21">
                  <c:v>0.75301204819277112</c:v>
                </c:pt>
                <c:pt idx="22">
                  <c:v>0.67771084337349397</c:v>
                </c:pt>
                <c:pt idx="23">
                  <c:v>0.67771084337349397</c:v>
                </c:pt>
                <c:pt idx="24">
                  <c:v>0.52500000000000002</c:v>
                </c:pt>
                <c:pt idx="25">
                  <c:v>0.53749999999999998</c:v>
                </c:pt>
                <c:pt idx="26">
                  <c:v>0.53749999999999998</c:v>
                </c:pt>
                <c:pt idx="27">
                  <c:v>0.53749999999999998</c:v>
                </c:pt>
                <c:pt idx="28">
                  <c:v>0.55000000000000004</c:v>
                </c:pt>
                <c:pt idx="29">
                  <c:v>0.61031941031941028</c:v>
                </c:pt>
                <c:pt idx="30">
                  <c:v>0.63390663390663393</c:v>
                </c:pt>
                <c:pt idx="31">
                  <c:v>0.39901719901719901</c:v>
                </c:pt>
                <c:pt idx="32">
                  <c:v>0.32850122850122848</c:v>
                </c:pt>
                <c:pt idx="33">
                  <c:v>0.56976127320954906</c:v>
                </c:pt>
                <c:pt idx="34">
                  <c:v>0.63740053050397882</c:v>
                </c:pt>
                <c:pt idx="35">
                  <c:v>0.60583554376657822</c:v>
                </c:pt>
                <c:pt idx="36">
                  <c:v>0.50238726790450927</c:v>
                </c:pt>
                <c:pt idx="37">
                  <c:v>0.69973262032085559</c:v>
                </c:pt>
                <c:pt idx="38">
                  <c:v>0.72352941176470587</c:v>
                </c:pt>
                <c:pt idx="39">
                  <c:v>0.68983957219251335</c:v>
                </c:pt>
                <c:pt idx="40">
                  <c:v>0.71604278074866301</c:v>
                </c:pt>
                <c:pt idx="41">
                  <c:v>0.58549450549450555</c:v>
                </c:pt>
                <c:pt idx="42">
                  <c:v>0.60637362637362635</c:v>
                </c:pt>
                <c:pt idx="43">
                  <c:v>0.59098901098901102</c:v>
                </c:pt>
                <c:pt idx="44">
                  <c:v>0.60395604395604408</c:v>
                </c:pt>
                <c:pt idx="45">
                  <c:v>0.43887587822014057</c:v>
                </c:pt>
                <c:pt idx="46">
                  <c:v>0.74332552693208431</c:v>
                </c:pt>
                <c:pt idx="47">
                  <c:v>0.76721311475409837</c:v>
                </c:pt>
                <c:pt idx="48">
                  <c:v>0.88056206088992983</c:v>
                </c:pt>
                <c:pt idx="49">
                  <c:v>0.41781376518218621</c:v>
                </c:pt>
                <c:pt idx="50">
                  <c:v>0.66396761133603233</c:v>
                </c:pt>
                <c:pt idx="51">
                  <c:v>0.72793522267206479</c:v>
                </c:pt>
                <c:pt idx="52">
                  <c:v>0.63906882591093117</c:v>
                </c:pt>
                <c:pt idx="53">
                  <c:v>0.54915254237288136</c:v>
                </c:pt>
                <c:pt idx="54">
                  <c:v>0.4893462469733656</c:v>
                </c:pt>
                <c:pt idx="55">
                  <c:v>0.27966101694915257</c:v>
                </c:pt>
                <c:pt idx="56">
                  <c:v>0.30508474576271188</c:v>
                </c:pt>
                <c:pt idx="57">
                  <c:v>0.53386773547094191</c:v>
                </c:pt>
                <c:pt idx="58">
                  <c:v>0.67595190380761527</c:v>
                </c:pt>
                <c:pt idx="59">
                  <c:v>0.7366733466933868</c:v>
                </c:pt>
                <c:pt idx="60">
                  <c:v>0.32987288135593223</c:v>
                </c:pt>
                <c:pt idx="61">
                  <c:v>0.5216101694915255</c:v>
                </c:pt>
                <c:pt idx="62">
                  <c:v>0.63305084745762719</c:v>
                </c:pt>
                <c:pt idx="63">
                  <c:v>0.72097457627118644</c:v>
                </c:pt>
                <c:pt idx="64">
                  <c:v>0.49330024813895779</c:v>
                </c:pt>
                <c:pt idx="65">
                  <c:v>0.53821339950372205</c:v>
                </c:pt>
                <c:pt idx="66">
                  <c:v>0.59826302729528535</c:v>
                </c:pt>
                <c:pt idx="67">
                  <c:v>0.70744416873449123</c:v>
                </c:pt>
                <c:pt idx="68">
                  <c:v>1.4705882352941175</c:v>
                </c:pt>
                <c:pt idx="69">
                  <c:v>1.5686274509803921</c:v>
                </c:pt>
                <c:pt idx="70">
                  <c:v>1.5686274509803921</c:v>
                </c:pt>
                <c:pt idx="71">
                  <c:v>1.5196078431372548</c:v>
                </c:pt>
                <c:pt idx="72">
                  <c:v>1.4950980392156861</c:v>
                </c:pt>
                <c:pt idx="73">
                  <c:v>1.4705882352941175</c:v>
                </c:pt>
                <c:pt idx="74">
                  <c:v>1.4705882352941175</c:v>
                </c:pt>
                <c:pt idx="75">
                  <c:v>0.93457943925233644</c:v>
                </c:pt>
                <c:pt idx="76">
                  <c:v>1.0514018691588785</c:v>
                </c:pt>
                <c:pt idx="77">
                  <c:v>0.98130841121495327</c:v>
                </c:pt>
                <c:pt idx="78">
                  <c:v>0.95794392523364469</c:v>
                </c:pt>
                <c:pt idx="79">
                  <c:v>0.93457943925233644</c:v>
                </c:pt>
                <c:pt idx="80">
                  <c:v>0.8878504672897195</c:v>
                </c:pt>
                <c:pt idx="81">
                  <c:v>0.8878504672897195</c:v>
                </c:pt>
                <c:pt idx="82">
                  <c:v>0.73170731707317083</c:v>
                </c:pt>
                <c:pt idx="83">
                  <c:v>0.73170731707317083</c:v>
                </c:pt>
                <c:pt idx="84">
                  <c:v>0.73170731707317083</c:v>
                </c:pt>
                <c:pt idx="85">
                  <c:v>0.48780487804878053</c:v>
                </c:pt>
                <c:pt idx="86">
                  <c:v>0.48780487804878053</c:v>
                </c:pt>
                <c:pt idx="87">
                  <c:v>0.48780487804878053</c:v>
                </c:pt>
                <c:pt idx="88">
                  <c:v>0.48780487804878053</c:v>
                </c:pt>
                <c:pt idx="89">
                  <c:v>0.68627450980392146</c:v>
                </c:pt>
                <c:pt idx="90">
                  <c:v>0.66176470588235292</c:v>
                </c:pt>
                <c:pt idx="91">
                  <c:v>0.58823529411764708</c:v>
                </c:pt>
                <c:pt idx="92">
                  <c:v>0.39215686274509803</c:v>
                </c:pt>
                <c:pt idx="93">
                  <c:v>0.36764705882352938</c:v>
                </c:pt>
                <c:pt idx="94">
                  <c:v>0.41666666666666663</c:v>
                </c:pt>
                <c:pt idx="95">
                  <c:v>0.65420560747663548</c:v>
                </c:pt>
                <c:pt idx="96">
                  <c:v>0.56074766355140182</c:v>
                </c:pt>
                <c:pt idx="97">
                  <c:v>0.56074766355140182</c:v>
                </c:pt>
                <c:pt idx="98">
                  <c:v>0.37383177570093457</c:v>
                </c:pt>
                <c:pt idx="99">
                  <c:v>0.37383177570093457</c:v>
                </c:pt>
                <c:pt idx="100">
                  <c:v>0.37383177570093457</c:v>
                </c:pt>
                <c:pt idx="101">
                  <c:v>0.37383177570093457</c:v>
                </c:pt>
                <c:pt idx="102">
                  <c:v>0.37383177570093457</c:v>
                </c:pt>
                <c:pt idx="103">
                  <c:v>0.37383177570093457</c:v>
                </c:pt>
                <c:pt idx="104">
                  <c:v>0.46082949308755761</c:v>
                </c:pt>
                <c:pt idx="105">
                  <c:v>0.46082949308755761</c:v>
                </c:pt>
                <c:pt idx="106">
                  <c:v>0.73529411764705876</c:v>
                </c:pt>
                <c:pt idx="107">
                  <c:v>0.63725490196078427</c:v>
                </c:pt>
                <c:pt idx="108">
                  <c:v>0.39215686274509803</c:v>
                </c:pt>
                <c:pt idx="109">
                  <c:v>0.39215686274509803</c:v>
                </c:pt>
                <c:pt idx="110">
                  <c:v>0.39215686274509803</c:v>
                </c:pt>
                <c:pt idx="111">
                  <c:v>0.9174311926605504</c:v>
                </c:pt>
                <c:pt idx="112">
                  <c:v>0.68807339449541283</c:v>
                </c:pt>
                <c:pt idx="113">
                  <c:v>0.4587155963302752</c:v>
                </c:pt>
                <c:pt idx="114">
                  <c:v>0.4587155963302752</c:v>
                </c:pt>
                <c:pt idx="115">
                  <c:v>0.4587155963302752</c:v>
                </c:pt>
                <c:pt idx="116">
                  <c:v>0.4587155963302752</c:v>
                </c:pt>
                <c:pt idx="117">
                  <c:v>0.4587155963302752</c:v>
                </c:pt>
                <c:pt idx="118">
                  <c:v>0.4587155963302752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37280"/>
        <c:axId val="103539072"/>
      </c:scatterChart>
      <c:valAx>
        <c:axId val="103537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03539072"/>
        <c:crosses val="autoZero"/>
        <c:crossBetween val="midCat"/>
      </c:valAx>
      <c:valAx>
        <c:axId val="103539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3537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All_f_M_ft!$P$1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All_f_M_ft!$P$2:$P$153</c:f>
              <c:numCache>
                <c:formatCode>General</c:formatCode>
                <c:ptCount val="152"/>
                <c:pt idx="0">
                  <c:v>0.54265984654731469</c:v>
                </c:pt>
                <c:pt idx="1">
                  <c:v>0.99028132992327367</c:v>
                </c:pt>
                <c:pt idx="2">
                  <c:v>1.2873117362887181</c:v>
                </c:pt>
                <c:pt idx="3">
                  <c:v>1.8929383347541915</c:v>
                </c:pt>
                <c:pt idx="4">
                  <c:v>2.470716112531969</c:v>
                </c:pt>
                <c:pt idx="5">
                  <c:v>3.1120204603580559</c:v>
                </c:pt>
                <c:pt idx="6">
                  <c:v>3.8567917021881208</c:v>
                </c:pt>
                <c:pt idx="7">
                  <c:v>0.66270491803278675</c:v>
                </c:pt>
                <c:pt idx="8">
                  <c:v>1.4587128111718277</c:v>
                </c:pt>
                <c:pt idx="9">
                  <c:v>0.30509405848388899</c:v>
                </c:pt>
                <c:pt idx="10">
                  <c:v>0.61509592102812438</c:v>
                </c:pt>
                <c:pt idx="11">
                  <c:v>0.91877966101694908</c:v>
                </c:pt>
                <c:pt idx="12">
                  <c:v>1.2691912832929784</c:v>
                </c:pt>
                <c:pt idx="13">
                  <c:v>1.804358353510896</c:v>
                </c:pt>
                <c:pt idx="14">
                  <c:v>2.2372986630171603</c:v>
                </c:pt>
                <c:pt idx="15">
                  <c:v>0.83413881748071983</c:v>
                </c:pt>
                <c:pt idx="16">
                  <c:v>1.1352516792437184</c:v>
                </c:pt>
                <c:pt idx="17">
                  <c:v>1.4419852392404013</c:v>
                </c:pt>
                <c:pt idx="18">
                  <c:v>1.7623434779003235</c:v>
                </c:pt>
                <c:pt idx="19">
                  <c:v>0.45956683878370624</c:v>
                </c:pt>
                <c:pt idx="20">
                  <c:v>0.839710843373494</c:v>
                </c:pt>
                <c:pt idx="21">
                  <c:v>1.1503734939759036</c:v>
                </c:pt>
                <c:pt idx="22">
                  <c:v>1.7932530120481933</c:v>
                </c:pt>
                <c:pt idx="23">
                  <c:v>1.9330655957161982</c:v>
                </c:pt>
                <c:pt idx="24">
                  <c:v>0.53001190476190463</c:v>
                </c:pt>
                <c:pt idx="25">
                  <c:v>0.81656976744186049</c:v>
                </c:pt>
                <c:pt idx="26">
                  <c:v>1.1246627906976743</c:v>
                </c:pt>
                <c:pt idx="27">
                  <c:v>1.5832674418604651</c:v>
                </c:pt>
                <c:pt idx="28">
                  <c:v>1.9571022727272731</c:v>
                </c:pt>
                <c:pt idx="29">
                  <c:v>0.39287469287469284</c:v>
                </c:pt>
                <c:pt idx="30">
                  <c:v>0.58574938574938573</c:v>
                </c:pt>
                <c:pt idx="31">
                  <c:v>1.5628992628992628</c:v>
                </c:pt>
                <c:pt idx="32">
                  <c:v>2.6869778869778869</c:v>
                </c:pt>
                <c:pt idx="33">
                  <c:v>0.54588859416445623</c:v>
                </c:pt>
                <c:pt idx="34">
                  <c:v>1.0095490716180371</c:v>
                </c:pt>
                <c:pt idx="35">
                  <c:v>1.2750663129973476</c:v>
                </c:pt>
                <c:pt idx="36">
                  <c:v>1.6347480106100796</c:v>
                </c:pt>
                <c:pt idx="37">
                  <c:v>0.72112299465240637</c:v>
                </c:pt>
                <c:pt idx="38">
                  <c:v>1.0639037433155081</c:v>
                </c:pt>
                <c:pt idx="39">
                  <c:v>1.7740641711229945</c:v>
                </c:pt>
                <c:pt idx="40">
                  <c:v>2.4978609625668451</c:v>
                </c:pt>
                <c:pt idx="41">
                  <c:v>0.7127472527472527</c:v>
                </c:pt>
                <c:pt idx="42">
                  <c:v>0.97758241758241771</c:v>
                </c:pt>
                <c:pt idx="43">
                  <c:v>1.4134065934065936</c:v>
                </c:pt>
                <c:pt idx="44">
                  <c:v>2.1747252747252745</c:v>
                </c:pt>
                <c:pt idx="45">
                  <c:v>0.41264637002341925</c:v>
                </c:pt>
                <c:pt idx="46">
                  <c:v>0.97423887587822022</c:v>
                </c:pt>
                <c:pt idx="47">
                  <c:v>1.5594847775175644</c:v>
                </c:pt>
                <c:pt idx="48">
                  <c:v>2.6288056206088997</c:v>
                </c:pt>
                <c:pt idx="49">
                  <c:v>0.47307692307692306</c:v>
                </c:pt>
                <c:pt idx="50">
                  <c:v>0.69898785425101206</c:v>
                </c:pt>
                <c:pt idx="51">
                  <c:v>1.1234817813765181</c:v>
                </c:pt>
                <c:pt idx="52">
                  <c:v>1.7325910931174087</c:v>
                </c:pt>
                <c:pt idx="53">
                  <c:v>0.70992736077481844</c:v>
                </c:pt>
                <c:pt idx="54">
                  <c:v>1.0377723970944308</c:v>
                </c:pt>
                <c:pt idx="55">
                  <c:v>2.3937046004842615</c:v>
                </c:pt>
                <c:pt idx="56">
                  <c:v>3.1627118644067798</c:v>
                </c:pt>
                <c:pt idx="57">
                  <c:v>0.77755511022044088</c:v>
                </c:pt>
                <c:pt idx="58">
                  <c:v>1.5240480961923848</c:v>
                </c:pt>
                <c:pt idx="59">
                  <c:v>2.4322645290581164</c:v>
                </c:pt>
                <c:pt idx="60">
                  <c:v>0.34449152542372879</c:v>
                </c:pt>
                <c:pt idx="61">
                  <c:v>0.73177966101694925</c:v>
                </c:pt>
                <c:pt idx="62">
                  <c:v>1.2550847457627121</c:v>
                </c:pt>
                <c:pt idx="63">
                  <c:v>2.2286016949152545</c:v>
                </c:pt>
                <c:pt idx="64">
                  <c:v>0.54193548387096779</c:v>
                </c:pt>
                <c:pt idx="65">
                  <c:v>0.78064516129032246</c:v>
                </c:pt>
                <c:pt idx="66">
                  <c:v>1.76848635235732</c:v>
                </c:pt>
                <c:pt idx="67">
                  <c:v>2.601488833746898</c:v>
                </c:pt>
                <c:pt idx="68">
                  <c:v>1.1045751633986931</c:v>
                </c:pt>
                <c:pt idx="69">
                  <c:v>1.729411764705882</c:v>
                </c:pt>
                <c:pt idx="70">
                  <c:v>2.3299632352941169</c:v>
                </c:pt>
                <c:pt idx="71">
                  <c:v>3.1172675521821636</c:v>
                </c:pt>
                <c:pt idx="72">
                  <c:v>3.9859209257473491</c:v>
                </c:pt>
                <c:pt idx="73">
                  <c:v>4.9788235294117644</c:v>
                </c:pt>
                <c:pt idx="74">
                  <c:v>5.4777941176470577</c:v>
                </c:pt>
                <c:pt idx="75">
                  <c:v>1.1002102803738316</c:v>
                </c:pt>
                <c:pt idx="76">
                  <c:v>1.6515887850467288</c:v>
                </c:pt>
                <c:pt idx="77">
                  <c:v>2.3503560302625726</c:v>
                </c:pt>
                <c:pt idx="78">
                  <c:v>2.5734214725324818</c:v>
                </c:pt>
                <c:pt idx="79">
                  <c:v>2.8132943925233644</c:v>
                </c:pt>
                <c:pt idx="80">
                  <c:v>3.1345056566650267</c:v>
                </c:pt>
                <c:pt idx="81">
                  <c:v>3.3306443679291688</c:v>
                </c:pt>
                <c:pt idx="82">
                  <c:v>1.6172032520325206</c:v>
                </c:pt>
                <c:pt idx="83">
                  <c:v>2.2493983739837398</c:v>
                </c:pt>
                <c:pt idx="84">
                  <c:v>3.0450731707317074</c:v>
                </c:pt>
                <c:pt idx="85">
                  <c:v>5.8398048780487812</c:v>
                </c:pt>
                <c:pt idx="86">
                  <c:v>7.1929756097560977</c:v>
                </c:pt>
                <c:pt idx="87">
                  <c:v>7.9617560975609765</c:v>
                </c:pt>
                <c:pt idx="88">
                  <c:v>9.0615121951219511</c:v>
                </c:pt>
                <c:pt idx="89">
                  <c:v>1.5441176470588234</c:v>
                </c:pt>
                <c:pt idx="90">
                  <c:v>2.0223674655047197</c:v>
                </c:pt>
                <c:pt idx="91">
                  <c:v>2.912132352941176</c:v>
                </c:pt>
                <c:pt idx="92">
                  <c:v>4.8382965686274506</c:v>
                </c:pt>
                <c:pt idx="93">
                  <c:v>5.76529411764706</c:v>
                </c:pt>
                <c:pt idx="94">
                  <c:v>5.942387543252595</c:v>
                </c:pt>
                <c:pt idx="95">
                  <c:v>0.15028070761014695</c:v>
                </c:pt>
                <c:pt idx="96">
                  <c:v>0.54773987538940816</c:v>
                </c:pt>
                <c:pt idx="97">
                  <c:v>0.69922118380062315</c:v>
                </c:pt>
                <c:pt idx="98">
                  <c:v>1.4841331775700934</c:v>
                </c:pt>
                <c:pt idx="99">
                  <c:v>1.8486220794392516</c:v>
                </c:pt>
                <c:pt idx="100">
                  <c:v>2.4787383177570086</c:v>
                </c:pt>
                <c:pt idx="101">
                  <c:v>3.063142523364486</c:v>
                </c:pt>
                <c:pt idx="102">
                  <c:v>4.0095794392523363</c:v>
                </c:pt>
                <c:pt idx="103">
                  <c:v>5.3981308411214952</c:v>
                </c:pt>
                <c:pt idx="104">
                  <c:v>5.3585714285714294</c:v>
                </c:pt>
                <c:pt idx="105">
                  <c:v>10.661797235023039</c:v>
                </c:pt>
                <c:pt idx="106">
                  <c:v>0.99738856209150328</c:v>
                </c:pt>
                <c:pt idx="107">
                  <c:v>1.6628959276018098</c:v>
                </c:pt>
                <c:pt idx="108">
                  <c:v>3.738296568627451</c:v>
                </c:pt>
                <c:pt idx="109">
                  <c:v>5.1531862745098032</c:v>
                </c:pt>
                <c:pt idx="110">
                  <c:v>6.3137867647058821</c:v>
                </c:pt>
                <c:pt idx="111">
                  <c:v>0.13039357798165141</c:v>
                </c:pt>
                <c:pt idx="112">
                  <c:v>0.30949113149847096</c:v>
                </c:pt>
                <c:pt idx="113">
                  <c:v>0.73637110091743097</c:v>
                </c:pt>
                <c:pt idx="114">
                  <c:v>1.0780224770642199</c:v>
                </c:pt>
                <c:pt idx="115">
                  <c:v>1.492851376146789</c:v>
                </c:pt>
                <c:pt idx="116">
                  <c:v>1.6437839449541283</c:v>
                </c:pt>
                <c:pt idx="117">
                  <c:v>1.8903211009174306</c:v>
                </c:pt>
                <c:pt idx="118">
                  <c:v>2.7985779816513765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01440"/>
        <c:axId val="99902976"/>
      </c:scatterChart>
      <c:valAx>
        <c:axId val="9990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99902976"/>
        <c:crosses val="autoZero"/>
        <c:crossBetween val="midCat"/>
      </c:valAx>
      <c:valAx>
        <c:axId val="9990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901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All_f_M_ft4!$O$1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All_f_M_ft4!$O$2:$O$153</c:f>
              <c:numCache>
                <c:formatCode>General</c:formatCode>
                <c:ptCount val="152"/>
                <c:pt idx="0">
                  <c:v>0.51150895140664965</c:v>
                </c:pt>
                <c:pt idx="1">
                  <c:v>0.46035805626598464</c:v>
                </c:pt>
                <c:pt idx="2">
                  <c:v>0.46035805626598464</c:v>
                </c:pt>
                <c:pt idx="3">
                  <c:v>0.46035805626598464</c:v>
                </c:pt>
                <c:pt idx="4">
                  <c:v>0.46035805626598464</c:v>
                </c:pt>
                <c:pt idx="5">
                  <c:v>0.46035805626598464</c:v>
                </c:pt>
                <c:pt idx="6">
                  <c:v>0.46035805626598464</c:v>
                </c:pt>
                <c:pt idx="7">
                  <c:v>0.60109289617486339</c:v>
                </c:pt>
                <c:pt idx="8">
                  <c:v>0.49180327868852458</c:v>
                </c:pt>
                <c:pt idx="9">
                  <c:v>0.6295399515738499</c:v>
                </c:pt>
                <c:pt idx="10">
                  <c:v>0.6295399515738499</c:v>
                </c:pt>
                <c:pt idx="11">
                  <c:v>0.60532687651331718</c:v>
                </c:pt>
                <c:pt idx="12">
                  <c:v>0.60532687651331718</c:v>
                </c:pt>
                <c:pt idx="13">
                  <c:v>0.55690072639225174</c:v>
                </c:pt>
                <c:pt idx="14">
                  <c:v>0.55690072639225174</c:v>
                </c:pt>
                <c:pt idx="15">
                  <c:v>0.77120822622107965</c:v>
                </c:pt>
                <c:pt idx="16">
                  <c:v>0.79691516709511567</c:v>
                </c:pt>
                <c:pt idx="17">
                  <c:v>0.79691516709511567</c:v>
                </c:pt>
                <c:pt idx="18">
                  <c:v>0.79691516709511567</c:v>
                </c:pt>
                <c:pt idx="19">
                  <c:v>0.6325301204819278</c:v>
                </c:pt>
                <c:pt idx="20">
                  <c:v>0.75301204819277112</c:v>
                </c:pt>
                <c:pt idx="21">
                  <c:v>0.75301204819277112</c:v>
                </c:pt>
                <c:pt idx="22">
                  <c:v>0.67771084337349397</c:v>
                </c:pt>
                <c:pt idx="23">
                  <c:v>0.67771084337349397</c:v>
                </c:pt>
                <c:pt idx="24">
                  <c:v>0.52500000000000002</c:v>
                </c:pt>
                <c:pt idx="25">
                  <c:v>0.53749999999999998</c:v>
                </c:pt>
                <c:pt idx="26">
                  <c:v>0.53749999999999998</c:v>
                </c:pt>
                <c:pt idx="27">
                  <c:v>0.53749999999999998</c:v>
                </c:pt>
                <c:pt idx="28">
                  <c:v>0.55000000000000004</c:v>
                </c:pt>
                <c:pt idx="29">
                  <c:v>0.61031941031941028</c:v>
                </c:pt>
                <c:pt idx="30">
                  <c:v>0.63390663390663393</c:v>
                </c:pt>
                <c:pt idx="31">
                  <c:v>0.39901719901719901</c:v>
                </c:pt>
                <c:pt idx="32">
                  <c:v>0.32850122850122848</c:v>
                </c:pt>
                <c:pt idx="33">
                  <c:v>0.56976127320954906</c:v>
                </c:pt>
                <c:pt idx="34">
                  <c:v>0.63740053050397882</c:v>
                </c:pt>
                <c:pt idx="35">
                  <c:v>0.60583554376657822</c:v>
                </c:pt>
                <c:pt idx="36">
                  <c:v>0.50238726790450927</c:v>
                </c:pt>
                <c:pt idx="37">
                  <c:v>0.69973262032085559</c:v>
                </c:pt>
                <c:pt idx="38">
                  <c:v>0.72352941176470587</c:v>
                </c:pt>
                <c:pt idx="39">
                  <c:v>0.68983957219251335</c:v>
                </c:pt>
                <c:pt idx="40">
                  <c:v>0.71604278074866301</c:v>
                </c:pt>
                <c:pt idx="41">
                  <c:v>0.58549450549450555</c:v>
                </c:pt>
                <c:pt idx="42">
                  <c:v>0.60637362637362635</c:v>
                </c:pt>
                <c:pt idx="43">
                  <c:v>0.59098901098901102</c:v>
                </c:pt>
                <c:pt idx="44">
                  <c:v>0.60395604395604408</c:v>
                </c:pt>
                <c:pt idx="45">
                  <c:v>0.43887587822014057</c:v>
                </c:pt>
                <c:pt idx="46">
                  <c:v>0.74332552693208431</c:v>
                </c:pt>
                <c:pt idx="47">
                  <c:v>0.76721311475409837</c:v>
                </c:pt>
                <c:pt idx="48">
                  <c:v>0.88056206088992983</c:v>
                </c:pt>
                <c:pt idx="49">
                  <c:v>0.41781376518218621</c:v>
                </c:pt>
                <c:pt idx="50">
                  <c:v>0.66396761133603233</c:v>
                </c:pt>
                <c:pt idx="51">
                  <c:v>0.72793522267206479</c:v>
                </c:pt>
                <c:pt idx="52">
                  <c:v>0.63906882591093117</c:v>
                </c:pt>
                <c:pt idx="53">
                  <c:v>0.54915254237288136</c:v>
                </c:pt>
                <c:pt idx="54">
                  <c:v>0.4893462469733656</c:v>
                </c:pt>
                <c:pt idx="55">
                  <c:v>0.27966101694915257</c:v>
                </c:pt>
                <c:pt idx="56">
                  <c:v>0.30508474576271188</c:v>
                </c:pt>
                <c:pt idx="57">
                  <c:v>0.53386773547094191</c:v>
                </c:pt>
                <c:pt idx="58">
                  <c:v>0.67595190380761527</c:v>
                </c:pt>
                <c:pt idx="59">
                  <c:v>0.7366733466933868</c:v>
                </c:pt>
                <c:pt idx="60">
                  <c:v>0.32987288135593223</c:v>
                </c:pt>
                <c:pt idx="61">
                  <c:v>0.5216101694915255</c:v>
                </c:pt>
                <c:pt idx="62">
                  <c:v>0.63305084745762719</c:v>
                </c:pt>
                <c:pt idx="63">
                  <c:v>0.72097457627118644</c:v>
                </c:pt>
                <c:pt idx="64">
                  <c:v>0.49330024813895779</c:v>
                </c:pt>
                <c:pt idx="65">
                  <c:v>0.53821339950372205</c:v>
                </c:pt>
                <c:pt idx="66">
                  <c:v>0.59826302729528535</c:v>
                </c:pt>
                <c:pt idx="67">
                  <c:v>0.70744416873449123</c:v>
                </c:pt>
                <c:pt idx="68">
                  <c:v>1.4705882352941175</c:v>
                </c:pt>
                <c:pt idx="69">
                  <c:v>1.5686274509803921</c:v>
                </c:pt>
                <c:pt idx="70">
                  <c:v>1.5686274509803921</c:v>
                </c:pt>
                <c:pt idx="71">
                  <c:v>1.5196078431372548</c:v>
                </c:pt>
                <c:pt idx="72">
                  <c:v>1.4950980392156861</c:v>
                </c:pt>
                <c:pt idx="73">
                  <c:v>1.4705882352941175</c:v>
                </c:pt>
                <c:pt idx="74">
                  <c:v>1.4705882352941175</c:v>
                </c:pt>
                <c:pt idx="75">
                  <c:v>0.93457943925233644</c:v>
                </c:pt>
                <c:pt idx="76">
                  <c:v>1.0514018691588785</c:v>
                </c:pt>
                <c:pt idx="77">
                  <c:v>0.98130841121495327</c:v>
                </c:pt>
                <c:pt idx="78">
                  <c:v>0.95794392523364469</c:v>
                </c:pt>
                <c:pt idx="79">
                  <c:v>0.93457943925233644</c:v>
                </c:pt>
                <c:pt idx="80">
                  <c:v>0.8878504672897195</c:v>
                </c:pt>
                <c:pt idx="81">
                  <c:v>0.8878504672897195</c:v>
                </c:pt>
                <c:pt idx="82">
                  <c:v>0.73170731707317083</c:v>
                </c:pt>
                <c:pt idx="83">
                  <c:v>0.73170731707317083</c:v>
                </c:pt>
                <c:pt idx="84">
                  <c:v>0.73170731707317083</c:v>
                </c:pt>
                <c:pt idx="85">
                  <c:v>0.48780487804878053</c:v>
                </c:pt>
                <c:pt idx="86">
                  <c:v>0.48780487804878053</c:v>
                </c:pt>
                <c:pt idx="87">
                  <c:v>0.48780487804878053</c:v>
                </c:pt>
                <c:pt idx="88">
                  <c:v>0.48780487804878053</c:v>
                </c:pt>
                <c:pt idx="89">
                  <c:v>0.68627450980392146</c:v>
                </c:pt>
                <c:pt idx="90">
                  <c:v>0.66176470588235292</c:v>
                </c:pt>
                <c:pt idx="91">
                  <c:v>0.58823529411764708</c:v>
                </c:pt>
                <c:pt idx="92">
                  <c:v>0.39215686274509803</c:v>
                </c:pt>
                <c:pt idx="93">
                  <c:v>0.36764705882352938</c:v>
                </c:pt>
                <c:pt idx="94">
                  <c:v>0.41666666666666663</c:v>
                </c:pt>
                <c:pt idx="95">
                  <c:v>0.65420560747663548</c:v>
                </c:pt>
                <c:pt idx="96">
                  <c:v>0.56074766355140182</c:v>
                </c:pt>
                <c:pt idx="97">
                  <c:v>0.56074766355140182</c:v>
                </c:pt>
                <c:pt idx="98">
                  <c:v>0.37383177570093457</c:v>
                </c:pt>
                <c:pt idx="99">
                  <c:v>0.37383177570093457</c:v>
                </c:pt>
                <c:pt idx="100">
                  <c:v>0.37383177570093457</c:v>
                </c:pt>
                <c:pt idx="101">
                  <c:v>0.37383177570093457</c:v>
                </c:pt>
                <c:pt idx="102">
                  <c:v>0.37383177570093457</c:v>
                </c:pt>
                <c:pt idx="103">
                  <c:v>0.37383177570093457</c:v>
                </c:pt>
                <c:pt idx="104">
                  <c:v>0.46082949308755761</c:v>
                </c:pt>
                <c:pt idx="105">
                  <c:v>0.46082949308755761</c:v>
                </c:pt>
                <c:pt idx="106">
                  <c:v>0.73529411764705876</c:v>
                </c:pt>
                <c:pt idx="107">
                  <c:v>0.63725490196078427</c:v>
                </c:pt>
                <c:pt idx="108">
                  <c:v>0.39215686274509803</c:v>
                </c:pt>
                <c:pt idx="109">
                  <c:v>0.39215686274509803</c:v>
                </c:pt>
                <c:pt idx="110">
                  <c:v>0.39215686274509803</c:v>
                </c:pt>
                <c:pt idx="111">
                  <c:v>0.9174311926605504</c:v>
                </c:pt>
                <c:pt idx="112">
                  <c:v>0.68807339449541283</c:v>
                </c:pt>
                <c:pt idx="113">
                  <c:v>0.4587155963302752</c:v>
                </c:pt>
                <c:pt idx="114">
                  <c:v>0.4587155963302752</c:v>
                </c:pt>
                <c:pt idx="115">
                  <c:v>0.4587155963302752</c:v>
                </c:pt>
                <c:pt idx="116">
                  <c:v>0.4587155963302752</c:v>
                </c:pt>
                <c:pt idx="117">
                  <c:v>0.4587155963302752</c:v>
                </c:pt>
                <c:pt idx="118">
                  <c:v>0.4587155963302752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30880"/>
        <c:axId val="115061504"/>
      </c:scatterChart>
      <c:valAx>
        <c:axId val="10713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5061504"/>
        <c:crosses val="autoZero"/>
        <c:crossBetween val="midCat"/>
      </c:valAx>
      <c:valAx>
        <c:axId val="11506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30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All_f_M_ft4!$P$1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All_f_M_ft4!$P$2:$P$153</c:f>
              <c:numCache>
                <c:formatCode>General</c:formatCode>
                <c:ptCount val="152"/>
                <c:pt idx="0">
                  <c:v>0.54265984654731469</c:v>
                </c:pt>
                <c:pt idx="1">
                  <c:v>0.99028132992327367</c:v>
                </c:pt>
                <c:pt idx="2">
                  <c:v>1.2873117362887181</c:v>
                </c:pt>
                <c:pt idx="3">
                  <c:v>1.8929383347541915</c:v>
                </c:pt>
                <c:pt idx="4">
                  <c:v>2.470716112531969</c:v>
                </c:pt>
                <c:pt idx="5">
                  <c:v>3.1120204603580559</c:v>
                </c:pt>
                <c:pt idx="6">
                  <c:v>3.8567917021881208</c:v>
                </c:pt>
                <c:pt idx="7">
                  <c:v>0.66270491803278675</c:v>
                </c:pt>
                <c:pt idx="8">
                  <c:v>1.4587128111718277</c:v>
                </c:pt>
                <c:pt idx="9">
                  <c:v>0.30509405848388899</c:v>
                </c:pt>
                <c:pt idx="10">
                  <c:v>0.61509592102812438</c:v>
                </c:pt>
                <c:pt idx="11">
                  <c:v>0.91877966101694908</c:v>
                </c:pt>
                <c:pt idx="12">
                  <c:v>1.2691912832929784</c:v>
                </c:pt>
                <c:pt idx="13">
                  <c:v>1.804358353510896</c:v>
                </c:pt>
                <c:pt idx="14">
                  <c:v>2.2372986630171603</c:v>
                </c:pt>
                <c:pt idx="15">
                  <c:v>0.83413881748071983</c:v>
                </c:pt>
                <c:pt idx="16">
                  <c:v>1.1352516792437184</c:v>
                </c:pt>
                <c:pt idx="17">
                  <c:v>1.4419852392404013</c:v>
                </c:pt>
                <c:pt idx="18">
                  <c:v>1.7623434779003235</c:v>
                </c:pt>
                <c:pt idx="19">
                  <c:v>0.45956683878370624</c:v>
                </c:pt>
                <c:pt idx="20">
                  <c:v>0.839710843373494</c:v>
                </c:pt>
                <c:pt idx="21">
                  <c:v>1.1503734939759036</c:v>
                </c:pt>
                <c:pt idx="22">
                  <c:v>1.7932530120481933</c:v>
                </c:pt>
                <c:pt idx="23">
                  <c:v>1.9330655957161982</c:v>
                </c:pt>
                <c:pt idx="24">
                  <c:v>0.53001190476190463</c:v>
                </c:pt>
                <c:pt idx="25">
                  <c:v>0.81656976744186049</c:v>
                </c:pt>
                <c:pt idx="26">
                  <c:v>1.1246627906976743</c:v>
                </c:pt>
                <c:pt idx="27">
                  <c:v>1.5832674418604651</c:v>
                </c:pt>
                <c:pt idx="28">
                  <c:v>1.9571022727272731</c:v>
                </c:pt>
                <c:pt idx="29">
                  <c:v>0.39287469287469284</c:v>
                </c:pt>
                <c:pt idx="30">
                  <c:v>0.58574938574938573</c:v>
                </c:pt>
                <c:pt idx="31">
                  <c:v>1.5628992628992628</c:v>
                </c:pt>
                <c:pt idx="32">
                  <c:v>2.6869778869778869</c:v>
                </c:pt>
                <c:pt idx="33">
                  <c:v>0.54588859416445623</c:v>
                </c:pt>
                <c:pt idx="34">
                  <c:v>1.0095490716180371</c:v>
                </c:pt>
                <c:pt idx="35">
                  <c:v>1.2750663129973476</c:v>
                </c:pt>
                <c:pt idx="36">
                  <c:v>1.6347480106100796</c:v>
                </c:pt>
                <c:pt idx="37">
                  <c:v>0.72112299465240637</c:v>
                </c:pt>
                <c:pt idx="38">
                  <c:v>1.0639037433155081</c:v>
                </c:pt>
                <c:pt idx="39">
                  <c:v>1.7740641711229945</c:v>
                </c:pt>
                <c:pt idx="40">
                  <c:v>2.4978609625668451</c:v>
                </c:pt>
                <c:pt idx="41">
                  <c:v>0.7127472527472527</c:v>
                </c:pt>
                <c:pt idx="42">
                  <c:v>0.97758241758241771</c:v>
                </c:pt>
                <c:pt idx="43">
                  <c:v>1.4134065934065936</c:v>
                </c:pt>
                <c:pt idx="44">
                  <c:v>2.1747252747252745</c:v>
                </c:pt>
                <c:pt idx="45">
                  <c:v>0.41264637002341925</c:v>
                </c:pt>
                <c:pt idx="46">
                  <c:v>0.97423887587822022</c:v>
                </c:pt>
                <c:pt idx="47">
                  <c:v>1.5594847775175644</c:v>
                </c:pt>
                <c:pt idx="48">
                  <c:v>2.6288056206088997</c:v>
                </c:pt>
                <c:pt idx="49">
                  <c:v>0.47307692307692306</c:v>
                </c:pt>
                <c:pt idx="50">
                  <c:v>0.69898785425101206</c:v>
                </c:pt>
                <c:pt idx="51">
                  <c:v>1.1234817813765181</c:v>
                </c:pt>
                <c:pt idx="52">
                  <c:v>1.7325910931174087</c:v>
                </c:pt>
                <c:pt idx="53">
                  <c:v>0.70992736077481844</c:v>
                </c:pt>
                <c:pt idx="54">
                  <c:v>1.0377723970944308</c:v>
                </c:pt>
                <c:pt idx="55">
                  <c:v>2.3937046004842615</c:v>
                </c:pt>
                <c:pt idx="56">
                  <c:v>3.1627118644067798</c:v>
                </c:pt>
                <c:pt idx="57">
                  <c:v>0.77755511022044088</c:v>
                </c:pt>
                <c:pt idx="58">
                  <c:v>1.5240480961923848</c:v>
                </c:pt>
                <c:pt idx="59">
                  <c:v>2.4322645290581164</c:v>
                </c:pt>
                <c:pt idx="60">
                  <c:v>0.34449152542372879</c:v>
                </c:pt>
                <c:pt idx="61">
                  <c:v>0.73177966101694925</c:v>
                </c:pt>
                <c:pt idx="62">
                  <c:v>1.2550847457627121</c:v>
                </c:pt>
                <c:pt idx="63">
                  <c:v>2.2286016949152545</c:v>
                </c:pt>
                <c:pt idx="64">
                  <c:v>0.54193548387096779</c:v>
                </c:pt>
                <c:pt idx="65">
                  <c:v>0.78064516129032246</c:v>
                </c:pt>
                <c:pt idx="66">
                  <c:v>1.76848635235732</c:v>
                </c:pt>
                <c:pt idx="67">
                  <c:v>2.601488833746898</c:v>
                </c:pt>
                <c:pt idx="68">
                  <c:v>1.1045751633986931</c:v>
                </c:pt>
                <c:pt idx="69">
                  <c:v>1.729411764705882</c:v>
                </c:pt>
                <c:pt idx="70">
                  <c:v>2.3299632352941169</c:v>
                </c:pt>
                <c:pt idx="71">
                  <c:v>3.1172675521821636</c:v>
                </c:pt>
                <c:pt idx="72">
                  <c:v>3.9859209257473491</c:v>
                </c:pt>
                <c:pt idx="73">
                  <c:v>4.9788235294117644</c:v>
                </c:pt>
                <c:pt idx="74">
                  <c:v>5.4777941176470577</c:v>
                </c:pt>
                <c:pt idx="75">
                  <c:v>1.1002102803738316</c:v>
                </c:pt>
                <c:pt idx="76">
                  <c:v>1.6515887850467288</c:v>
                </c:pt>
                <c:pt idx="77">
                  <c:v>2.3503560302625726</c:v>
                </c:pt>
                <c:pt idx="78">
                  <c:v>2.5734214725324818</c:v>
                </c:pt>
                <c:pt idx="79">
                  <c:v>2.8132943925233644</c:v>
                </c:pt>
                <c:pt idx="80">
                  <c:v>3.1345056566650267</c:v>
                </c:pt>
                <c:pt idx="81">
                  <c:v>3.3306443679291688</c:v>
                </c:pt>
                <c:pt idx="82">
                  <c:v>1.6172032520325206</c:v>
                </c:pt>
                <c:pt idx="83">
                  <c:v>2.2493983739837398</c:v>
                </c:pt>
                <c:pt idx="84">
                  <c:v>3.0450731707317074</c:v>
                </c:pt>
                <c:pt idx="85">
                  <c:v>5.8398048780487812</c:v>
                </c:pt>
                <c:pt idx="86">
                  <c:v>7.1929756097560977</c:v>
                </c:pt>
                <c:pt idx="87">
                  <c:v>7.9617560975609765</c:v>
                </c:pt>
                <c:pt idx="88">
                  <c:v>9.0615121951219511</c:v>
                </c:pt>
                <c:pt idx="89">
                  <c:v>1.5441176470588234</c:v>
                </c:pt>
                <c:pt idx="90">
                  <c:v>2.0223674655047197</c:v>
                </c:pt>
                <c:pt idx="91">
                  <c:v>2.912132352941176</c:v>
                </c:pt>
                <c:pt idx="92">
                  <c:v>4.8382965686274506</c:v>
                </c:pt>
                <c:pt idx="93">
                  <c:v>5.76529411764706</c:v>
                </c:pt>
                <c:pt idx="94">
                  <c:v>5.942387543252595</c:v>
                </c:pt>
                <c:pt idx="95">
                  <c:v>0.15028070761014695</c:v>
                </c:pt>
                <c:pt idx="96">
                  <c:v>0.54773987538940816</c:v>
                </c:pt>
                <c:pt idx="97">
                  <c:v>0.69922118380062315</c:v>
                </c:pt>
                <c:pt idx="98">
                  <c:v>1.4841331775700934</c:v>
                </c:pt>
                <c:pt idx="99">
                  <c:v>1.8486220794392516</c:v>
                </c:pt>
                <c:pt idx="100">
                  <c:v>2.4787383177570086</c:v>
                </c:pt>
                <c:pt idx="101">
                  <c:v>3.063142523364486</c:v>
                </c:pt>
                <c:pt idx="102">
                  <c:v>4.0095794392523363</c:v>
                </c:pt>
                <c:pt idx="103">
                  <c:v>5.3981308411214952</c:v>
                </c:pt>
                <c:pt idx="104">
                  <c:v>5.3585714285714294</c:v>
                </c:pt>
                <c:pt idx="105">
                  <c:v>10.661797235023039</c:v>
                </c:pt>
                <c:pt idx="106">
                  <c:v>0.99738856209150328</c:v>
                </c:pt>
                <c:pt idx="107">
                  <c:v>1.6628959276018098</c:v>
                </c:pt>
                <c:pt idx="108">
                  <c:v>3.738296568627451</c:v>
                </c:pt>
                <c:pt idx="109">
                  <c:v>5.1531862745098032</c:v>
                </c:pt>
                <c:pt idx="110">
                  <c:v>6.3137867647058821</c:v>
                </c:pt>
                <c:pt idx="111">
                  <c:v>0.13039357798165141</c:v>
                </c:pt>
                <c:pt idx="112">
                  <c:v>0.30949113149847096</c:v>
                </c:pt>
                <c:pt idx="113">
                  <c:v>0.73637110091743097</c:v>
                </c:pt>
                <c:pt idx="114">
                  <c:v>1.0780224770642199</c:v>
                </c:pt>
                <c:pt idx="115">
                  <c:v>1.492851376146789</c:v>
                </c:pt>
                <c:pt idx="116">
                  <c:v>1.6437839449541283</c:v>
                </c:pt>
                <c:pt idx="117">
                  <c:v>1.8903211009174306</c:v>
                </c:pt>
                <c:pt idx="118">
                  <c:v>2.7985779816513765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7136"/>
        <c:axId val="77788672"/>
      </c:scatterChart>
      <c:valAx>
        <c:axId val="77787136"/>
        <c:scaling>
          <c:orientation val="minMax"/>
        </c:scaling>
        <c:delete val="0"/>
        <c:axPos val="b"/>
        <c:majorTickMark val="out"/>
        <c:minorTickMark val="none"/>
        <c:tickLblPos val="nextTo"/>
        <c:crossAx val="77788672"/>
        <c:crosses val="autoZero"/>
        <c:crossBetween val="midCat"/>
      </c:valAx>
      <c:valAx>
        <c:axId val="7778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7787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'All_f_M_ft)idk)'!$O$1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'All_f_M_ft)idk)'!$O$2:$O$153</c:f>
              <c:numCache>
                <c:formatCode>General</c:formatCode>
                <c:ptCount val="152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0.60109289617486339</c:v>
                </c:pt>
                <c:pt idx="8">
                  <c:v>0.49180327868852458</c:v>
                </c:pt>
                <c:pt idx="9">
                  <c:v>0.6295399515738499</c:v>
                </c:pt>
                <c:pt idx="10">
                  <c:v>0.6295399515738499</c:v>
                </c:pt>
                <c:pt idx="11">
                  <c:v>0.60532687651331718</c:v>
                </c:pt>
                <c:pt idx="12">
                  <c:v>0.60532687651331718</c:v>
                </c:pt>
                <c:pt idx="13">
                  <c:v>0.55690072639225174</c:v>
                </c:pt>
                <c:pt idx="14">
                  <c:v>0.55690072639225174</c:v>
                </c:pt>
                <c:pt idx="15">
                  <c:v>0.77120822622107965</c:v>
                </c:pt>
                <c:pt idx="16">
                  <c:v>0.79691516709511567</c:v>
                </c:pt>
                <c:pt idx="17">
                  <c:v>0.79691516709511567</c:v>
                </c:pt>
                <c:pt idx="18">
                  <c:v>0.79691516709511567</c:v>
                </c:pt>
                <c:pt idx="19">
                  <c:v>0.6325301204819278</c:v>
                </c:pt>
                <c:pt idx="20">
                  <c:v>0.75301204819277112</c:v>
                </c:pt>
                <c:pt idx="21">
                  <c:v>0.75301204819277112</c:v>
                </c:pt>
                <c:pt idx="22">
                  <c:v>0.67771084337349397</c:v>
                </c:pt>
                <c:pt idx="23">
                  <c:v>0.67771084337349397</c:v>
                </c:pt>
                <c:pt idx="24">
                  <c:v>0.52500000000000002</c:v>
                </c:pt>
                <c:pt idx="25">
                  <c:v>0.53749999999999998</c:v>
                </c:pt>
                <c:pt idx="26">
                  <c:v>0.53749999999999998</c:v>
                </c:pt>
                <c:pt idx="27">
                  <c:v>0.53749999999999998</c:v>
                </c:pt>
                <c:pt idx="28">
                  <c:v>0.55000000000000004</c:v>
                </c:pt>
                <c:pt idx="29">
                  <c:v>0.61031941031941028</c:v>
                </c:pt>
                <c:pt idx="30">
                  <c:v>0.63390663390663393</c:v>
                </c:pt>
                <c:pt idx="31">
                  <c:v>0.39901719901719901</c:v>
                </c:pt>
                <c:pt idx="32">
                  <c:v>0.32850122850122848</c:v>
                </c:pt>
                <c:pt idx="33">
                  <c:v>0.56976127320954906</c:v>
                </c:pt>
                <c:pt idx="34">
                  <c:v>0.63740053050397882</c:v>
                </c:pt>
                <c:pt idx="35">
                  <c:v>0.60583554376657822</c:v>
                </c:pt>
                <c:pt idx="36">
                  <c:v>0.50238726790450927</c:v>
                </c:pt>
                <c:pt idx="37">
                  <c:v>0.69973262032085559</c:v>
                </c:pt>
                <c:pt idx="38">
                  <c:v>0.72352941176470587</c:v>
                </c:pt>
                <c:pt idx="39">
                  <c:v>0.68983957219251335</c:v>
                </c:pt>
                <c:pt idx="40">
                  <c:v>0.71604278074866301</c:v>
                </c:pt>
                <c:pt idx="41">
                  <c:v>0.58549450549450555</c:v>
                </c:pt>
                <c:pt idx="42">
                  <c:v>0.60637362637362635</c:v>
                </c:pt>
                <c:pt idx="43">
                  <c:v>0.59098901098901102</c:v>
                </c:pt>
                <c:pt idx="44">
                  <c:v>0.60395604395604408</c:v>
                </c:pt>
                <c:pt idx="45">
                  <c:v>0.43887587822014057</c:v>
                </c:pt>
                <c:pt idx="46">
                  <c:v>0.74332552693208431</c:v>
                </c:pt>
                <c:pt idx="47">
                  <c:v>0.76721311475409837</c:v>
                </c:pt>
                <c:pt idx="48">
                  <c:v>0.88056206088992983</c:v>
                </c:pt>
                <c:pt idx="49">
                  <c:v>0.41781376518218621</c:v>
                </c:pt>
                <c:pt idx="50">
                  <c:v>0.66396761133603233</c:v>
                </c:pt>
                <c:pt idx="51">
                  <c:v>0.72793522267206479</c:v>
                </c:pt>
                <c:pt idx="52">
                  <c:v>0.63906882591093117</c:v>
                </c:pt>
                <c:pt idx="53">
                  <c:v>0.54915254237288136</c:v>
                </c:pt>
                <c:pt idx="54">
                  <c:v>0.4893462469733656</c:v>
                </c:pt>
                <c:pt idx="55">
                  <c:v>0.27966101694915257</c:v>
                </c:pt>
                <c:pt idx="56">
                  <c:v>0.30508474576271188</c:v>
                </c:pt>
                <c:pt idx="57">
                  <c:v>0.53386773547094191</c:v>
                </c:pt>
                <c:pt idx="58">
                  <c:v>0.67595190380761527</c:v>
                </c:pt>
                <c:pt idx="59">
                  <c:v>0.7366733466933868</c:v>
                </c:pt>
                <c:pt idx="60">
                  <c:v>0.32987288135593223</c:v>
                </c:pt>
                <c:pt idx="61">
                  <c:v>0.5216101694915255</c:v>
                </c:pt>
                <c:pt idx="62">
                  <c:v>0.63305084745762719</c:v>
                </c:pt>
                <c:pt idx="63">
                  <c:v>0.72097457627118644</c:v>
                </c:pt>
                <c:pt idx="64">
                  <c:v>0.49330024813895779</c:v>
                </c:pt>
                <c:pt idx="65">
                  <c:v>0.53821339950372205</c:v>
                </c:pt>
                <c:pt idx="66">
                  <c:v>0.59826302729528535</c:v>
                </c:pt>
                <c:pt idx="67">
                  <c:v>0.70744416873449123</c:v>
                </c:pt>
                <c:pt idx="68">
                  <c:v>1.4705882352941175</c:v>
                </c:pt>
                <c:pt idx="69">
                  <c:v>1.5686274509803921</c:v>
                </c:pt>
                <c:pt idx="70">
                  <c:v>1.5686274509803921</c:v>
                </c:pt>
                <c:pt idx="71">
                  <c:v>1.5196078431372548</c:v>
                </c:pt>
                <c:pt idx="72">
                  <c:v>1.4950980392156861</c:v>
                </c:pt>
                <c:pt idx="73">
                  <c:v>1.4705882352941175</c:v>
                </c:pt>
                <c:pt idx="74">
                  <c:v>1.4705882352941175</c:v>
                </c:pt>
                <c:pt idx="75">
                  <c:v>0.93457943925233644</c:v>
                </c:pt>
                <c:pt idx="76">
                  <c:v>1.0514018691588785</c:v>
                </c:pt>
                <c:pt idx="77">
                  <c:v>0.98130841121495327</c:v>
                </c:pt>
                <c:pt idx="78">
                  <c:v>0.95794392523364469</c:v>
                </c:pt>
                <c:pt idx="79">
                  <c:v>0.93457943925233644</c:v>
                </c:pt>
                <c:pt idx="80">
                  <c:v>0.8878504672897195</c:v>
                </c:pt>
                <c:pt idx="81">
                  <c:v>0.8878504672897195</c:v>
                </c:pt>
                <c:pt idx="82">
                  <c:v>0.49268292682926834</c:v>
                </c:pt>
                <c:pt idx="83">
                  <c:v>0.59512195121951228</c:v>
                </c:pt>
                <c:pt idx="84">
                  <c:v>0.65365853658536599</c:v>
                </c:pt>
                <c:pt idx="85">
                  <c:v>0.72682926829268302</c:v>
                </c:pt>
                <c:pt idx="86">
                  <c:v>0.86829268292682937</c:v>
                </c:pt>
                <c:pt idx="87">
                  <c:v>0.86829268292682937</c:v>
                </c:pt>
                <c:pt idx="88">
                  <c:v>0.86829268292682937</c:v>
                </c:pt>
                <c:pt idx="89">
                  <c:v>0.68627450980392146</c:v>
                </c:pt>
                <c:pt idx="90">
                  <c:v>0.71568627450980393</c:v>
                </c:pt>
                <c:pt idx="91">
                  <c:v>0.48039215686274506</c:v>
                </c:pt>
                <c:pt idx="92">
                  <c:v>0.45098039215686275</c:v>
                </c:pt>
                <c:pt idx="93">
                  <c:v>0.44117647058823528</c:v>
                </c:pt>
                <c:pt idx="94">
                  <c:v>0.41666666666666663</c:v>
                </c:pt>
                <c:pt idx="95">
                  <c:v>0.48598130841121495</c:v>
                </c:pt>
                <c:pt idx="96">
                  <c:v>0.62149532710280375</c:v>
                </c:pt>
                <c:pt idx="97">
                  <c:v>0.94392523364485981</c:v>
                </c:pt>
                <c:pt idx="98">
                  <c:v>0.46728971962616822</c:v>
                </c:pt>
                <c:pt idx="99">
                  <c:v>0.42990654205607476</c:v>
                </c:pt>
                <c:pt idx="100">
                  <c:v>0.39719626168224298</c:v>
                </c:pt>
                <c:pt idx="101">
                  <c:v>0.37383177570093457</c:v>
                </c:pt>
                <c:pt idx="102">
                  <c:v>0.37383177570093457</c:v>
                </c:pt>
                <c:pt idx="103">
                  <c:v>0.37383177570093457</c:v>
                </c:pt>
                <c:pt idx="104">
                  <c:v>0.58525345622119818</c:v>
                </c:pt>
                <c:pt idx="105">
                  <c:v>0.77880184331797231</c:v>
                </c:pt>
                <c:pt idx="106">
                  <c:v>0.56372549019607843</c:v>
                </c:pt>
                <c:pt idx="107">
                  <c:v>0.46078431372549017</c:v>
                </c:pt>
                <c:pt idx="108">
                  <c:v>0.42156862745098039</c:v>
                </c:pt>
                <c:pt idx="109">
                  <c:v>0.42156862745098039</c:v>
                </c:pt>
                <c:pt idx="110">
                  <c:v>0.42156862745098039</c:v>
                </c:pt>
                <c:pt idx="111">
                  <c:v>0.59174311926605505</c:v>
                </c:pt>
                <c:pt idx="112">
                  <c:v>0.47706422018348621</c:v>
                </c:pt>
                <c:pt idx="113">
                  <c:v>0.42201834862385318</c:v>
                </c:pt>
                <c:pt idx="114">
                  <c:v>0.38073394495412838</c:v>
                </c:pt>
                <c:pt idx="115">
                  <c:v>0.35779816513761464</c:v>
                </c:pt>
                <c:pt idx="116">
                  <c:v>0.34862385321100914</c:v>
                </c:pt>
                <c:pt idx="117">
                  <c:v>0.32568807339449535</c:v>
                </c:pt>
                <c:pt idx="118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62784"/>
        <c:axId val="107064320"/>
      </c:scatterChart>
      <c:valAx>
        <c:axId val="107062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7064320"/>
        <c:crosses val="autoZero"/>
        <c:crossBetween val="midCat"/>
      </c:valAx>
      <c:valAx>
        <c:axId val="10706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062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'All_f_M_ft)idk)'!$P$1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'All_f_M_ft)idk)'!$P$2:$P$153</c:f>
              <c:numCache>
                <c:formatCode>General</c:formatCode>
                <c:ptCount val="152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0.66270491803278675</c:v>
                </c:pt>
                <c:pt idx="8">
                  <c:v>1.4587128111718277</c:v>
                </c:pt>
                <c:pt idx="9">
                  <c:v>0.30509405848388899</c:v>
                </c:pt>
                <c:pt idx="10">
                  <c:v>0.61509592102812438</c:v>
                </c:pt>
                <c:pt idx="11">
                  <c:v>0.91877966101694908</c:v>
                </c:pt>
                <c:pt idx="12">
                  <c:v>1.2691912832929784</c:v>
                </c:pt>
                <c:pt idx="13">
                  <c:v>1.804358353510896</c:v>
                </c:pt>
                <c:pt idx="14">
                  <c:v>2.2372986630171603</c:v>
                </c:pt>
                <c:pt idx="15">
                  <c:v>0.83413881748071983</c:v>
                </c:pt>
                <c:pt idx="16">
                  <c:v>1.1352516792437184</c:v>
                </c:pt>
                <c:pt idx="17">
                  <c:v>1.4419852392404013</c:v>
                </c:pt>
                <c:pt idx="18">
                  <c:v>1.7623434779003235</c:v>
                </c:pt>
                <c:pt idx="19">
                  <c:v>0.45956683878370624</c:v>
                </c:pt>
                <c:pt idx="20">
                  <c:v>0.839710843373494</c:v>
                </c:pt>
                <c:pt idx="21">
                  <c:v>1.1503734939759036</c:v>
                </c:pt>
                <c:pt idx="22">
                  <c:v>1.7932530120481933</c:v>
                </c:pt>
                <c:pt idx="23">
                  <c:v>1.9330655957161982</c:v>
                </c:pt>
                <c:pt idx="24">
                  <c:v>0.53001190476190463</c:v>
                </c:pt>
                <c:pt idx="25">
                  <c:v>0.81656976744186049</c:v>
                </c:pt>
                <c:pt idx="26">
                  <c:v>1.1246627906976743</c:v>
                </c:pt>
                <c:pt idx="27">
                  <c:v>1.5832674418604651</c:v>
                </c:pt>
                <c:pt idx="28">
                  <c:v>1.9571022727272731</c:v>
                </c:pt>
                <c:pt idx="29">
                  <c:v>0.39287469287469284</c:v>
                </c:pt>
                <c:pt idx="30">
                  <c:v>0.58574938574938573</c:v>
                </c:pt>
                <c:pt idx="31">
                  <c:v>1.5628992628992628</c:v>
                </c:pt>
                <c:pt idx="32">
                  <c:v>2.6869778869778869</c:v>
                </c:pt>
                <c:pt idx="33">
                  <c:v>0.54588859416445623</c:v>
                </c:pt>
                <c:pt idx="34">
                  <c:v>1.0095490716180371</c:v>
                </c:pt>
                <c:pt idx="35">
                  <c:v>1.2750663129973476</c:v>
                </c:pt>
                <c:pt idx="36">
                  <c:v>1.6347480106100796</c:v>
                </c:pt>
                <c:pt idx="37">
                  <c:v>0.72112299465240637</c:v>
                </c:pt>
                <c:pt idx="38">
                  <c:v>1.0639037433155081</c:v>
                </c:pt>
                <c:pt idx="39">
                  <c:v>1.7740641711229945</c:v>
                </c:pt>
                <c:pt idx="40">
                  <c:v>2.4978609625668451</c:v>
                </c:pt>
                <c:pt idx="41">
                  <c:v>0.7127472527472527</c:v>
                </c:pt>
                <c:pt idx="42">
                  <c:v>0.97758241758241771</c:v>
                </c:pt>
                <c:pt idx="43">
                  <c:v>1.4134065934065936</c:v>
                </c:pt>
                <c:pt idx="44">
                  <c:v>2.1747252747252745</c:v>
                </c:pt>
                <c:pt idx="45">
                  <c:v>0.41264637002341925</c:v>
                </c:pt>
                <c:pt idx="46">
                  <c:v>0.97423887587822022</c:v>
                </c:pt>
                <c:pt idx="47">
                  <c:v>1.5594847775175644</c:v>
                </c:pt>
                <c:pt idx="48">
                  <c:v>2.6288056206088997</c:v>
                </c:pt>
                <c:pt idx="49">
                  <c:v>0.47307692307692306</c:v>
                </c:pt>
                <c:pt idx="50">
                  <c:v>0.69898785425101206</c:v>
                </c:pt>
                <c:pt idx="51">
                  <c:v>1.1234817813765181</c:v>
                </c:pt>
                <c:pt idx="52">
                  <c:v>1.7325910931174087</c:v>
                </c:pt>
                <c:pt idx="53">
                  <c:v>0.70992736077481844</c:v>
                </c:pt>
                <c:pt idx="54">
                  <c:v>1.0377723970944308</c:v>
                </c:pt>
                <c:pt idx="55">
                  <c:v>2.3937046004842615</c:v>
                </c:pt>
                <c:pt idx="56">
                  <c:v>3.1627118644067798</c:v>
                </c:pt>
                <c:pt idx="57">
                  <c:v>0.77755511022044088</c:v>
                </c:pt>
                <c:pt idx="58">
                  <c:v>1.5240480961923848</c:v>
                </c:pt>
                <c:pt idx="59">
                  <c:v>2.4322645290581164</c:v>
                </c:pt>
                <c:pt idx="60">
                  <c:v>0.34449152542372879</c:v>
                </c:pt>
                <c:pt idx="61">
                  <c:v>0.73177966101694925</c:v>
                </c:pt>
                <c:pt idx="62">
                  <c:v>1.2550847457627121</c:v>
                </c:pt>
                <c:pt idx="63">
                  <c:v>2.2286016949152545</c:v>
                </c:pt>
                <c:pt idx="64">
                  <c:v>0.54193548387096779</c:v>
                </c:pt>
                <c:pt idx="65">
                  <c:v>0.78064516129032246</c:v>
                </c:pt>
                <c:pt idx="66">
                  <c:v>1.76848635235732</c:v>
                </c:pt>
                <c:pt idx="67">
                  <c:v>2.601488833746898</c:v>
                </c:pt>
                <c:pt idx="68">
                  <c:v>1.1045751633986931</c:v>
                </c:pt>
                <c:pt idx="69">
                  <c:v>1.729411764705882</c:v>
                </c:pt>
                <c:pt idx="70">
                  <c:v>2.3299632352941169</c:v>
                </c:pt>
                <c:pt idx="71">
                  <c:v>3.1172675521821636</c:v>
                </c:pt>
                <c:pt idx="72">
                  <c:v>3.9859209257473491</c:v>
                </c:pt>
                <c:pt idx="73">
                  <c:v>4.9788235294117644</c:v>
                </c:pt>
                <c:pt idx="74">
                  <c:v>5.4777941176470577</c:v>
                </c:pt>
                <c:pt idx="75">
                  <c:v>1.1002102803738316</c:v>
                </c:pt>
                <c:pt idx="76">
                  <c:v>1.6515887850467288</c:v>
                </c:pt>
                <c:pt idx="77">
                  <c:v>2.3503560302625726</c:v>
                </c:pt>
                <c:pt idx="78">
                  <c:v>2.5734214725324818</c:v>
                </c:pt>
                <c:pt idx="79">
                  <c:v>2.8132943925233644</c:v>
                </c:pt>
                <c:pt idx="80">
                  <c:v>3.1345056566650267</c:v>
                </c:pt>
                <c:pt idx="81">
                  <c:v>3.3306443679291688</c:v>
                </c:pt>
                <c:pt idx="82">
                  <c:v>2.3414634146341466</c:v>
                </c:pt>
                <c:pt idx="83">
                  <c:v>2.8292682926829271</c:v>
                </c:pt>
                <c:pt idx="84">
                  <c:v>3.0731707317073171</c:v>
                </c:pt>
                <c:pt idx="85">
                  <c:v>3.7073170731707319</c:v>
                </c:pt>
                <c:pt idx="86">
                  <c:v>4.0975609756097562</c:v>
                </c:pt>
                <c:pt idx="87">
                  <c:v>4.0975609756097562</c:v>
                </c:pt>
                <c:pt idx="88">
                  <c:v>4.0975609756097562</c:v>
                </c:pt>
                <c:pt idx="89">
                  <c:v>1.5441176470588234</c:v>
                </c:pt>
                <c:pt idx="90">
                  <c:v>1.8137254901960784</c:v>
                </c:pt>
                <c:pt idx="91">
                  <c:v>2.5</c:v>
                </c:pt>
                <c:pt idx="92">
                  <c:v>2.7450980392156858</c:v>
                </c:pt>
                <c:pt idx="93">
                  <c:v>2.892156862745098</c:v>
                </c:pt>
                <c:pt idx="94">
                  <c:v>3.0392156862745097</c:v>
                </c:pt>
                <c:pt idx="95">
                  <c:v>0.23364485981308411</c:v>
                </c:pt>
                <c:pt idx="96">
                  <c:v>0.5140186915887851</c:v>
                </c:pt>
                <c:pt idx="97">
                  <c:v>0.42056074766355139</c:v>
                </c:pt>
                <c:pt idx="98">
                  <c:v>1.0280373831775702</c:v>
                </c:pt>
                <c:pt idx="99">
                  <c:v>1.2616822429906542</c:v>
                </c:pt>
                <c:pt idx="100">
                  <c:v>1.542056074766355</c:v>
                </c:pt>
                <c:pt idx="101">
                  <c:v>1.8224299065420559</c:v>
                </c:pt>
                <c:pt idx="102">
                  <c:v>1.8224299065420559</c:v>
                </c:pt>
                <c:pt idx="103">
                  <c:v>1.8224299065420559</c:v>
                </c:pt>
                <c:pt idx="104">
                  <c:v>4.4700460829493087</c:v>
                </c:pt>
                <c:pt idx="105">
                  <c:v>5.9447004608294938</c:v>
                </c:pt>
                <c:pt idx="106">
                  <c:v>1.1764705882352942</c:v>
                </c:pt>
                <c:pt idx="107">
                  <c:v>1.7647058823529411</c:v>
                </c:pt>
                <c:pt idx="108">
                  <c:v>2.107843137254902</c:v>
                </c:pt>
                <c:pt idx="109">
                  <c:v>2.107843137254902</c:v>
                </c:pt>
                <c:pt idx="110">
                  <c:v>2.107843137254902</c:v>
                </c:pt>
                <c:pt idx="111">
                  <c:v>0.2293577981651376</c:v>
                </c:pt>
                <c:pt idx="112">
                  <c:v>0.50458715596330272</c:v>
                </c:pt>
                <c:pt idx="113">
                  <c:v>0.73394495412844041</c:v>
                </c:pt>
                <c:pt idx="114">
                  <c:v>1.0550458715596329</c:v>
                </c:pt>
                <c:pt idx="115">
                  <c:v>1.2844036697247705</c:v>
                </c:pt>
                <c:pt idx="116">
                  <c:v>1.3761467889908257</c:v>
                </c:pt>
                <c:pt idx="117">
                  <c:v>1.5596330275229355</c:v>
                </c:pt>
                <c:pt idx="118">
                  <c:v>1.5596330275229355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84416"/>
        <c:axId val="99811712"/>
      </c:scatterChart>
      <c:valAx>
        <c:axId val="107084416"/>
        <c:scaling>
          <c:orientation val="minMax"/>
        </c:scaling>
        <c:delete val="0"/>
        <c:axPos val="b"/>
        <c:majorTickMark val="out"/>
        <c:minorTickMark val="none"/>
        <c:tickLblPos val="nextTo"/>
        <c:crossAx val="99811712"/>
        <c:crosses val="autoZero"/>
        <c:crossBetween val="midCat"/>
      </c:valAx>
      <c:valAx>
        <c:axId val="99811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084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All_f_M_concrete_ft!$O$2:$O$145</c:f>
              <c:numCache>
                <c:formatCode>General</c:formatCode>
                <c:ptCount val="144"/>
                <c:pt idx="0">
                  <c:v>0.38107416879795397</c:v>
                </c:pt>
                <c:pt idx="1">
                  <c:v>0.32480818414322249</c:v>
                </c:pt>
                <c:pt idx="2">
                  <c:v>0.29923273657289001</c:v>
                </c:pt>
                <c:pt idx="3">
                  <c:v>0.27877237851662406</c:v>
                </c:pt>
                <c:pt idx="4">
                  <c:v>0.26598465473145783</c:v>
                </c:pt>
                <c:pt idx="5">
                  <c:v>0.25319693094629153</c:v>
                </c:pt>
                <c:pt idx="6">
                  <c:v>0.24040920716112529</c:v>
                </c:pt>
                <c:pt idx="7">
                  <c:v>0.61031941031941028</c:v>
                </c:pt>
                <c:pt idx="8">
                  <c:v>0.63390663390663393</c:v>
                </c:pt>
                <c:pt idx="9">
                  <c:v>0.39901719901719901</c:v>
                </c:pt>
                <c:pt idx="10">
                  <c:v>0.32850122850122848</c:v>
                </c:pt>
                <c:pt idx="11">
                  <c:v>0.54915254237288136</c:v>
                </c:pt>
                <c:pt idx="12">
                  <c:v>0.4893462469733656</c:v>
                </c:pt>
                <c:pt idx="13">
                  <c:v>0.27966101694915257</c:v>
                </c:pt>
                <c:pt idx="14">
                  <c:v>0.30508474576271188</c:v>
                </c:pt>
                <c:pt idx="15">
                  <c:v>0.49268292682926834</c:v>
                </c:pt>
                <c:pt idx="16">
                  <c:v>0.59512195121951228</c:v>
                </c:pt>
                <c:pt idx="17">
                  <c:v>0.65365853658536599</c:v>
                </c:pt>
                <c:pt idx="18">
                  <c:v>0.72682926829268302</c:v>
                </c:pt>
                <c:pt idx="19">
                  <c:v>0.86829268292682937</c:v>
                </c:pt>
                <c:pt idx="20">
                  <c:v>0.68627450980392146</c:v>
                </c:pt>
                <c:pt idx="21">
                  <c:v>0.71568627450980393</c:v>
                </c:pt>
                <c:pt idx="22">
                  <c:v>0.48039215686274506</c:v>
                </c:pt>
                <c:pt idx="23">
                  <c:v>0.45098039215686275</c:v>
                </c:pt>
                <c:pt idx="24">
                  <c:v>0.44117647058823528</c:v>
                </c:pt>
                <c:pt idx="25">
                  <c:v>0.41666666666666663</c:v>
                </c:pt>
                <c:pt idx="26">
                  <c:v>0.48598130841121495</c:v>
                </c:pt>
                <c:pt idx="27">
                  <c:v>0.62149532710280375</c:v>
                </c:pt>
                <c:pt idx="28">
                  <c:v>0.94392523364485981</c:v>
                </c:pt>
                <c:pt idx="29">
                  <c:v>0.46728971962616822</c:v>
                </c:pt>
                <c:pt idx="30">
                  <c:v>0.42990654205607476</c:v>
                </c:pt>
                <c:pt idx="31">
                  <c:v>0.39719626168224298</c:v>
                </c:pt>
                <c:pt idx="32">
                  <c:v>0.37383177570093457</c:v>
                </c:pt>
                <c:pt idx="33">
                  <c:v>0.58525345622119818</c:v>
                </c:pt>
                <c:pt idx="34">
                  <c:v>0.77880184331797231</c:v>
                </c:pt>
                <c:pt idx="35">
                  <c:v>0.56372549019607843</c:v>
                </c:pt>
                <c:pt idx="36">
                  <c:v>0.46078431372549017</c:v>
                </c:pt>
                <c:pt idx="37">
                  <c:v>0.42156862745098039</c:v>
                </c:pt>
                <c:pt idx="38">
                  <c:v>0.59174311926605505</c:v>
                </c:pt>
                <c:pt idx="39">
                  <c:v>0.47706422018348621</c:v>
                </c:pt>
                <c:pt idx="40">
                  <c:v>0.42201834862385318</c:v>
                </c:pt>
                <c:pt idx="41">
                  <c:v>0.38073394495412838</c:v>
                </c:pt>
                <c:pt idx="42">
                  <c:v>0.35779816513761464</c:v>
                </c:pt>
                <c:pt idx="43">
                  <c:v>0.34862385321100914</c:v>
                </c:pt>
                <c:pt idx="44">
                  <c:v>0.32568807339449535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0256"/>
        <c:axId val="105281792"/>
      </c:scatterChart>
      <c:valAx>
        <c:axId val="105280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05281792"/>
        <c:crosses val="autoZero"/>
        <c:crossBetween val="midCat"/>
      </c:valAx>
      <c:valAx>
        <c:axId val="105281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280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All_f_M_concrete_ft!$P$1</c:f>
              <c:strCache>
                <c:ptCount val="1"/>
                <c:pt idx="0">
                  <c:v>σ2/ft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All_f_M_concrete_ft!$P$2:$P$145</c:f>
              <c:numCache>
                <c:formatCode>General</c:formatCode>
                <c:ptCount val="144"/>
                <c:pt idx="0">
                  <c:v>0.69053708439897699</c:v>
                </c:pt>
                <c:pt idx="1">
                  <c:v>1.0997442455242965</c:v>
                </c:pt>
                <c:pt idx="2">
                  <c:v>1.4066496163682864</c:v>
                </c:pt>
                <c:pt idx="3">
                  <c:v>1.7391304347826086</c:v>
                </c:pt>
                <c:pt idx="4">
                  <c:v>2.0204603580562659</c:v>
                </c:pt>
                <c:pt idx="5">
                  <c:v>2.3529411764705879</c:v>
                </c:pt>
                <c:pt idx="6">
                  <c:v>2.7365728900255752</c:v>
                </c:pt>
                <c:pt idx="7">
                  <c:v>0.39287469287469284</c:v>
                </c:pt>
                <c:pt idx="8">
                  <c:v>0.58574938574938573</c:v>
                </c:pt>
                <c:pt idx="9">
                  <c:v>1.5628992628992628</c:v>
                </c:pt>
                <c:pt idx="10">
                  <c:v>2.6869778869778869</c:v>
                </c:pt>
                <c:pt idx="11">
                  <c:v>0.70992736077481844</c:v>
                </c:pt>
                <c:pt idx="12">
                  <c:v>1.0377723970944308</c:v>
                </c:pt>
                <c:pt idx="13">
                  <c:v>2.3937046004842615</c:v>
                </c:pt>
                <c:pt idx="14">
                  <c:v>3.1627118644067798</c:v>
                </c:pt>
                <c:pt idx="15">
                  <c:v>2.3414634146341466</c:v>
                </c:pt>
                <c:pt idx="16">
                  <c:v>2.8292682926829271</c:v>
                </c:pt>
                <c:pt idx="17">
                  <c:v>3.0731707317073171</c:v>
                </c:pt>
                <c:pt idx="18">
                  <c:v>3.7073170731707319</c:v>
                </c:pt>
                <c:pt idx="19">
                  <c:v>4.0975609756097562</c:v>
                </c:pt>
                <c:pt idx="20">
                  <c:v>1.5441176470588234</c:v>
                </c:pt>
                <c:pt idx="21">
                  <c:v>1.8137254901960784</c:v>
                </c:pt>
                <c:pt idx="22">
                  <c:v>2.5</c:v>
                </c:pt>
                <c:pt idx="23">
                  <c:v>2.7450980392156858</c:v>
                </c:pt>
                <c:pt idx="24">
                  <c:v>2.892156862745098</c:v>
                </c:pt>
                <c:pt idx="25">
                  <c:v>3.0392156862745097</c:v>
                </c:pt>
                <c:pt idx="26">
                  <c:v>0.23364485981308411</c:v>
                </c:pt>
                <c:pt idx="27">
                  <c:v>0.5140186915887851</c:v>
                </c:pt>
                <c:pt idx="28">
                  <c:v>0.42056074766355139</c:v>
                </c:pt>
                <c:pt idx="29">
                  <c:v>1.0280373831775702</c:v>
                </c:pt>
                <c:pt idx="30">
                  <c:v>1.2616822429906542</c:v>
                </c:pt>
                <c:pt idx="31">
                  <c:v>1.542056074766355</c:v>
                </c:pt>
                <c:pt idx="32">
                  <c:v>1.8224299065420559</c:v>
                </c:pt>
                <c:pt idx="33">
                  <c:v>4.4700460829493087</c:v>
                </c:pt>
                <c:pt idx="34">
                  <c:v>5.9447004608294938</c:v>
                </c:pt>
                <c:pt idx="35">
                  <c:v>1.1764705882352942</c:v>
                </c:pt>
                <c:pt idx="36">
                  <c:v>1.7647058823529411</c:v>
                </c:pt>
                <c:pt idx="37">
                  <c:v>2.107843137254902</c:v>
                </c:pt>
                <c:pt idx="38">
                  <c:v>0.2293577981651376</c:v>
                </c:pt>
                <c:pt idx="39">
                  <c:v>0.50458715596330272</c:v>
                </c:pt>
                <c:pt idx="40">
                  <c:v>0.73394495412844041</c:v>
                </c:pt>
                <c:pt idx="41">
                  <c:v>1.0550458715596329</c:v>
                </c:pt>
                <c:pt idx="42">
                  <c:v>1.2844036697247705</c:v>
                </c:pt>
                <c:pt idx="43">
                  <c:v>1.3761467889908257</c:v>
                </c:pt>
                <c:pt idx="44">
                  <c:v>1.5596330275229355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05984"/>
        <c:axId val="105307520"/>
      </c:scatterChart>
      <c:valAx>
        <c:axId val="105305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5307520"/>
        <c:crosses val="autoZero"/>
        <c:crossBetween val="midCat"/>
      </c:valAx>
      <c:valAx>
        <c:axId val="10530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305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All_f_M_fiber_ft!$O$1</c:f>
              <c:strCache>
                <c:ptCount val="1"/>
                <c:pt idx="0">
                  <c:v>σ1/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All_f_M_fiber_ft!$O$2:$O$153</c:f>
              <c:numCache>
                <c:formatCode>General</c:formatCode>
                <c:ptCount val="152"/>
                <c:pt idx="0">
                  <c:v>0.60109289617486339</c:v>
                </c:pt>
                <c:pt idx="1">
                  <c:v>0.49180327868852458</c:v>
                </c:pt>
                <c:pt idx="2">
                  <c:v>0.6295399515738499</c:v>
                </c:pt>
                <c:pt idx="3">
                  <c:v>0.6295399515738499</c:v>
                </c:pt>
                <c:pt idx="4">
                  <c:v>0.60532687651331718</c:v>
                </c:pt>
                <c:pt idx="5">
                  <c:v>0.60532687651331718</c:v>
                </c:pt>
                <c:pt idx="6">
                  <c:v>0.55690072639225174</c:v>
                </c:pt>
                <c:pt idx="7">
                  <c:v>0.55690072639225174</c:v>
                </c:pt>
                <c:pt idx="8">
                  <c:v>0.77120822622107965</c:v>
                </c:pt>
                <c:pt idx="9">
                  <c:v>0.79691516709511567</c:v>
                </c:pt>
                <c:pt idx="10">
                  <c:v>0.79691516709511567</c:v>
                </c:pt>
                <c:pt idx="11">
                  <c:v>0.79691516709511567</c:v>
                </c:pt>
                <c:pt idx="12">
                  <c:v>0.6325301204819278</c:v>
                </c:pt>
                <c:pt idx="13">
                  <c:v>0.75301204819277112</c:v>
                </c:pt>
                <c:pt idx="14">
                  <c:v>0.75301204819277112</c:v>
                </c:pt>
                <c:pt idx="15">
                  <c:v>0.67771084337349397</c:v>
                </c:pt>
                <c:pt idx="16">
                  <c:v>0.67771084337349397</c:v>
                </c:pt>
                <c:pt idx="17">
                  <c:v>0.52500000000000002</c:v>
                </c:pt>
                <c:pt idx="18">
                  <c:v>0.53749999999999998</c:v>
                </c:pt>
                <c:pt idx="19">
                  <c:v>0.53749999999999998</c:v>
                </c:pt>
                <c:pt idx="20">
                  <c:v>0.53749999999999998</c:v>
                </c:pt>
                <c:pt idx="21">
                  <c:v>0.55000000000000004</c:v>
                </c:pt>
                <c:pt idx="22">
                  <c:v>0.56976127320954906</c:v>
                </c:pt>
                <c:pt idx="23">
                  <c:v>0.63740053050397882</c:v>
                </c:pt>
                <c:pt idx="24">
                  <c:v>0.60583554376657822</c:v>
                </c:pt>
                <c:pt idx="25">
                  <c:v>0.50238726790450927</c:v>
                </c:pt>
                <c:pt idx="26">
                  <c:v>0.69973262032085559</c:v>
                </c:pt>
                <c:pt idx="27">
                  <c:v>0.72352941176470587</c:v>
                </c:pt>
                <c:pt idx="28">
                  <c:v>0.68983957219251335</c:v>
                </c:pt>
                <c:pt idx="29">
                  <c:v>0.71604278074866301</c:v>
                </c:pt>
                <c:pt idx="30">
                  <c:v>0.58549450549450555</c:v>
                </c:pt>
                <c:pt idx="31">
                  <c:v>0.60637362637362635</c:v>
                </c:pt>
                <c:pt idx="32">
                  <c:v>0.59098901098901102</c:v>
                </c:pt>
                <c:pt idx="33">
                  <c:v>0.60395604395604408</c:v>
                </c:pt>
                <c:pt idx="34">
                  <c:v>0.43887587822014057</c:v>
                </c:pt>
                <c:pt idx="35">
                  <c:v>0.74332552693208431</c:v>
                </c:pt>
                <c:pt idx="36">
                  <c:v>0.76721311475409837</c:v>
                </c:pt>
                <c:pt idx="37">
                  <c:v>0.88056206088992983</c:v>
                </c:pt>
                <c:pt idx="38">
                  <c:v>0.41781376518218621</c:v>
                </c:pt>
                <c:pt idx="39">
                  <c:v>0.66396761133603233</c:v>
                </c:pt>
                <c:pt idx="40">
                  <c:v>0.72793522267206479</c:v>
                </c:pt>
                <c:pt idx="41">
                  <c:v>0.63906882591093117</c:v>
                </c:pt>
                <c:pt idx="42">
                  <c:v>0.53386773547094191</c:v>
                </c:pt>
                <c:pt idx="43">
                  <c:v>0.67595190380761527</c:v>
                </c:pt>
                <c:pt idx="44">
                  <c:v>0.7366733466933868</c:v>
                </c:pt>
                <c:pt idx="45">
                  <c:v>0.32987288135593223</c:v>
                </c:pt>
                <c:pt idx="46">
                  <c:v>0.5216101694915255</c:v>
                </c:pt>
                <c:pt idx="47">
                  <c:v>0.63305084745762719</c:v>
                </c:pt>
                <c:pt idx="48">
                  <c:v>0.72097457627118644</c:v>
                </c:pt>
                <c:pt idx="49">
                  <c:v>0.49330024813895779</c:v>
                </c:pt>
                <c:pt idx="50">
                  <c:v>0.53821339950372205</c:v>
                </c:pt>
                <c:pt idx="51">
                  <c:v>0.59826302729528535</c:v>
                </c:pt>
                <c:pt idx="52">
                  <c:v>0.70744416873449123</c:v>
                </c:pt>
                <c:pt idx="53">
                  <c:v>0.76923076923076927</c:v>
                </c:pt>
                <c:pt idx="54">
                  <c:v>0.8205128205128206</c:v>
                </c:pt>
                <c:pt idx="55">
                  <c:v>0.8205128205128206</c:v>
                </c:pt>
                <c:pt idx="56">
                  <c:v>0.79487179487179493</c:v>
                </c:pt>
                <c:pt idx="57">
                  <c:v>0.78205128205128205</c:v>
                </c:pt>
                <c:pt idx="58">
                  <c:v>0.76923076923076927</c:v>
                </c:pt>
                <c:pt idx="59">
                  <c:v>0.76923076923076927</c:v>
                </c:pt>
                <c:pt idx="60">
                  <c:v>0.44543429844097993</c:v>
                </c:pt>
                <c:pt idx="61">
                  <c:v>0.50111358574610243</c:v>
                </c:pt>
                <c:pt idx="62">
                  <c:v>0.46770601336302897</c:v>
                </c:pt>
                <c:pt idx="63">
                  <c:v>0.45657015590200439</c:v>
                </c:pt>
                <c:pt idx="64">
                  <c:v>0.44543429844097993</c:v>
                </c:pt>
                <c:pt idx="65">
                  <c:v>0.42316258351893093</c:v>
                </c:pt>
                <c:pt idx="66">
                  <c:v>0.42316258351893093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65440"/>
        <c:axId val="107566976"/>
      </c:scatterChart>
      <c:valAx>
        <c:axId val="107565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566976"/>
        <c:crosses val="autoZero"/>
        <c:crossBetween val="midCat"/>
      </c:valAx>
      <c:valAx>
        <c:axId val="107566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65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All_f_M_fiber_ft!$V$1</c:f>
              <c:strCache>
                <c:ptCount val="1"/>
                <c:pt idx="0">
                  <c:v>σx/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All_f_M_fiber_ft!$V$2:$V$153</c:f>
              <c:numCache>
                <c:formatCode>General</c:formatCode>
                <c:ptCount val="152"/>
                <c:pt idx="0">
                  <c:v>-6.1612021857923409E-2</c:v>
                </c:pt>
                <c:pt idx="1">
                  <c:v>-0.96690953248330302</c:v>
                </c:pt>
                <c:pt idx="2">
                  <c:v>0.32444589308996091</c:v>
                </c:pt>
                <c:pt idx="3">
                  <c:v>1.4444030545725628E-2</c:v>
                </c:pt>
                <c:pt idx="4">
                  <c:v>-0.31345278450363195</c:v>
                </c:pt>
                <c:pt idx="5">
                  <c:v>-0.66386440677966108</c:v>
                </c:pt>
                <c:pt idx="6">
                  <c:v>-1.2474576271186442</c:v>
                </c:pt>
                <c:pt idx="7">
                  <c:v>-1.6803979366249082</c:v>
                </c:pt>
                <c:pt idx="8">
                  <c:v>-6.2930591259640165E-2</c:v>
                </c:pt>
                <c:pt idx="9">
                  <c:v>-0.33833651214860272</c:v>
                </c:pt>
                <c:pt idx="10">
                  <c:v>-0.64507007214528556</c:v>
                </c:pt>
                <c:pt idx="11">
                  <c:v>-0.96542831080520775</c:v>
                </c:pt>
                <c:pt idx="12">
                  <c:v>0.1729632816982215</c:v>
                </c:pt>
                <c:pt idx="13">
                  <c:v>-8.6698795180722973E-2</c:v>
                </c:pt>
                <c:pt idx="14">
                  <c:v>-0.39736144578313254</c:v>
                </c:pt>
                <c:pt idx="15">
                  <c:v>-1.1155421686746991</c:v>
                </c:pt>
                <c:pt idx="16">
                  <c:v>-1.255354752342704</c:v>
                </c:pt>
                <c:pt idx="17">
                  <c:v>-5.0119047619047122E-3</c:v>
                </c:pt>
                <c:pt idx="18">
                  <c:v>-0.27906976744186052</c:v>
                </c:pt>
                <c:pt idx="19">
                  <c:v>-0.5871627906976743</c:v>
                </c:pt>
                <c:pt idx="20">
                  <c:v>-1.0457674418604652</c:v>
                </c:pt>
                <c:pt idx="21">
                  <c:v>-1.4071022727272731</c:v>
                </c:pt>
                <c:pt idx="22">
                  <c:v>2.3872679045092837E-2</c:v>
                </c:pt>
                <c:pt idx="23">
                  <c:v>-0.37214854111405837</c:v>
                </c:pt>
                <c:pt idx="24">
                  <c:v>-0.6692307692307693</c:v>
                </c:pt>
                <c:pt idx="25">
                  <c:v>-1.1323607427055704</c:v>
                </c:pt>
                <c:pt idx="26">
                  <c:v>-2.1390374331550801E-2</c:v>
                </c:pt>
                <c:pt idx="27">
                  <c:v>-0.3403743315508021</c:v>
                </c:pt>
                <c:pt idx="28">
                  <c:v>-1.0842245989304811</c:v>
                </c:pt>
                <c:pt idx="29">
                  <c:v>-1.7820855614973261</c:v>
                </c:pt>
                <c:pt idx="30">
                  <c:v>-0.12725274725274724</c:v>
                </c:pt>
                <c:pt idx="31">
                  <c:v>-0.37120879120879124</c:v>
                </c:pt>
                <c:pt idx="32">
                  <c:v>-0.82263736263736265</c:v>
                </c:pt>
                <c:pt idx="33">
                  <c:v>-1.5707692307692309</c:v>
                </c:pt>
                <c:pt idx="34">
                  <c:v>2.5761124121779864E-2</c:v>
                </c:pt>
                <c:pt idx="35">
                  <c:v>-0.23091334894613585</c:v>
                </c:pt>
                <c:pt idx="36">
                  <c:v>-0.79227166276346617</c:v>
                </c:pt>
                <c:pt idx="37">
                  <c:v>-1.7480093676814992</c:v>
                </c:pt>
                <c:pt idx="38">
                  <c:v>-5.526315789473684E-2</c:v>
                </c:pt>
                <c:pt idx="39">
                  <c:v>-3.5020242914979752E-2</c:v>
                </c:pt>
                <c:pt idx="40">
                  <c:v>-0.395748987854251</c:v>
                </c:pt>
                <c:pt idx="41">
                  <c:v>-1.0937246963562752</c:v>
                </c:pt>
                <c:pt idx="42">
                  <c:v>-0.24388777555110222</c:v>
                </c:pt>
                <c:pt idx="43">
                  <c:v>-0.84809619238476952</c:v>
                </c:pt>
                <c:pt idx="44">
                  <c:v>-1.6955911823647294</c:v>
                </c:pt>
                <c:pt idx="45">
                  <c:v>-1.4618644067796612E-2</c:v>
                </c:pt>
                <c:pt idx="46">
                  <c:v>-0.21016949152542375</c:v>
                </c:pt>
                <c:pt idx="47">
                  <c:v>-0.62203389830508482</c:v>
                </c:pt>
                <c:pt idx="48">
                  <c:v>-1.5074152542372883</c:v>
                </c:pt>
                <c:pt idx="49">
                  <c:v>-4.8883374689826301E-2</c:v>
                </c:pt>
                <c:pt idx="50">
                  <c:v>-0.24267990074441687</c:v>
                </c:pt>
                <c:pt idx="51">
                  <c:v>-1.1702233250620346</c:v>
                </c:pt>
                <c:pt idx="52">
                  <c:v>-1.8940446650124068</c:v>
                </c:pt>
                <c:pt idx="53">
                  <c:v>0.19145299145299141</c:v>
                </c:pt>
                <c:pt idx="54">
                  <c:v>-8.4102564102563809E-2</c:v>
                </c:pt>
                <c:pt idx="55">
                  <c:v>-0.39823717948717924</c:v>
                </c:pt>
                <c:pt idx="56">
                  <c:v>-0.8356989247311829</c:v>
                </c:pt>
                <c:pt idx="57">
                  <c:v>-1.3028919714165621</c:v>
                </c:pt>
                <c:pt idx="58">
                  <c:v>-1.8350769230769226</c:v>
                </c:pt>
                <c:pt idx="59">
                  <c:v>-2.0960769230769229</c:v>
                </c:pt>
                <c:pt idx="60">
                  <c:v>-7.8942093541202657E-2</c:v>
                </c:pt>
                <c:pt idx="61">
                  <c:v>-0.2860579064587972</c:v>
                </c:pt>
                <c:pt idx="62">
                  <c:v>-0.652508219323364</c:v>
                </c:pt>
                <c:pt idx="63">
                  <c:v>-0.76996034548318748</c:v>
                </c:pt>
                <c:pt idx="64">
                  <c:v>-0.89542316258351895</c:v>
                </c:pt>
                <c:pt idx="65">
                  <c:v>-1.0707888875864495</c:v>
                </c:pt>
                <c:pt idx="66">
                  <c:v>-1.1642714804829448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99360"/>
        <c:axId val="107600896"/>
      </c:scatterChart>
      <c:valAx>
        <c:axId val="107599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07600896"/>
        <c:crosses val="autoZero"/>
        <c:crossBetween val="midCat"/>
      </c:valAx>
      <c:valAx>
        <c:axId val="107600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599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All_f_M_expl4!$O$1</c:f>
              <c:strCache>
                <c:ptCount val="1"/>
                <c:pt idx="0">
                  <c:v>σ1/√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All_f_M_expl4!$O$2:$O$151</c:f>
              <c:numCache>
                <c:formatCode>General</c:formatCode>
                <c:ptCount val="150"/>
                <c:pt idx="0">
                  <c:v>1.0114434748483472</c:v>
                </c:pt>
                <c:pt idx="1">
                  <c:v>0.91029912736351248</c:v>
                </c:pt>
                <c:pt idx="2">
                  <c:v>0.91029912736351248</c:v>
                </c:pt>
                <c:pt idx="3">
                  <c:v>0.91029912736351248</c:v>
                </c:pt>
                <c:pt idx="4">
                  <c:v>0.91029912736351248</c:v>
                </c:pt>
                <c:pt idx="5">
                  <c:v>0.91029912736351248</c:v>
                </c:pt>
                <c:pt idx="6">
                  <c:v>0.91029912736351248</c:v>
                </c:pt>
                <c:pt idx="7">
                  <c:v>1.1499584216764966</c:v>
                </c:pt>
                <c:pt idx="8">
                  <c:v>0.94087507228077005</c:v>
                </c:pt>
                <c:pt idx="9">
                  <c:v>1.2793763613933196</c:v>
                </c:pt>
                <c:pt idx="10">
                  <c:v>1.2793763613933196</c:v>
                </c:pt>
                <c:pt idx="11">
                  <c:v>1.2301695782628073</c:v>
                </c:pt>
                <c:pt idx="12">
                  <c:v>1.2301695782628073</c:v>
                </c:pt>
                <c:pt idx="13">
                  <c:v>1.1317560120017827</c:v>
                </c:pt>
                <c:pt idx="14">
                  <c:v>1.1317560120017827</c:v>
                </c:pt>
                <c:pt idx="15">
                  <c:v>1.5210603796901816</c:v>
                </c:pt>
                <c:pt idx="16">
                  <c:v>1.5717623923465209</c:v>
                </c:pt>
                <c:pt idx="17">
                  <c:v>1.5717623923465209</c:v>
                </c:pt>
                <c:pt idx="18">
                  <c:v>1.5717623923465209</c:v>
                </c:pt>
                <c:pt idx="19">
                  <c:v>1.1525247298917487</c:v>
                </c:pt>
                <c:pt idx="20">
                  <c:v>1.3720532498711293</c:v>
                </c:pt>
                <c:pt idx="21">
                  <c:v>1.3720532498711293</c:v>
                </c:pt>
                <c:pt idx="22">
                  <c:v>1.2348479248840163</c:v>
                </c:pt>
                <c:pt idx="23">
                  <c:v>1.2348479248840163</c:v>
                </c:pt>
                <c:pt idx="24">
                  <c:v>1.05</c:v>
                </c:pt>
                <c:pt idx="25">
                  <c:v>1.075</c:v>
                </c:pt>
                <c:pt idx="26">
                  <c:v>1.075</c:v>
                </c:pt>
                <c:pt idx="27">
                  <c:v>1.075</c:v>
                </c:pt>
                <c:pt idx="28">
                  <c:v>1.1000000000000001</c:v>
                </c:pt>
                <c:pt idx="29">
                  <c:v>1.2312730871879785</c:v>
                </c:pt>
                <c:pt idx="30">
                  <c:v>1.2788585205092531</c:v>
                </c:pt>
                <c:pt idx="31">
                  <c:v>0.80498691368489417</c:v>
                </c:pt>
                <c:pt idx="32">
                  <c:v>0.66272629531816718</c:v>
                </c:pt>
                <c:pt idx="33">
                  <c:v>1.1062762832376511</c:v>
                </c:pt>
                <c:pt idx="34">
                  <c:v>1.2376079649069254</c:v>
                </c:pt>
                <c:pt idx="35">
                  <c:v>1.1763198467945972</c:v>
                </c:pt>
                <c:pt idx="36">
                  <c:v>0.97545962777100137</c:v>
                </c:pt>
                <c:pt idx="37">
                  <c:v>1.353218484716965</c:v>
                </c:pt>
                <c:pt idx="38">
                  <c:v>1.3992392891265217</c:v>
                </c:pt>
                <c:pt idx="39">
                  <c:v>1.3340862401871494</c:v>
                </c:pt>
                <c:pt idx="40">
                  <c:v>1.3847608338066613</c:v>
                </c:pt>
                <c:pt idx="41">
                  <c:v>1.2489024632201517</c:v>
                </c:pt>
                <c:pt idx="42">
                  <c:v>1.2934391501593088</c:v>
                </c:pt>
                <c:pt idx="43">
                  <c:v>1.2606226439936141</c:v>
                </c:pt>
                <c:pt idx="44">
                  <c:v>1.2882822706189854</c:v>
                </c:pt>
                <c:pt idx="45">
                  <c:v>0.90689216326118038</c:v>
                </c:pt>
                <c:pt idx="46">
                  <c:v>1.5360062573057558</c:v>
                </c:pt>
                <c:pt idx="47">
                  <c:v>1.58536751699233</c:v>
                </c:pt>
                <c:pt idx="48">
                  <c:v>1.8195915335443105</c:v>
                </c:pt>
                <c:pt idx="49">
                  <c:v>0.92863750265430933</c:v>
                </c:pt>
                <c:pt idx="50">
                  <c:v>1.4757417677839797</c:v>
                </c:pt>
                <c:pt idx="51">
                  <c:v>1.6179168893143876</c:v>
                </c:pt>
                <c:pt idx="52">
                  <c:v>1.4204014514920806</c:v>
                </c:pt>
                <c:pt idx="53">
                  <c:v>1.1160098414000188</c:v>
                </c:pt>
                <c:pt idx="54">
                  <c:v>0.99446908706765336</c:v>
                </c:pt>
                <c:pt idx="55">
                  <c:v>0.56833834515741699</c:v>
                </c:pt>
                <c:pt idx="56">
                  <c:v>0.62000546744445495</c:v>
                </c:pt>
                <c:pt idx="57">
                  <c:v>1.1925701854794917</c:v>
                </c:pt>
                <c:pt idx="58">
                  <c:v>1.5099621755339059</c:v>
                </c:pt>
                <c:pt idx="59">
                  <c:v>1.6456036042877669</c:v>
                </c:pt>
                <c:pt idx="60">
                  <c:v>0.7166673400338448</c:v>
                </c:pt>
                <c:pt idx="61">
                  <c:v>1.1332273546328362</c:v>
                </c:pt>
                <c:pt idx="62">
                  <c:v>1.3753384791400953</c:v>
                </c:pt>
                <c:pt idx="63">
                  <c:v>1.5663577123539973</c:v>
                </c:pt>
                <c:pt idx="64">
                  <c:v>0.990293336996795</c:v>
                </c:pt>
                <c:pt idx="65">
                  <c:v>1.0804558591277911</c:v>
                </c:pt>
                <c:pt idx="66">
                  <c:v>1.2010046456233767</c:v>
                </c:pt>
                <c:pt idx="67">
                  <c:v>1.4201842574335326</c:v>
                </c:pt>
                <c:pt idx="68">
                  <c:v>2.1004201260420148</c:v>
                </c:pt>
                <c:pt idx="69">
                  <c:v>2.2404481344448159</c:v>
                </c:pt>
                <c:pt idx="70">
                  <c:v>2.2404481344448159</c:v>
                </c:pt>
                <c:pt idx="71">
                  <c:v>2.1704341302434154</c:v>
                </c:pt>
                <c:pt idx="72">
                  <c:v>2.1354271281427151</c:v>
                </c:pt>
                <c:pt idx="73">
                  <c:v>2.1004201260420148</c:v>
                </c:pt>
                <c:pt idx="74">
                  <c:v>2.1004201260420148</c:v>
                </c:pt>
                <c:pt idx="75">
                  <c:v>1.3671718540493263</c:v>
                </c:pt>
                <c:pt idx="76">
                  <c:v>1.5380683358054921</c:v>
                </c:pt>
                <c:pt idx="77">
                  <c:v>1.4355304467517926</c:v>
                </c:pt>
                <c:pt idx="78">
                  <c:v>1.4013511504005594</c:v>
                </c:pt>
                <c:pt idx="79">
                  <c:v>1.3671718540493263</c:v>
                </c:pt>
                <c:pt idx="80">
                  <c:v>1.2988132613468599</c:v>
                </c:pt>
                <c:pt idx="81">
                  <c:v>1.2988132613468599</c:v>
                </c:pt>
                <c:pt idx="82">
                  <c:v>1.0476454436543674</c:v>
                </c:pt>
                <c:pt idx="83">
                  <c:v>1.0476454436543674</c:v>
                </c:pt>
                <c:pt idx="84">
                  <c:v>1.0476454436543674</c:v>
                </c:pt>
                <c:pt idx="85">
                  <c:v>0.69843029576957827</c:v>
                </c:pt>
                <c:pt idx="86">
                  <c:v>0.69843029576957827</c:v>
                </c:pt>
                <c:pt idx="87">
                  <c:v>0.69843029576957827</c:v>
                </c:pt>
                <c:pt idx="88">
                  <c:v>0.69843029576957827</c:v>
                </c:pt>
                <c:pt idx="89">
                  <c:v>0.98019605881960681</c:v>
                </c:pt>
                <c:pt idx="90">
                  <c:v>0.94518905671890674</c:v>
                </c:pt>
                <c:pt idx="91">
                  <c:v>0.84016805041680587</c:v>
                </c:pt>
                <c:pt idx="92">
                  <c:v>0.56011203361120399</c:v>
                </c:pt>
                <c:pt idx="93">
                  <c:v>0.52510503151050369</c:v>
                </c:pt>
                <c:pt idx="94">
                  <c:v>0.59511903571190417</c:v>
                </c:pt>
                <c:pt idx="95">
                  <c:v>0.95702029783452836</c:v>
                </c:pt>
                <c:pt idx="96">
                  <c:v>0.82030311242959575</c:v>
                </c:pt>
                <c:pt idx="97">
                  <c:v>0.82030311242959575</c:v>
                </c:pt>
                <c:pt idx="98">
                  <c:v>0.54686874161973054</c:v>
                </c:pt>
                <c:pt idx="99">
                  <c:v>0.54686874161973054</c:v>
                </c:pt>
                <c:pt idx="100">
                  <c:v>0.54686874161973054</c:v>
                </c:pt>
                <c:pt idx="101">
                  <c:v>0.54686874161973054</c:v>
                </c:pt>
                <c:pt idx="102">
                  <c:v>0.54686874161973054</c:v>
                </c:pt>
                <c:pt idx="103">
                  <c:v>0.54686874161973054</c:v>
                </c:pt>
                <c:pt idx="104">
                  <c:v>1.0502100630210074</c:v>
                </c:pt>
                <c:pt idx="105">
                  <c:v>0.91018205461820645</c:v>
                </c:pt>
                <c:pt idx="106">
                  <c:v>0.56011203361120399</c:v>
                </c:pt>
                <c:pt idx="107">
                  <c:v>0.56011203361120399</c:v>
                </c:pt>
                <c:pt idx="108">
                  <c:v>0.56011203361120399</c:v>
                </c:pt>
                <c:pt idx="109">
                  <c:v>1.3545709229571927</c:v>
                </c:pt>
                <c:pt idx="110">
                  <c:v>1.0159281922178944</c:v>
                </c:pt>
                <c:pt idx="111">
                  <c:v>0.67728546147859636</c:v>
                </c:pt>
                <c:pt idx="112">
                  <c:v>0.67728546147859636</c:v>
                </c:pt>
                <c:pt idx="113">
                  <c:v>0.67728546147859636</c:v>
                </c:pt>
                <c:pt idx="114">
                  <c:v>0.67728546147859636</c:v>
                </c:pt>
                <c:pt idx="115">
                  <c:v>0.67728546147859636</c:v>
                </c:pt>
                <c:pt idx="116">
                  <c:v>0.67728546147859636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97984"/>
        <c:axId val="124707968"/>
      </c:scatterChart>
      <c:valAx>
        <c:axId val="124697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4707968"/>
        <c:crosses val="autoZero"/>
        <c:crossBetween val="midCat"/>
      </c:valAx>
      <c:valAx>
        <c:axId val="124707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697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All_f_M_expl4!$R$1</c:f>
              <c:strCache>
                <c:ptCount val="1"/>
                <c:pt idx="0">
                  <c:v>σx/√ ft</c:v>
                </c:pt>
              </c:strCache>
            </c:strRef>
          </c:tx>
          <c:spPr>
            <a:ln w="28575">
              <a:noFill/>
            </a:ln>
          </c:spPr>
          <c:yVal>
            <c:numRef>
              <c:f>All_f_M_expl4!$R$2:$R$151</c:f>
              <c:numCache>
                <c:formatCode>General</c:formatCode>
                <c:ptCount val="150"/>
                <c:pt idx="0">
                  <c:v>-6.1596907618264293E-2</c:v>
                </c:pt>
                <c:pt idx="1">
                  <c:v>-1.0478554399428877</c:v>
                </c:pt>
                <c:pt idx="2">
                  <c:v>-1.6351950466569065</c:v>
                </c:pt>
                <c:pt idx="3">
                  <c:v>-2.8327441208773498</c:v>
                </c:pt>
                <c:pt idx="4">
                  <c:v>-3.9752257170227159</c:v>
                </c:pt>
                <c:pt idx="5">
                  <c:v>-5.2433229736138314</c:v>
                </c:pt>
                <c:pt idx="6">
                  <c:v>-6.7160127686451041</c:v>
                </c:pt>
                <c:pt idx="7">
                  <c:v>-0.11787073822184073</c:v>
                </c:pt>
                <c:pt idx="8">
                  <c:v>-1.8498068550705264</c:v>
                </c:pt>
                <c:pt idx="9">
                  <c:v>0.65935196826304543</c:v>
                </c:pt>
                <c:pt idx="10">
                  <c:v>2.9353738705932865E-2</c:v>
                </c:pt>
                <c:pt idx="11">
                  <c:v>-0.63701133169435986</c:v>
                </c:pt>
                <c:pt idx="12">
                  <c:v>-1.349131897159134</c:v>
                </c:pt>
                <c:pt idx="13">
                  <c:v>-2.5351334668839933</c:v>
                </c:pt>
                <c:pt idx="14">
                  <c:v>-3.4149721435110889</c:v>
                </c:pt>
                <c:pt idx="15">
                  <c:v>-0.12411852698271894</c:v>
                </c:pt>
                <c:pt idx="16">
                  <c:v>-0.66730390850924093</c:v>
                </c:pt>
                <c:pt idx="17">
                  <c:v>-1.2722770524270914</c:v>
                </c:pt>
                <c:pt idx="18">
                  <c:v>-1.9041222630528025</c:v>
                </c:pt>
                <c:pt idx="19">
                  <c:v>0.3151540979084943</c:v>
                </c:pt>
                <c:pt idx="20">
                  <c:v>-0.1579727229771625</c:v>
                </c:pt>
                <c:pt idx="21">
                  <c:v>-0.72402701174399542</c:v>
                </c:pt>
                <c:pt idx="22">
                  <c:v>-2.032614566489086</c:v>
                </c:pt>
                <c:pt idx="23">
                  <c:v>-2.2873652178962689</c:v>
                </c:pt>
                <c:pt idx="24">
                  <c:v>-1.0023809523809424E-2</c:v>
                </c:pt>
                <c:pt idx="25">
                  <c:v>-0.55813953488372103</c:v>
                </c:pt>
                <c:pt idx="26">
                  <c:v>-1.1743255813953486</c:v>
                </c:pt>
                <c:pt idx="27">
                  <c:v>-2.0915348837209304</c:v>
                </c:pt>
                <c:pt idx="28">
                  <c:v>-2.8142045454545461</c:v>
                </c:pt>
                <c:pt idx="29">
                  <c:v>0.39456255128890133</c:v>
                </c:pt>
                <c:pt idx="30">
                  <c:v>0.11598949372060667</c:v>
                </c:pt>
                <c:pt idx="31">
                  <c:v>-1.7373639978236171</c:v>
                </c:pt>
                <c:pt idx="32">
                  <c:v>-3.779076496264552</c:v>
                </c:pt>
                <c:pt idx="33">
                  <c:v>4.6352358236214426E-2</c:v>
                </c:pt>
                <c:pt idx="34">
                  <c:v>-0.72258176228232052</c:v>
                </c:pt>
                <c:pt idx="35">
                  <c:v>-1.2994111092218779</c:v>
                </c:pt>
                <c:pt idx="36">
                  <c:v>-2.1986468590044379</c:v>
                </c:pt>
                <c:pt idx="37">
                  <c:v>-4.136701519960153E-2</c:v>
                </c:pt>
                <c:pt idx="38">
                  <c:v>-0.65825262936365936</c:v>
                </c:pt>
                <c:pt idx="39">
                  <c:v>-2.0967905829298026</c:v>
                </c:pt>
                <c:pt idx="40">
                  <c:v>-3.4463894538168027</c:v>
                </c:pt>
                <c:pt idx="41">
                  <c:v>-0.2714393867133888</c:v>
                </c:pt>
                <c:pt idx="42">
                  <c:v>-0.79181541305511871</c:v>
                </c:pt>
                <c:pt idx="43">
                  <c:v>-1.7547454654027881</c:v>
                </c:pt>
                <c:pt idx="44">
                  <c:v>-3.3505652795174266</c:v>
                </c:pt>
                <c:pt idx="45">
                  <c:v>5.3232731034541E-2</c:v>
                </c:pt>
                <c:pt idx="46">
                  <c:v>-0.47715884363688565</c:v>
                </c:pt>
                <c:pt idx="47">
                  <c:v>-1.6371484462713837</c:v>
                </c:pt>
                <c:pt idx="48">
                  <c:v>-3.6120827676528551</c:v>
                </c:pt>
                <c:pt idx="49">
                  <c:v>-0.12282850689177638</c:v>
                </c:pt>
                <c:pt idx="50">
                  <c:v>-7.7836379825191621E-2</c:v>
                </c:pt>
                <c:pt idx="51">
                  <c:v>-0.87959608415173196</c:v>
                </c:pt>
                <c:pt idx="52">
                  <c:v>-2.4309246254075738</c:v>
                </c:pt>
                <c:pt idx="53">
                  <c:v>-0.24308150866473072</c:v>
                </c:pt>
                <c:pt idx="54">
                  <c:v>-0.8719441970726779</c:v>
                </c:pt>
                <c:pt idx="55">
                  <c:v>-3.4287286485340966</c:v>
                </c:pt>
                <c:pt idx="56">
                  <c:v>-4.8153757971519324</c:v>
                </c:pt>
                <c:pt idx="57">
                  <c:v>-0.54480402242062365</c:v>
                </c:pt>
                <c:pt idx="58">
                  <c:v>-1.894503387743697</c:v>
                </c:pt>
                <c:pt idx="59">
                  <c:v>-3.7876637910442863</c:v>
                </c:pt>
                <c:pt idx="60">
                  <c:v>-3.1759824317492164E-2</c:v>
                </c:pt>
                <c:pt idx="61">
                  <c:v>-0.45660501047756841</c:v>
                </c:pt>
                <c:pt idx="62">
                  <c:v>-1.3514035390747388</c:v>
                </c:pt>
                <c:pt idx="63">
                  <c:v>-3.2749442031732858</c:v>
                </c:pt>
                <c:pt idx="64">
                  <c:v>-9.813268983318342E-2</c:v>
                </c:pt>
                <c:pt idx="65">
                  <c:v>-0.48717650079621005</c:v>
                </c:pt>
                <c:pt idx="66">
                  <c:v>-2.3492069302197613</c:v>
                </c:pt>
                <c:pt idx="67">
                  <c:v>-3.8022681294248173</c:v>
                </c:pt>
                <c:pt idx="68">
                  <c:v>0.52277123137045689</c:v>
                </c:pt>
                <c:pt idx="69">
                  <c:v>-0.22964593378059281</c:v>
                </c:pt>
                <c:pt idx="70">
                  <c:v>-1.0874050027530007</c:v>
                </c:pt>
                <c:pt idx="71">
                  <c:v>-2.2819144930621618</c:v>
                </c:pt>
                <c:pt idx="72">
                  <c:v>-3.557606674468476</c:v>
                </c:pt>
                <c:pt idx="73">
                  <c:v>-5.0107622526858293</c:v>
                </c:pt>
                <c:pt idx="74">
                  <c:v>-5.7234348014518854</c:v>
                </c:pt>
                <c:pt idx="75">
                  <c:v>-0.24229703183389181</c:v>
                </c:pt>
                <c:pt idx="76">
                  <c:v>-0.87799776467047708</c:v>
                </c:pt>
                <c:pt idx="77">
                  <c:v>-2.0027440076282095</c:v>
                </c:pt>
                <c:pt idx="78">
                  <c:v>-2.3632399138617024</c:v>
                </c:pt>
                <c:pt idx="79">
                  <c:v>-2.7483230403063073</c:v>
                </c:pt>
                <c:pt idx="80">
                  <c:v>-3.286573202514524</c:v>
                </c:pt>
                <c:pt idx="81">
                  <c:v>-3.573499400831456</c:v>
                </c:pt>
                <c:pt idx="82">
                  <c:v>-1.2678372349006566</c:v>
                </c:pt>
                <c:pt idx="83">
                  <c:v>-2.1730028982180292</c:v>
                </c:pt>
                <c:pt idx="84">
                  <c:v>-3.3122358346576477</c:v>
                </c:pt>
                <c:pt idx="85">
                  <c:v>-7.6628978330655046</c:v>
                </c:pt>
                <c:pt idx="86">
                  <c:v>-9.6003434735303141</c:v>
                </c:pt>
                <c:pt idx="87">
                  <c:v>-10.701069619663169</c:v>
                </c:pt>
                <c:pt idx="88">
                  <c:v>-12.275680721475682</c:v>
                </c:pt>
                <c:pt idx="89">
                  <c:v>-1.2252450735245088</c:v>
                </c:pt>
                <c:pt idx="90">
                  <c:v>-1.9433294455042052</c:v>
                </c:pt>
                <c:pt idx="91">
                  <c:v>-3.3191889041778939</c:v>
                </c:pt>
                <c:pt idx="92">
                  <c:v>-6.3503576985722754</c:v>
                </c:pt>
                <c:pt idx="93">
                  <c:v>-7.7093820306246128</c:v>
                </c:pt>
                <c:pt idx="94">
                  <c:v>-7.8923080312486933</c:v>
                </c:pt>
                <c:pt idx="95">
                  <c:v>0.73717857542773446</c:v>
                </c:pt>
                <c:pt idx="96">
                  <c:v>1.9028753588609868E-2</c:v>
                </c:pt>
                <c:pt idx="97">
                  <c:v>-0.20256929637497542</c:v>
                </c:pt>
                <c:pt idx="98">
                  <c:v>-1.6242309239773158</c:v>
                </c:pt>
                <c:pt idx="99">
                  <c:v>-2.1574322194685962</c:v>
                </c:pt>
                <c:pt idx="100">
                  <c:v>-3.0792128082825947</c:v>
                </c:pt>
                <c:pt idx="101">
                  <c:v>-3.9341224582678151</c:v>
                </c:pt>
                <c:pt idx="102">
                  <c:v>-5.3186403052153928</c:v>
                </c:pt>
                <c:pt idx="103">
                  <c:v>-7.3499158873691774</c:v>
                </c:pt>
                <c:pt idx="104">
                  <c:v>-0.37434574330374021</c:v>
                </c:pt>
                <c:pt idx="105">
                  <c:v>-1.4649083955985331</c:v>
                </c:pt>
                <c:pt idx="106">
                  <c:v>-4.7792434442928498</c:v>
                </c:pt>
                <c:pt idx="107">
                  <c:v>-6.8001101580610221</c:v>
                </c:pt>
                <c:pt idx="108">
                  <c:v>-8.4577792250344306</c:v>
                </c:pt>
                <c:pt idx="109">
                  <c:v>1.1620471122482099</c:v>
                </c:pt>
                <c:pt idx="110">
                  <c:v>0.55897001268925939</c:v>
                </c:pt>
                <c:pt idx="111">
                  <c:v>-0.40995343969291792</c:v>
                </c:pt>
                <c:pt idx="112">
                  <c:v>-0.91439565140217638</c:v>
                </c:pt>
                <c:pt idx="113">
                  <c:v>-1.5268831809247312</c:v>
                </c:pt>
                <c:pt idx="114">
                  <c:v>-1.7497324481714183</c:v>
                </c:pt>
                <c:pt idx="115">
                  <c:v>-2.1137401967285507</c:v>
                </c:pt>
                <c:pt idx="116">
                  <c:v>-3.4547654104561727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93600"/>
        <c:axId val="124795136"/>
      </c:scatterChart>
      <c:valAx>
        <c:axId val="124793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4795136"/>
        <c:crosses val="autoZero"/>
        <c:crossBetween val="midCat"/>
      </c:valAx>
      <c:valAx>
        <c:axId val="12479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793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661147</xdr:colOff>
      <xdr:row>9</xdr:row>
      <xdr:rowOff>57149</xdr:rowOff>
    </xdr:from>
    <xdr:to>
      <xdr:col>16</xdr:col>
      <xdr:colOff>369794</xdr:colOff>
      <xdr:row>23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78441</xdr:colOff>
      <xdr:row>25</xdr:row>
      <xdr:rowOff>129989</xdr:rowOff>
    </xdr:from>
    <xdr:to>
      <xdr:col>16</xdr:col>
      <xdr:colOff>515471</xdr:colOff>
      <xdr:row>40</xdr:row>
      <xdr:rowOff>15689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523875</xdr:colOff>
      <xdr:row>37</xdr:row>
      <xdr:rowOff>0</xdr:rowOff>
    </xdr:from>
    <xdr:to>
      <xdr:col>35</xdr:col>
      <xdr:colOff>381000</xdr:colOff>
      <xdr:row>51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37</xdr:row>
      <xdr:rowOff>0</xdr:rowOff>
    </xdr:from>
    <xdr:to>
      <xdr:col>42</xdr:col>
      <xdr:colOff>114300</xdr:colOff>
      <xdr:row>49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219075</xdr:colOff>
      <xdr:row>35</xdr:row>
      <xdr:rowOff>180975</xdr:rowOff>
    </xdr:from>
    <xdr:to>
      <xdr:col>50</xdr:col>
      <xdr:colOff>561975</xdr:colOff>
      <xdr:row>64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33</xdr:row>
      <xdr:rowOff>0</xdr:rowOff>
    </xdr:from>
    <xdr:to>
      <xdr:col>42</xdr:col>
      <xdr:colOff>114300</xdr:colOff>
      <xdr:row>45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219075</xdr:colOff>
      <xdr:row>31</xdr:row>
      <xdr:rowOff>180975</xdr:rowOff>
    </xdr:from>
    <xdr:to>
      <xdr:col>50</xdr:col>
      <xdr:colOff>561975</xdr:colOff>
      <xdr:row>60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33</xdr:row>
      <xdr:rowOff>0</xdr:rowOff>
    </xdr:from>
    <xdr:to>
      <xdr:col>42</xdr:col>
      <xdr:colOff>114300</xdr:colOff>
      <xdr:row>38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219075</xdr:colOff>
      <xdr:row>31</xdr:row>
      <xdr:rowOff>180975</xdr:rowOff>
    </xdr:from>
    <xdr:to>
      <xdr:col>50</xdr:col>
      <xdr:colOff>561975</xdr:colOff>
      <xdr:row>50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33</xdr:row>
      <xdr:rowOff>0</xdr:rowOff>
    </xdr:from>
    <xdr:to>
      <xdr:col>42</xdr:col>
      <xdr:colOff>114300</xdr:colOff>
      <xdr:row>43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219075</xdr:colOff>
      <xdr:row>31</xdr:row>
      <xdr:rowOff>180975</xdr:rowOff>
    </xdr:from>
    <xdr:to>
      <xdr:col>50</xdr:col>
      <xdr:colOff>561975</xdr:colOff>
      <xdr:row>58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33</xdr:row>
      <xdr:rowOff>0</xdr:rowOff>
    </xdr:from>
    <xdr:to>
      <xdr:col>42</xdr:col>
      <xdr:colOff>114300</xdr:colOff>
      <xdr:row>43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219075</xdr:colOff>
      <xdr:row>31</xdr:row>
      <xdr:rowOff>180975</xdr:rowOff>
    </xdr:from>
    <xdr:to>
      <xdr:col>50</xdr:col>
      <xdr:colOff>561975</xdr:colOff>
      <xdr:row>57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57150</xdr:colOff>
      <xdr:row>33</xdr:row>
      <xdr:rowOff>0</xdr:rowOff>
    </xdr:from>
    <xdr:to>
      <xdr:col>42</xdr:col>
      <xdr:colOff>114300</xdr:colOff>
      <xdr:row>43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219075</xdr:colOff>
      <xdr:row>31</xdr:row>
      <xdr:rowOff>180975</xdr:rowOff>
    </xdr:from>
    <xdr:to>
      <xdr:col>50</xdr:col>
      <xdr:colOff>561975</xdr:colOff>
      <xdr:row>58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57150</xdr:colOff>
      <xdr:row>36</xdr:row>
      <xdr:rowOff>95250</xdr:rowOff>
    </xdr:from>
    <xdr:to>
      <xdr:col>32</xdr:col>
      <xdr:colOff>114300</xdr:colOff>
      <xdr:row>50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238125</xdr:colOff>
      <xdr:row>35</xdr:row>
      <xdr:rowOff>85725</xdr:rowOff>
    </xdr:from>
    <xdr:to>
      <xdr:col>38</xdr:col>
      <xdr:colOff>581025</xdr:colOff>
      <xdr:row>65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35</xdr:row>
      <xdr:rowOff>95250</xdr:rowOff>
    </xdr:from>
    <xdr:to>
      <xdr:col>33</xdr:col>
      <xdr:colOff>466725</xdr:colOff>
      <xdr:row>49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415290</xdr:colOff>
      <xdr:row>40</xdr:row>
      <xdr:rowOff>156210</xdr:rowOff>
    </xdr:from>
    <xdr:to>
      <xdr:col>37</xdr:col>
      <xdr:colOff>531495</xdr:colOff>
      <xdr:row>71</xdr:row>
      <xdr:rowOff>20955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36</xdr:row>
      <xdr:rowOff>95250</xdr:rowOff>
    </xdr:from>
    <xdr:to>
      <xdr:col>27</xdr:col>
      <xdr:colOff>114300</xdr:colOff>
      <xdr:row>50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219075</xdr:colOff>
      <xdr:row>35</xdr:row>
      <xdr:rowOff>180975</xdr:rowOff>
    </xdr:from>
    <xdr:to>
      <xdr:col>38</xdr:col>
      <xdr:colOff>561975</xdr:colOff>
      <xdr:row>66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36</xdr:row>
      <xdr:rowOff>95250</xdr:rowOff>
    </xdr:from>
    <xdr:to>
      <xdr:col>27</xdr:col>
      <xdr:colOff>114300</xdr:colOff>
      <xdr:row>50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219075</xdr:colOff>
      <xdr:row>35</xdr:row>
      <xdr:rowOff>180975</xdr:rowOff>
    </xdr:from>
    <xdr:to>
      <xdr:col>38</xdr:col>
      <xdr:colOff>561975</xdr:colOff>
      <xdr:row>66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57150</xdr:colOff>
      <xdr:row>36</xdr:row>
      <xdr:rowOff>95250</xdr:rowOff>
    </xdr:from>
    <xdr:to>
      <xdr:col>32</xdr:col>
      <xdr:colOff>114300</xdr:colOff>
      <xdr:row>50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219075</xdr:colOff>
      <xdr:row>35</xdr:row>
      <xdr:rowOff>180975</xdr:rowOff>
    </xdr:from>
    <xdr:to>
      <xdr:col>43</xdr:col>
      <xdr:colOff>561975</xdr:colOff>
      <xdr:row>66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57150</xdr:colOff>
      <xdr:row>34</xdr:row>
      <xdr:rowOff>0</xdr:rowOff>
    </xdr:from>
    <xdr:to>
      <xdr:col>35</xdr:col>
      <xdr:colOff>114300</xdr:colOff>
      <xdr:row>44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219075</xdr:colOff>
      <xdr:row>33</xdr:row>
      <xdr:rowOff>180975</xdr:rowOff>
    </xdr:from>
    <xdr:to>
      <xdr:col>46</xdr:col>
      <xdr:colOff>561975</xdr:colOff>
      <xdr:row>58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36</xdr:row>
      <xdr:rowOff>95250</xdr:rowOff>
    </xdr:from>
    <xdr:to>
      <xdr:col>33</xdr:col>
      <xdr:colOff>114300</xdr:colOff>
      <xdr:row>50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238125</xdr:colOff>
      <xdr:row>35</xdr:row>
      <xdr:rowOff>85725</xdr:rowOff>
    </xdr:from>
    <xdr:to>
      <xdr:col>39</xdr:col>
      <xdr:colOff>581025</xdr:colOff>
      <xdr:row>65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57150</xdr:colOff>
      <xdr:row>36</xdr:row>
      <xdr:rowOff>95250</xdr:rowOff>
    </xdr:from>
    <xdr:to>
      <xdr:col>27</xdr:col>
      <xdr:colOff>114300</xdr:colOff>
      <xdr:row>50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495300</xdr:colOff>
      <xdr:row>31</xdr:row>
      <xdr:rowOff>142875</xdr:rowOff>
    </xdr:from>
    <xdr:to>
      <xdr:col>30</xdr:col>
      <xdr:colOff>466725</xdr:colOff>
      <xdr:row>62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P2:V29" totalsRowShown="0">
  <autoFilter ref="P2:V29"/>
  <tableColumns count="7">
    <tableColumn id="1" name="Column1"/>
    <tableColumn id="2" name="Column2"/>
    <tableColumn id="3" name="Column3" dataDxfId="20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Table14" displayName="Table14" ref="P2:V29" totalsRowShown="0">
  <autoFilter ref="P2:V29"/>
  <tableColumns count="7">
    <tableColumn id="1" name="Column1"/>
    <tableColumn id="2" name="Column2"/>
    <tableColumn id="3" name="Column3" dataDxfId="19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4" name="Table135" displayName="Table135" ref="P2:V29" totalsRowShown="0">
  <autoFilter ref="P2:V29"/>
  <tableColumns count="7">
    <tableColumn id="1" name="Column1"/>
    <tableColumn id="2" name="Column2"/>
    <tableColumn id="3" name="Column3" dataDxfId="18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S2:Y35" totalsRowShown="0">
  <autoFilter ref="S2:Y35"/>
  <tableColumns count="7">
    <tableColumn id="1" name="Column1"/>
    <tableColumn id="2" name="Column2"/>
    <tableColumn id="3" name="Column3" dataDxfId="17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Table1386" displayName="Table1386" ref="X2:AD35" totalsRowShown="0">
  <autoFilter ref="X2:AD35"/>
  <tableColumns count="7">
    <tableColumn id="1" name="Column1"/>
    <tableColumn id="2" name="Column2"/>
    <tableColumn id="3" name="Column3" dataDxfId="16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15" name="Table13812141516" displayName="Table13812141516" ref="AJ2:AP35" totalsRowShown="0">
  <autoFilter ref="AJ2:AP35"/>
  <tableColumns count="7">
    <tableColumn id="1" name="Column1"/>
    <tableColumn id="2" name="Column2"/>
    <tableColumn id="3" name="Column3" dataDxfId="15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16" name="Table1381214151617" displayName="Table1381214151617" ref="AJ2:AP31" totalsRowShown="0">
  <autoFilter ref="AJ2:AP31"/>
  <tableColumns count="7">
    <tableColumn id="1" name="Column1"/>
    <tableColumn id="2" name="Column2"/>
    <tableColumn id="3" name="Column3" dataDxfId="14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17" name="Table138121415161718" displayName="Table138121415161718" ref="AJ2:AP31" totalsRowShown="0">
  <autoFilter ref="AJ2:AP31"/>
  <tableColumns count="7">
    <tableColumn id="1" name="Column1"/>
    <tableColumn id="2" name="Column2"/>
    <tableColumn id="3" name="Column3" dataDxfId="13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8" name="Table138121415161719" displayName="Table138121415161719" ref="AJ2:AP31" totalsRowShown="0">
  <autoFilter ref="AJ2:AP31"/>
  <tableColumns count="7">
    <tableColumn id="1" name="Column1"/>
    <tableColumn id="2" name="Column2"/>
    <tableColumn id="3" name="Column3" dataDxfId="12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9" name="Table138121415161720" displayName="Table138121415161720" ref="AJ2:AP31" totalsRowShown="0">
  <autoFilter ref="AJ2:AP31"/>
  <tableColumns count="7">
    <tableColumn id="1" name="Column1"/>
    <tableColumn id="2" name="Column2"/>
    <tableColumn id="3" name="Column3" dataDxfId="11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20" name="Table138121415161721" displayName="Table138121415161721" ref="AJ2:AP31" totalsRowShown="0">
  <autoFilter ref="AJ2:AP31"/>
  <tableColumns count="7">
    <tableColumn id="1" name="Column1"/>
    <tableColumn id="2" name="Column2"/>
    <tableColumn id="3" name="Column3" dataDxfId="10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Table13811" displayName="Table13811" ref="Z2:AF35" totalsRowShown="0">
  <autoFilter ref="Z2:AF35"/>
  <tableColumns count="7">
    <tableColumn id="1" name="Column1"/>
    <tableColumn id="2" name="Column2"/>
    <tableColumn id="3" name="Column3" dataDxfId="9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7" name="Table138" displayName="Table138" ref="AA2:AG35" totalsRowShown="0">
  <autoFilter ref="AA2:AG35"/>
  <tableColumns count="7">
    <tableColumn id="1" name="Column1"/>
    <tableColumn id="2" name="Column2"/>
    <tableColumn id="3" name="Column3" dataDxfId="7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1" name="Table13812" displayName="Table13812" ref="U2:AA35" totalsRowShown="0">
  <autoFilter ref="U2:AA35"/>
  <tableColumns count="7">
    <tableColumn id="1" name="Column1"/>
    <tableColumn id="2" name="Column2"/>
    <tableColumn id="3" name="Column3" dataDxfId="8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23" name="Table1381224" displayName="Table1381224" ref="U2:AA35" totalsRowShown="0">
  <autoFilter ref="U2:AA35"/>
  <tableColumns count="7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3" name="Table1381214" displayName="Table1381214" ref="Z2:AF35" totalsRowShown="0">
  <autoFilter ref="Z2:AF35"/>
  <tableColumns count="7">
    <tableColumn id="1" name="Column1"/>
    <tableColumn id="2" name="Column2"/>
    <tableColumn id="3" name="Column3" dataDxfId="6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4" name="Table138121415" displayName="Table138121415" ref="AC2:AI33" totalsRowShown="0">
  <autoFilter ref="AC2:AI33"/>
  <tableColumns count="7">
    <tableColumn id="1" name="Column1"/>
    <tableColumn id="2" name="Column2"/>
    <tableColumn id="3" name="Column3" dataDxfId="5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2" name="Table1381113" displayName="Table1381113" ref="AA2:AG35" totalsRowShown="0">
  <autoFilter ref="AA2:AG35"/>
  <tableColumns count="7">
    <tableColumn id="1" name="Column1"/>
    <tableColumn id="2" name="Column2"/>
    <tableColumn id="3" name="Column3" dataDxfId="4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9" name="Table13810" displayName="Table13810" ref="U2:AA35" totalsRowShown="0">
  <autoFilter ref="U2:AA35"/>
  <tableColumns count="7">
    <tableColumn id="1" name="Column1"/>
    <tableColumn id="2" name="Column2"/>
    <tableColumn id="3" name="Column3" dataDxfId="3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6" name="Table1387" displayName="Table1387" ref="Q2:W35" totalsRowShown="0">
  <autoFilter ref="Q2:W35"/>
  <tableColumns count="7">
    <tableColumn id="1" name="Column1"/>
    <tableColumn id="2" name="Column2"/>
    <tableColumn id="3" name="Column3" dataDxfId="2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8" name="Table139" displayName="Table139" ref="P2:V29" totalsRowShown="0">
  <autoFilter ref="P2:V29"/>
  <tableColumns count="7">
    <tableColumn id="1" name="Column1"/>
    <tableColumn id="2" name="Column2"/>
    <tableColumn id="3" name="Column3" dataDxfId="1"/>
    <tableColumn id="4" name="Column4"/>
    <tableColumn id="5" name="Column5"/>
    <tableColumn id="6" name="Column6"/>
    <tableColumn id="7" name="Column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3.xml"/><Relationship Id="rId4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4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5.xml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6.xml"/><Relationship Id="rId4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7.xml"/><Relationship Id="rId4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5" Type="http://schemas.openxmlformats.org/officeDocument/2006/relationships/comments" Target="../comments8.xml"/><Relationship Id="rId4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Relationship Id="rId5" Type="http://schemas.openxmlformats.org/officeDocument/2006/relationships/comments" Target="../comments9.xml"/><Relationship Id="rId4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Relationship Id="rId5" Type="http://schemas.openxmlformats.org/officeDocument/2006/relationships/comments" Target="../comments10.xml"/><Relationship Id="rId4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Relationship Id="rId5" Type="http://schemas.openxmlformats.org/officeDocument/2006/relationships/comments" Target="../comments11.xml"/><Relationship Id="rId4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Relationship Id="rId5" Type="http://schemas.openxmlformats.org/officeDocument/2006/relationships/comments" Target="../comments12.xml"/><Relationship Id="rId4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Relationship Id="rId5" Type="http://schemas.openxmlformats.org/officeDocument/2006/relationships/comments" Target="../comments13.xml"/><Relationship Id="rId4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6"/>
  <sheetViews>
    <sheetView topLeftCell="A7" workbookViewId="0">
      <selection activeCell="K19" sqref="K19"/>
    </sheetView>
  </sheetViews>
  <sheetFormatPr defaultRowHeight="14.4" x14ac:dyDescent="0.3"/>
  <cols>
    <col min="1" max="1" width="10.88671875" customWidth="1"/>
    <col min="3" max="3" width="9.109375" style="4"/>
    <col min="4" max="4" width="11.88671875" customWidth="1"/>
    <col min="8" max="8" width="11.6640625" customWidth="1"/>
    <col min="9" max="9" width="12.44140625" customWidth="1"/>
    <col min="10" max="10" width="15" customWidth="1"/>
    <col min="11" max="17" width="11" customWidth="1"/>
  </cols>
  <sheetData>
    <row r="1" spans="1:22" s="1" customFormat="1" ht="57" x14ac:dyDescent="0.25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45</v>
      </c>
      <c r="H1" s="10" t="s">
        <v>55</v>
      </c>
      <c r="I1" s="10" t="s">
        <v>54</v>
      </c>
      <c r="J1" s="10" t="s">
        <v>56</v>
      </c>
      <c r="P1" s="2"/>
      <c r="Q1" s="2" t="s">
        <v>1</v>
      </c>
      <c r="R1" s="2" t="s">
        <v>2</v>
      </c>
      <c r="S1" s="2" t="s">
        <v>4</v>
      </c>
      <c r="T1" s="2" t="s">
        <v>5</v>
      </c>
      <c r="U1" s="2" t="s">
        <v>7</v>
      </c>
      <c r="V1" s="2" t="s">
        <v>8</v>
      </c>
    </row>
    <row r="2" spans="1:22" ht="15" x14ac:dyDescent="0.25">
      <c r="A2" s="8" t="s">
        <v>3</v>
      </c>
      <c r="B2" s="8">
        <v>1</v>
      </c>
      <c r="C2" s="8">
        <v>1</v>
      </c>
      <c r="D2" s="8">
        <v>2.06</v>
      </c>
      <c r="E2" s="8">
        <v>0.12</v>
      </c>
      <c r="F2" s="8">
        <v>0.1</v>
      </c>
      <c r="G2" s="8">
        <v>368</v>
      </c>
      <c r="H2" s="8">
        <f t="shared" ref="H2:H8" si="0">D2/$D$8</f>
        <v>0.39539347408829179</v>
      </c>
      <c r="I2" s="8">
        <f t="shared" ref="I2:I8" si="1">E2/$E$8</f>
        <v>2.6845637583892617E-2</v>
      </c>
      <c r="J2" s="8">
        <f t="shared" ref="J2:J8" si="2">D2/SQRT($V$3)</f>
        <v>1.0417867790937976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ht="15" x14ac:dyDescent="0.25">
      <c r="A3" s="6"/>
      <c r="B3" s="6">
        <v>2</v>
      </c>
      <c r="C3" s="7">
        <v>2</v>
      </c>
      <c r="D3" s="6">
        <v>2.64</v>
      </c>
      <c r="E3" s="6">
        <v>0.91</v>
      </c>
      <c r="F3" s="6">
        <v>0.2</v>
      </c>
      <c r="G3" s="6">
        <v>158</v>
      </c>
      <c r="H3" s="6">
        <f t="shared" si="0"/>
        <v>0.50671785028790794</v>
      </c>
      <c r="I3" s="6">
        <f t="shared" si="1"/>
        <v>0.20357941834451904</v>
      </c>
      <c r="J3" s="6">
        <f t="shared" si="2"/>
        <v>1.3351053867998184</v>
      </c>
      <c r="P3" s="11" t="s">
        <v>3</v>
      </c>
      <c r="Q3">
        <v>0</v>
      </c>
      <c r="R3">
        <v>0</v>
      </c>
      <c r="S3">
        <v>3.31</v>
      </c>
      <c r="T3">
        <v>0.42</v>
      </c>
      <c r="U3">
        <v>43</v>
      </c>
      <c r="V3">
        <v>3.91</v>
      </c>
    </row>
    <row r="4" spans="1:22" ht="15" x14ac:dyDescent="0.25">
      <c r="A4" s="6"/>
      <c r="B4" s="6">
        <v>3</v>
      </c>
      <c r="C4" s="7">
        <v>3</v>
      </c>
      <c r="D4" s="6">
        <v>3.01</v>
      </c>
      <c r="E4" s="6">
        <v>1.68</v>
      </c>
      <c r="F4" s="6">
        <v>0.3</v>
      </c>
      <c r="G4" s="6">
        <v>110</v>
      </c>
      <c r="H4" s="6">
        <f t="shared" si="0"/>
        <v>0.57773512476007671</v>
      </c>
      <c r="I4" s="6">
        <f t="shared" si="1"/>
        <v>0.37583892617449666</v>
      </c>
      <c r="J4" s="6">
        <f t="shared" si="2"/>
        <v>1.5222224296467624</v>
      </c>
      <c r="P4" s="11" t="s">
        <v>9</v>
      </c>
      <c r="Q4">
        <v>0</v>
      </c>
      <c r="R4">
        <v>0</v>
      </c>
      <c r="S4">
        <v>3.31</v>
      </c>
      <c r="T4">
        <v>0.42</v>
      </c>
      <c r="U4">
        <v>43</v>
      </c>
      <c r="V4">
        <v>3.91</v>
      </c>
    </row>
    <row r="5" spans="1:22" ht="15" x14ac:dyDescent="0.25">
      <c r="A5" s="6"/>
      <c r="B5" s="6">
        <v>4</v>
      </c>
      <c r="C5" s="7">
        <v>4</v>
      </c>
      <c r="D5" s="6">
        <v>3.65</v>
      </c>
      <c r="E5" s="6">
        <v>2.36</v>
      </c>
      <c r="F5" s="6">
        <v>0.3</v>
      </c>
      <c r="G5" s="6">
        <v>101</v>
      </c>
      <c r="H5" s="6">
        <f t="shared" si="0"/>
        <v>0.70057581573896355</v>
      </c>
      <c r="I5" s="6">
        <f t="shared" si="1"/>
        <v>0.52796420581655479</v>
      </c>
      <c r="J5" s="6">
        <f t="shared" si="2"/>
        <v>1.8458843415982336</v>
      </c>
      <c r="P5" t="s">
        <v>10</v>
      </c>
      <c r="Q5">
        <v>0.5</v>
      </c>
      <c r="R5">
        <v>79</v>
      </c>
      <c r="S5">
        <v>3.31</v>
      </c>
      <c r="T5">
        <v>0</v>
      </c>
      <c r="U5">
        <v>53.2</v>
      </c>
      <c r="V5">
        <v>3.66</v>
      </c>
    </row>
    <row r="6" spans="1:22" ht="15" x14ac:dyDescent="0.25">
      <c r="A6" s="6"/>
      <c r="B6" s="6">
        <v>5</v>
      </c>
      <c r="C6" s="7">
        <v>5</v>
      </c>
      <c r="D6" s="6">
        <v>4.17</v>
      </c>
      <c r="E6" s="6">
        <v>3</v>
      </c>
      <c r="F6" s="6">
        <v>0.4</v>
      </c>
      <c r="G6" s="6">
        <v>90</v>
      </c>
      <c r="H6" s="6">
        <f t="shared" si="0"/>
        <v>0.80038387715930903</v>
      </c>
      <c r="I6" s="6">
        <f t="shared" si="1"/>
        <v>0.67114093959731547</v>
      </c>
      <c r="J6" s="6">
        <f t="shared" si="2"/>
        <v>2.108859645058804</v>
      </c>
      <c r="P6" t="s">
        <v>11</v>
      </c>
      <c r="Q6">
        <v>0.5</v>
      </c>
      <c r="R6">
        <v>79</v>
      </c>
      <c r="S6">
        <v>3.31</v>
      </c>
      <c r="T6">
        <v>0</v>
      </c>
      <c r="U6">
        <v>53.2</v>
      </c>
      <c r="V6">
        <v>3.66</v>
      </c>
    </row>
    <row r="7" spans="1:22" ht="15" x14ac:dyDescent="0.25">
      <c r="A7" s="6"/>
      <c r="B7" s="6">
        <v>6</v>
      </c>
      <c r="C7" s="7">
        <v>6</v>
      </c>
      <c r="D7" s="6">
        <v>4.68</v>
      </c>
      <c r="E7" s="6">
        <v>3.81</v>
      </c>
      <c r="F7" s="6">
        <v>0.45</v>
      </c>
      <c r="G7" s="6">
        <v>76</v>
      </c>
      <c r="H7" s="6">
        <f t="shared" si="0"/>
        <v>0.89827255278310936</v>
      </c>
      <c r="I7" s="6">
        <f t="shared" si="1"/>
        <v>0.85234899328859071</v>
      </c>
      <c r="J7" s="6">
        <f t="shared" si="2"/>
        <v>2.3667777311451323</v>
      </c>
      <c r="P7" t="s">
        <v>12</v>
      </c>
      <c r="Q7">
        <v>1</v>
      </c>
      <c r="R7">
        <v>79</v>
      </c>
      <c r="S7">
        <v>3.31</v>
      </c>
      <c r="T7">
        <v>0</v>
      </c>
      <c r="U7">
        <v>57.5</v>
      </c>
      <c r="V7">
        <v>4.13</v>
      </c>
    </row>
    <row r="8" spans="1:22" ht="15" x14ac:dyDescent="0.25">
      <c r="A8" s="6"/>
      <c r="B8" s="6">
        <v>7</v>
      </c>
      <c r="C8" s="7">
        <v>7</v>
      </c>
      <c r="D8" s="6">
        <v>5.21</v>
      </c>
      <c r="E8" s="6">
        <v>4.47</v>
      </c>
      <c r="F8" s="6">
        <v>0.5</v>
      </c>
      <c r="G8" s="6">
        <v>72</v>
      </c>
      <c r="H8" s="6">
        <f t="shared" si="0"/>
        <v>1</v>
      </c>
      <c r="I8" s="6">
        <f t="shared" si="1"/>
        <v>1</v>
      </c>
      <c r="J8" s="6">
        <f t="shared" si="2"/>
        <v>2.6348102519799443</v>
      </c>
      <c r="P8" t="s">
        <v>13</v>
      </c>
      <c r="Q8">
        <v>1</v>
      </c>
      <c r="R8">
        <v>79</v>
      </c>
      <c r="S8">
        <v>3.31</v>
      </c>
      <c r="T8">
        <v>0</v>
      </c>
      <c r="U8">
        <v>57.5</v>
      </c>
      <c r="V8">
        <v>4.13</v>
      </c>
    </row>
    <row r="9" spans="1:22" ht="15" x14ac:dyDescent="0.25">
      <c r="A9" s="5" t="s">
        <v>9</v>
      </c>
      <c r="B9" s="8">
        <v>7</v>
      </c>
      <c r="C9" s="8">
        <v>8</v>
      </c>
      <c r="D9" s="8">
        <v>2.15</v>
      </c>
      <c r="E9" s="8">
        <v>0.39</v>
      </c>
      <c r="F9" s="8">
        <v>0.15</v>
      </c>
      <c r="G9" s="8">
        <v>336</v>
      </c>
      <c r="H9" s="8">
        <f t="shared" ref="H9:H22" si="3">D9/$D$22</f>
        <v>0.40719696969696967</v>
      </c>
      <c r="I9" s="8">
        <f t="shared" ref="I9:I22" si="4">E9/$E$22</f>
        <v>5.5084745762711863E-2</v>
      </c>
      <c r="J9" s="8">
        <f t="shared" ref="J9:J22" si="5">D9/SQRT($V$4)</f>
        <v>1.0873017354619732</v>
      </c>
      <c r="P9" t="s">
        <v>33</v>
      </c>
      <c r="Q9">
        <v>1</v>
      </c>
      <c r="R9">
        <v>79</v>
      </c>
      <c r="S9">
        <v>3.31</v>
      </c>
      <c r="T9">
        <v>0</v>
      </c>
      <c r="U9">
        <v>43.2</v>
      </c>
      <c r="V9">
        <v>4</v>
      </c>
    </row>
    <row r="10" spans="1:22" ht="15" x14ac:dyDescent="0.25">
      <c r="A10" s="6"/>
      <c r="B10" s="6">
        <v>8</v>
      </c>
      <c r="C10" s="7">
        <v>9</v>
      </c>
      <c r="D10" s="6">
        <v>2.0699999999999998</v>
      </c>
      <c r="E10" s="6">
        <v>0.36</v>
      </c>
      <c r="F10" s="6">
        <v>0.15</v>
      </c>
      <c r="G10" s="6">
        <v>525</v>
      </c>
      <c r="H10" s="6">
        <f t="shared" si="3"/>
        <v>0.39204545454545447</v>
      </c>
      <c r="I10" s="6">
        <f t="shared" si="4"/>
        <v>5.084745762711864E-2</v>
      </c>
      <c r="J10" s="6">
        <f t="shared" si="5"/>
        <v>1.0468439964680392</v>
      </c>
      <c r="P10" t="s">
        <v>34</v>
      </c>
      <c r="Q10">
        <v>1</v>
      </c>
      <c r="R10">
        <v>79</v>
      </c>
      <c r="S10">
        <v>3.31</v>
      </c>
      <c r="T10">
        <v>0</v>
      </c>
      <c r="U10">
        <v>60.2</v>
      </c>
      <c r="V10">
        <v>4.57</v>
      </c>
    </row>
    <row r="11" spans="1:22" ht="15" x14ac:dyDescent="0.25">
      <c r="A11" s="6"/>
      <c r="B11" s="6">
        <v>11</v>
      </c>
      <c r="C11" s="7">
        <v>10</v>
      </c>
      <c r="D11" s="6">
        <v>2.65</v>
      </c>
      <c r="E11" s="6">
        <v>1.05</v>
      </c>
      <c r="F11" s="6">
        <v>0.2</v>
      </c>
      <c r="G11" s="6">
        <v>180</v>
      </c>
      <c r="H11" s="6">
        <f t="shared" si="3"/>
        <v>0.50189393939393934</v>
      </c>
      <c r="I11" s="6">
        <f t="shared" si="4"/>
        <v>0.14830508474576271</v>
      </c>
      <c r="J11" s="6">
        <f t="shared" si="5"/>
        <v>1.34016260417406</v>
      </c>
      <c r="P11" t="s">
        <v>14</v>
      </c>
      <c r="Q11">
        <v>1.5</v>
      </c>
      <c r="R11">
        <v>79</v>
      </c>
      <c r="S11">
        <v>3.31</v>
      </c>
      <c r="T11">
        <v>0</v>
      </c>
      <c r="U11">
        <v>48.9</v>
      </c>
      <c r="V11">
        <v>3.89</v>
      </c>
    </row>
    <row r="12" spans="1:22" ht="15" x14ac:dyDescent="0.25">
      <c r="A12" s="6"/>
      <c r="B12" s="6">
        <v>12</v>
      </c>
      <c r="C12" s="7">
        <v>11</v>
      </c>
      <c r="D12" s="6">
        <v>2.65</v>
      </c>
      <c r="E12" s="6">
        <v>1.32</v>
      </c>
      <c r="F12" s="6">
        <v>0.2</v>
      </c>
      <c r="G12" s="6">
        <v>158</v>
      </c>
      <c r="H12" s="6">
        <f t="shared" si="3"/>
        <v>0.50189393939393934</v>
      </c>
      <c r="I12" s="6">
        <f t="shared" si="4"/>
        <v>0.1864406779661017</v>
      </c>
      <c r="J12" s="6">
        <f t="shared" si="5"/>
        <v>1.34016260417406</v>
      </c>
      <c r="P12" t="s">
        <v>15</v>
      </c>
      <c r="Q12">
        <v>1.5</v>
      </c>
      <c r="R12">
        <v>79</v>
      </c>
      <c r="S12">
        <v>3.31</v>
      </c>
      <c r="T12">
        <v>0</v>
      </c>
      <c r="U12">
        <v>48.9</v>
      </c>
      <c r="V12">
        <v>3.89</v>
      </c>
    </row>
    <row r="13" spans="1:22" ht="15" x14ac:dyDescent="0.25">
      <c r="A13" s="6"/>
      <c r="B13" s="6">
        <v>15</v>
      </c>
      <c r="C13" s="7">
        <v>12</v>
      </c>
      <c r="D13" s="6">
        <v>3.13</v>
      </c>
      <c r="E13" s="6">
        <v>1.72</v>
      </c>
      <c r="F13" s="6">
        <v>0.25</v>
      </c>
      <c r="G13" s="6">
        <v>133</v>
      </c>
      <c r="H13" s="6">
        <f t="shared" si="3"/>
        <v>0.59280303030303028</v>
      </c>
      <c r="I13" s="6">
        <f t="shared" si="4"/>
        <v>0.24293785310734461</v>
      </c>
      <c r="J13" s="6">
        <f t="shared" si="5"/>
        <v>1.5829090381376634</v>
      </c>
      <c r="P13" t="s">
        <v>16</v>
      </c>
      <c r="Q13">
        <v>1</v>
      </c>
      <c r="R13">
        <v>55</v>
      </c>
      <c r="S13">
        <v>3.31</v>
      </c>
      <c r="T13">
        <v>0</v>
      </c>
      <c r="U13">
        <v>50.1</v>
      </c>
      <c r="V13">
        <v>3.32</v>
      </c>
    </row>
    <row r="14" spans="1:22" ht="15" x14ac:dyDescent="0.25">
      <c r="A14" s="6"/>
      <c r="B14" s="6">
        <v>16</v>
      </c>
      <c r="C14" s="7">
        <v>13</v>
      </c>
      <c r="D14" s="6">
        <v>3.11</v>
      </c>
      <c r="E14" s="6">
        <v>2.08</v>
      </c>
      <c r="F14" s="6">
        <v>0.35</v>
      </c>
      <c r="G14" s="6">
        <v>105</v>
      </c>
      <c r="H14" s="6">
        <f t="shared" si="3"/>
        <v>0.58901515151515149</v>
      </c>
      <c r="I14" s="6">
        <f t="shared" si="4"/>
        <v>0.29378531073446329</v>
      </c>
      <c r="J14" s="6">
        <f t="shared" si="5"/>
        <v>1.5727946033891798</v>
      </c>
      <c r="P14" t="s">
        <v>17</v>
      </c>
      <c r="Q14">
        <v>1</v>
      </c>
      <c r="R14">
        <v>55</v>
      </c>
      <c r="S14">
        <v>3.31</v>
      </c>
      <c r="T14">
        <v>0</v>
      </c>
      <c r="U14">
        <v>50.1</v>
      </c>
      <c r="V14">
        <v>3.32</v>
      </c>
    </row>
    <row r="15" spans="1:22" ht="15" x14ac:dyDescent="0.25">
      <c r="A15" s="6"/>
      <c r="B15" s="6">
        <v>19</v>
      </c>
      <c r="C15" s="7">
        <v>14</v>
      </c>
      <c r="D15" s="6">
        <v>3.62</v>
      </c>
      <c r="E15" s="6">
        <v>2.63</v>
      </c>
      <c r="F15" s="6">
        <v>0.3</v>
      </c>
      <c r="G15" s="6">
        <v>94</v>
      </c>
      <c r="H15" s="6">
        <f t="shared" si="3"/>
        <v>0.68560606060606055</v>
      </c>
      <c r="I15" s="6">
        <f t="shared" si="4"/>
        <v>0.37146892655367231</v>
      </c>
      <c r="J15" s="6">
        <f t="shared" si="5"/>
        <v>1.8307126894755084</v>
      </c>
      <c r="P15" s="11" t="s">
        <v>18</v>
      </c>
      <c r="Q15">
        <v>0</v>
      </c>
      <c r="R15">
        <v>0</v>
      </c>
      <c r="S15">
        <v>3.31</v>
      </c>
      <c r="T15">
        <v>0.42</v>
      </c>
      <c r="U15">
        <v>65.7</v>
      </c>
      <c r="V15">
        <v>4.07</v>
      </c>
    </row>
    <row r="16" spans="1:22" ht="15" x14ac:dyDescent="0.25">
      <c r="A16" s="6"/>
      <c r="B16" s="6">
        <v>20</v>
      </c>
      <c r="C16" s="7">
        <v>15</v>
      </c>
      <c r="D16" s="6">
        <v>3.6</v>
      </c>
      <c r="E16" s="6">
        <v>2.59</v>
      </c>
      <c r="F16" s="6">
        <v>0.4</v>
      </c>
      <c r="G16" s="6">
        <v>101</v>
      </c>
      <c r="H16" s="6">
        <f t="shared" si="3"/>
        <v>0.68181818181818177</v>
      </c>
      <c r="I16" s="6">
        <f t="shared" si="4"/>
        <v>0.36581920903954801</v>
      </c>
      <c r="J16" s="6">
        <f t="shared" si="5"/>
        <v>1.820598254727025</v>
      </c>
      <c r="P16" t="s">
        <v>19</v>
      </c>
      <c r="Q16">
        <v>0.5</v>
      </c>
      <c r="R16">
        <v>81</v>
      </c>
      <c r="S16">
        <v>3.31</v>
      </c>
      <c r="T16">
        <v>0</v>
      </c>
      <c r="U16">
        <v>51.4</v>
      </c>
      <c r="V16">
        <v>3.77</v>
      </c>
    </row>
    <row r="17" spans="1:22" ht="15" x14ac:dyDescent="0.25">
      <c r="A17" s="6"/>
      <c r="B17" s="6">
        <v>23</v>
      </c>
      <c r="C17" s="7">
        <v>16</v>
      </c>
      <c r="D17" s="6">
        <v>4.18</v>
      </c>
      <c r="E17" s="6">
        <v>3.45</v>
      </c>
      <c r="F17" s="6">
        <v>0.5</v>
      </c>
      <c r="G17" s="6">
        <v>90</v>
      </c>
      <c r="H17" s="6">
        <f t="shared" si="3"/>
        <v>0.79166666666666663</v>
      </c>
      <c r="I17" s="6">
        <f t="shared" si="4"/>
        <v>0.48728813559322037</v>
      </c>
      <c r="J17" s="6">
        <f t="shared" si="5"/>
        <v>2.1139168624330456</v>
      </c>
      <c r="P17" t="s">
        <v>20</v>
      </c>
      <c r="Q17">
        <v>1</v>
      </c>
      <c r="R17">
        <v>81</v>
      </c>
      <c r="S17">
        <v>3.31</v>
      </c>
      <c r="T17">
        <v>0</v>
      </c>
      <c r="U17">
        <v>53.4</v>
      </c>
      <c r="V17">
        <v>3.74</v>
      </c>
    </row>
    <row r="18" spans="1:22" ht="15" x14ac:dyDescent="0.25">
      <c r="A18" s="6"/>
      <c r="B18" s="6">
        <v>24</v>
      </c>
      <c r="C18" s="7">
        <v>17</v>
      </c>
      <c r="D18" s="6">
        <v>4.1900000000000004</v>
      </c>
      <c r="E18" s="6">
        <v>3.3</v>
      </c>
      <c r="F18" s="6">
        <v>0.5</v>
      </c>
      <c r="G18" s="6">
        <v>94</v>
      </c>
      <c r="H18" s="6">
        <f t="shared" si="3"/>
        <v>0.79356060606060608</v>
      </c>
      <c r="I18" s="6">
        <f t="shared" si="4"/>
        <v>0.46610169491525422</v>
      </c>
      <c r="J18" s="6">
        <f t="shared" si="5"/>
        <v>2.1189740798072876</v>
      </c>
      <c r="P18" t="s">
        <v>21</v>
      </c>
      <c r="Q18">
        <v>1.5</v>
      </c>
      <c r="R18">
        <v>81</v>
      </c>
      <c r="S18">
        <v>3.31</v>
      </c>
      <c r="T18">
        <v>0</v>
      </c>
      <c r="U18">
        <v>49.7</v>
      </c>
      <c r="V18">
        <v>4.55</v>
      </c>
    </row>
    <row r="19" spans="1:22" ht="15" x14ac:dyDescent="0.25">
      <c r="A19" s="6"/>
      <c r="B19" s="6">
        <v>27</v>
      </c>
      <c r="C19" s="7">
        <v>18</v>
      </c>
      <c r="D19" s="6">
        <v>4.8099999999999996</v>
      </c>
      <c r="E19" s="6">
        <v>4.68</v>
      </c>
      <c r="F19" s="6">
        <v>0.6</v>
      </c>
      <c r="G19" s="6">
        <v>79</v>
      </c>
      <c r="H19" s="6">
        <f t="shared" si="3"/>
        <v>0.9109848484848484</v>
      </c>
      <c r="I19" s="6">
        <f t="shared" si="4"/>
        <v>0.66101694915254228</v>
      </c>
      <c r="J19" s="6">
        <f t="shared" si="5"/>
        <v>2.4325215570102747</v>
      </c>
      <c r="P19" t="s">
        <v>22</v>
      </c>
      <c r="Q19">
        <v>1.5</v>
      </c>
      <c r="R19">
        <v>79</v>
      </c>
      <c r="S19">
        <v>3.31</v>
      </c>
      <c r="T19">
        <v>0</v>
      </c>
      <c r="U19">
        <v>59.7</v>
      </c>
      <c r="V19">
        <v>4.2699999999999996</v>
      </c>
    </row>
    <row r="20" spans="1:22" x14ac:dyDescent="0.3">
      <c r="A20" s="6"/>
      <c r="B20" s="6">
        <v>28</v>
      </c>
      <c r="C20" s="7">
        <v>19</v>
      </c>
      <c r="D20" s="6">
        <v>4.7300000000000004</v>
      </c>
      <c r="E20" s="6">
        <v>4.46</v>
      </c>
      <c r="F20" s="6">
        <v>0.85</v>
      </c>
      <c r="G20" s="6">
        <v>79</v>
      </c>
      <c r="H20" s="6">
        <f t="shared" si="3"/>
        <v>0.89583333333333337</v>
      </c>
      <c r="I20" s="6">
        <f t="shared" si="4"/>
        <v>0.62994350282485878</v>
      </c>
      <c r="J20" s="6">
        <f t="shared" si="5"/>
        <v>2.3920638180163412</v>
      </c>
      <c r="P20" t="s">
        <v>23</v>
      </c>
      <c r="Q20">
        <v>1.5</v>
      </c>
      <c r="R20">
        <v>64</v>
      </c>
      <c r="S20">
        <v>3.31</v>
      </c>
      <c r="T20">
        <v>0</v>
      </c>
      <c r="U20">
        <v>45.5</v>
      </c>
      <c r="V20">
        <v>4.9400000000000004</v>
      </c>
    </row>
    <row r="21" spans="1:22" x14ac:dyDescent="0.3">
      <c r="A21" s="6"/>
      <c r="B21" s="6">
        <v>31</v>
      </c>
      <c r="C21" s="7">
        <v>20</v>
      </c>
      <c r="D21" s="6">
        <v>5.27</v>
      </c>
      <c r="E21" s="6">
        <v>6.98</v>
      </c>
      <c r="F21" s="6">
        <v>0.9</v>
      </c>
      <c r="G21" s="6">
        <v>70</v>
      </c>
      <c r="H21" s="6">
        <f t="shared" si="3"/>
        <v>0.99810606060606044</v>
      </c>
      <c r="I21" s="6">
        <f t="shared" si="4"/>
        <v>0.98587570621468934</v>
      </c>
      <c r="J21" s="6">
        <f t="shared" si="5"/>
        <v>2.6651535562253947</v>
      </c>
      <c r="P21" t="s">
        <v>24</v>
      </c>
      <c r="Q21">
        <v>0</v>
      </c>
      <c r="R21">
        <v>0</v>
      </c>
      <c r="S21">
        <v>3.31</v>
      </c>
      <c r="T21">
        <v>0.42</v>
      </c>
      <c r="U21">
        <v>90.5</v>
      </c>
      <c r="V21">
        <v>4.13</v>
      </c>
    </row>
    <row r="22" spans="1:22" x14ac:dyDescent="0.3">
      <c r="A22" s="6"/>
      <c r="B22" s="6">
        <v>32</v>
      </c>
      <c r="C22" s="7">
        <v>21</v>
      </c>
      <c r="D22" s="6">
        <v>5.28</v>
      </c>
      <c r="E22" s="6">
        <v>7.08</v>
      </c>
      <c r="F22" s="6">
        <v>1.4</v>
      </c>
      <c r="G22" s="6">
        <v>70</v>
      </c>
      <c r="H22" s="6">
        <f t="shared" si="3"/>
        <v>1</v>
      </c>
      <c r="I22" s="6">
        <f t="shared" si="4"/>
        <v>1</v>
      </c>
      <c r="J22" s="6">
        <f t="shared" si="5"/>
        <v>2.6702107735996368</v>
      </c>
      <c r="P22" t="s">
        <v>25</v>
      </c>
      <c r="Q22">
        <v>1.5</v>
      </c>
      <c r="R22">
        <v>81</v>
      </c>
      <c r="S22">
        <v>3.31</v>
      </c>
      <c r="T22">
        <v>0</v>
      </c>
      <c r="U22">
        <v>79</v>
      </c>
      <c r="V22">
        <v>4.99</v>
      </c>
    </row>
    <row r="23" spans="1:22" x14ac:dyDescent="0.3">
      <c r="A23" s="5" t="s">
        <v>10</v>
      </c>
      <c r="B23" s="8">
        <v>1</v>
      </c>
      <c r="C23" s="8">
        <v>22</v>
      </c>
      <c r="D23" s="8">
        <v>2.31</v>
      </c>
      <c r="E23" s="8">
        <v>0.22</v>
      </c>
      <c r="F23" s="8">
        <v>0.1</v>
      </c>
      <c r="G23" s="8">
        <v>1260</v>
      </c>
      <c r="H23" s="8">
        <f>D23/$D$24</f>
        <v>0.74516129032258061</v>
      </c>
      <c r="I23" s="8">
        <f>E23/$E$24</f>
        <v>0.13253012048192772</v>
      </c>
      <c r="J23" s="8">
        <f>D23/SQRT($V$5)</f>
        <v>1.2074563427603215</v>
      </c>
      <c r="P23" t="s">
        <v>26</v>
      </c>
      <c r="Q23">
        <v>1.5</v>
      </c>
      <c r="R23">
        <v>79</v>
      </c>
      <c r="S23">
        <v>3.31</v>
      </c>
      <c r="T23">
        <v>0</v>
      </c>
      <c r="U23">
        <v>76.5</v>
      </c>
      <c r="V23">
        <v>4.72</v>
      </c>
    </row>
    <row r="24" spans="1:22" x14ac:dyDescent="0.3">
      <c r="A24" s="6"/>
      <c r="B24" s="6">
        <v>2</v>
      </c>
      <c r="C24" s="7">
        <v>23</v>
      </c>
      <c r="D24" s="6">
        <v>3.1</v>
      </c>
      <c r="E24" s="6">
        <v>1.66</v>
      </c>
      <c r="F24" s="6">
        <v>0.35</v>
      </c>
      <c r="G24" s="6">
        <v>149</v>
      </c>
      <c r="H24" s="6">
        <f>D24/$D$24</f>
        <v>1</v>
      </c>
      <c r="I24" s="6">
        <f>E24/$E$24</f>
        <v>1</v>
      </c>
      <c r="J24" s="6">
        <f>D24/SQRT($V$5)</f>
        <v>1.6203959578168816</v>
      </c>
      <c r="P24" t="s">
        <v>27</v>
      </c>
      <c r="Q24">
        <v>1.5</v>
      </c>
      <c r="R24">
        <v>64</v>
      </c>
      <c r="S24">
        <v>3.31</v>
      </c>
      <c r="T24">
        <v>0</v>
      </c>
      <c r="U24">
        <v>62</v>
      </c>
      <c r="V24">
        <v>4.03</v>
      </c>
    </row>
    <row r="25" spans="1:22" x14ac:dyDescent="0.3">
      <c r="A25" s="8" t="s">
        <v>11</v>
      </c>
      <c r="B25" s="8">
        <v>7</v>
      </c>
      <c r="C25" s="8">
        <v>24</v>
      </c>
      <c r="D25" s="8">
        <v>1.59</v>
      </c>
      <c r="E25" s="8">
        <v>0.27</v>
      </c>
      <c r="F25" s="8">
        <v>0.15</v>
      </c>
      <c r="G25" s="8">
        <v>630</v>
      </c>
      <c r="H25" s="8">
        <f t="shared" ref="H25:H32" si="6">D25/$D$32</f>
        <v>0.50798722044728439</v>
      </c>
      <c r="I25" s="8">
        <f t="shared" ref="I25:I32" si="7">E25/$E$32</f>
        <v>7.2580645161290328E-2</v>
      </c>
      <c r="J25" s="8">
        <f t="shared" ref="J25:J32" si="8">D25/SQRT($V$6)</f>
        <v>0.83110631384801348</v>
      </c>
      <c r="P25" s="11" t="s">
        <v>28</v>
      </c>
      <c r="Q25">
        <v>0</v>
      </c>
      <c r="R25">
        <v>0</v>
      </c>
      <c r="S25">
        <v>3.31</v>
      </c>
      <c r="T25">
        <v>0.42</v>
      </c>
      <c r="U25">
        <v>71.7</v>
      </c>
      <c r="V25">
        <v>4.3499999999999996</v>
      </c>
    </row>
    <row r="26" spans="1:22" x14ac:dyDescent="0.3">
      <c r="A26" s="6"/>
      <c r="B26" s="6">
        <v>11</v>
      </c>
      <c r="C26" s="7">
        <v>25</v>
      </c>
      <c r="D26" s="6">
        <v>2.0699999999999998</v>
      </c>
      <c r="E26" s="6">
        <v>0.36</v>
      </c>
      <c r="F26" s="6">
        <v>0.25</v>
      </c>
      <c r="G26" s="6">
        <v>420</v>
      </c>
      <c r="H26" s="6">
        <f t="shared" si="6"/>
        <v>0.6613418530351437</v>
      </c>
      <c r="I26" s="6">
        <f t="shared" si="7"/>
        <v>9.6774193548387094E-2</v>
      </c>
      <c r="J26" s="6">
        <f t="shared" si="8"/>
        <v>1.0820063331228853</v>
      </c>
      <c r="P26" t="s">
        <v>29</v>
      </c>
      <c r="Q26">
        <v>1</v>
      </c>
      <c r="R26" s="3">
        <f>30/0.38</f>
        <v>78.94736842105263</v>
      </c>
      <c r="S26">
        <v>3.31</v>
      </c>
      <c r="T26">
        <v>0</v>
      </c>
      <c r="U26">
        <v>62.1</v>
      </c>
      <c r="V26">
        <v>3.9</v>
      </c>
    </row>
    <row r="27" spans="1:22" x14ac:dyDescent="0.3">
      <c r="A27" s="6"/>
      <c r="B27" s="6">
        <v>12</v>
      </c>
      <c r="C27" s="7">
        <v>26</v>
      </c>
      <c r="D27" s="6">
        <v>2.0699999999999998</v>
      </c>
      <c r="E27" s="6">
        <v>0.52</v>
      </c>
      <c r="F27" s="6">
        <v>0.5</v>
      </c>
      <c r="G27" s="6">
        <v>630</v>
      </c>
      <c r="H27" s="6">
        <f t="shared" si="6"/>
        <v>0.6613418530351437</v>
      </c>
      <c r="I27" s="6">
        <f t="shared" si="7"/>
        <v>0.13978494623655913</v>
      </c>
      <c r="J27" s="6">
        <f t="shared" si="8"/>
        <v>1.0820063331228853</v>
      </c>
      <c r="P27" t="s">
        <v>30</v>
      </c>
      <c r="Q27">
        <v>2</v>
      </c>
      <c r="R27" s="3">
        <f>54/0.81</f>
        <v>66.666666666666657</v>
      </c>
      <c r="S27">
        <v>3.31</v>
      </c>
      <c r="T27">
        <v>0</v>
      </c>
      <c r="U27">
        <v>50.9</v>
      </c>
      <c r="V27">
        <v>4.49</v>
      </c>
    </row>
    <row r="28" spans="1:22" x14ac:dyDescent="0.3">
      <c r="A28" s="6"/>
      <c r="B28" s="6">
        <v>15</v>
      </c>
      <c r="C28" s="7">
        <v>27</v>
      </c>
      <c r="D28" s="6">
        <v>2.61</v>
      </c>
      <c r="E28" s="6">
        <v>0.74</v>
      </c>
      <c r="F28" s="6">
        <v>0.5</v>
      </c>
      <c r="G28" s="6">
        <v>210</v>
      </c>
      <c r="H28" s="6">
        <f t="shared" si="6"/>
        <v>0.83386581469648557</v>
      </c>
      <c r="I28" s="6">
        <f t="shared" si="7"/>
        <v>0.19892473118279569</v>
      </c>
      <c r="J28" s="6">
        <f t="shared" si="8"/>
        <v>1.3642688548071165</v>
      </c>
      <c r="P28" t="s">
        <v>31</v>
      </c>
      <c r="Q28">
        <v>1</v>
      </c>
      <c r="R28" s="3">
        <f>30/0.38</f>
        <v>78.94736842105263</v>
      </c>
      <c r="S28">
        <v>3.31</v>
      </c>
      <c r="T28">
        <v>0</v>
      </c>
      <c r="U28">
        <v>64</v>
      </c>
      <c r="V28">
        <v>4.76</v>
      </c>
    </row>
    <row r="29" spans="1:22" x14ac:dyDescent="0.3">
      <c r="A29" s="6"/>
      <c r="B29" s="6">
        <v>16</v>
      </c>
      <c r="C29" s="7">
        <v>28</v>
      </c>
      <c r="D29" s="6">
        <v>2.61</v>
      </c>
      <c r="E29" s="6">
        <v>0.99</v>
      </c>
      <c r="F29" s="6">
        <v>0.8</v>
      </c>
      <c r="G29" s="6">
        <v>367</v>
      </c>
      <c r="H29" s="6">
        <f t="shared" si="6"/>
        <v>0.83386581469648557</v>
      </c>
      <c r="I29" s="6">
        <f t="shared" si="7"/>
        <v>0.2661290322580645</v>
      </c>
      <c r="J29" s="6">
        <f t="shared" si="8"/>
        <v>1.3642688548071165</v>
      </c>
      <c r="P29" t="s">
        <v>32</v>
      </c>
      <c r="Q29">
        <v>2</v>
      </c>
      <c r="R29" s="3">
        <f>54/0.81</f>
        <v>66.666666666666657</v>
      </c>
      <c r="S29">
        <v>3.31</v>
      </c>
      <c r="T29">
        <v>0</v>
      </c>
      <c r="U29">
        <v>54.3</v>
      </c>
      <c r="V29">
        <v>4.67</v>
      </c>
    </row>
    <row r="30" spans="1:22" x14ac:dyDescent="0.3">
      <c r="A30" s="6"/>
      <c r="B30" s="6">
        <v>19</v>
      </c>
      <c r="C30" s="7">
        <v>29</v>
      </c>
      <c r="D30" s="6">
        <v>2.84</v>
      </c>
      <c r="E30" s="6">
        <v>1.53</v>
      </c>
      <c r="F30" s="6">
        <v>0.5</v>
      </c>
      <c r="G30" s="6">
        <v>133</v>
      </c>
      <c r="H30" s="6">
        <f t="shared" si="6"/>
        <v>0.90734824281150162</v>
      </c>
      <c r="I30" s="6">
        <f t="shared" si="7"/>
        <v>0.41129032258064513</v>
      </c>
      <c r="J30" s="6">
        <f t="shared" si="8"/>
        <v>1.4844917807096591</v>
      </c>
    </row>
    <row r="31" spans="1:22" x14ac:dyDescent="0.3">
      <c r="A31" s="6"/>
      <c r="B31" s="6">
        <v>20</v>
      </c>
      <c r="C31" s="7">
        <v>30</v>
      </c>
      <c r="D31" s="6">
        <v>2.85</v>
      </c>
      <c r="E31" s="6">
        <v>1.73</v>
      </c>
      <c r="F31" s="6">
        <v>1.3</v>
      </c>
      <c r="G31" s="6">
        <v>315</v>
      </c>
      <c r="H31" s="6">
        <f t="shared" si="6"/>
        <v>0.91054313099041539</v>
      </c>
      <c r="I31" s="6">
        <f t="shared" si="7"/>
        <v>0.46505376344086019</v>
      </c>
      <c r="J31" s="6">
        <f t="shared" si="8"/>
        <v>1.4897188644445525</v>
      </c>
    </row>
    <row r="32" spans="1:22" x14ac:dyDescent="0.3">
      <c r="A32" s="6"/>
      <c r="B32" s="6">
        <v>22</v>
      </c>
      <c r="C32" s="7">
        <v>31</v>
      </c>
      <c r="D32" s="6">
        <v>3.13</v>
      </c>
      <c r="E32" s="6">
        <v>3.72</v>
      </c>
      <c r="F32" s="6">
        <v>1.3</v>
      </c>
      <c r="G32" s="6">
        <v>126</v>
      </c>
      <c r="H32" s="6">
        <f t="shared" si="6"/>
        <v>1</v>
      </c>
      <c r="I32" s="6">
        <f t="shared" si="7"/>
        <v>1</v>
      </c>
      <c r="J32" s="6">
        <f t="shared" si="8"/>
        <v>1.6360772090215612</v>
      </c>
    </row>
    <row r="33" spans="1:10" x14ac:dyDescent="0.3">
      <c r="A33" s="8" t="s">
        <v>12</v>
      </c>
      <c r="B33" s="8">
        <v>1</v>
      </c>
      <c r="C33" s="8">
        <v>32</v>
      </c>
      <c r="D33" s="8">
        <v>1.81</v>
      </c>
      <c r="E33" s="8">
        <v>0.13800000000000001</v>
      </c>
      <c r="F33" s="8">
        <v>0.05</v>
      </c>
      <c r="G33" s="8">
        <v>1260</v>
      </c>
      <c r="H33" s="8">
        <f t="shared" ref="H33:H38" si="9">D33/$D$38</f>
        <v>0.39262472885032534</v>
      </c>
      <c r="I33" s="8">
        <f t="shared" ref="I33:I38" si="10">E33/$E$38</f>
        <v>3.2779097387173398E-2</v>
      </c>
      <c r="J33" s="8">
        <f t="shared" ref="J33:J38" si="11">D33/SQRT($V$7)</f>
        <v>0.89064277466227249</v>
      </c>
    </row>
    <row r="34" spans="1:10" x14ac:dyDescent="0.3">
      <c r="A34" s="6"/>
      <c r="B34" s="6">
        <v>2</v>
      </c>
      <c r="C34" s="7">
        <v>33</v>
      </c>
      <c r="D34" s="6">
        <v>2.57</v>
      </c>
      <c r="E34" s="6">
        <v>0.35</v>
      </c>
      <c r="F34" s="6">
        <v>0.15</v>
      </c>
      <c r="G34" s="6">
        <v>788</v>
      </c>
      <c r="H34" s="6">
        <f t="shared" si="9"/>
        <v>0.55748373101952275</v>
      </c>
      <c r="I34" s="6">
        <f t="shared" si="10"/>
        <v>8.3135391923990498E-2</v>
      </c>
      <c r="J34" s="6">
        <f t="shared" si="11"/>
        <v>1.2646143264541658</v>
      </c>
    </row>
    <row r="35" spans="1:10" x14ac:dyDescent="0.3">
      <c r="A35" s="6"/>
      <c r="B35" s="6">
        <v>3</v>
      </c>
      <c r="C35" s="7">
        <v>34</v>
      </c>
      <c r="D35" s="6">
        <v>3.08</v>
      </c>
      <c r="E35" s="6">
        <v>0.6</v>
      </c>
      <c r="F35" s="6">
        <v>0.25</v>
      </c>
      <c r="G35" s="6">
        <v>252</v>
      </c>
      <c r="H35" s="6">
        <f t="shared" si="9"/>
        <v>0.66811279826464209</v>
      </c>
      <c r="I35" s="6">
        <f t="shared" si="10"/>
        <v>0.14251781472684086</v>
      </c>
      <c r="J35" s="6">
        <f t="shared" si="11"/>
        <v>1.5155689204197786</v>
      </c>
    </row>
    <row r="36" spans="1:10" x14ac:dyDescent="0.3">
      <c r="A36" s="6"/>
      <c r="B36" s="6">
        <v>4</v>
      </c>
      <c r="C36" s="7">
        <v>35</v>
      </c>
      <c r="D36" s="6">
        <v>3.62</v>
      </c>
      <c r="E36" s="6">
        <v>1.46</v>
      </c>
      <c r="F36" s="6">
        <v>0.45</v>
      </c>
      <c r="G36" s="6">
        <v>86</v>
      </c>
      <c r="H36" s="6">
        <f t="shared" si="9"/>
        <v>0.78524945770065069</v>
      </c>
      <c r="I36" s="6">
        <f t="shared" si="10"/>
        <v>0.34679334916864607</v>
      </c>
      <c r="J36" s="6">
        <f t="shared" si="11"/>
        <v>1.781285549324545</v>
      </c>
    </row>
    <row r="37" spans="1:10" x14ac:dyDescent="0.3">
      <c r="A37" s="6"/>
      <c r="B37" s="6">
        <v>5</v>
      </c>
      <c r="C37" s="7">
        <v>36</v>
      </c>
      <c r="D37" s="6">
        <v>4.1399999999999997</v>
      </c>
      <c r="E37" s="6">
        <v>2.58</v>
      </c>
      <c r="F37" s="6">
        <v>0.55000000000000004</v>
      </c>
      <c r="G37" s="6">
        <v>66</v>
      </c>
      <c r="H37" s="6">
        <f t="shared" si="9"/>
        <v>0.89804772234273311</v>
      </c>
      <c r="I37" s="6">
        <f t="shared" si="10"/>
        <v>0.61282660332541572</v>
      </c>
      <c r="J37" s="6">
        <f t="shared" si="11"/>
        <v>2.0371608216032087</v>
      </c>
    </row>
    <row r="38" spans="1:10" x14ac:dyDescent="0.3">
      <c r="A38" s="6"/>
      <c r="B38" s="6">
        <v>6</v>
      </c>
      <c r="C38" s="7">
        <v>37</v>
      </c>
      <c r="D38" s="6">
        <v>4.6100000000000003</v>
      </c>
      <c r="E38" s="6">
        <v>4.21</v>
      </c>
      <c r="F38" s="6">
        <v>0.65</v>
      </c>
      <c r="G38" s="6">
        <v>55</v>
      </c>
      <c r="H38" s="6">
        <f t="shared" si="9"/>
        <v>1</v>
      </c>
      <c r="I38" s="6">
        <f t="shared" si="10"/>
        <v>1</v>
      </c>
      <c r="J38" s="6">
        <f t="shared" si="11"/>
        <v>2.2684327023166171</v>
      </c>
    </row>
    <row r="39" spans="1:10" x14ac:dyDescent="0.3">
      <c r="A39" s="8" t="s">
        <v>13</v>
      </c>
      <c r="B39" s="8">
        <v>11</v>
      </c>
      <c r="C39" s="8">
        <v>38</v>
      </c>
      <c r="D39" s="8">
        <v>3.13</v>
      </c>
      <c r="E39" s="8">
        <v>0.36</v>
      </c>
      <c r="F39" s="8">
        <v>0.2</v>
      </c>
      <c r="G39" s="8">
        <v>210</v>
      </c>
      <c r="H39" s="8">
        <f t="shared" ref="H39:H44" si="12">D39/$D$44</f>
        <v>0.75059952038369304</v>
      </c>
      <c r="I39" s="8">
        <f t="shared" ref="I39:I44" si="13">E39/$E$44</f>
        <v>0.10112359550561797</v>
      </c>
      <c r="J39" s="8">
        <f t="shared" ref="J39:J44" si="14">D39/SQRT($V$8)</f>
        <v>1.5401723119850348</v>
      </c>
    </row>
    <row r="40" spans="1:10" x14ac:dyDescent="0.3">
      <c r="A40" s="6"/>
      <c r="B40" s="6">
        <v>12</v>
      </c>
      <c r="C40" s="7">
        <v>39</v>
      </c>
      <c r="D40" s="6">
        <v>3.16</v>
      </c>
      <c r="E40" s="6">
        <v>0.75</v>
      </c>
      <c r="F40" s="6">
        <v>0.2</v>
      </c>
      <c r="G40" s="6">
        <v>195</v>
      </c>
      <c r="H40" s="6">
        <f t="shared" si="12"/>
        <v>0.75779376498800965</v>
      </c>
      <c r="I40" s="6">
        <f t="shared" si="13"/>
        <v>0.21067415730337077</v>
      </c>
      <c r="J40" s="6">
        <f t="shared" si="14"/>
        <v>1.5549343469241885</v>
      </c>
    </row>
    <row r="41" spans="1:10" x14ac:dyDescent="0.3">
      <c r="A41" s="6"/>
      <c r="B41" s="6">
        <v>15</v>
      </c>
      <c r="C41" s="7">
        <v>40</v>
      </c>
      <c r="D41" s="6">
        <v>3.61</v>
      </c>
      <c r="E41" s="6">
        <v>1.19</v>
      </c>
      <c r="F41" s="6">
        <v>0.3</v>
      </c>
      <c r="G41" s="6">
        <v>110</v>
      </c>
      <c r="H41" s="6">
        <f t="shared" si="12"/>
        <v>0.86570743405275774</v>
      </c>
      <c r="I41" s="6">
        <f t="shared" si="13"/>
        <v>0.3342696629213483</v>
      </c>
      <c r="J41" s="6">
        <f t="shared" si="14"/>
        <v>1.7763648710114937</v>
      </c>
    </row>
    <row r="42" spans="1:10" x14ac:dyDescent="0.3">
      <c r="A42" s="6"/>
      <c r="B42" s="6">
        <v>16</v>
      </c>
      <c r="C42" s="7">
        <v>41</v>
      </c>
      <c r="D42" s="6">
        <v>3.6</v>
      </c>
      <c r="E42" s="6">
        <v>1.73</v>
      </c>
      <c r="F42" s="6">
        <v>0.5</v>
      </c>
      <c r="G42" s="6">
        <v>133</v>
      </c>
      <c r="H42" s="6">
        <f t="shared" si="12"/>
        <v>0.86330935251798568</v>
      </c>
      <c r="I42" s="6">
        <f t="shared" si="13"/>
        <v>0.48595505617977525</v>
      </c>
      <c r="J42" s="6">
        <f t="shared" si="14"/>
        <v>1.7714441926984426</v>
      </c>
    </row>
    <row r="43" spans="1:10" x14ac:dyDescent="0.3">
      <c r="A43" s="6"/>
      <c r="B43" s="6">
        <v>19</v>
      </c>
      <c r="C43" s="7">
        <v>42</v>
      </c>
      <c r="D43" s="6">
        <v>4.1500000000000004</v>
      </c>
      <c r="E43" s="6">
        <v>2.74</v>
      </c>
      <c r="F43" s="6">
        <v>0.5</v>
      </c>
      <c r="G43" s="6">
        <v>87</v>
      </c>
      <c r="H43" s="6">
        <f t="shared" si="12"/>
        <v>0.99520383693045578</v>
      </c>
      <c r="I43" s="6">
        <f t="shared" si="13"/>
        <v>0.76966292134831471</v>
      </c>
      <c r="J43" s="6">
        <f t="shared" si="14"/>
        <v>2.0420814999162604</v>
      </c>
    </row>
    <row r="44" spans="1:10" x14ac:dyDescent="0.3">
      <c r="A44" s="6"/>
      <c r="B44" s="6">
        <v>20</v>
      </c>
      <c r="C44" s="7">
        <v>43</v>
      </c>
      <c r="D44" s="6">
        <v>4.17</v>
      </c>
      <c r="E44" s="6">
        <v>3.56</v>
      </c>
      <c r="F44" s="6">
        <v>0.75</v>
      </c>
      <c r="G44" s="6">
        <v>81</v>
      </c>
      <c r="H44" s="6">
        <f t="shared" si="12"/>
        <v>1</v>
      </c>
      <c r="I44" s="6">
        <f t="shared" si="13"/>
        <v>1</v>
      </c>
      <c r="J44" s="6">
        <f t="shared" si="14"/>
        <v>2.0519228565423626</v>
      </c>
    </row>
    <row r="45" spans="1:10" x14ac:dyDescent="0.3">
      <c r="A45" s="8" t="s">
        <v>14</v>
      </c>
      <c r="B45" s="8">
        <v>1</v>
      </c>
      <c r="C45" s="8">
        <v>44</v>
      </c>
      <c r="D45" s="8">
        <v>3.12</v>
      </c>
      <c r="E45" s="8">
        <v>0.44</v>
      </c>
      <c r="F45" s="8">
        <v>0.05</v>
      </c>
      <c r="G45" s="8">
        <v>315</v>
      </c>
      <c r="H45" s="8">
        <f>D45/$D$48</f>
        <v>0.67678958785249455</v>
      </c>
      <c r="I45" s="8">
        <f>E45/$E$48</f>
        <v>0.16296296296296295</v>
      </c>
      <c r="J45" s="8">
        <f>D45/SQRT($V$11)</f>
        <v>1.5819027948777888</v>
      </c>
    </row>
    <row r="46" spans="1:10" x14ac:dyDescent="0.3">
      <c r="A46" s="6"/>
      <c r="B46" s="6">
        <v>2</v>
      </c>
      <c r="C46" s="7">
        <v>45</v>
      </c>
      <c r="D46" s="6">
        <v>3.7</v>
      </c>
      <c r="E46" s="6">
        <v>0.91</v>
      </c>
      <c r="F46" s="6">
        <v>0.1</v>
      </c>
      <c r="G46" s="6">
        <v>169</v>
      </c>
      <c r="H46" s="6">
        <f>D46/$D$48</f>
        <v>0.8026030368763557</v>
      </c>
      <c r="I46" s="6">
        <f>E46/$E$48</f>
        <v>0.33703703703703702</v>
      </c>
      <c r="J46" s="6">
        <f>D46/SQRT($V$11)</f>
        <v>1.8759744682845572</v>
      </c>
    </row>
    <row r="47" spans="1:10" x14ac:dyDescent="0.3">
      <c r="A47" s="6"/>
      <c r="B47" s="6">
        <v>3</v>
      </c>
      <c r="C47" s="7">
        <v>46</v>
      </c>
      <c r="D47" s="6">
        <v>4.17</v>
      </c>
      <c r="E47" s="6">
        <v>1.62</v>
      </c>
      <c r="F47" s="6">
        <v>0.15</v>
      </c>
      <c r="G47" s="6">
        <v>110</v>
      </c>
      <c r="H47" s="6">
        <f>D47/$D$48</f>
        <v>0.90455531453362248</v>
      </c>
      <c r="I47" s="6">
        <f>E47/$E$48</f>
        <v>0.6</v>
      </c>
      <c r="J47" s="6">
        <f>D47/SQRT($V$11)</f>
        <v>2.1142739277693523</v>
      </c>
    </row>
    <row r="48" spans="1:10" x14ac:dyDescent="0.3">
      <c r="A48" s="6"/>
      <c r="B48" s="6">
        <v>4</v>
      </c>
      <c r="C48" s="7">
        <v>47</v>
      </c>
      <c r="D48" s="6">
        <v>4.6100000000000003</v>
      </c>
      <c r="E48" s="6">
        <v>2.7</v>
      </c>
      <c r="F48" s="6">
        <v>0.5</v>
      </c>
      <c r="G48" s="6">
        <v>97</v>
      </c>
      <c r="H48" s="6">
        <f>D48/$D$48</f>
        <v>1</v>
      </c>
      <c r="I48" s="6">
        <f>E48/$E$48</f>
        <v>1</v>
      </c>
      <c r="J48" s="6">
        <f>D48/SQRT($V$11)</f>
        <v>2.3373627834572459</v>
      </c>
    </row>
    <row r="49" spans="1:10" x14ac:dyDescent="0.3">
      <c r="A49" s="8" t="s">
        <v>15</v>
      </c>
      <c r="B49" s="8">
        <v>7</v>
      </c>
      <c r="C49" s="8">
        <v>48</v>
      </c>
      <c r="D49" s="8">
        <v>2.09</v>
      </c>
      <c r="E49" s="8">
        <v>0.22</v>
      </c>
      <c r="F49" s="8">
        <v>0.05</v>
      </c>
      <c r="G49" s="8">
        <v>630</v>
      </c>
      <c r="H49" s="8">
        <f t="shared" ref="H49:H58" si="15">D49/$D$58</f>
        <v>0.44279661016949151</v>
      </c>
      <c r="I49" s="8">
        <f t="shared" ref="I49:I58" si="16">E49/$E$58</f>
        <v>6.0273972602739728E-2</v>
      </c>
      <c r="J49" s="8">
        <f t="shared" ref="J49:J58" si="17">D49/SQRT($V$12)</f>
        <v>1.0596720645174931</v>
      </c>
    </row>
    <row r="50" spans="1:10" x14ac:dyDescent="0.3">
      <c r="A50" s="6"/>
      <c r="B50" s="6">
        <v>11</v>
      </c>
      <c r="C50" s="7">
        <v>49</v>
      </c>
      <c r="D50" s="6">
        <v>2.64</v>
      </c>
      <c r="E50" s="6">
        <v>0.3</v>
      </c>
      <c r="F50" s="6">
        <v>0.05</v>
      </c>
      <c r="G50" s="6">
        <v>420</v>
      </c>
      <c r="H50" s="6">
        <f t="shared" si="15"/>
        <v>0.55932203389830515</v>
      </c>
      <c r="I50" s="6">
        <f t="shared" si="16"/>
        <v>8.2191780821917804E-2</v>
      </c>
      <c r="J50" s="6">
        <f t="shared" si="17"/>
        <v>1.3385331341273599</v>
      </c>
    </row>
    <row r="51" spans="1:10" x14ac:dyDescent="0.3">
      <c r="A51" s="6"/>
      <c r="B51" s="6">
        <v>12</v>
      </c>
      <c r="C51" s="7">
        <v>50</v>
      </c>
      <c r="D51" s="6">
        <v>2.63</v>
      </c>
      <c r="E51" s="6">
        <v>0.26</v>
      </c>
      <c r="F51" s="6">
        <v>0.05</v>
      </c>
      <c r="G51" s="6">
        <v>630</v>
      </c>
      <c r="H51" s="6">
        <f t="shared" si="15"/>
        <v>0.55720338983050843</v>
      </c>
      <c r="I51" s="6">
        <f t="shared" si="16"/>
        <v>7.1232876712328766E-2</v>
      </c>
      <c r="J51" s="6">
        <f t="shared" si="17"/>
        <v>1.3334629328617258</v>
      </c>
    </row>
    <row r="52" spans="1:10" x14ac:dyDescent="0.3">
      <c r="A52" s="6"/>
      <c r="B52" s="6">
        <v>15</v>
      </c>
      <c r="C52" s="7">
        <v>51</v>
      </c>
      <c r="D52" s="6">
        <v>3.15</v>
      </c>
      <c r="E52" s="6">
        <v>0.48</v>
      </c>
      <c r="F52" s="6">
        <v>0.35</v>
      </c>
      <c r="G52" s="6">
        <v>336</v>
      </c>
      <c r="H52" s="6">
        <f t="shared" si="15"/>
        <v>0.6673728813559322</v>
      </c>
      <c r="I52" s="6">
        <f t="shared" si="16"/>
        <v>0.13150684931506848</v>
      </c>
      <c r="J52" s="6">
        <f t="shared" si="17"/>
        <v>1.5971133986746906</v>
      </c>
    </row>
    <row r="53" spans="1:10" x14ac:dyDescent="0.3">
      <c r="A53" s="6"/>
      <c r="B53" s="6">
        <v>16</v>
      </c>
      <c r="C53" s="7">
        <v>52</v>
      </c>
      <c r="D53" s="6">
        <v>3.12</v>
      </c>
      <c r="E53" s="6">
        <v>0.63</v>
      </c>
      <c r="F53" s="6">
        <v>0.4</v>
      </c>
      <c r="G53" s="6">
        <v>368</v>
      </c>
      <c r="H53" s="6">
        <f t="shared" si="15"/>
        <v>0.66101694915254239</v>
      </c>
      <c r="I53" s="6">
        <f t="shared" si="16"/>
        <v>0.17260273972602741</v>
      </c>
      <c r="J53" s="6">
        <f t="shared" si="17"/>
        <v>1.5819027948777888</v>
      </c>
    </row>
    <row r="54" spans="1:10" x14ac:dyDescent="0.3">
      <c r="A54" s="6"/>
      <c r="B54" s="6">
        <v>19</v>
      </c>
      <c r="C54" s="7">
        <v>53</v>
      </c>
      <c r="D54" s="6">
        <v>3.6</v>
      </c>
      <c r="E54" s="6">
        <v>0.94</v>
      </c>
      <c r="F54" s="6">
        <v>0.4</v>
      </c>
      <c r="G54" s="6">
        <v>149</v>
      </c>
      <c r="H54" s="6">
        <f t="shared" si="15"/>
        <v>0.76271186440677974</v>
      </c>
      <c r="I54" s="6">
        <f t="shared" si="16"/>
        <v>0.25753424657534246</v>
      </c>
      <c r="J54" s="6">
        <f t="shared" si="17"/>
        <v>1.8252724556282178</v>
      </c>
    </row>
    <row r="55" spans="1:10" x14ac:dyDescent="0.3">
      <c r="A55" s="6"/>
      <c r="B55" s="6">
        <v>20</v>
      </c>
      <c r="C55" s="7">
        <v>54</v>
      </c>
      <c r="D55" s="6">
        <v>3.7</v>
      </c>
      <c r="E55" s="6">
        <v>1.22</v>
      </c>
      <c r="F55" s="6">
        <v>0.6</v>
      </c>
      <c r="G55" s="6">
        <v>149</v>
      </c>
      <c r="H55" s="6">
        <f t="shared" si="15"/>
        <v>0.78389830508474589</v>
      </c>
      <c r="I55" s="6">
        <f t="shared" si="16"/>
        <v>0.33424657534246577</v>
      </c>
      <c r="J55" s="6">
        <f t="shared" si="17"/>
        <v>1.8759744682845572</v>
      </c>
    </row>
    <row r="56" spans="1:10" x14ac:dyDescent="0.3">
      <c r="A56" s="6"/>
      <c r="B56" s="6">
        <v>23</v>
      </c>
      <c r="C56" s="7">
        <v>55</v>
      </c>
      <c r="D56" s="6">
        <v>4.2</v>
      </c>
      <c r="E56" s="6">
        <v>1.95</v>
      </c>
      <c r="F56" s="6">
        <v>0.45</v>
      </c>
      <c r="G56" s="6">
        <v>105</v>
      </c>
      <c r="H56" s="6">
        <f t="shared" si="15"/>
        <v>0.88983050847457634</v>
      </c>
      <c r="I56" s="6">
        <f t="shared" si="16"/>
        <v>0.53424657534246578</v>
      </c>
      <c r="J56" s="6">
        <f t="shared" si="17"/>
        <v>2.1294845315662543</v>
      </c>
    </row>
    <row r="57" spans="1:10" x14ac:dyDescent="0.3">
      <c r="A57" s="6"/>
      <c r="B57" s="6">
        <v>24</v>
      </c>
      <c r="C57" s="7">
        <v>56</v>
      </c>
      <c r="D57" s="6">
        <v>4.18</v>
      </c>
      <c r="E57" s="6">
        <v>2.2000000000000002</v>
      </c>
      <c r="F57" s="6">
        <v>0.7</v>
      </c>
      <c r="G57" s="6">
        <v>119</v>
      </c>
      <c r="H57" s="6">
        <f t="shared" si="15"/>
        <v>0.88559322033898302</v>
      </c>
      <c r="I57" s="6">
        <f t="shared" si="16"/>
        <v>0.60273972602739734</v>
      </c>
      <c r="J57" s="6">
        <f t="shared" si="17"/>
        <v>2.1193441290349861</v>
      </c>
    </row>
    <row r="58" spans="1:10" x14ac:dyDescent="0.3">
      <c r="A58" s="6"/>
      <c r="B58" s="6">
        <v>27</v>
      </c>
      <c r="C58" s="7">
        <v>57</v>
      </c>
      <c r="D58" s="6">
        <v>4.72</v>
      </c>
      <c r="E58" s="6">
        <v>3.65</v>
      </c>
      <c r="F58" s="6">
        <v>0.7</v>
      </c>
      <c r="G58" s="6">
        <v>90</v>
      </c>
      <c r="H58" s="6">
        <f t="shared" si="15"/>
        <v>1</v>
      </c>
      <c r="I58" s="6">
        <f t="shared" si="16"/>
        <v>1</v>
      </c>
      <c r="J58" s="6">
        <f t="shared" si="17"/>
        <v>2.3931349973792186</v>
      </c>
    </row>
    <row r="59" spans="1:10" x14ac:dyDescent="0.3">
      <c r="A59" s="8" t="s">
        <v>16</v>
      </c>
      <c r="B59" s="8">
        <v>1</v>
      </c>
      <c r="C59" s="8">
        <v>58</v>
      </c>
      <c r="D59" s="8">
        <v>1.79</v>
      </c>
      <c r="E59" s="8">
        <v>0.21099999999999999</v>
      </c>
      <c r="F59" s="8">
        <v>0.05</v>
      </c>
      <c r="G59" s="8">
        <v>1260</v>
      </c>
      <c r="H59" s="8">
        <f>D59/$D$63</f>
        <v>0.47105263157894739</v>
      </c>
      <c r="I59" s="8">
        <f>E59/$E$63</f>
        <v>6.8506493506493502E-2</v>
      </c>
      <c r="J59" s="8">
        <f>D59/SQRT($V$13)</f>
        <v>0.98239012690772864</v>
      </c>
    </row>
    <row r="60" spans="1:10" x14ac:dyDescent="0.3">
      <c r="A60" s="6"/>
      <c r="B60" s="6">
        <v>2</v>
      </c>
      <c r="C60" s="7">
        <v>59</v>
      </c>
      <c r="D60" s="6">
        <v>2.64</v>
      </c>
      <c r="E60" s="6">
        <v>0.56999999999999995</v>
      </c>
      <c r="F60" s="6">
        <v>0.25</v>
      </c>
      <c r="G60" s="6">
        <v>284</v>
      </c>
      <c r="H60" s="6">
        <f>D60/$D$63</f>
        <v>0.69473684210526321</v>
      </c>
      <c r="I60" s="6">
        <f>E60/$E$63</f>
        <v>0.18506493506493504</v>
      </c>
      <c r="J60" s="6">
        <f>D60/SQRT($V$13)</f>
        <v>1.4488882318639127</v>
      </c>
    </row>
    <row r="61" spans="1:10" x14ac:dyDescent="0.3">
      <c r="A61" s="6"/>
      <c r="B61" s="6">
        <v>3</v>
      </c>
      <c r="C61" s="7">
        <v>60</v>
      </c>
      <c r="D61" s="6">
        <v>3.09</v>
      </c>
      <c r="E61" s="6">
        <v>1.19</v>
      </c>
      <c r="F61" s="6">
        <v>0.4</v>
      </c>
      <c r="G61" s="6">
        <v>127</v>
      </c>
      <c r="H61" s="6">
        <f>D61/$D$63</f>
        <v>0.81315789473684208</v>
      </c>
      <c r="I61" s="6">
        <f>E61/$E$63</f>
        <v>0.38636363636363635</v>
      </c>
      <c r="J61" s="6">
        <f>D61/SQRT($V$13)</f>
        <v>1.6958578168407157</v>
      </c>
    </row>
    <row r="62" spans="1:10" x14ac:dyDescent="0.3">
      <c r="A62" s="6"/>
      <c r="B62" s="6">
        <v>4</v>
      </c>
      <c r="C62" s="7">
        <v>61</v>
      </c>
      <c r="D62" s="6">
        <v>3.66</v>
      </c>
      <c r="E62" s="6">
        <v>2.64</v>
      </c>
      <c r="F62" s="6">
        <v>0.6</v>
      </c>
      <c r="G62" s="6">
        <v>88</v>
      </c>
      <c r="H62" s="6">
        <f>D62/$D$63</f>
        <v>0.96315789473684221</v>
      </c>
      <c r="I62" s="6">
        <f>E62/$E$63</f>
        <v>0.85714285714285721</v>
      </c>
      <c r="J62" s="6">
        <f>D62/SQRT($V$13)</f>
        <v>2.0086859578113332</v>
      </c>
    </row>
    <row r="63" spans="1:10" x14ac:dyDescent="0.3">
      <c r="A63" s="6"/>
      <c r="B63" s="6">
        <v>5</v>
      </c>
      <c r="C63" s="7">
        <v>62</v>
      </c>
      <c r="D63" s="6">
        <v>3.8</v>
      </c>
      <c r="E63" s="6">
        <v>3.08</v>
      </c>
      <c r="F63" s="6">
        <v>0.8</v>
      </c>
      <c r="G63" s="6">
        <v>74</v>
      </c>
      <c r="H63" s="6">
        <f>D63/$D$63</f>
        <v>1</v>
      </c>
      <c r="I63" s="6">
        <f>E63/$E$63</f>
        <v>1</v>
      </c>
      <c r="J63" s="6">
        <f>D63/SQRT($V$13)</f>
        <v>2.0855209398041166</v>
      </c>
    </row>
    <row r="64" spans="1:10" x14ac:dyDescent="0.3">
      <c r="A64" s="8" t="s">
        <v>17</v>
      </c>
      <c r="B64" s="8">
        <v>7</v>
      </c>
      <c r="C64" s="8">
        <v>63</v>
      </c>
      <c r="D64" s="8">
        <v>2.06</v>
      </c>
      <c r="E64" s="8">
        <v>0.18</v>
      </c>
      <c r="F64" s="8">
        <v>0.05</v>
      </c>
      <c r="G64" s="8">
        <v>473</v>
      </c>
      <c r="H64" s="8">
        <f t="shared" ref="H64:H69" si="18">D64/$D$69</f>
        <v>0.59537572254335258</v>
      </c>
      <c r="I64" s="8">
        <f t="shared" ref="I64:I69" si="19">E64/$E$69</f>
        <v>6.5454545454545446E-2</v>
      </c>
      <c r="J64" s="8">
        <f t="shared" ref="J64:J69" si="20">D64/SQRT($V$14)</f>
        <v>1.1305718778938105</v>
      </c>
    </row>
    <row r="65" spans="1:10" x14ac:dyDescent="0.3">
      <c r="A65" s="6"/>
      <c r="B65" s="6">
        <v>11</v>
      </c>
      <c r="C65" s="7">
        <v>64</v>
      </c>
      <c r="D65" s="6">
        <v>2.58</v>
      </c>
      <c r="E65" s="6">
        <v>0.38</v>
      </c>
      <c r="F65" s="6">
        <v>0.2</v>
      </c>
      <c r="G65" s="6">
        <v>216</v>
      </c>
      <c r="H65" s="6">
        <f t="shared" si="18"/>
        <v>0.74566473988439308</v>
      </c>
      <c r="I65" s="6">
        <f t="shared" si="19"/>
        <v>0.13818181818181818</v>
      </c>
      <c r="J65" s="6">
        <f t="shared" si="20"/>
        <v>1.4159589538670054</v>
      </c>
    </row>
    <row r="66" spans="1:10" x14ac:dyDescent="0.3">
      <c r="A66" s="6"/>
      <c r="B66" s="6">
        <v>12</v>
      </c>
      <c r="C66" s="7">
        <v>65</v>
      </c>
      <c r="D66" s="6">
        <v>2.65</v>
      </c>
      <c r="E66" s="6">
        <v>0.78</v>
      </c>
      <c r="F66" s="6">
        <v>0.3</v>
      </c>
      <c r="G66" s="6">
        <v>248</v>
      </c>
      <c r="H66" s="6">
        <f t="shared" si="18"/>
        <v>0.76589595375722541</v>
      </c>
      <c r="I66" s="6">
        <f t="shared" si="19"/>
        <v>0.28363636363636363</v>
      </c>
      <c r="J66" s="6">
        <f t="shared" si="20"/>
        <v>1.4543764448633971</v>
      </c>
    </row>
    <row r="67" spans="1:10" x14ac:dyDescent="0.3">
      <c r="A67" s="6"/>
      <c r="B67" s="6">
        <v>15</v>
      </c>
      <c r="C67" s="7">
        <v>66</v>
      </c>
      <c r="D67" s="6">
        <v>3.11</v>
      </c>
      <c r="E67" s="6">
        <v>1.3</v>
      </c>
      <c r="F67" s="6">
        <v>0.4</v>
      </c>
      <c r="G67" s="6">
        <v>120</v>
      </c>
      <c r="H67" s="6">
        <f t="shared" si="18"/>
        <v>0.89884393063583812</v>
      </c>
      <c r="I67" s="6">
        <f t="shared" si="19"/>
        <v>0.47272727272727272</v>
      </c>
      <c r="J67" s="6">
        <f t="shared" si="20"/>
        <v>1.7068342428396848</v>
      </c>
    </row>
    <row r="68" spans="1:10" x14ac:dyDescent="0.3">
      <c r="A68" s="6"/>
      <c r="B68" s="6">
        <v>16</v>
      </c>
      <c r="C68" s="7">
        <v>67</v>
      </c>
      <c r="D68" s="6">
        <v>3.15</v>
      </c>
      <c r="E68" s="6">
        <v>1.83</v>
      </c>
      <c r="F68" s="6">
        <v>0.8</v>
      </c>
      <c r="G68" s="6">
        <v>120</v>
      </c>
      <c r="H68" s="6">
        <f t="shared" si="18"/>
        <v>0.91040462427745661</v>
      </c>
      <c r="I68" s="6">
        <f t="shared" si="19"/>
        <v>0.66545454545454552</v>
      </c>
      <c r="J68" s="6">
        <f t="shared" si="20"/>
        <v>1.7287870948376229</v>
      </c>
    </row>
    <row r="69" spans="1:10" x14ac:dyDescent="0.3">
      <c r="A69" s="6"/>
      <c r="B69" s="6">
        <v>18</v>
      </c>
      <c r="C69" s="7">
        <v>68</v>
      </c>
      <c r="D69" s="6">
        <v>3.46</v>
      </c>
      <c r="E69" s="6">
        <v>2.75</v>
      </c>
      <c r="F69" s="6">
        <v>1.2</v>
      </c>
      <c r="G69" s="6">
        <v>115</v>
      </c>
      <c r="H69" s="6">
        <f t="shared" si="18"/>
        <v>1</v>
      </c>
      <c r="I69" s="6">
        <f t="shared" si="19"/>
        <v>1</v>
      </c>
      <c r="J69" s="6">
        <f t="shared" si="20"/>
        <v>1.898921697821643</v>
      </c>
    </row>
    <row r="70" spans="1:10" x14ac:dyDescent="0.3">
      <c r="A70" s="8" t="s">
        <v>47</v>
      </c>
      <c r="B70" s="8">
        <v>1</v>
      </c>
      <c r="C70" s="8">
        <v>69</v>
      </c>
      <c r="D70" s="8">
        <v>2.11</v>
      </c>
      <c r="E70" s="8">
        <v>0.36099999999999999</v>
      </c>
      <c r="F70" s="8">
        <v>0.1</v>
      </c>
      <c r="G70" s="8">
        <v>1260</v>
      </c>
      <c r="H70" s="8">
        <f>D70/$D$74</f>
        <v>0.50843373493975896</v>
      </c>
      <c r="I70" s="8">
        <f>E70/$E$74</f>
        <v>9.836512261580381E-2</v>
      </c>
      <c r="J70" s="8">
        <f>D70/SQRT($V$9)</f>
        <v>1.0549999999999999</v>
      </c>
    </row>
    <row r="71" spans="1:10" x14ac:dyDescent="0.3">
      <c r="A71" s="6"/>
      <c r="B71" s="6">
        <v>2</v>
      </c>
      <c r="C71" s="7">
        <v>70</v>
      </c>
      <c r="D71" s="6">
        <v>2.65</v>
      </c>
      <c r="E71" s="6">
        <v>0.66</v>
      </c>
      <c r="F71" s="6">
        <v>0.15</v>
      </c>
      <c r="G71" s="6">
        <v>252</v>
      </c>
      <c r="H71" s="6">
        <f>D71/$D$74</f>
        <v>0.63855421686746983</v>
      </c>
      <c r="I71" s="6">
        <f>E71/$E$74</f>
        <v>0.1798365122615804</v>
      </c>
      <c r="J71" s="6">
        <f>D71/SQRT($V$9)</f>
        <v>1.325</v>
      </c>
    </row>
    <row r="72" spans="1:10" x14ac:dyDescent="0.3">
      <c r="A72" s="6"/>
      <c r="B72" s="6">
        <v>3</v>
      </c>
      <c r="C72" s="7">
        <v>71</v>
      </c>
      <c r="D72" s="6">
        <v>3.11</v>
      </c>
      <c r="E72" s="6">
        <v>1</v>
      </c>
      <c r="F72" s="6">
        <v>0.25</v>
      </c>
      <c r="G72" s="6">
        <v>158</v>
      </c>
      <c r="H72" s="6">
        <f>D72/$D$74</f>
        <v>0.74939759036144571</v>
      </c>
      <c r="I72" s="6">
        <f>E72/$E$74</f>
        <v>0.27247956403269757</v>
      </c>
      <c r="J72" s="6">
        <f>D72/SQRT($V$9)</f>
        <v>1.5549999999999999</v>
      </c>
    </row>
    <row r="73" spans="1:10" x14ac:dyDescent="0.3">
      <c r="A73" s="6"/>
      <c r="B73" s="6">
        <v>4</v>
      </c>
      <c r="C73" s="7">
        <v>72</v>
      </c>
      <c r="D73" s="6">
        <v>3.69</v>
      </c>
      <c r="E73" s="6">
        <v>2.2400000000000002</v>
      </c>
      <c r="F73" s="6">
        <v>0.4</v>
      </c>
      <c r="G73" s="6">
        <v>97</v>
      </c>
      <c r="H73" s="6">
        <f>D73/$D$74</f>
        <v>0.88915662650602401</v>
      </c>
      <c r="I73" s="6">
        <f>E73/$E$74</f>
        <v>0.61035422343324253</v>
      </c>
      <c r="J73" s="6">
        <f>D73/SQRT($V$9)</f>
        <v>1.845</v>
      </c>
    </row>
    <row r="74" spans="1:10" x14ac:dyDescent="0.3">
      <c r="A74" s="6"/>
      <c r="B74" s="6">
        <v>5</v>
      </c>
      <c r="C74" s="7">
        <v>73</v>
      </c>
      <c r="D74" s="6">
        <v>4.1500000000000004</v>
      </c>
      <c r="E74" s="6">
        <v>3.67</v>
      </c>
      <c r="F74" s="6">
        <v>0.5</v>
      </c>
      <c r="G74" s="6">
        <v>90</v>
      </c>
      <c r="H74" s="6">
        <f>D74/$D$74</f>
        <v>1</v>
      </c>
      <c r="I74" s="6">
        <f>E74/$E$74</f>
        <v>1</v>
      </c>
      <c r="J74" s="6">
        <f>D74/SQRT($V$9)</f>
        <v>2.0750000000000002</v>
      </c>
    </row>
    <row r="75" spans="1:10" x14ac:dyDescent="0.3">
      <c r="A75" s="8" t="s">
        <v>48</v>
      </c>
      <c r="B75" s="8">
        <v>11</v>
      </c>
      <c r="C75" s="8">
        <v>74</v>
      </c>
      <c r="D75" s="8">
        <v>3.16</v>
      </c>
      <c r="E75" s="8">
        <v>0.24</v>
      </c>
      <c r="F75" s="8">
        <v>0.2</v>
      </c>
      <c r="G75" s="8">
        <v>252</v>
      </c>
      <c r="H75" s="8">
        <f>D75/$D$78</f>
        <v>0.75059382422802856</v>
      </c>
      <c r="I75" s="8">
        <f>E75/$E$78</f>
        <v>0.10126582278481013</v>
      </c>
      <c r="J75" s="8">
        <f>D75/SQRT($V$10)</f>
        <v>1.478185652330962</v>
      </c>
    </row>
    <row r="76" spans="1:10" x14ac:dyDescent="0.3">
      <c r="A76" s="6"/>
      <c r="B76" s="6">
        <v>12</v>
      </c>
      <c r="C76" s="7">
        <v>75</v>
      </c>
      <c r="D76" s="6">
        <v>3.16</v>
      </c>
      <c r="E76" s="6">
        <v>0.47</v>
      </c>
      <c r="F76" s="6">
        <v>0.3</v>
      </c>
      <c r="G76" s="6">
        <v>630</v>
      </c>
      <c r="H76" s="6">
        <f>D76/$D$78</f>
        <v>0.75059382422802856</v>
      </c>
      <c r="I76" s="6">
        <f>E76/$E$78</f>
        <v>0.19831223628691982</v>
      </c>
      <c r="J76" s="6">
        <f>D76/SQRT($V$10)</f>
        <v>1.478185652330962</v>
      </c>
    </row>
    <row r="77" spans="1:10" x14ac:dyDescent="0.3">
      <c r="A77" s="6"/>
      <c r="B77" s="6">
        <v>15</v>
      </c>
      <c r="C77" s="7">
        <v>76</v>
      </c>
      <c r="D77" s="6">
        <v>4.1900000000000004</v>
      </c>
      <c r="E77" s="6">
        <v>1.55</v>
      </c>
      <c r="F77" s="6">
        <v>0.3</v>
      </c>
      <c r="G77" s="6">
        <v>180</v>
      </c>
      <c r="H77" s="6">
        <f>D77/$D$78</f>
        <v>0.99524940617577207</v>
      </c>
      <c r="I77" s="6">
        <f>E77/$E$78</f>
        <v>0.65400843881856541</v>
      </c>
      <c r="J77" s="6">
        <f>D77/SQRT($V$10)</f>
        <v>1.9599993301476997</v>
      </c>
    </row>
    <row r="78" spans="1:10" x14ac:dyDescent="0.3">
      <c r="A78" s="6"/>
      <c r="B78" s="6">
        <v>16</v>
      </c>
      <c r="C78" s="7">
        <v>77</v>
      </c>
      <c r="D78" s="6">
        <v>4.21</v>
      </c>
      <c r="E78" s="6">
        <v>2.37</v>
      </c>
      <c r="F78" s="6">
        <v>0.8</v>
      </c>
      <c r="G78" s="6">
        <v>120</v>
      </c>
      <c r="H78" s="6">
        <f>D78/$D$78</f>
        <v>1</v>
      </c>
      <c r="I78" s="6">
        <f>E78/$E$78</f>
        <v>1</v>
      </c>
      <c r="J78" s="6">
        <f>D78/SQRT($V$10)</f>
        <v>1.9693549355421993</v>
      </c>
    </row>
    <row r="79" spans="1:10" x14ac:dyDescent="0.3">
      <c r="A79" s="8" t="s">
        <v>18</v>
      </c>
      <c r="B79" s="8">
        <v>2</v>
      </c>
      <c r="C79" s="8">
        <v>78</v>
      </c>
      <c r="D79" s="8">
        <v>2.0099999999999998</v>
      </c>
      <c r="E79" s="8">
        <v>8.5999999999999993E-2</v>
      </c>
      <c r="F79" s="8">
        <v>0.1</v>
      </c>
      <c r="G79" s="8">
        <v>629</v>
      </c>
      <c r="H79" s="8">
        <f>D79/$D$82</f>
        <v>0.36880733944954125</v>
      </c>
      <c r="I79" s="8">
        <f>E79/$E$82</f>
        <v>1.8574514038876888E-2</v>
      </c>
      <c r="J79" s="8">
        <f>D79/SQRT($V$15)</f>
        <v>0.99632001016418537</v>
      </c>
    </row>
    <row r="80" spans="1:10" x14ac:dyDescent="0.3">
      <c r="A80" s="6"/>
      <c r="B80" s="6">
        <v>3</v>
      </c>
      <c r="C80" s="7">
        <v>79</v>
      </c>
      <c r="D80" s="6">
        <v>2.48</v>
      </c>
      <c r="E80" s="6">
        <v>0.30599999999999999</v>
      </c>
      <c r="F80" s="6">
        <v>0.1</v>
      </c>
      <c r="G80" s="6">
        <v>252</v>
      </c>
      <c r="H80" s="6">
        <f>D80/$D$82</f>
        <v>0.455045871559633</v>
      </c>
      <c r="I80" s="6">
        <f>E80/$E$82</f>
        <v>6.6090712742980562E-2</v>
      </c>
      <c r="J80" s="6">
        <f>D80/SQRT($V$15)</f>
        <v>1.229290360799592</v>
      </c>
    </row>
    <row r="81" spans="1:10" x14ac:dyDescent="0.3">
      <c r="A81" s="6"/>
      <c r="B81" s="6">
        <v>6</v>
      </c>
      <c r="C81" s="7">
        <v>80</v>
      </c>
      <c r="D81" s="6">
        <v>3.83</v>
      </c>
      <c r="E81" s="6">
        <v>2.12</v>
      </c>
      <c r="F81" s="6">
        <v>0.3</v>
      </c>
      <c r="G81" s="6">
        <v>84</v>
      </c>
      <c r="H81" s="6">
        <f>D81/$D$82</f>
        <v>0.70275229357798163</v>
      </c>
      <c r="I81" s="6">
        <f>E81/$E$82</f>
        <v>0.45788336933045359</v>
      </c>
      <c r="J81" s="6">
        <f>D81/SQRT($V$15)</f>
        <v>1.8984605168800153</v>
      </c>
    </row>
    <row r="82" spans="1:10" x14ac:dyDescent="0.3">
      <c r="A82" s="6"/>
      <c r="B82" s="6">
        <v>11</v>
      </c>
      <c r="C82" s="7">
        <v>81</v>
      </c>
      <c r="D82" s="6">
        <v>5.45</v>
      </c>
      <c r="E82" s="6">
        <v>4.63</v>
      </c>
      <c r="F82" s="6">
        <v>0.55000000000000004</v>
      </c>
      <c r="G82" s="6">
        <v>57</v>
      </c>
      <c r="H82" s="6">
        <f>D82/$D$82</f>
        <v>1</v>
      </c>
      <c r="I82" s="6">
        <f>E82/$E$82</f>
        <v>1</v>
      </c>
      <c r="J82" s="6">
        <f>D82/SQRT($V$15)</f>
        <v>2.701464704176523</v>
      </c>
    </row>
    <row r="83" spans="1:10" x14ac:dyDescent="0.3">
      <c r="A83" s="8" t="s">
        <v>19</v>
      </c>
      <c r="B83" s="8">
        <v>2</v>
      </c>
      <c r="C83" s="8">
        <v>82</v>
      </c>
      <c r="D83" s="8">
        <v>2.09</v>
      </c>
      <c r="E83" s="8">
        <v>0.19700000000000001</v>
      </c>
      <c r="F83" s="8">
        <v>0.05</v>
      </c>
      <c r="G83" s="8">
        <v>629</v>
      </c>
      <c r="H83" s="8">
        <f>D83/$D$86</f>
        <v>0.61111111111111105</v>
      </c>
      <c r="I83" s="8">
        <f>E83/$E$86</f>
        <v>0.10648648648648648</v>
      </c>
      <c r="J83" s="8">
        <f>D83/SQRT($V$16)</f>
        <v>1.0764047634854239</v>
      </c>
    </row>
    <row r="84" spans="1:10" x14ac:dyDescent="0.3">
      <c r="A84" s="6"/>
      <c r="B84" s="6">
        <v>4</v>
      </c>
      <c r="C84" s="7">
        <v>83</v>
      </c>
      <c r="D84" s="6">
        <v>3.03</v>
      </c>
      <c r="E84" s="6">
        <v>0.56799999999999995</v>
      </c>
      <c r="F84" s="6">
        <v>0.3</v>
      </c>
      <c r="G84" s="6">
        <v>252</v>
      </c>
      <c r="H84" s="6">
        <f>D84/$D$86</f>
        <v>0.88596491228070173</v>
      </c>
      <c r="I84" s="6">
        <f>E84/$E$86</f>
        <v>0.307027027027027</v>
      </c>
      <c r="J84" s="6">
        <f>D84/SQRT($V$16)</f>
        <v>1.5605293939525524</v>
      </c>
    </row>
    <row r="85" spans="1:10" x14ac:dyDescent="0.3">
      <c r="A85" s="6"/>
      <c r="B85" s="6">
        <v>5</v>
      </c>
      <c r="C85" s="7">
        <v>84</v>
      </c>
      <c r="D85" s="6">
        <v>3.31</v>
      </c>
      <c r="E85" s="6">
        <v>0.76</v>
      </c>
      <c r="F85" s="6">
        <v>0.4</v>
      </c>
      <c r="G85" s="6">
        <v>180</v>
      </c>
      <c r="H85" s="6">
        <f>D85/$D$86</f>
        <v>0.96783625730994161</v>
      </c>
      <c r="I85" s="6">
        <f>E85/$E$86</f>
        <v>0.41081081081081078</v>
      </c>
      <c r="J85" s="6">
        <f>D85/SQRT($V$16)</f>
        <v>1.7047367306874419</v>
      </c>
    </row>
    <row r="86" spans="1:10" x14ac:dyDescent="0.3">
      <c r="A86" s="6"/>
      <c r="B86" s="6">
        <v>6</v>
      </c>
      <c r="C86" s="7">
        <v>85</v>
      </c>
      <c r="D86" s="6">
        <v>3.42</v>
      </c>
      <c r="E86" s="6">
        <v>1.85</v>
      </c>
      <c r="F86" s="6">
        <v>0.55000000000000004</v>
      </c>
      <c r="G86" s="6">
        <v>114</v>
      </c>
      <c r="H86" s="6">
        <f>D86/$D$86</f>
        <v>1</v>
      </c>
      <c r="I86" s="6">
        <f>E86/$E$86</f>
        <v>1</v>
      </c>
      <c r="J86" s="6">
        <f>D86/SQRT($V$16)</f>
        <v>1.7613896129761484</v>
      </c>
    </row>
    <row r="87" spans="1:10" x14ac:dyDescent="0.3">
      <c r="A87" s="8" t="s">
        <v>20</v>
      </c>
      <c r="B87" s="8">
        <v>2</v>
      </c>
      <c r="C87" s="8">
        <v>86</v>
      </c>
      <c r="D87" s="8">
        <v>2.65</v>
      </c>
      <c r="E87" s="8">
        <v>0.14000000000000001</v>
      </c>
      <c r="F87" s="8">
        <v>0.1</v>
      </c>
      <c r="G87" s="8">
        <v>420</v>
      </c>
      <c r="H87" s="8">
        <f>D87/$D$90</f>
        <v>0.53</v>
      </c>
      <c r="I87" s="8">
        <f>E87/$E$90</f>
        <v>3.160270880361174E-2</v>
      </c>
      <c r="J87" s="8">
        <f>D87/SQRT($V$17)</f>
        <v>1.3702823784868008</v>
      </c>
    </row>
    <row r="88" spans="1:10" x14ac:dyDescent="0.3">
      <c r="A88" s="6"/>
      <c r="B88" s="6">
        <v>5</v>
      </c>
      <c r="C88" s="7">
        <v>87</v>
      </c>
      <c r="D88" s="6">
        <v>3.28</v>
      </c>
      <c r="E88" s="6">
        <v>0.59899999999999998</v>
      </c>
      <c r="F88" s="6">
        <v>0.1</v>
      </c>
      <c r="G88" s="6">
        <v>140</v>
      </c>
      <c r="H88" s="6">
        <f>D88/$D$90</f>
        <v>0.65599999999999992</v>
      </c>
      <c r="I88" s="6">
        <f>E88/$E$90</f>
        <v>0.13521444695259593</v>
      </c>
      <c r="J88" s="6">
        <f>D88/SQRT($V$17)</f>
        <v>1.6960476231836628</v>
      </c>
    </row>
    <row r="89" spans="1:10" x14ac:dyDescent="0.3">
      <c r="A89" s="6"/>
      <c r="B89" s="6">
        <v>9</v>
      </c>
      <c r="C89" s="7">
        <v>88</v>
      </c>
      <c r="D89" s="6">
        <v>4.1399999999999997</v>
      </c>
      <c r="E89" s="6">
        <v>1.68</v>
      </c>
      <c r="F89" s="6">
        <v>0.2</v>
      </c>
      <c r="G89" s="6">
        <v>74</v>
      </c>
      <c r="H89" s="6">
        <f>D89/$D$90</f>
        <v>0.82799999999999996</v>
      </c>
      <c r="I89" s="6">
        <f>E89/$E$90</f>
        <v>0.37923250564334088</v>
      </c>
      <c r="J89" s="6">
        <f>D89/SQRT($V$17)</f>
        <v>2.1407430365793791</v>
      </c>
    </row>
    <row r="90" spans="1:10" x14ac:dyDescent="0.3">
      <c r="A90" s="6"/>
      <c r="B90" s="6">
        <v>13</v>
      </c>
      <c r="C90" s="7">
        <v>89</v>
      </c>
      <c r="D90" s="6">
        <v>5</v>
      </c>
      <c r="E90" s="6">
        <v>4.43</v>
      </c>
      <c r="F90" s="6">
        <v>0.45</v>
      </c>
      <c r="G90" s="6">
        <v>55</v>
      </c>
      <c r="H90" s="6">
        <f>D90/$D$90</f>
        <v>1</v>
      </c>
      <c r="I90" s="6">
        <f>E90/$E$90</f>
        <v>1</v>
      </c>
      <c r="J90" s="6">
        <f>D90/SQRT($V$17)</f>
        <v>2.5854384499750958</v>
      </c>
    </row>
    <row r="91" spans="1:10" x14ac:dyDescent="0.3">
      <c r="A91" s="8" t="s">
        <v>21</v>
      </c>
      <c r="B91" s="8">
        <v>2</v>
      </c>
      <c r="C91" s="8">
        <v>90</v>
      </c>
      <c r="D91" s="8">
        <v>2.94</v>
      </c>
      <c r="E91" s="8">
        <v>0.31</v>
      </c>
      <c r="F91" s="8">
        <v>0.1</v>
      </c>
      <c r="G91" s="8">
        <v>420</v>
      </c>
      <c r="H91" s="8">
        <f>D91/$D$94</f>
        <v>0.56429942418426104</v>
      </c>
      <c r="I91" s="8">
        <f>E91/$E$94</f>
        <v>7.6923076923076913E-2</v>
      </c>
      <c r="J91" s="8">
        <f>D91/SQRT($V$18)</f>
        <v>1.3782932589591763</v>
      </c>
    </row>
    <row r="92" spans="1:10" x14ac:dyDescent="0.3">
      <c r="A92" s="6"/>
      <c r="B92" s="6">
        <v>3</v>
      </c>
      <c r="C92" s="7">
        <v>91</v>
      </c>
      <c r="D92" s="6">
        <v>3.5</v>
      </c>
      <c r="E92" s="6">
        <v>0.67100000000000004</v>
      </c>
      <c r="F92" s="6">
        <v>0.2</v>
      </c>
      <c r="G92" s="6">
        <v>180</v>
      </c>
      <c r="H92" s="6">
        <f>D92/$D$94</f>
        <v>0.67178502879078694</v>
      </c>
      <c r="I92" s="6">
        <f>E92/$E$94</f>
        <v>0.16650124069478908</v>
      </c>
      <c r="J92" s="6">
        <f>D92/SQRT($V$18)</f>
        <v>1.6408253082847339</v>
      </c>
    </row>
    <row r="93" spans="1:10" x14ac:dyDescent="0.3">
      <c r="A93" s="6"/>
      <c r="B93" s="6">
        <v>6</v>
      </c>
      <c r="C93" s="7">
        <v>92</v>
      </c>
      <c r="D93" s="6">
        <v>4.16</v>
      </c>
      <c r="E93" s="6">
        <v>1.4</v>
      </c>
      <c r="F93" s="6">
        <v>0.3</v>
      </c>
      <c r="G93" s="6">
        <v>97</v>
      </c>
      <c r="H93" s="6">
        <f>D93/$D$94</f>
        <v>0.79846449136276398</v>
      </c>
      <c r="I93" s="6">
        <f>E93/$E$94</f>
        <v>0.34739454094292799</v>
      </c>
      <c r="J93" s="6">
        <f>D93/SQRT($V$18)</f>
        <v>1.9502380807041408</v>
      </c>
    </row>
    <row r="94" spans="1:10" x14ac:dyDescent="0.3">
      <c r="A94" s="6"/>
      <c r="B94" s="6">
        <v>11</v>
      </c>
      <c r="C94" s="7">
        <v>93</v>
      </c>
      <c r="D94" s="6">
        <v>5.21</v>
      </c>
      <c r="E94" s="6">
        <v>4.03</v>
      </c>
      <c r="F94" s="6">
        <v>0.45</v>
      </c>
      <c r="G94" s="6">
        <v>57</v>
      </c>
      <c r="H94" s="6">
        <f>D94/$D$94</f>
        <v>1</v>
      </c>
      <c r="I94" s="6">
        <f>E94/$E$94</f>
        <v>1</v>
      </c>
      <c r="J94" s="6">
        <f>D94/SQRT($V$18)</f>
        <v>2.442485673189561</v>
      </c>
    </row>
    <row r="95" spans="1:10" x14ac:dyDescent="0.3">
      <c r="A95" s="8" t="s">
        <v>22</v>
      </c>
      <c r="B95" s="8">
        <v>2</v>
      </c>
      <c r="C95" s="8">
        <v>94</v>
      </c>
      <c r="D95" s="8">
        <v>1.85</v>
      </c>
      <c r="E95" s="8">
        <v>7.0000000000000007E-2</v>
      </c>
      <c r="F95" s="8">
        <v>0.05</v>
      </c>
      <c r="G95" s="8">
        <v>629</v>
      </c>
      <c r="H95" s="8">
        <f>D95/$D$98</f>
        <v>0.2846153846153846</v>
      </c>
      <c r="I95" s="8">
        <f>E95/$E$98</f>
        <v>1.3182674199623354E-2</v>
      </c>
      <c r="J95" s="8">
        <f>D95/SQRT($V$19)</f>
        <v>0.89527774921728043</v>
      </c>
    </row>
    <row r="96" spans="1:10" x14ac:dyDescent="0.3">
      <c r="A96" s="6"/>
      <c r="B96" s="6">
        <v>6</v>
      </c>
      <c r="C96" s="7">
        <v>95</v>
      </c>
      <c r="D96" s="6">
        <v>3.6</v>
      </c>
      <c r="E96" s="6">
        <v>0.373</v>
      </c>
      <c r="F96" s="6">
        <v>0.2</v>
      </c>
      <c r="G96" s="6">
        <v>114</v>
      </c>
      <c r="H96" s="6">
        <f>D96/$D$98</f>
        <v>0.55384615384615388</v>
      </c>
      <c r="I96" s="6">
        <f>E96/$E$98</f>
        <v>7.0244821092278725E-2</v>
      </c>
      <c r="J96" s="6">
        <f>D96/SQRT($V$19)</f>
        <v>1.7421621065849782</v>
      </c>
    </row>
    <row r="97" spans="1:10" x14ac:dyDescent="0.3">
      <c r="A97" s="6"/>
      <c r="B97" s="6">
        <v>9</v>
      </c>
      <c r="C97" s="7">
        <v>96</v>
      </c>
      <c r="D97" s="6">
        <v>4.67</v>
      </c>
      <c r="E97" s="6">
        <v>1.39</v>
      </c>
      <c r="F97" s="6">
        <v>0.25</v>
      </c>
      <c r="G97" s="6">
        <v>63</v>
      </c>
      <c r="H97" s="6">
        <f>D97/$D$98</f>
        <v>0.71846153846153848</v>
      </c>
      <c r="I97" s="6">
        <f>E97/$E$98</f>
        <v>0.26177024482109229</v>
      </c>
      <c r="J97" s="6">
        <f>D97/SQRT($V$19)</f>
        <v>2.2599713993755133</v>
      </c>
    </row>
    <row r="98" spans="1:10" x14ac:dyDescent="0.3">
      <c r="A98" s="6"/>
      <c r="B98" s="6">
        <v>14</v>
      </c>
      <c r="C98" s="7">
        <v>97</v>
      </c>
      <c r="D98" s="6">
        <v>6.5</v>
      </c>
      <c r="E98" s="6">
        <v>5.31</v>
      </c>
      <c r="F98" s="6">
        <v>0.45</v>
      </c>
      <c r="G98" s="6">
        <v>38</v>
      </c>
      <c r="H98" s="6">
        <f>D98/$D$98</f>
        <v>1</v>
      </c>
      <c r="I98" s="6">
        <f>E98/$E$98</f>
        <v>1</v>
      </c>
      <c r="J98" s="6">
        <f>D98/SQRT($V$19)</f>
        <v>3.1455704702228773</v>
      </c>
    </row>
    <row r="99" spans="1:10" x14ac:dyDescent="0.3">
      <c r="A99" s="8" t="s">
        <v>23</v>
      </c>
      <c r="B99" s="8">
        <v>2</v>
      </c>
      <c r="C99" s="8">
        <v>98</v>
      </c>
      <c r="D99" s="8">
        <v>2.2400000000000002</v>
      </c>
      <c r="E99" s="8">
        <v>0.11799999999999999</v>
      </c>
      <c r="F99" s="8">
        <v>0.05</v>
      </c>
      <c r="G99" s="8">
        <v>420</v>
      </c>
      <c r="H99" s="8">
        <f>D99/$D$102</f>
        <v>0.43159922928709055</v>
      </c>
      <c r="I99" s="8">
        <f>E99/$E$102</f>
        <v>4.3223443223443223E-2</v>
      </c>
      <c r="J99" s="8">
        <f>D99/SQRT($V$20)</f>
        <v>1.0078236462914985</v>
      </c>
    </row>
    <row r="100" spans="1:10" x14ac:dyDescent="0.3">
      <c r="A100" s="6"/>
      <c r="B100" s="6">
        <v>6</v>
      </c>
      <c r="C100" s="7">
        <v>99</v>
      </c>
      <c r="D100" s="6">
        <v>3.38</v>
      </c>
      <c r="E100" s="6">
        <v>0.28199999999999997</v>
      </c>
      <c r="F100" s="6">
        <v>0.1</v>
      </c>
      <c r="G100" s="6">
        <v>157</v>
      </c>
      <c r="H100" s="6">
        <f>D100/$D$102</f>
        <v>0.65125240847784194</v>
      </c>
      <c r="I100" s="6">
        <f>E100/$E$102</f>
        <v>0.10329670329670329</v>
      </c>
      <c r="J100" s="6">
        <f>D100/SQRT($V$20)</f>
        <v>1.5207338948505646</v>
      </c>
    </row>
    <row r="101" spans="1:10" x14ac:dyDescent="0.3">
      <c r="A101" s="6"/>
      <c r="B101" s="6">
        <v>10</v>
      </c>
      <c r="C101" s="7">
        <v>100</v>
      </c>
      <c r="D101" s="6">
        <v>4.46</v>
      </c>
      <c r="E101" s="6">
        <v>1.07</v>
      </c>
      <c r="F101" s="6">
        <v>0.25</v>
      </c>
      <c r="G101" s="6">
        <v>90</v>
      </c>
      <c r="H101" s="6">
        <f>D101/$D$102</f>
        <v>0.85934489402697489</v>
      </c>
      <c r="I101" s="6">
        <f>E101/$E$102</f>
        <v>0.39194139194139199</v>
      </c>
      <c r="J101" s="6">
        <f>D101/SQRT($V$20)</f>
        <v>2.0066488671696798</v>
      </c>
    </row>
    <row r="102" spans="1:10" x14ac:dyDescent="0.3">
      <c r="A102" s="6"/>
      <c r="B102" s="6">
        <v>13</v>
      </c>
      <c r="C102" s="7">
        <v>101</v>
      </c>
      <c r="D102" s="6">
        <v>5.19</v>
      </c>
      <c r="E102" s="6">
        <v>2.73</v>
      </c>
      <c r="F102" s="6">
        <v>0.5</v>
      </c>
      <c r="G102" s="6">
        <v>57</v>
      </c>
      <c r="H102" s="6">
        <f>D102/$D$102</f>
        <v>1</v>
      </c>
      <c r="I102" s="6">
        <f>E102/$E$102</f>
        <v>1</v>
      </c>
      <c r="J102" s="6">
        <f>D102/SQRT($V$20)</f>
        <v>2.3350913947557488</v>
      </c>
    </row>
    <row r="103" spans="1:10" x14ac:dyDescent="0.3">
      <c r="A103" s="8" t="s">
        <v>24</v>
      </c>
      <c r="B103" s="8">
        <v>2</v>
      </c>
      <c r="C103" s="8">
        <v>102</v>
      </c>
      <c r="D103" s="8">
        <v>2.57</v>
      </c>
      <c r="E103" s="8">
        <v>9.9000000000000005E-2</v>
      </c>
      <c r="F103" s="8">
        <v>0.15</v>
      </c>
      <c r="G103" s="8">
        <v>315</v>
      </c>
      <c r="H103" s="8">
        <f>D103/$D$106</f>
        <v>0.42762063227953412</v>
      </c>
      <c r="I103" s="8">
        <f>E103/$E$106</f>
        <v>1.8714555765595463E-2</v>
      </c>
      <c r="J103" s="8">
        <f>D103/SQRT($V$21)</f>
        <v>1.2646143264541658</v>
      </c>
    </row>
    <row r="104" spans="1:10" x14ac:dyDescent="0.3">
      <c r="A104" s="6"/>
      <c r="B104" s="6">
        <v>3</v>
      </c>
      <c r="C104" s="7">
        <v>103</v>
      </c>
      <c r="D104" s="6">
        <v>3.1</v>
      </c>
      <c r="E104" s="6">
        <v>0.52800000000000002</v>
      </c>
      <c r="F104" s="6">
        <v>0.25</v>
      </c>
      <c r="G104" s="6">
        <v>157</v>
      </c>
      <c r="H104" s="6">
        <f>D104/$D$106</f>
        <v>0.51580698835274541</v>
      </c>
      <c r="I104" s="6">
        <f>E104/$E$106</f>
        <v>9.9810964083175802E-2</v>
      </c>
      <c r="J104" s="6">
        <f>D104/SQRT($V$21)</f>
        <v>1.5254102770458811</v>
      </c>
    </row>
    <row r="105" spans="1:10" x14ac:dyDescent="0.3">
      <c r="A105" s="6"/>
      <c r="B105" s="6">
        <v>6</v>
      </c>
      <c r="C105" s="7">
        <v>104</v>
      </c>
      <c r="D105" s="6">
        <v>4.87</v>
      </c>
      <c r="E105" s="6">
        <v>3.16</v>
      </c>
      <c r="F105" s="6">
        <v>0.3</v>
      </c>
      <c r="G105" s="6">
        <v>84</v>
      </c>
      <c r="H105" s="6">
        <f>D105/$D$106</f>
        <v>0.81031613976705497</v>
      </c>
      <c r="I105" s="6">
        <f>E105/$E$106</f>
        <v>0.59735349716446129</v>
      </c>
      <c r="J105" s="6">
        <f>D105/SQRT($V$21)</f>
        <v>2.3963703384559487</v>
      </c>
    </row>
    <row r="106" spans="1:10" x14ac:dyDescent="0.3">
      <c r="A106" s="6"/>
      <c r="B106" s="6">
        <v>8</v>
      </c>
      <c r="C106" s="7">
        <v>105</v>
      </c>
      <c r="D106" s="6">
        <v>6.01</v>
      </c>
      <c r="E106" s="6">
        <v>5.29</v>
      </c>
      <c r="F106" s="6">
        <v>0.5</v>
      </c>
      <c r="G106" s="6">
        <v>66</v>
      </c>
      <c r="H106" s="6">
        <f>D106/$D$106</f>
        <v>1</v>
      </c>
      <c r="I106" s="6">
        <f>E106/$E$106</f>
        <v>1</v>
      </c>
      <c r="J106" s="6">
        <f>D106/SQRT($V$21)</f>
        <v>2.9573276661437888</v>
      </c>
    </row>
    <row r="107" spans="1:10" x14ac:dyDescent="0.3">
      <c r="A107" s="8" t="s">
        <v>25</v>
      </c>
      <c r="B107" s="8">
        <v>1</v>
      </c>
      <c r="C107" s="8">
        <v>106</v>
      </c>
      <c r="D107" s="8">
        <v>0.6</v>
      </c>
      <c r="E107" s="8">
        <v>4.4999999999999998E-2</v>
      </c>
      <c r="F107" s="8">
        <v>0.1</v>
      </c>
      <c r="G107" s="8">
        <v>252</v>
      </c>
      <c r="H107" s="8">
        <f>D107/$D$110</f>
        <v>8.9820359281437126E-2</v>
      </c>
      <c r="I107" s="8">
        <f>E107/$E$110</f>
        <v>1.0392609699769052E-2</v>
      </c>
      <c r="J107" s="8">
        <f>D107/SQRT($V$22)</f>
        <v>0.2685968886215071</v>
      </c>
    </row>
    <row r="108" spans="1:10" x14ac:dyDescent="0.3">
      <c r="A108" s="6"/>
      <c r="B108" s="6">
        <v>6</v>
      </c>
      <c r="C108" s="7">
        <v>107</v>
      </c>
      <c r="D108" s="6">
        <v>3.21</v>
      </c>
      <c r="E108" s="6">
        <v>0.307</v>
      </c>
      <c r="F108" s="6">
        <v>0.25</v>
      </c>
      <c r="G108" s="6">
        <v>114</v>
      </c>
      <c r="H108" s="6">
        <f>D108/$D$110</f>
        <v>0.48053892215568866</v>
      </c>
      <c r="I108" s="6">
        <f>E108/$E$110</f>
        <v>7.0900692840646651E-2</v>
      </c>
      <c r="J108" s="6">
        <f>D108/SQRT($V$22)</f>
        <v>1.436993354125063</v>
      </c>
    </row>
    <row r="109" spans="1:10" x14ac:dyDescent="0.3">
      <c r="A109" s="6"/>
      <c r="B109" s="6">
        <v>10</v>
      </c>
      <c r="C109" s="7">
        <v>108</v>
      </c>
      <c r="D109" s="6">
        <v>5.07</v>
      </c>
      <c r="E109" s="6">
        <v>1.95</v>
      </c>
      <c r="F109" s="6">
        <v>0.35</v>
      </c>
      <c r="G109" s="6">
        <v>55</v>
      </c>
      <c r="H109" s="6">
        <f>D109/$D$110</f>
        <v>0.75898203592814384</v>
      </c>
      <c r="I109" s="6">
        <f>E109/$E$110</f>
        <v>0.45034642032332561</v>
      </c>
      <c r="J109" s="6">
        <f>D109/SQRT($V$22)</f>
        <v>2.2696437088517354</v>
      </c>
    </row>
    <row r="110" spans="1:10" x14ac:dyDescent="0.3">
      <c r="A110" s="6"/>
      <c r="B110" s="6">
        <v>15</v>
      </c>
      <c r="C110" s="7">
        <v>109</v>
      </c>
      <c r="D110" s="6">
        <v>6.68</v>
      </c>
      <c r="E110" s="6">
        <v>4.33</v>
      </c>
      <c r="F110" s="6">
        <v>0.7</v>
      </c>
      <c r="G110" s="6">
        <v>36</v>
      </c>
      <c r="H110" s="6">
        <f>D110/$D$110</f>
        <v>1</v>
      </c>
      <c r="I110" s="6">
        <f>E110/$E$110</f>
        <v>1</v>
      </c>
      <c r="J110" s="6">
        <f>D110/SQRT($V$22)</f>
        <v>2.9903786933194456</v>
      </c>
    </row>
    <row r="111" spans="1:10" x14ac:dyDescent="0.3">
      <c r="A111" s="8" t="s">
        <v>26</v>
      </c>
      <c r="B111" s="8">
        <v>1</v>
      </c>
      <c r="C111" s="8">
        <v>110</v>
      </c>
      <c r="D111" s="8">
        <v>1.59</v>
      </c>
      <c r="E111" s="8">
        <v>0.11</v>
      </c>
      <c r="F111" s="8">
        <v>0.05</v>
      </c>
      <c r="G111" s="8">
        <v>210</v>
      </c>
      <c r="H111" s="8">
        <f>D111/$D$114</f>
        <v>0.26588628762541805</v>
      </c>
      <c r="I111" s="8">
        <f>E111/$E$114</f>
        <v>3.0726256983240222E-2</v>
      </c>
      <c r="J111" s="8">
        <f>D111/SQRT($V$23)</f>
        <v>0.73185682122916718</v>
      </c>
    </row>
    <row r="112" spans="1:10" x14ac:dyDescent="0.3">
      <c r="A112" s="6"/>
      <c r="B112" s="6">
        <v>4</v>
      </c>
      <c r="C112" s="7">
        <v>111</v>
      </c>
      <c r="D112" s="6">
        <v>2.93</v>
      </c>
      <c r="E112" s="6">
        <v>0.46300000000000002</v>
      </c>
      <c r="F112" s="6">
        <v>0.15</v>
      </c>
      <c r="G112" s="6">
        <v>126</v>
      </c>
      <c r="H112" s="6">
        <f>D112/$D$114</f>
        <v>0.48996655518394649</v>
      </c>
      <c r="I112" s="6">
        <f>E112/$E$114</f>
        <v>0.1293296089385475</v>
      </c>
      <c r="J112" s="6">
        <f>D112/SQRT($V$23)</f>
        <v>1.348641815221044</v>
      </c>
    </row>
    <row r="113" spans="1:10" x14ac:dyDescent="0.3">
      <c r="A113" s="6"/>
      <c r="B113" s="6">
        <v>8</v>
      </c>
      <c r="C113" s="7">
        <v>112</v>
      </c>
      <c r="D113" s="6">
        <v>4.21</v>
      </c>
      <c r="E113" s="6">
        <v>1.29</v>
      </c>
      <c r="F113" s="6">
        <v>0.2</v>
      </c>
      <c r="G113" s="6">
        <v>66</v>
      </c>
      <c r="H113" s="6">
        <f>D113/$D$114</f>
        <v>0.70401337792642138</v>
      </c>
      <c r="I113" s="6">
        <f>E113/$E$114</f>
        <v>0.36033519553072624</v>
      </c>
      <c r="J113" s="6">
        <f>D113/SQRT($V$23)</f>
        <v>1.9378095706759708</v>
      </c>
    </row>
    <row r="114" spans="1:10" x14ac:dyDescent="0.3">
      <c r="A114" s="6"/>
      <c r="B114" s="6">
        <v>12</v>
      </c>
      <c r="C114" s="7">
        <v>113</v>
      </c>
      <c r="D114" s="6">
        <v>5.98</v>
      </c>
      <c r="E114" s="6">
        <v>3.58</v>
      </c>
      <c r="F114" s="6">
        <v>0.65</v>
      </c>
      <c r="G114" s="6">
        <v>47</v>
      </c>
      <c r="H114" s="6">
        <f>D114/$D$114</f>
        <v>1</v>
      </c>
      <c r="I114" s="6">
        <f>E114/$E$114</f>
        <v>1</v>
      </c>
      <c r="J114" s="6">
        <f>D114/SQRT($V$23)</f>
        <v>2.7525181075159875</v>
      </c>
    </row>
    <row r="115" spans="1:10" x14ac:dyDescent="0.3">
      <c r="A115" s="8" t="s">
        <v>27</v>
      </c>
      <c r="B115" s="8">
        <v>2</v>
      </c>
      <c r="C115" s="8">
        <v>114</v>
      </c>
      <c r="D115" s="8">
        <v>2.1</v>
      </c>
      <c r="E115" s="8">
        <v>0.222</v>
      </c>
      <c r="F115" s="8">
        <v>0.1</v>
      </c>
      <c r="G115" s="8">
        <v>420</v>
      </c>
      <c r="H115" s="8">
        <f>D115/$D$118</f>
        <v>0.38391224862888484</v>
      </c>
      <c r="I115" s="8">
        <f>E115/$E$118</f>
        <v>5.2482269503546092E-2</v>
      </c>
      <c r="J115" s="8">
        <f>D115/SQRT($V$24)</f>
        <v>1.0460845109121075</v>
      </c>
    </row>
    <row r="116" spans="1:10" x14ac:dyDescent="0.3">
      <c r="A116" s="6"/>
      <c r="B116" s="6">
        <v>3</v>
      </c>
      <c r="C116" s="7">
        <v>115</v>
      </c>
      <c r="D116" s="6">
        <v>2.64</v>
      </c>
      <c r="E116" s="6">
        <v>0.39800000000000002</v>
      </c>
      <c r="F116" s="6">
        <v>0.15</v>
      </c>
      <c r="G116" s="6">
        <v>180</v>
      </c>
      <c r="H116" s="6">
        <f>D116/$D$118</f>
        <v>0.48263254113345527</v>
      </c>
      <c r="I116" s="6">
        <f>E116/$E$118</f>
        <v>9.4089834515366427E-2</v>
      </c>
      <c r="J116" s="6">
        <f>D116/SQRT($V$24)</f>
        <v>1.3150776708609351</v>
      </c>
    </row>
    <row r="117" spans="1:10" x14ac:dyDescent="0.3">
      <c r="A117" s="6"/>
      <c r="B117" s="6">
        <v>6</v>
      </c>
      <c r="C117" s="7">
        <v>116</v>
      </c>
      <c r="D117" s="6">
        <v>4.17</v>
      </c>
      <c r="E117" s="6">
        <v>1.81</v>
      </c>
      <c r="F117" s="6">
        <v>0.3</v>
      </c>
      <c r="G117" s="6">
        <v>63</v>
      </c>
      <c r="H117" s="6">
        <f>D117/$D$118</f>
        <v>0.76234003656307137</v>
      </c>
      <c r="I117" s="6">
        <f>E117/$E$118</f>
        <v>0.4278959810874704</v>
      </c>
      <c r="J117" s="6">
        <f>D117/SQRT($V$24)</f>
        <v>2.0772249573826134</v>
      </c>
    </row>
    <row r="118" spans="1:10" x14ac:dyDescent="0.3">
      <c r="A118" s="6"/>
      <c r="B118" s="6">
        <v>9</v>
      </c>
      <c r="C118" s="7">
        <v>117</v>
      </c>
      <c r="D118" s="6">
        <v>5.47</v>
      </c>
      <c r="E118" s="6">
        <v>4.2300000000000004</v>
      </c>
      <c r="F118" s="6">
        <v>0.6</v>
      </c>
      <c r="G118" s="6">
        <v>41</v>
      </c>
      <c r="H118" s="6">
        <f>D118/$D$118</f>
        <v>1</v>
      </c>
      <c r="I118" s="6">
        <f>E118/$E$118</f>
        <v>1</v>
      </c>
      <c r="J118" s="6">
        <f>D118/SQRT($V$24)</f>
        <v>2.7248010831853464</v>
      </c>
    </row>
    <row r="119" spans="1:10" x14ac:dyDescent="0.3">
      <c r="A119" s="8" t="s">
        <v>49</v>
      </c>
      <c r="B119" s="8">
        <v>7</v>
      </c>
      <c r="C119" s="8">
        <v>118</v>
      </c>
      <c r="D119" s="8">
        <v>1.43</v>
      </c>
      <c r="E119" s="8">
        <v>0.11600000000000001</v>
      </c>
      <c r="F119" s="8">
        <v>0.05</v>
      </c>
      <c r="G119" s="8">
        <v>750</v>
      </c>
      <c r="H119" s="8">
        <f t="shared" ref="H119:H128" si="21">D119/$D$128</f>
        <v>0.24912891986062716</v>
      </c>
      <c r="I119" s="8">
        <f t="shared" ref="I119:I128" si="22">E119/$E$127</f>
        <v>1.589041095890411E-2</v>
      </c>
      <c r="J119" s="8">
        <f t="shared" ref="J119:J128" si="23">D119/SQRT($V$25)</f>
        <v>0.68563252112409934</v>
      </c>
    </row>
    <row r="120" spans="1:10" x14ac:dyDescent="0.3">
      <c r="A120" s="6"/>
      <c r="B120" s="6">
        <v>12</v>
      </c>
      <c r="C120" s="7">
        <v>119</v>
      </c>
      <c r="D120" s="6">
        <v>2.5</v>
      </c>
      <c r="E120" s="6">
        <v>0.16400000000000001</v>
      </c>
      <c r="F120" s="6">
        <v>0.12</v>
      </c>
      <c r="G120" s="6">
        <v>500</v>
      </c>
      <c r="H120" s="6">
        <f t="shared" si="21"/>
        <v>0.43554006968641112</v>
      </c>
      <c r="I120" s="6">
        <f t="shared" si="22"/>
        <v>2.2465753424657536E-2</v>
      </c>
      <c r="J120" s="6">
        <f t="shared" si="23"/>
        <v>1.1986582537134605</v>
      </c>
    </row>
    <row r="121" spans="1:10" x14ac:dyDescent="0.3">
      <c r="A121" s="6"/>
      <c r="B121" s="6">
        <v>17</v>
      </c>
      <c r="C121" s="7">
        <v>120</v>
      </c>
      <c r="D121" s="6">
        <v>3</v>
      </c>
      <c r="E121" s="6">
        <v>0.82199999999999995</v>
      </c>
      <c r="F121" s="6">
        <v>8.3000000000000004E-2</v>
      </c>
      <c r="G121" s="6">
        <v>222</v>
      </c>
      <c r="H121" s="6">
        <f t="shared" si="21"/>
        <v>0.52264808362369342</v>
      </c>
      <c r="I121" s="6">
        <f t="shared" si="22"/>
        <v>0.1126027397260274</v>
      </c>
      <c r="J121" s="6">
        <f t="shared" si="23"/>
        <v>1.4383899044561526</v>
      </c>
    </row>
    <row r="122" spans="1:10" x14ac:dyDescent="0.3">
      <c r="A122" s="6"/>
      <c r="B122" s="6">
        <v>21</v>
      </c>
      <c r="C122" s="7">
        <v>121</v>
      </c>
      <c r="D122" s="6">
        <v>3.59</v>
      </c>
      <c r="E122" s="6">
        <v>2.12</v>
      </c>
      <c r="F122" s="6">
        <v>0.13</v>
      </c>
      <c r="G122" s="6">
        <v>103</v>
      </c>
      <c r="H122" s="6">
        <f t="shared" si="21"/>
        <v>0.62543554006968638</v>
      </c>
      <c r="I122" s="6">
        <f t="shared" si="22"/>
        <v>0.29041095890410962</v>
      </c>
      <c r="J122" s="6">
        <f t="shared" si="23"/>
        <v>1.7212732523325291</v>
      </c>
    </row>
    <row r="123" spans="1:10" x14ac:dyDescent="0.3">
      <c r="A123" s="6"/>
      <c r="B123" s="6">
        <v>22</v>
      </c>
      <c r="C123" s="7">
        <v>122</v>
      </c>
      <c r="D123" s="6">
        <v>3.59</v>
      </c>
      <c r="E123" s="6">
        <v>1.5580000000000001</v>
      </c>
      <c r="F123" s="6">
        <v>0.14000000000000001</v>
      </c>
      <c r="G123" s="6">
        <v>105</v>
      </c>
      <c r="H123" s="6">
        <f t="shared" si="21"/>
        <v>0.62543554006968638</v>
      </c>
      <c r="I123" s="6">
        <f t="shared" si="22"/>
        <v>0.21342465753424658</v>
      </c>
      <c r="J123" s="6">
        <f t="shared" si="23"/>
        <v>1.7212732523325291</v>
      </c>
    </row>
    <row r="124" spans="1:10" x14ac:dyDescent="0.3">
      <c r="A124" s="6"/>
      <c r="B124" s="6">
        <v>25</v>
      </c>
      <c r="C124" s="7">
        <v>123</v>
      </c>
      <c r="D124" s="6">
        <v>4.2300000000000004</v>
      </c>
      <c r="E124" s="6">
        <v>3.04</v>
      </c>
      <c r="F124" s="6">
        <v>0.17</v>
      </c>
      <c r="G124" s="6">
        <v>83</v>
      </c>
      <c r="H124" s="6">
        <f t="shared" si="21"/>
        <v>0.73693379790940772</v>
      </c>
      <c r="I124" s="6">
        <f t="shared" si="22"/>
        <v>0.41643835616438357</v>
      </c>
      <c r="J124" s="6">
        <f t="shared" si="23"/>
        <v>2.0281297652831753</v>
      </c>
    </row>
    <row r="125" spans="1:10" x14ac:dyDescent="0.3">
      <c r="A125" s="6"/>
      <c r="B125" s="6">
        <v>29</v>
      </c>
      <c r="C125" s="7">
        <v>124</v>
      </c>
      <c r="D125" s="6">
        <v>4.93</v>
      </c>
      <c r="E125" s="6">
        <v>4.2699999999999996</v>
      </c>
      <c r="F125" s="6">
        <v>0.22</v>
      </c>
      <c r="G125" s="6">
        <v>77</v>
      </c>
      <c r="H125" s="6">
        <f t="shared" si="21"/>
        <v>0.85888501742160273</v>
      </c>
      <c r="I125" s="6">
        <f t="shared" si="22"/>
        <v>0.58493150684931505</v>
      </c>
      <c r="J125" s="6">
        <f t="shared" si="23"/>
        <v>2.3637540763229437</v>
      </c>
    </row>
    <row r="126" spans="1:10" x14ac:dyDescent="0.3">
      <c r="A126" s="6"/>
      <c r="B126" s="6">
        <v>34</v>
      </c>
      <c r="C126" s="7">
        <v>125</v>
      </c>
      <c r="D126" s="6">
        <v>5.42</v>
      </c>
      <c r="E126" s="6">
        <v>5.23</v>
      </c>
      <c r="F126" s="6">
        <v>0.43</v>
      </c>
      <c r="G126" s="6">
        <v>68</v>
      </c>
      <c r="H126" s="6">
        <f t="shared" si="21"/>
        <v>0.94425087108013928</v>
      </c>
      <c r="I126" s="6">
        <f t="shared" si="22"/>
        <v>0.71643835616438367</v>
      </c>
      <c r="J126" s="6">
        <f t="shared" si="23"/>
        <v>2.5986910940507824</v>
      </c>
    </row>
    <row r="127" spans="1:10" x14ac:dyDescent="0.3">
      <c r="A127" s="6"/>
      <c r="B127" s="6">
        <v>35</v>
      </c>
      <c r="C127" s="7">
        <v>126</v>
      </c>
      <c r="D127" s="6">
        <v>5.74</v>
      </c>
      <c r="E127" s="6">
        <v>7.3</v>
      </c>
      <c r="F127" s="6">
        <v>0.52</v>
      </c>
      <c r="G127" s="6">
        <v>57</v>
      </c>
      <c r="H127" s="6">
        <f t="shared" si="21"/>
        <v>1</v>
      </c>
      <c r="I127" s="6">
        <f t="shared" si="22"/>
        <v>1</v>
      </c>
      <c r="J127" s="6">
        <f t="shared" si="23"/>
        <v>2.7521193505261055</v>
      </c>
    </row>
    <row r="128" spans="1:10" x14ac:dyDescent="0.3">
      <c r="A128" s="6"/>
      <c r="B128" s="6">
        <v>36</v>
      </c>
      <c r="C128" s="7">
        <v>127</v>
      </c>
      <c r="D128" s="6">
        <v>5.74</v>
      </c>
      <c r="E128" s="6">
        <v>6.86</v>
      </c>
      <c r="F128" s="6">
        <v>0.56999999999999995</v>
      </c>
      <c r="G128" s="6">
        <v>55.6</v>
      </c>
      <c r="H128" s="6">
        <f t="shared" si="21"/>
        <v>1</v>
      </c>
      <c r="I128" s="6">
        <f t="shared" si="22"/>
        <v>0.9397260273972603</v>
      </c>
      <c r="J128" s="6">
        <f t="shared" si="23"/>
        <v>2.7521193505261055</v>
      </c>
    </row>
    <row r="129" spans="1:10" x14ac:dyDescent="0.3">
      <c r="A129" s="8" t="s">
        <v>50</v>
      </c>
      <c r="B129" s="8">
        <v>2</v>
      </c>
      <c r="C129" s="8">
        <v>128</v>
      </c>
      <c r="D129" s="8">
        <v>2.6</v>
      </c>
      <c r="E129" s="8">
        <v>0.13600000000000001</v>
      </c>
      <c r="F129" s="8">
        <v>0.05</v>
      </c>
      <c r="G129" s="8">
        <v>500</v>
      </c>
      <c r="H129" s="8">
        <f t="shared" ref="H129:H135" si="24">D129/$D$135</f>
        <v>0.44905008635578586</v>
      </c>
      <c r="I129" s="8">
        <f t="shared" ref="I129:I135" si="25">E129/$E$135</f>
        <v>2.7983539094650206E-2</v>
      </c>
      <c r="J129" s="8">
        <f t="shared" ref="J129:J135" si="26">D129/SQRT($V$26)</f>
        <v>1.3165611772087666</v>
      </c>
    </row>
    <row r="130" spans="1:10" x14ac:dyDescent="0.3">
      <c r="A130" s="6"/>
      <c r="B130" s="6">
        <v>4</v>
      </c>
      <c r="C130" s="7">
        <v>129</v>
      </c>
      <c r="D130" s="6">
        <v>3.36</v>
      </c>
      <c r="E130" s="6">
        <v>0.443</v>
      </c>
      <c r="F130" s="6">
        <v>5.5E-2</v>
      </c>
      <c r="G130" s="6">
        <v>330</v>
      </c>
      <c r="H130" s="6">
        <f t="shared" si="24"/>
        <v>0.5803108808290155</v>
      </c>
      <c r="I130" s="6">
        <f t="shared" si="25"/>
        <v>9.1152263374485593E-2</v>
      </c>
      <c r="J130" s="6">
        <f t="shared" si="26"/>
        <v>1.7014021367005598</v>
      </c>
    </row>
    <row r="131" spans="1:10" x14ac:dyDescent="0.3">
      <c r="A131" s="6"/>
      <c r="B131" s="6">
        <v>6</v>
      </c>
      <c r="C131" s="7">
        <v>130</v>
      </c>
      <c r="D131" s="6">
        <v>3.9</v>
      </c>
      <c r="E131" s="6">
        <v>0.82299999999999995</v>
      </c>
      <c r="F131" s="6">
        <v>5.8999999999999997E-2</v>
      </c>
      <c r="G131" s="6">
        <v>150</v>
      </c>
      <c r="H131" s="6">
        <f t="shared" si="24"/>
        <v>0.67357512953367871</v>
      </c>
      <c r="I131" s="6">
        <f t="shared" si="25"/>
        <v>0.1693415637860082</v>
      </c>
      <c r="J131" s="6">
        <f t="shared" si="26"/>
        <v>1.9748417658131499</v>
      </c>
    </row>
    <row r="132" spans="1:10" x14ac:dyDescent="0.3">
      <c r="A132" s="6"/>
      <c r="B132" s="6">
        <v>8</v>
      </c>
      <c r="C132" s="7">
        <v>131</v>
      </c>
      <c r="D132" s="6">
        <v>4.4400000000000004</v>
      </c>
      <c r="E132" s="6">
        <v>1.389</v>
      </c>
      <c r="F132" s="6">
        <v>8.7999999999999995E-2</v>
      </c>
      <c r="G132" s="6">
        <v>74</v>
      </c>
      <c r="H132" s="6">
        <f t="shared" si="24"/>
        <v>0.76683937823834203</v>
      </c>
      <c r="I132" s="6">
        <f t="shared" si="25"/>
        <v>0.28580246913580243</v>
      </c>
      <c r="J132" s="6">
        <f t="shared" si="26"/>
        <v>2.2482813949257401</v>
      </c>
    </row>
    <row r="133" spans="1:10" x14ac:dyDescent="0.3">
      <c r="A133" s="6"/>
      <c r="B133" s="6">
        <v>10</v>
      </c>
      <c r="C133" s="7">
        <v>132</v>
      </c>
      <c r="D133" s="6">
        <v>4.9800000000000004</v>
      </c>
      <c r="E133" s="6">
        <v>2.33</v>
      </c>
      <c r="F133" s="6">
        <v>0.11</v>
      </c>
      <c r="G133" s="6">
        <v>69</v>
      </c>
      <c r="H133" s="6">
        <f t="shared" si="24"/>
        <v>0.86010362694300524</v>
      </c>
      <c r="I133" s="6">
        <f t="shared" si="25"/>
        <v>0.47942386831275718</v>
      </c>
      <c r="J133" s="6">
        <f t="shared" si="26"/>
        <v>2.5217210240383303</v>
      </c>
    </row>
    <row r="134" spans="1:10" x14ac:dyDescent="0.3">
      <c r="A134" s="6"/>
      <c r="B134" s="6">
        <v>12</v>
      </c>
      <c r="C134" s="7">
        <v>133</v>
      </c>
      <c r="D134" s="6">
        <v>5.52</v>
      </c>
      <c r="E134" s="6">
        <v>3.9</v>
      </c>
      <c r="F134" s="6">
        <v>0.18</v>
      </c>
      <c r="G134" s="6">
        <v>51</v>
      </c>
      <c r="H134" s="6">
        <f t="shared" si="24"/>
        <v>0.95336787564766834</v>
      </c>
      <c r="I134" s="6">
        <f t="shared" si="25"/>
        <v>0.80246913580246904</v>
      </c>
      <c r="J134" s="6">
        <f t="shared" si="26"/>
        <v>2.7951606531509197</v>
      </c>
    </row>
    <row r="135" spans="1:10" x14ac:dyDescent="0.3">
      <c r="A135" s="6"/>
      <c r="B135" s="6">
        <v>13</v>
      </c>
      <c r="C135" s="7">
        <v>134</v>
      </c>
      <c r="D135" s="6">
        <v>5.79</v>
      </c>
      <c r="E135" s="6">
        <v>4.8600000000000003</v>
      </c>
      <c r="F135" s="6">
        <v>0.21</v>
      </c>
      <c r="G135" s="6">
        <v>43</v>
      </c>
      <c r="H135" s="6">
        <f t="shared" si="24"/>
        <v>1</v>
      </c>
      <c r="I135" s="6">
        <f t="shared" si="25"/>
        <v>1</v>
      </c>
      <c r="J135" s="6">
        <f t="shared" si="26"/>
        <v>2.9318804677072148</v>
      </c>
    </row>
    <row r="136" spans="1:10" x14ac:dyDescent="0.3">
      <c r="A136" s="8" t="s">
        <v>51</v>
      </c>
      <c r="B136" s="8">
        <v>3</v>
      </c>
      <c r="C136" s="8">
        <v>135</v>
      </c>
      <c r="D136" s="8">
        <v>2.17</v>
      </c>
      <c r="E136" s="8">
        <v>0.14799999999999999</v>
      </c>
      <c r="F136" s="8">
        <v>0.11</v>
      </c>
      <c r="G136" s="8">
        <v>670</v>
      </c>
      <c r="H136" s="8">
        <f t="shared" ref="H136:H142" si="27">D136/$D$142</f>
        <v>0.58967391304347827</v>
      </c>
      <c r="I136" s="8">
        <f t="shared" ref="I136:I142" si="28">E136/$E$142</f>
        <v>2.3870967741935482E-2</v>
      </c>
      <c r="J136" s="8">
        <f t="shared" ref="J136:J142" si="29">D136/SQRT($V$27)</f>
        <v>1.0240863166571288</v>
      </c>
    </row>
    <row r="137" spans="1:10" x14ac:dyDescent="0.3">
      <c r="A137" s="6"/>
      <c r="B137" s="6">
        <v>5</v>
      </c>
      <c r="C137" s="7">
        <v>136</v>
      </c>
      <c r="D137" s="6">
        <v>2.82</v>
      </c>
      <c r="E137" s="6">
        <v>0.42899999999999999</v>
      </c>
      <c r="F137" s="6">
        <v>0.113</v>
      </c>
      <c r="G137" s="6">
        <v>310</v>
      </c>
      <c r="H137" s="6">
        <f t="shared" si="27"/>
        <v>0.76630434782608692</v>
      </c>
      <c r="I137" s="6">
        <f t="shared" si="28"/>
        <v>6.9193548387096765E-2</v>
      </c>
      <c r="J137" s="6">
        <f t="shared" si="29"/>
        <v>1.3308402824760845</v>
      </c>
    </row>
    <row r="138" spans="1:10" x14ac:dyDescent="0.3">
      <c r="A138" s="6"/>
      <c r="B138" s="6">
        <v>7</v>
      </c>
      <c r="C138" s="7">
        <v>137</v>
      </c>
      <c r="D138" s="6">
        <v>3.25</v>
      </c>
      <c r="E138" s="6">
        <v>1.3979999999999999</v>
      </c>
      <c r="F138" s="6">
        <v>0.2</v>
      </c>
      <c r="G138" s="6">
        <v>140</v>
      </c>
      <c r="H138" s="6">
        <f t="shared" si="27"/>
        <v>0.88315217391304346</v>
      </c>
      <c r="I138" s="6">
        <f t="shared" si="28"/>
        <v>0.22548387096774192</v>
      </c>
      <c r="J138" s="6">
        <f t="shared" si="29"/>
        <v>1.5337698290947783</v>
      </c>
    </row>
    <row r="139" spans="1:10" x14ac:dyDescent="0.3">
      <c r="A139" s="6"/>
      <c r="B139" s="6">
        <v>8</v>
      </c>
      <c r="C139" s="7">
        <v>138</v>
      </c>
      <c r="D139" s="6">
        <v>3.36</v>
      </c>
      <c r="E139" s="6">
        <v>1.952</v>
      </c>
      <c r="F139" s="6">
        <v>0.34</v>
      </c>
      <c r="G139" s="6">
        <v>99</v>
      </c>
      <c r="H139" s="6">
        <f t="shared" si="27"/>
        <v>0.91304347826086951</v>
      </c>
      <c r="I139" s="6">
        <f t="shared" si="28"/>
        <v>0.31483870967741934</v>
      </c>
      <c r="J139" s="6">
        <f t="shared" si="29"/>
        <v>1.5856820386949093</v>
      </c>
    </row>
    <row r="140" spans="1:10" x14ac:dyDescent="0.3">
      <c r="A140" s="6"/>
      <c r="B140" s="6">
        <v>9</v>
      </c>
      <c r="C140" s="7">
        <v>139</v>
      </c>
      <c r="D140" s="6">
        <v>3.47</v>
      </c>
      <c r="E140" s="6">
        <v>4.1900000000000004</v>
      </c>
      <c r="F140" s="6">
        <v>0.39</v>
      </c>
      <c r="G140" s="6">
        <v>83</v>
      </c>
      <c r="H140" s="6">
        <f t="shared" si="27"/>
        <v>0.94293478260869568</v>
      </c>
      <c r="I140" s="6">
        <f t="shared" si="28"/>
        <v>0.67580645161290331</v>
      </c>
      <c r="J140" s="6">
        <f t="shared" si="29"/>
        <v>1.6375942482950403</v>
      </c>
    </row>
    <row r="141" spans="1:10" x14ac:dyDescent="0.3">
      <c r="A141" s="6"/>
      <c r="B141" s="6">
        <v>10</v>
      </c>
      <c r="C141" s="7">
        <v>140</v>
      </c>
      <c r="D141" s="6">
        <v>3.57</v>
      </c>
      <c r="E141" s="6">
        <v>5.05</v>
      </c>
      <c r="F141" s="6">
        <v>0.53</v>
      </c>
      <c r="G141" s="6">
        <v>83</v>
      </c>
      <c r="H141" s="6">
        <f t="shared" si="27"/>
        <v>0.97010869565217384</v>
      </c>
      <c r="I141" s="6">
        <f t="shared" si="28"/>
        <v>0.81451612903225801</v>
      </c>
      <c r="J141" s="6">
        <f t="shared" si="29"/>
        <v>1.6847871661133411</v>
      </c>
    </row>
    <row r="142" spans="1:10" x14ac:dyDescent="0.3">
      <c r="A142" s="6"/>
      <c r="B142" s="6">
        <v>11</v>
      </c>
      <c r="C142" s="7">
        <v>141</v>
      </c>
      <c r="D142" s="6">
        <v>3.68</v>
      </c>
      <c r="E142" s="6">
        <v>6.2</v>
      </c>
      <c r="F142" s="6">
        <v>0.56999999999999995</v>
      </c>
      <c r="G142" s="6">
        <v>72</v>
      </c>
      <c r="H142" s="6">
        <f t="shared" si="27"/>
        <v>1</v>
      </c>
      <c r="I142" s="6">
        <f t="shared" si="28"/>
        <v>1</v>
      </c>
      <c r="J142" s="6">
        <f t="shared" si="29"/>
        <v>1.7366993757134721</v>
      </c>
    </row>
    <row r="143" spans="1:10" x14ac:dyDescent="0.3">
      <c r="A143" s="8" t="s">
        <v>52</v>
      </c>
      <c r="B143" s="8">
        <v>9</v>
      </c>
      <c r="C143" s="8">
        <v>142</v>
      </c>
      <c r="D143" s="8">
        <v>2.6</v>
      </c>
      <c r="E143" s="8">
        <v>0.13600000000000001</v>
      </c>
      <c r="F143" s="8">
        <v>0.05</v>
      </c>
      <c r="G143" s="8">
        <v>500</v>
      </c>
      <c r="H143" s="8">
        <f t="shared" ref="H143:H149" si="30">D143/$D$149</f>
        <v>0.58165548098434006</v>
      </c>
      <c r="I143" s="8">
        <f t="shared" ref="I143:I149" si="31">E143/$E$149</f>
        <v>6.0444444444444446E-2</v>
      </c>
      <c r="J143" s="8">
        <f t="shared" ref="J143:J149" si="32">D143/SQRT($V$28)</f>
        <v>1.1917080461366747</v>
      </c>
    </row>
    <row r="144" spans="1:10" x14ac:dyDescent="0.3">
      <c r="A144" s="6"/>
      <c r="B144" s="6">
        <v>12</v>
      </c>
      <c r="C144" s="7">
        <v>143</v>
      </c>
      <c r="D144" s="6">
        <v>2.6</v>
      </c>
      <c r="E144" s="6">
        <v>0.16500000000000001</v>
      </c>
      <c r="F144" s="6">
        <v>0.1</v>
      </c>
      <c r="G144" s="6">
        <v>500</v>
      </c>
      <c r="H144" s="6">
        <f t="shared" si="30"/>
        <v>0.58165548098434006</v>
      </c>
      <c r="I144" s="6">
        <f t="shared" si="31"/>
        <v>7.3333333333333334E-2</v>
      </c>
      <c r="J144" s="6">
        <f t="shared" si="32"/>
        <v>1.1917080461366747</v>
      </c>
    </row>
    <row r="145" spans="1:10" x14ac:dyDescent="0.3">
      <c r="A145" s="6"/>
      <c r="B145" s="6">
        <v>15</v>
      </c>
      <c r="C145" s="7">
        <v>144</v>
      </c>
      <c r="D145" s="6">
        <v>3.57</v>
      </c>
      <c r="E145" s="6">
        <v>0.44</v>
      </c>
      <c r="F145" s="6">
        <v>8.6999999999999994E-2</v>
      </c>
      <c r="G145" s="6">
        <v>200</v>
      </c>
      <c r="H145" s="6">
        <f t="shared" si="30"/>
        <v>0.79865771812080533</v>
      </c>
      <c r="I145" s="6">
        <f t="shared" si="31"/>
        <v>0.19555555555555557</v>
      </c>
      <c r="J145" s="6">
        <f t="shared" si="32"/>
        <v>1.636306817195357</v>
      </c>
    </row>
    <row r="146" spans="1:10" x14ac:dyDescent="0.3">
      <c r="A146" s="6"/>
      <c r="B146" s="6">
        <v>16</v>
      </c>
      <c r="C146" s="7">
        <v>145</v>
      </c>
      <c r="D146" s="6">
        <v>3.57</v>
      </c>
      <c r="E146" s="6">
        <v>0.67</v>
      </c>
      <c r="F146" s="6">
        <v>0.12</v>
      </c>
      <c r="G146" s="6">
        <v>222</v>
      </c>
      <c r="H146" s="6">
        <f t="shared" si="30"/>
        <v>0.79865771812080533</v>
      </c>
      <c r="I146" s="6">
        <f t="shared" si="31"/>
        <v>0.29777777777777781</v>
      </c>
      <c r="J146" s="6">
        <f t="shared" si="32"/>
        <v>1.636306817195357</v>
      </c>
    </row>
    <row r="147" spans="1:10" x14ac:dyDescent="0.3">
      <c r="A147" s="6"/>
      <c r="B147" s="6">
        <v>19</v>
      </c>
      <c r="C147" s="7">
        <v>146</v>
      </c>
      <c r="D147" s="6">
        <v>4.12</v>
      </c>
      <c r="E147" s="6">
        <v>1.42</v>
      </c>
      <c r="F147" s="6">
        <v>0.14000000000000001</v>
      </c>
      <c r="G147" s="6">
        <v>91</v>
      </c>
      <c r="H147" s="6">
        <f t="shared" si="30"/>
        <v>0.92170022371364657</v>
      </c>
      <c r="I147" s="6">
        <f t="shared" si="31"/>
        <v>0.63111111111111107</v>
      </c>
      <c r="J147" s="6">
        <f t="shared" si="32"/>
        <v>1.8883989038781153</v>
      </c>
    </row>
    <row r="148" spans="1:10" x14ac:dyDescent="0.3">
      <c r="A148" s="6"/>
      <c r="B148" s="6">
        <v>20</v>
      </c>
      <c r="C148" s="7">
        <v>147</v>
      </c>
      <c r="D148" s="6">
        <v>4.12</v>
      </c>
      <c r="E148" s="6">
        <v>1.946</v>
      </c>
      <c r="F148" s="6">
        <v>0.19</v>
      </c>
      <c r="G148" s="6">
        <v>95</v>
      </c>
      <c r="H148" s="6">
        <f t="shared" si="30"/>
        <v>0.92170022371364657</v>
      </c>
      <c r="I148" s="6">
        <f t="shared" si="31"/>
        <v>0.86488888888888882</v>
      </c>
      <c r="J148" s="6">
        <f t="shared" si="32"/>
        <v>1.8883989038781153</v>
      </c>
    </row>
    <row r="149" spans="1:10" x14ac:dyDescent="0.3">
      <c r="A149" s="6"/>
      <c r="B149" s="6">
        <v>21</v>
      </c>
      <c r="C149" s="7">
        <v>148</v>
      </c>
      <c r="D149" s="6">
        <v>4.47</v>
      </c>
      <c r="E149" s="6">
        <v>2.25</v>
      </c>
      <c r="F149" s="6">
        <v>0.22</v>
      </c>
      <c r="G149" s="6">
        <v>71</v>
      </c>
      <c r="H149" s="6">
        <f t="shared" si="30"/>
        <v>1</v>
      </c>
      <c r="I149" s="6">
        <f t="shared" si="31"/>
        <v>1</v>
      </c>
      <c r="J149" s="6">
        <f t="shared" si="32"/>
        <v>2.0488211408580521</v>
      </c>
    </row>
    <row r="150" spans="1:10" x14ac:dyDescent="0.3">
      <c r="A150" s="8" t="s">
        <v>53</v>
      </c>
      <c r="B150" s="8">
        <v>11</v>
      </c>
      <c r="C150" s="8">
        <v>149</v>
      </c>
      <c r="D150" s="8">
        <v>2.23</v>
      </c>
      <c r="E150" s="8">
        <v>0.104</v>
      </c>
      <c r="F150" s="8">
        <v>0.12</v>
      </c>
      <c r="G150" s="8">
        <v>500</v>
      </c>
      <c r="H150" s="8">
        <f t="shared" ref="H150:H156" si="33">D150/$D$156</f>
        <v>0.65014577259475215</v>
      </c>
      <c r="I150" s="8">
        <f t="shared" ref="I150:I156" si="34">E150/$E$156</f>
        <v>2.1576763485477175E-2</v>
      </c>
      <c r="J150" s="8">
        <f t="shared" ref="J150:J156" si="35">D150/SQRT($V$29)</f>
        <v>1.0319209338435271</v>
      </c>
    </row>
    <row r="151" spans="1:10" x14ac:dyDescent="0.3">
      <c r="A151" s="6"/>
      <c r="B151" s="6">
        <v>12</v>
      </c>
      <c r="C151" s="7">
        <v>150</v>
      </c>
      <c r="D151" s="6">
        <v>2.23</v>
      </c>
      <c r="E151" s="6">
        <v>0.24099999999999999</v>
      </c>
      <c r="F151" s="6">
        <v>0.25</v>
      </c>
      <c r="G151" s="6">
        <v>500</v>
      </c>
      <c r="H151" s="6">
        <f t="shared" si="33"/>
        <v>0.65014577259475215</v>
      </c>
      <c r="I151" s="6">
        <f t="shared" si="34"/>
        <v>4.9999999999999996E-2</v>
      </c>
      <c r="J151" s="6">
        <f t="shared" si="35"/>
        <v>1.0319209338435271</v>
      </c>
    </row>
    <row r="152" spans="1:10" x14ac:dyDescent="0.3">
      <c r="A152" s="6"/>
      <c r="B152" s="6">
        <v>16</v>
      </c>
      <c r="C152" s="7">
        <v>151</v>
      </c>
      <c r="D152" s="6">
        <v>2.71</v>
      </c>
      <c r="E152" s="6">
        <v>0.31900000000000001</v>
      </c>
      <c r="F152" s="6">
        <v>0.28000000000000003</v>
      </c>
      <c r="G152" s="6">
        <v>330</v>
      </c>
      <c r="H152" s="6">
        <f t="shared" si="33"/>
        <v>0.79008746355685122</v>
      </c>
      <c r="I152" s="6">
        <f t="shared" si="34"/>
        <v>6.6182572614107885E-2</v>
      </c>
      <c r="J152" s="6">
        <f t="shared" si="35"/>
        <v>1.2540384442672459</v>
      </c>
    </row>
    <row r="153" spans="1:10" x14ac:dyDescent="0.3">
      <c r="A153" s="6"/>
      <c r="B153" s="6">
        <v>19</v>
      </c>
      <c r="C153" s="7">
        <v>152</v>
      </c>
      <c r="D153" s="6">
        <v>3.14</v>
      </c>
      <c r="E153" s="6">
        <v>1.3859999999999999</v>
      </c>
      <c r="F153" s="6">
        <v>0.25</v>
      </c>
      <c r="G153" s="6">
        <v>129</v>
      </c>
      <c r="H153" s="6">
        <f t="shared" si="33"/>
        <v>0.91545189504373181</v>
      </c>
      <c r="I153" s="6">
        <f t="shared" si="34"/>
        <v>0.28755186721991699</v>
      </c>
      <c r="J153" s="6">
        <f t="shared" si="35"/>
        <v>1.4530187140218274</v>
      </c>
    </row>
    <row r="154" spans="1:10" x14ac:dyDescent="0.3">
      <c r="A154" s="6"/>
      <c r="B154" s="6">
        <v>21</v>
      </c>
      <c r="C154" s="7">
        <v>153</v>
      </c>
      <c r="D154" s="6">
        <v>3.41</v>
      </c>
      <c r="E154" s="6">
        <v>2.44</v>
      </c>
      <c r="F154" s="6">
        <v>0.33</v>
      </c>
      <c r="G154" s="6">
        <v>82</v>
      </c>
      <c r="H154" s="6">
        <f t="shared" si="33"/>
        <v>0.99416909620991256</v>
      </c>
      <c r="I154" s="6">
        <f t="shared" si="34"/>
        <v>0.50622406639004147</v>
      </c>
      <c r="J154" s="6">
        <f t="shared" si="35"/>
        <v>1.5779598136351694</v>
      </c>
    </row>
    <row r="155" spans="1:10" x14ac:dyDescent="0.3">
      <c r="A155" s="6"/>
      <c r="B155" s="6">
        <v>22</v>
      </c>
      <c r="C155" s="7">
        <v>154</v>
      </c>
      <c r="D155" s="7">
        <v>3.41</v>
      </c>
      <c r="E155" s="7">
        <v>3.71</v>
      </c>
      <c r="F155" s="7">
        <v>0.47</v>
      </c>
      <c r="G155" s="7">
        <v>71</v>
      </c>
      <c r="H155" s="6">
        <f t="shared" si="33"/>
        <v>0.99416909620991256</v>
      </c>
      <c r="I155" s="6">
        <f t="shared" si="34"/>
        <v>0.76970954356846466</v>
      </c>
      <c r="J155" s="6">
        <f t="shared" si="35"/>
        <v>1.5779598136351694</v>
      </c>
    </row>
    <row r="156" spans="1:10" x14ac:dyDescent="0.3">
      <c r="A156" s="6"/>
      <c r="B156" s="6">
        <v>23</v>
      </c>
      <c r="C156" s="7">
        <v>155</v>
      </c>
      <c r="D156" s="6">
        <v>3.43</v>
      </c>
      <c r="E156" s="6">
        <v>4.82</v>
      </c>
      <c r="F156" s="6">
        <v>0.59</v>
      </c>
      <c r="G156" s="6">
        <v>59</v>
      </c>
      <c r="H156" s="6">
        <f t="shared" si="33"/>
        <v>1</v>
      </c>
      <c r="I156" s="6">
        <f t="shared" si="34"/>
        <v>1</v>
      </c>
      <c r="J156" s="6">
        <f t="shared" si="35"/>
        <v>1.5872147099028242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6"/>
  <sheetViews>
    <sheetView topLeftCell="A121" workbookViewId="0">
      <selection activeCell="K42" sqref="K42"/>
    </sheetView>
  </sheetViews>
  <sheetFormatPr defaultRowHeight="14.4" x14ac:dyDescent="0.3"/>
  <cols>
    <col min="1" max="1" width="10.88671875" customWidth="1"/>
    <col min="3" max="3" width="9.109375" style="4"/>
    <col min="4" max="4" width="11.88671875" customWidth="1"/>
    <col min="8" max="8" width="11.6640625" customWidth="1"/>
    <col min="9" max="9" width="12.44140625" customWidth="1"/>
    <col min="10" max="10" width="15" customWidth="1"/>
    <col min="11" max="17" width="11" customWidth="1"/>
  </cols>
  <sheetData>
    <row r="1" spans="1:22" s="1" customFormat="1" ht="57" x14ac:dyDescent="0.25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45</v>
      </c>
      <c r="H1" s="10" t="s">
        <v>55</v>
      </c>
      <c r="I1" s="10" t="s">
        <v>54</v>
      </c>
      <c r="J1" s="10" t="s">
        <v>56</v>
      </c>
      <c r="P1" s="2"/>
      <c r="Q1" s="2" t="s">
        <v>1</v>
      </c>
      <c r="R1" s="2" t="s">
        <v>2</v>
      </c>
      <c r="S1" s="2" t="s">
        <v>4</v>
      </c>
      <c r="T1" s="2" t="s">
        <v>5</v>
      </c>
      <c r="U1" s="2" t="s">
        <v>7</v>
      </c>
      <c r="V1" s="2" t="s">
        <v>8</v>
      </c>
    </row>
    <row r="2" spans="1:22" ht="15" x14ac:dyDescent="0.25">
      <c r="A2" s="8" t="s">
        <v>3</v>
      </c>
      <c r="B2" s="8">
        <v>1</v>
      </c>
      <c r="C2" s="8">
        <v>1</v>
      </c>
      <c r="D2" s="8">
        <v>2.06</v>
      </c>
      <c r="E2" s="8">
        <v>0.12</v>
      </c>
      <c r="F2" s="8">
        <v>0.1</v>
      </c>
      <c r="G2" s="8">
        <v>368</v>
      </c>
      <c r="H2" s="8">
        <f t="shared" ref="H2:H8" si="0">D2/$D$8</f>
        <v>0.39539347408829179</v>
      </c>
      <c r="I2" s="8">
        <f>E2/$E$8</f>
        <v>2.6845637583892617E-2</v>
      </c>
      <c r="J2" s="8">
        <f>D2/SQRT($V$3)</f>
        <v>1.0417867790937976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ht="15" x14ac:dyDescent="0.25">
      <c r="A3" s="6"/>
      <c r="B3" s="6">
        <v>2</v>
      </c>
      <c r="C3" s="7">
        <v>2</v>
      </c>
      <c r="D3" s="6">
        <v>2.64</v>
      </c>
      <c r="E3" s="6">
        <v>0.91</v>
      </c>
      <c r="F3" s="6">
        <v>0.2</v>
      </c>
      <c r="G3" s="6">
        <v>158</v>
      </c>
      <c r="H3" s="6">
        <f t="shared" si="0"/>
        <v>0.50671785028790794</v>
      </c>
      <c r="I3" s="6">
        <f t="shared" ref="I3:I8" si="1">E3/$E$8</f>
        <v>0.20357941834451904</v>
      </c>
      <c r="J3" s="6">
        <f t="shared" ref="J3:J8" si="2">D3/SQRT($V$3)</f>
        <v>1.3351053867998184</v>
      </c>
      <c r="P3" t="s">
        <v>3</v>
      </c>
      <c r="Q3">
        <v>0</v>
      </c>
      <c r="R3">
        <v>0</v>
      </c>
      <c r="S3">
        <v>3.31</v>
      </c>
      <c r="T3">
        <v>0.42</v>
      </c>
      <c r="U3">
        <v>43</v>
      </c>
      <c r="V3">
        <v>3.91</v>
      </c>
    </row>
    <row r="4" spans="1:22" ht="15" x14ac:dyDescent="0.25">
      <c r="A4" s="6"/>
      <c r="B4" s="6">
        <v>3</v>
      </c>
      <c r="C4" s="7">
        <v>3</v>
      </c>
      <c r="D4" s="6">
        <v>3.01</v>
      </c>
      <c r="E4" s="6">
        <v>1.68</v>
      </c>
      <c r="F4" s="6">
        <v>0.3</v>
      </c>
      <c r="G4" s="6">
        <v>110</v>
      </c>
      <c r="H4" s="6">
        <f t="shared" si="0"/>
        <v>0.57773512476007671</v>
      </c>
      <c r="I4" s="6">
        <f t="shared" si="1"/>
        <v>0.37583892617449666</v>
      </c>
      <c r="J4" s="6">
        <f t="shared" si="2"/>
        <v>1.5222224296467624</v>
      </c>
      <c r="P4" t="s">
        <v>9</v>
      </c>
      <c r="Q4">
        <v>0</v>
      </c>
      <c r="R4">
        <v>0</v>
      </c>
      <c r="S4">
        <v>3.31</v>
      </c>
      <c r="T4">
        <v>0.42</v>
      </c>
      <c r="U4">
        <v>43</v>
      </c>
      <c r="V4">
        <v>3.91</v>
      </c>
    </row>
    <row r="5" spans="1:22" ht="15" x14ac:dyDescent="0.25">
      <c r="A5" s="6"/>
      <c r="B5" s="6">
        <v>4</v>
      </c>
      <c r="C5" s="7">
        <v>4</v>
      </c>
      <c r="D5" s="6">
        <v>3.65</v>
      </c>
      <c r="E5" s="6">
        <v>2.36</v>
      </c>
      <c r="F5" s="6">
        <v>0.3</v>
      </c>
      <c r="G5" s="6">
        <v>101</v>
      </c>
      <c r="H5" s="6">
        <f t="shared" si="0"/>
        <v>0.70057581573896355</v>
      </c>
      <c r="I5" s="6">
        <f t="shared" si="1"/>
        <v>0.52796420581655479</v>
      </c>
      <c r="J5" s="6">
        <f t="shared" si="2"/>
        <v>1.8458843415982336</v>
      </c>
      <c r="P5" t="s">
        <v>10</v>
      </c>
      <c r="Q5">
        <v>0.5</v>
      </c>
      <c r="R5">
        <v>79</v>
      </c>
      <c r="S5">
        <v>3.31</v>
      </c>
      <c r="T5">
        <v>0</v>
      </c>
      <c r="U5">
        <v>53.2</v>
      </c>
      <c r="V5">
        <v>3.66</v>
      </c>
    </row>
    <row r="6" spans="1:22" ht="15" x14ac:dyDescent="0.25">
      <c r="A6" s="6"/>
      <c r="B6" s="6">
        <v>5</v>
      </c>
      <c r="C6" s="7">
        <v>5</v>
      </c>
      <c r="D6" s="6">
        <v>4.17</v>
      </c>
      <c r="E6" s="6">
        <v>3</v>
      </c>
      <c r="F6" s="6">
        <v>0.4</v>
      </c>
      <c r="G6" s="6">
        <v>90</v>
      </c>
      <c r="H6" s="6">
        <f t="shared" si="0"/>
        <v>0.80038387715930903</v>
      </c>
      <c r="I6" s="6">
        <f t="shared" si="1"/>
        <v>0.67114093959731547</v>
      </c>
      <c r="J6" s="6">
        <f t="shared" si="2"/>
        <v>2.108859645058804</v>
      </c>
      <c r="P6" t="s">
        <v>11</v>
      </c>
      <c r="Q6">
        <v>0.5</v>
      </c>
      <c r="R6">
        <v>79</v>
      </c>
      <c r="S6">
        <v>3.31</v>
      </c>
      <c r="T6">
        <v>0</v>
      </c>
      <c r="U6">
        <v>53.2</v>
      </c>
      <c r="V6">
        <v>3.66</v>
      </c>
    </row>
    <row r="7" spans="1:22" ht="15" x14ac:dyDescent="0.25">
      <c r="A7" s="6"/>
      <c r="B7" s="6">
        <v>6</v>
      </c>
      <c r="C7" s="7">
        <v>6</v>
      </c>
      <c r="D7" s="6">
        <v>4.68</v>
      </c>
      <c r="E7" s="6">
        <v>3.81</v>
      </c>
      <c r="F7" s="6">
        <v>0.45</v>
      </c>
      <c r="G7" s="6">
        <v>76</v>
      </c>
      <c r="H7" s="6">
        <f t="shared" si="0"/>
        <v>0.89827255278310936</v>
      </c>
      <c r="I7" s="6">
        <f t="shared" si="1"/>
        <v>0.85234899328859071</v>
      </c>
      <c r="J7" s="6">
        <f t="shared" si="2"/>
        <v>2.3667777311451323</v>
      </c>
      <c r="P7" t="s">
        <v>12</v>
      </c>
      <c r="Q7">
        <v>1</v>
      </c>
      <c r="R7">
        <v>79</v>
      </c>
      <c r="S7">
        <v>3.31</v>
      </c>
      <c r="T7">
        <v>0</v>
      </c>
      <c r="U7">
        <v>57.5</v>
      </c>
      <c r="V7">
        <v>4.13</v>
      </c>
    </row>
    <row r="8" spans="1:22" ht="15" x14ac:dyDescent="0.25">
      <c r="A8" s="6"/>
      <c r="B8" s="6">
        <v>7</v>
      </c>
      <c r="C8" s="7">
        <v>7</v>
      </c>
      <c r="D8" s="6">
        <v>5.21</v>
      </c>
      <c r="E8" s="6">
        <v>4.47</v>
      </c>
      <c r="F8" s="6">
        <v>0.5</v>
      </c>
      <c r="G8" s="6">
        <v>72</v>
      </c>
      <c r="H8" s="6">
        <f t="shared" si="0"/>
        <v>1</v>
      </c>
      <c r="I8" s="6">
        <f t="shared" si="1"/>
        <v>1</v>
      </c>
      <c r="J8" s="6">
        <f t="shared" si="2"/>
        <v>2.6348102519799443</v>
      </c>
      <c r="P8" t="s">
        <v>13</v>
      </c>
      <c r="Q8">
        <v>1</v>
      </c>
      <c r="R8">
        <v>79</v>
      </c>
      <c r="S8">
        <v>3.31</v>
      </c>
      <c r="T8">
        <v>0</v>
      </c>
      <c r="U8">
        <v>57.5</v>
      </c>
      <c r="V8">
        <v>4.13</v>
      </c>
    </row>
    <row r="9" spans="1:22" ht="15" x14ac:dyDescent="0.25">
      <c r="A9" s="5" t="s">
        <v>9</v>
      </c>
      <c r="B9" s="8">
        <v>7</v>
      </c>
      <c r="C9" s="8">
        <v>8</v>
      </c>
      <c r="D9" s="8">
        <v>2.15</v>
      </c>
      <c r="E9" s="8">
        <v>0.39</v>
      </c>
      <c r="F9" s="8">
        <v>0.15</v>
      </c>
      <c r="G9" s="8">
        <v>336</v>
      </c>
      <c r="H9" s="8">
        <f>D9/$D$22</f>
        <v>0.40719696969696967</v>
      </c>
      <c r="I9" s="8">
        <f>E9/$E$22</f>
        <v>5.5084745762711863E-2</v>
      </c>
      <c r="J9" s="8">
        <f>D9/SQRT($V$4)</f>
        <v>1.0873017354619732</v>
      </c>
      <c r="P9" t="s">
        <v>33</v>
      </c>
      <c r="Q9">
        <v>1</v>
      </c>
      <c r="R9">
        <v>79</v>
      </c>
      <c r="S9">
        <v>3.31</v>
      </c>
      <c r="T9">
        <v>0</v>
      </c>
      <c r="U9">
        <v>43.2</v>
      </c>
      <c r="V9">
        <v>4</v>
      </c>
    </row>
    <row r="10" spans="1:22" ht="15" x14ac:dyDescent="0.25">
      <c r="A10" s="6"/>
      <c r="B10" s="6">
        <v>8</v>
      </c>
      <c r="C10" s="7">
        <v>9</v>
      </c>
      <c r="D10" s="6">
        <v>2.0699999999999998</v>
      </c>
      <c r="E10" s="6">
        <v>0.36</v>
      </c>
      <c r="F10" s="6">
        <v>0.15</v>
      </c>
      <c r="G10" s="6">
        <v>525</v>
      </c>
      <c r="H10" s="6">
        <f t="shared" ref="H10:H22" si="3">D10/$D$22</f>
        <v>0.39204545454545447</v>
      </c>
      <c r="I10" s="6">
        <f t="shared" ref="I10:I22" si="4">E10/$E$22</f>
        <v>5.084745762711864E-2</v>
      </c>
      <c r="J10" s="6">
        <f t="shared" ref="J10:J21" si="5">D10/SQRT($V$4)</f>
        <v>1.0468439964680392</v>
      </c>
      <c r="P10" t="s">
        <v>34</v>
      </c>
      <c r="Q10">
        <v>1</v>
      </c>
      <c r="R10">
        <v>79</v>
      </c>
      <c r="S10">
        <v>3.31</v>
      </c>
      <c r="T10">
        <v>0</v>
      </c>
      <c r="U10">
        <v>60.2</v>
      </c>
      <c r="V10">
        <v>4.57</v>
      </c>
    </row>
    <row r="11" spans="1:22" ht="15" x14ac:dyDescent="0.25">
      <c r="A11" s="6"/>
      <c r="B11" s="6">
        <v>11</v>
      </c>
      <c r="C11" s="7">
        <v>10</v>
      </c>
      <c r="D11" s="6">
        <v>2.65</v>
      </c>
      <c r="E11" s="6">
        <v>1.05</v>
      </c>
      <c r="F11" s="6">
        <v>0.2</v>
      </c>
      <c r="G11" s="6">
        <v>180</v>
      </c>
      <c r="H11" s="6">
        <f t="shared" si="3"/>
        <v>0.50189393939393934</v>
      </c>
      <c r="I11" s="6">
        <f t="shared" si="4"/>
        <v>0.14830508474576271</v>
      </c>
      <c r="J11" s="6">
        <f t="shared" si="5"/>
        <v>1.34016260417406</v>
      </c>
      <c r="P11" t="s">
        <v>14</v>
      </c>
      <c r="Q11">
        <v>1.5</v>
      </c>
      <c r="R11">
        <v>79</v>
      </c>
      <c r="S11">
        <v>3.31</v>
      </c>
      <c r="T11">
        <v>0</v>
      </c>
      <c r="U11">
        <v>48.9</v>
      </c>
      <c r="V11">
        <v>3.89</v>
      </c>
    </row>
    <row r="12" spans="1:22" ht="15" x14ac:dyDescent="0.25">
      <c r="A12" s="6"/>
      <c r="B12" s="6">
        <v>12</v>
      </c>
      <c r="C12" s="7">
        <v>11</v>
      </c>
      <c r="D12" s="6">
        <v>2.65</v>
      </c>
      <c r="E12" s="6">
        <v>1.32</v>
      </c>
      <c r="F12" s="6">
        <v>0.2</v>
      </c>
      <c r="G12" s="6">
        <v>158</v>
      </c>
      <c r="H12" s="6">
        <f t="shared" si="3"/>
        <v>0.50189393939393934</v>
      </c>
      <c r="I12" s="6">
        <f t="shared" si="4"/>
        <v>0.1864406779661017</v>
      </c>
      <c r="J12" s="6">
        <f t="shared" si="5"/>
        <v>1.34016260417406</v>
      </c>
      <c r="P12" t="s">
        <v>15</v>
      </c>
      <c r="Q12">
        <v>1.5</v>
      </c>
      <c r="R12">
        <v>79</v>
      </c>
      <c r="S12">
        <v>3.31</v>
      </c>
      <c r="T12">
        <v>0</v>
      </c>
      <c r="U12">
        <v>48.9</v>
      </c>
      <c r="V12">
        <v>3.89</v>
      </c>
    </row>
    <row r="13" spans="1:22" ht="15" x14ac:dyDescent="0.25">
      <c r="A13" s="6"/>
      <c r="B13" s="6">
        <v>15</v>
      </c>
      <c r="C13" s="7">
        <v>12</v>
      </c>
      <c r="D13" s="6">
        <v>3.13</v>
      </c>
      <c r="E13" s="6">
        <v>1.72</v>
      </c>
      <c r="F13" s="6">
        <v>0.25</v>
      </c>
      <c r="G13" s="6">
        <v>133</v>
      </c>
      <c r="H13" s="6">
        <f t="shared" si="3"/>
        <v>0.59280303030303028</v>
      </c>
      <c r="I13" s="6">
        <f t="shared" si="4"/>
        <v>0.24293785310734461</v>
      </c>
      <c r="J13" s="6">
        <f t="shared" si="5"/>
        <v>1.5829090381376634</v>
      </c>
      <c r="P13" t="s">
        <v>16</v>
      </c>
      <c r="Q13">
        <v>1</v>
      </c>
      <c r="R13">
        <v>55</v>
      </c>
      <c r="S13">
        <v>3.31</v>
      </c>
      <c r="T13">
        <v>0</v>
      </c>
      <c r="U13">
        <v>50.1</v>
      </c>
      <c r="V13">
        <v>3.32</v>
      </c>
    </row>
    <row r="14" spans="1:22" ht="15" x14ac:dyDescent="0.25">
      <c r="A14" s="6"/>
      <c r="B14" s="6">
        <v>16</v>
      </c>
      <c r="C14" s="7">
        <v>13</v>
      </c>
      <c r="D14" s="6">
        <v>3.11</v>
      </c>
      <c r="E14" s="6">
        <v>2.08</v>
      </c>
      <c r="F14" s="6">
        <v>0.35</v>
      </c>
      <c r="G14" s="6">
        <v>105</v>
      </c>
      <c r="H14" s="6">
        <f t="shared" si="3"/>
        <v>0.58901515151515149</v>
      </c>
      <c r="I14" s="6">
        <f t="shared" si="4"/>
        <v>0.29378531073446329</v>
      </c>
      <c r="J14" s="6">
        <f t="shared" si="5"/>
        <v>1.5727946033891798</v>
      </c>
      <c r="P14" t="s">
        <v>17</v>
      </c>
      <c r="Q14">
        <v>1</v>
      </c>
      <c r="R14">
        <v>55</v>
      </c>
      <c r="S14">
        <v>3.31</v>
      </c>
      <c r="T14">
        <v>0</v>
      </c>
      <c r="U14">
        <v>50.1</v>
      </c>
      <c r="V14">
        <v>3.32</v>
      </c>
    </row>
    <row r="15" spans="1:22" ht="15" x14ac:dyDescent="0.25">
      <c r="A15" s="6"/>
      <c r="B15" s="6">
        <v>19</v>
      </c>
      <c r="C15" s="7">
        <v>14</v>
      </c>
      <c r="D15" s="6">
        <v>3.62</v>
      </c>
      <c r="E15" s="6">
        <v>2.63</v>
      </c>
      <c r="F15" s="6">
        <v>0.3</v>
      </c>
      <c r="G15" s="6">
        <v>94</v>
      </c>
      <c r="H15" s="6">
        <f t="shared" si="3"/>
        <v>0.68560606060606055</v>
      </c>
      <c r="I15" s="6">
        <f t="shared" si="4"/>
        <v>0.37146892655367231</v>
      </c>
      <c r="J15" s="6">
        <f t="shared" si="5"/>
        <v>1.8307126894755084</v>
      </c>
      <c r="P15" t="s">
        <v>18</v>
      </c>
      <c r="Q15">
        <v>0</v>
      </c>
      <c r="R15">
        <v>0</v>
      </c>
      <c r="S15">
        <v>3.31</v>
      </c>
      <c r="T15">
        <v>0.42</v>
      </c>
      <c r="U15">
        <v>65.7</v>
      </c>
      <c r="V15">
        <v>4.07</v>
      </c>
    </row>
    <row r="16" spans="1:22" ht="15" x14ac:dyDescent="0.25">
      <c r="A16" s="6"/>
      <c r="B16" s="6">
        <v>20</v>
      </c>
      <c r="C16" s="7">
        <v>15</v>
      </c>
      <c r="D16" s="6">
        <v>3.6</v>
      </c>
      <c r="E16" s="6">
        <v>2.59</v>
      </c>
      <c r="F16" s="6">
        <v>0.4</v>
      </c>
      <c r="G16" s="6">
        <v>101</v>
      </c>
      <c r="H16" s="6">
        <f t="shared" si="3"/>
        <v>0.68181818181818177</v>
      </c>
      <c r="I16" s="6">
        <f t="shared" si="4"/>
        <v>0.36581920903954801</v>
      </c>
      <c r="J16" s="6">
        <f t="shared" si="5"/>
        <v>1.820598254727025</v>
      </c>
      <c r="P16" t="s">
        <v>19</v>
      </c>
      <c r="Q16">
        <v>0.5</v>
      </c>
      <c r="R16">
        <v>81</v>
      </c>
      <c r="S16">
        <v>3.31</v>
      </c>
      <c r="T16">
        <v>0</v>
      </c>
      <c r="U16">
        <v>51.4</v>
      </c>
      <c r="V16">
        <v>3.77</v>
      </c>
    </row>
    <row r="17" spans="1:22" ht="15" x14ac:dyDescent="0.25">
      <c r="A17" s="6"/>
      <c r="B17" s="6">
        <v>23</v>
      </c>
      <c r="C17" s="7">
        <v>16</v>
      </c>
      <c r="D17" s="6">
        <v>4.18</v>
      </c>
      <c r="E17" s="6">
        <v>3.45</v>
      </c>
      <c r="F17" s="6">
        <v>0.5</v>
      </c>
      <c r="G17" s="6">
        <v>90</v>
      </c>
      <c r="H17" s="6">
        <f t="shared" si="3"/>
        <v>0.79166666666666663</v>
      </c>
      <c r="I17" s="6">
        <f t="shared" si="4"/>
        <v>0.48728813559322037</v>
      </c>
      <c r="J17" s="6">
        <f t="shared" si="5"/>
        <v>2.1139168624330456</v>
      </c>
      <c r="P17" t="s">
        <v>20</v>
      </c>
      <c r="Q17">
        <v>1</v>
      </c>
      <c r="R17">
        <v>81</v>
      </c>
      <c r="S17">
        <v>3.31</v>
      </c>
      <c r="T17">
        <v>0</v>
      </c>
      <c r="U17">
        <v>53.4</v>
      </c>
      <c r="V17">
        <v>3.74</v>
      </c>
    </row>
    <row r="18" spans="1:22" ht="15" x14ac:dyDescent="0.25">
      <c r="A18" s="6"/>
      <c r="B18" s="6">
        <v>24</v>
      </c>
      <c r="C18" s="7">
        <v>17</v>
      </c>
      <c r="D18" s="6">
        <v>4.1900000000000004</v>
      </c>
      <c r="E18" s="6">
        <v>3.3</v>
      </c>
      <c r="F18" s="6">
        <v>0.5</v>
      </c>
      <c r="G18" s="6">
        <v>94</v>
      </c>
      <c r="H18" s="6">
        <f t="shared" si="3"/>
        <v>0.79356060606060608</v>
      </c>
      <c r="I18" s="6">
        <f t="shared" si="4"/>
        <v>0.46610169491525422</v>
      </c>
      <c r="J18" s="6">
        <f t="shared" si="5"/>
        <v>2.1189740798072876</v>
      </c>
      <c r="P18" t="s">
        <v>21</v>
      </c>
      <c r="Q18">
        <v>1.5</v>
      </c>
      <c r="R18">
        <v>81</v>
      </c>
      <c r="S18">
        <v>3.31</v>
      </c>
      <c r="T18">
        <v>0</v>
      </c>
      <c r="U18">
        <v>49.7</v>
      </c>
      <c r="V18">
        <v>4.55</v>
      </c>
    </row>
    <row r="19" spans="1:22" ht="15" x14ac:dyDescent="0.25">
      <c r="A19" s="6"/>
      <c r="B19" s="6">
        <v>27</v>
      </c>
      <c r="C19" s="7">
        <v>18</v>
      </c>
      <c r="D19" s="6">
        <v>4.8099999999999996</v>
      </c>
      <c r="E19" s="6">
        <v>4.68</v>
      </c>
      <c r="F19" s="6">
        <v>0.6</v>
      </c>
      <c r="G19" s="6">
        <v>79</v>
      </c>
      <c r="H19" s="6">
        <f t="shared" si="3"/>
        <v>0.9109848484848484</v>
      </c>
      <c r="I19" s="6">
        <f t="shared" si="4"/>
        <v>0.66101694915254228</v>
      </c>
      <c r="J19" s="6">
        <f t="shared" si="5"/>
        <v>2.4325215570102747</v>
      </c>
      <c r="P19" t="s">
        <v>22</v>
      </c>
      <c r="Q19">
        <v>1.5</v>
      </c>
      <c r="R19">
        <v>79</v>
      </c>
      <c r="S19">
        <v>3.31</v>
      </c>
      <c r="T19">
        <v>0</v>
      </c>
      <c r="U19">
        <v>59.7</v>
      </c>
      <c r="V19">
        <v>4.2699999999999996</v>
      </c>
    </row>
    <row r="20" spans="1:22" ht="15" x14ac:dyDescent="0.25">
      <c r="A20" s="6"/>
      <c r="B20" s="6">
        <v>28</v>
      </c>
      <c r="C20" s="7">
        <v>19</v>
      </c>
      <c r="D20" s="6">
        <v>4.7300000000000004</v>
      </c>
      <c r="E20" s="6">
        <v>4.46</v>
      </c>
      <c r="F20" s="6">
        <v>0.85</v>
      </c>
      <c r="G20" s="6">
        <v>79</v>
      </c>
      <c r="H20" s="6">
        <f t="shared" si="3"/>
        <v>0.89583333333333337</v>
      </c>
      <c r="I20" s="6">
        <f t="shared" si="4"/>
        <v>0.62994350282485878</v>
      </c>
      <c r="J20" s="6">
        <f t="shared" si="5"/>
        <v>2.3920638180163412</v>
      </c>
      <c r="P20" t="s">
        <v>23</v>
      </c>
      <c r="Q20">
        <v>1.5</v>
      </c>
      <c r="R20">
        <v>64</v>
      </c>
      <c r="S20">
        <v>3.31</v>
      </c>
      <c r="T20">
        <v>0</v>
      </c>
      <c r="U20">
        <v>45.5</v>
      </c>
      <c r="V20">
        <v>4.9400000000000004</v>
      </c>
    </row>
    <row r="21" spans="1:22" ht="15" x14ac:dyDescent="0.25">
      <c r="A21" s="6"/>
      <c r="B21" s="6">
        <v>31</v>
      </c>
      <c r="C21" s="7">
        <v>20</v>
      </c>
      <c r="D21" s="6">
        <v>5.27</v>
      </c>
      <c r="E21" s="6">
        <v>6.98</v>
      </c>
      <c r="F21" s="6">
        <v>0.9</v>
      </c>
      <c r="G21" s="6">
        <v>70</v>
      </c>
      <c r="H21" s="6">
        <f t="shared" si="3"/>
        <v>0.99810606060606044</v>
      </c>
      <c r="I21" s="6">
        <f t="shared" si="4"/>
        <v>0.98587570621468934</v>
      </c>
      <c r="J21" s="6">
        <f t="shared" si="5"/>
        <v>2.6651535562253947</v>
      </c>
      <c r="P21" t="s">
        <v>24</v>
      </c>
      <c r="Q21">
        <v>0</v>
      </c>
      <c r="R21">
        <v>0</v>
      </c>
      <c r="S21">
        <v>3.31</v>
      </c>
      <c r="T21">
        <v>0.42</v>
      </c>
      <c r="U21">
        <v>90.5</v>
      </c>
      <c r="V21">
        <v>4.13</v>
      </c>
    </row>
    <row r="22" spans="1:22" ht="15" x14ac:dyDescent="0.25">
      <c r="A22" s="6"/>
      <c r="B22" s="6">
        <v>32</v>
      </c>
      <c r="C22" s="7">
        <v>21</v>
      </c>
      <c r="D22" s="6">
        <v>5.28</v>
      </c>
      <c r="E22" s="6">
        <v>7.08</v>
      </c>
      <c r="F22" s="6">
        <v>1.4</v>
      </c>
      <c r="G22" s="6">
        <v>70</v>
      </c>
      <c r="H22" s="6">
        <f t="shared" si="3"/>
        <v>1</v>
      </c>
      <c r="I22" s="6">
        <f t="shared" si="4"/>
        <v>1</v>
      </c>
      <c r="J22" s="6">
        <f>D22/SQRT($V$4)</f>
        <v>2.6702107735996368</v>
      </c>
      <c r="P22" t="s">
        <v>25</v>
      </c>
      <c r="Q22">
        <v>1.5</v>
      </c>
      <c r="R22">
        <v>81</v>
      </c>
      <c r="S22">
        <v>3.31</v>
      </c>
      <c r="T22">
        <v>0</v>
      </c>
      <c r="U22">
        <v>79</v>
      </c>
      <c r="V22">
        <v>4.99</v>
      </c>
    </row>
    <row r="23" spans="1:22" ht="15" x14ac:dyDescent="0.25">
      <c r="A23" s="5" t="s">
        <v>10</v>
      </c>
      <c r="B23" s="8">
        <v>1</v>
      </c>
      <c r="C23" s="8">
        <v>22</v>
      </c>
      <c r="D23" s="8">
        <v>2.31</v>
      </c>
      <c r="E23" s="8">
        <v>0.22</v>
      </c>
      <c r="F23" s="8">
        <v>0.1</v>
      </c>
      <c r="G23" s="8">
        <v>1260</v>
      </c>
      <c r="H23" s="8">
        <f>D23/$D$24</f>
        <v>0.74516129032258061</v>
      </c>
      <c r="I23" s="8">
        <f>E23/$E$24</f>
        <v>0.13253012048192772</v>
      </c>
      <c r="J23" s="8">
        <f>D23/SQRT($V$5)</f>
        <v>1.2074563427603215</v>
      </c>
      <c r="P23" t="s">
        <v>26</v>
      </c>
      <c r="Q23">
        <v>1.5</v>
      </c>
      <c r="R23">
        <v>79</v>
      </c>
      <c r="S23">
        <v>3.31</v>
      </c>
      <c r="T23">
        <v>0</v>
      </c>
      <c r="U23">
        <v>76.5</v>
      </c>
      <c r="V23">
        <v>4.72</v>
      </c>
    </row>
    <row r="24" spans="1:22" ht="15" x14ac:dyDescent="0.25">
      <c r="A24" s="6"/>
      <c r="B24" s="6">
        <v>2</v>
      </c>
      <c r="C24" s="7">
        <v>23</v>
      </c>
      <c r="D24" s="6">
        <v>3.1</v>
      </c>
      <c r="E24" s="6">
        <v>1.66</v>
      </c>
      <c r="F24" s="6">
        <v>0.35</v>
      </c>
      <c r="G24" s="6">
        <v>149</v>
      </c>
      <c r="H24" s="6">
        <f>D24/$D$24</f>
        <v>1</v>
      </c>
      <c r="I24" s="6">
        <f>E24/$E$24</f>
        <v>1</v>
      </c>
      <c r="J24" s="6">
        <f>D24/SQRT($V$5)</f>
        <v>1.6203959578168816</v>
      </c>
      <c r="P24" t="s">
        <v>27</v>
      </c>
      <c r="Q24">
        <v>1.5</v>
      </c>
      <c r="R24">
        <v>64</v>
      </c>
      <c r="S24">
        <v>3.31</v>
      </c>
      <c r="T24">
        <v>0</v>
      </c>
      <c r="U24">
        <v>62</v>
      </c>
      <c r="V24">
        <v>4.03</v>
      </c>
    </row>
    <row r="25" spans="1:22" ht="15" x14ac:dyDescent="0.25">
      <c r="A25" s="8" t="s">
        <v>11</v>
      </c>
      <c r="B25" s="8">
        <v>7</v>
      </c>
      <c r="C25" s="8">
        <v>24</v>
      </c>
      <c r="D25" s="8">
        <v>1.59</v>
      </c>
      <c r="E25" s="8">
        <v>0.27</v>
      </c>
      <c r="F25" s="8">
        <v>0.15</v>
      </c>
      <c r="G25" s="8">
        <v>630</v>
      </c>
      <c r="H25" s="8">
        <f>D25/$D$32</f>
        <v>0.50798722044728439</v>
      </c>
      <c r="I25" s="8">
        <f>E25/$E$32</f>
        <v>7.2580645161290328E-2</v>
      </c>
      <c r="J25" s="8">
        <f>D25/SQRT($V$6)</f>
        <v>0.83110631384801348</v>
      </c>
      <c r="P25" t="s">
        <v>28</v>
      </c>
      <c r="Q25">
        <v>0</v>
      </c>
      <c r="R25">
        <v>0</v>
      </c>
      <c r="S25">
        <v>3.31</v>
      </c>
      <c r="T25">
        <v>0.42</v>
      </c>
      <c r="U25">
        <v>71.7</v>
      </c>
      <c r="V25">
        <v>4.3499999999999996</v>
      </c>
    </row>
    <row r="26" spans="1:22" ht="15" x14ac:dyDescent="0.25">
      <c r="A26" s="6"/>
      <c r="B26" s="6">
        <v>11</v>
      </c>
      <c r="C26" s="7">
        <v>25</v>
      </c>
      <c r="D26" s="6">
        <v>2.0699999999999998</v>
      </c>
      <c r="E26" s="6">
        <v>0.36</v>
      </c>
      <c r="F26" s="6">
        <v>0.25</v>
      </c>
      <c r="G26" s="6">
        <v>420</v>
      </c>
      <c r="H26" s="6">
        <f t="shared" ref="H26:H32" si="6">D26/$D$32</f>
        <v>0.6613418530351437</v>
      </c>
      <c r="I26" s="6">
        <f t="shared" ref="I26:I32" si="7">E26/$E$32</f>
        <v>9.6774193548387094E-2</v>
      </c>
      <c r="J26" s="6">
        <f t="shared" ref="J26:J32" si="8">D26/SQRT($V$6)</f>
        <v>1.0820063331228853</v>
      </c>
      <c r="P26" t="s">
        <v>29</v>
      </c>
      <c r="Q26">
        <v>1</v>
      </c>
      <c r="R26" s="3">
        <f>30/0.38</f>
        <v>78.94736842105263</v>
      </c>
      <c r="S26">
        <v>3.31</v>
      </c>
      <c r="T26">
        <v>0</v>
      </c>
      <c r="U26">
        <v>62.1</v>
      </c>
      <c r="V26">
        <v>3.9</v>
      </c>
    </row>
    <row r="27" spans="1:22" ht="15" x14ac:dyDescent="0.25">
      <c r="A27" s="6"/>
      <c r="B27" s="6">
        <v>12</v>
      </c>
      <c r="C27" s="7">
        <v>26</v>
      </c>
      <c r="D27" s="6">
        <v>2.0699999999999998</v>
      </c>
      <c r="E27" s="6">
        <v>0.52</v>
      </c>
      <c r="F27" s="6">
        <v>0.5</v>
      </c>
      <c r="G27" s="6">
        <v>630</v>
      </c>
      <c r="H27" s="6">
        <f t="shared" si="6"/>
        <v>0.6613418530351437</v>
      </c>
      <c r="I27" s="6">
        <f t="shared" si="7"/>
        <v>0.13978494623655913</v>
      </c>
      <c r="J27" s="6">
        <f t="shared" si="8"/>
        <v>1.0820063331228853</v>
      </c>
      <c r="P27" t="s">
        <v>30</v>
      </c>
      <c r="Q27">
        <v>2</v>
      </c>
      <c r="R27" s="3">
        <f>54/0.81</f>
        <v>66.666666666666657</v>
      </c>
      <c r="S27">
        <v>3.31</v>
      </c>
      <c r="T27">
        <v>0</v>
      </c>
      <c r="U27">
        <v>50.9</v>
      </c>
      <c r="V27">
        <v>4.49</v>
      </c>
    </row>
    <row r="28" spans="1:22" ht="15" x14ac:dyDescent="0.25">
      <c r="A28" s="6"/>
      <c r="B28" s="6">
        <v>15</v>
      </c>
      <c r="C28" s="7">
        <v>27</v>
      </c>
      <c r="D28" s="6">
        <v>2.61</v>
      </c>
      <c r="E28" s="6">
        <v>0.74</v>
      </c>
      <c r="F28" s="6">
        <v>0.5</v>
      </c>
      <c r="G28" s="6">
        <v>210</v>
      </c>
      <c r="H28" s="6">
        <f t="shared" si="6"/>
        <v>0.83386581469648557</v>
      </c>
      <c r="I28" s="6">
        <f t="shared" si="7"/>
        <v>0.19892473118279569</v>
      </c>
      <c r="J28" s="6">
        <f t="shared" si="8"/>
        <v>1.3642688548071165</v>
      </c>
      <c r="P28" t="s">
        <v>31</v>
      </c>
      <c r="Q28">
        <v>1</v>
      </c>
      <c r="R28" s="3">
        <f>30/0.38</f>
        <v>78.94736842105263</v>
      </c>
      <c r="S28">
        <v>3.31</v>
      </c>
      <c r="T28">
        <v>0</v>
      </c>
      <c r="U28">
        <v>64</v>
      </c>
      <c r="V28">
        <v>4.76</v>
      </c>
    </row>
    <row r="29" spans="1:22" ht="15" x14ac:dyDescent="0.25">
      <c r="A29" s="6"/>
      <c r="B29" s="6">
        <v>16</v>
      </c>
      <c r="C29" s="7">
        <v>28</v>
      </c>
      <c r="D29" s="6">
        <v>2.61</v>
      </c>
      <c r="E29" s="6">
        <v>0.99</v>
      </c>
      <c r="F29" s="6">
        <v>0.8</v>
      </c>
      <c r="G29" s="6">
        <v>367</v>
      </c>
      <c r="H29" s="6">
        <f t="shared" si="6"/>
        <v>0.83386581469648557</v>
      </c>
      <c r="I29" s="6">
        <f t="shared" si="7"/>
        <v>0.2661290322580645</v>
      </c>
      <c r="J29" s="6">
        <f t="shared" si="8"/>
        <v>1.3642688548071165</v>
      </c>
      <c r="P29" t="s">
        <v>32</v>
      </c>
      <c r="Q29">
        <v>2</v>
      </c>
      <c r="R29" s="3">
        <f>54/0.81</f>
        <v>66.666666666666657</v>
      </c>
      <c r="S29">
        <v>3.31</v>
      </c>
      <c r="T29">
        <v>0</v>
      </c>
      <c r="U29">
        <v>54.3</v>
      </c>
      <c r="V29">
        <v>4.67</v>
      </c>
    </row>
    <row r="30" spans="1:22" ht="15" x14ac:dyDescent="0.25">
      <c r="A30" s="6"/>
      <c r="B30" s="6">
        <v>19</v>
      </c>
      <c r="C30" s="7">
        <v>29</v>
      </c>
      <c r="D30" s="6">
        <v>2.84</v>
      </c>
      <c r="E30" s="6">
        <v>1.53</v>
      </c>
      <c r="F30" s="6">
        <v>0.5</v>
      </c>
      <c r="G30" s="6">
        <v>133</v>
      </c>
      <c r="H30" s="6">
        <f t="shared" si="6"/>
        <v>0.90734824281150162</v>
      </c>
      <c r="I30" s="6">
        <f t="shared" si="7"/>
        <v>0.41129032258064513</v>
      </c>
      <c r="J30" s="6">
        <f t="shared" si="8"/>
        <v>1.4844917807096591</v>
      </c>
    </row>
    <row r="31" spans="1:22" ht="15" x14ac:dyDescent="0.25">
      <c r="A31" s="6"/>
      <c r="B31" s="6">
        <v>20</v>
      </c>
      <c r="C31" s="7">
        <v>30</v>
      </c>
      <c r="D31" s="6">
        <v>2.85</v>
      </c>
      <c r="E31" s="6">
        <v>1.73</v>
      </c>
      <c r="F31" s="6">
        <v>1.3</v>
      </c>
      <c r="G31" s="6">
        <v>315</v>
      </c>
      <c r="H31" s="6">
        <f t="shared" si="6"/>
        <v>0.91054313099041539</v>
      </c>
      <c r="I31" s="6">
        <f t="shared" si="7"/>
        <v>0.46505376344086019</v>
      </c>
      <c r="J31" s="6">
        <f t="shared" si="8"/>
        <v>1.4897188644445525</v>
      </c>
    </row>
    <row r="32" spans="1:22" ht="15" x14ac:dyDescent="0.25">
      <c r="A32" s="6"/>
      <c r="B32" s="6">
        <v>22</v>
      </c>
      <c r="C32" s="7">
        <v>31</v>
      </c>
      <c r="D32" s="6">
        <v>3.13</v>
      </c>
      <c r="E32" s="6">
        <v>3.72</v>
      </c>
      <c r="F32" s="6">
        <v>1.3</v>
      </c>
      <c r="G32" s="6">
        <v>126</v>
      </c>
      <c r="H32" s="6">
        <f t="shared" si="6"/>
        <v>1</v>
      </c>
      <c r="I32" s="6">
        <f t="shared" si="7"/>
        <v>1</v>
      </c>
      <c r="J32" s="6">
        <f t="shared" si="8"/>
        <v>1.6360772090215612</v>
      </c>
    </row>
    <row r="33" spans="1:10" ht="15" x14ac:dyDescent="0.25">
      <c r="A33" s="8" t="s">
        <v>12</v>
      </c>
      <c r="B33" s="8">
        <v>1</v>
      </c>
      <c r="C33" s="8">
        <v>32</v>
      </c>
      <c r="D33" s="8">
        <v>1.81</v>
      </c>
      <c r="E33" s="8">
        <v>0.13800000000000001</v>
      </c>
      <c r="F33" s="8">
        <v>0.05</v>
      </c>
      <c r="G33" s="8">
        <v>1260</v>
      </c>
      <c r="H33" s="8">
        <f t="shared" ref="H33:H38" si="9">D33/$D$38</f>
        <v>0.39262472885032534</v>
      </c>
      <c r="I33" s="8">
        <f t="shared" ref="I33:I38" si="10">E33/$E$38</f>
        <v>3.2779097387173398E-2</v>
      </c>
      <c r="J33" s="8">
        <f t="shared" ref="J33:J38" si="11">D33/SQRT($V$7)</f>
        <v>0.89064277466227249</v>
      </c>
    </row>
    <row r="34" spans="1:10" ht="15" x14ac:dyDescent="0.25">
      <c r="A34" s="6"/>
      <c r="B34" s="6">
        <v>2</v>
      </c>
      <c r="C34" s="7">
        <v>33</v>
      </c>
      <c r="D34" s="6">
        <v>2.57</v>
      </c>
      <c r="E34" s="6">
        <v>0.35</v>
      </c>
      <c r="F34" s="6">
        <v>0.15</v>
      </c>
      <c r="G34" s="6">
        <v>788</v>
      </c>
      <c r="H34" s="6">
        <f t="shared" si="9"/>
        <v>0.55748373101952275</v>
      </c>
      <c r="I34" s="6">
        <f t="shared" si="10"/>
        <v>8.3135391923990498E-2</v>
      </c>
      <c r="J34" s="6">
        <f t="shared" si="11"/>
        <v>1.2646143264541658</v>
      </c>
    </row>
    <row r="35" spans="1:10" ht="15" x14ac:dyDescent="0.25">
      <c r="A35" s="6"/>
      <c r="B35" s="6">
        <v>3</v>
      </c>
      <c r="C35" s="7">
        <v>34</v>
      </c>
      <c r="D35" s="6">
        <v>3.08</v>
      </c>
      <c r="E35" s="6">
        <v>0.6</v>
      </c>
      <c r="F35" s="6">
        <v>0.25</v>
      </c>
      <c r="G35" s="6">
        <v>252</v>
      </c>
      <c r="H35" s="6">
        <f t="shared" si="9"/>
        <v>0.66811279826464209</v>
      </c>
      <c r="I35" s="6">
        <f t="shared" si="10"/>
        <v>0.14251781472684086</v>
      </c>
      <c r="J35" s="6">
        <f t="shared" si="11"/>
        <v>1.5155689204197786</v>
      </c>
    </row>
    <row r="36" spans="1:10" ht="15" x14ac:dyDescent="0.25">
      <c r="A36" s="6"/>
      <c r="B36" s="6">
        <v>4</v>
      </c>
      <c r="C36" s="7">
        <v>35</v>
      </c>
      <c r="D36" s="6">
        <v>3.62</v>
      </c>
      <c r="E36" s="6">
        <v>1.46</v>
      </c>
      <c r="F36" s="6">
        <v>0.45</v>
      </c>
      <c r="G36" s="6">
        <v>86</v>
      </c>
      <c r="H36" s="6">
        <f t="shared" si="9"/>
        <v>0.78524945770065069</v>
      </c>
      <c r="I36" s="6">
        <f t="shared" si="10"/>
        <v>0.34679334916864607</v>
      </c>
      <c r="J36" s="6">
        <f t="shared" si="11"/>
        <v>1.781285549324545</v>
      </c>
    </row>
    <row r="37" spans="1:10" ht="15" x14ac:dyDescent="0.25">
      <c r="A37" s="6"/>
      <c r="B37" s="6">
        <v>5</v>
      </c>
      <c r="C37" s="7">
        <v>36</v>
      </c>
      <c r="D37" s="6">
        <v>4.1399999999999997</v>
      </c>
      <c r="E37" s="6">
        <v>2.58</v>
      </c>
      <c r="F37" s="6">
        <v>0.55000000000000004</v>
      </c>
      <c r="G37" s="6">
        <v>66</v>
      </c>
      <c r="H37" s="6">
        <f t="shared" si="9"/>
        <v>0.89804772234273311</v>
      </c>
      <c r="I37" s="6">
        <f t="shared" si="10"/>
        <v>0.61282660332541572</v>
      </c>
      <c r="J37" s="6">
        <f t="shared" si="11"/>
        <v>2.0371608216032087</v>
      </c>
    </row>
    <row r="38" spans="1:10" ht="15" x14ac:dyDescent="0.25">
      <c r="A38" s="6"/>
      <c r="B38" s="6">
        <v>6</v>
      </c>
      <c r="C38" s="7">
        <v>37</v>
      </c>
      <c r="D38" s="6">
        <v>4.6100000000000003</v>
      </c>
      <c r="E38" s="6">
        <v>4.21</v>
      </c>
      <c r="F38" s="6">
        <v>0.65</v>
      </c>
      <c r="G38" s="6">
        <v>55</v>
      </c>
      <c r="H38" s="6">
        <f t="shared" si="9"/>
        <v>1</v>
      </c>
      <c r="I38" s="6">
        <f t="shared" si="10"/>
        <v>1</v>
      </c>
      <c r="J38" s="6">
        <f t="shared" si="11"/>
        <v>2.2684327023166171</v>
      </c>
    </row>
    <row r="39" spans="1:10" ht="15" x14ac:dyDescent="0.25">
      <c r="A39" s="8" t="s">
        <v>13</v>
      </c>
      <c r="B39" s="8">
        <v>11</v>
      </c>
      <c r="C39" s="8">
        <v>38</v>
      </c>
      <c r="D39" s="8">
        <v>3.13</v>
      </c>
      <c r="E39" s="8">
        <v>0.36</v>
      </c>
      <c r="F39" s="8">
        <v>0.2</v>
      </c>
      <c r="G39" s="8">
        <v>210</v>
      </c>
      <c r="H39" s="8">
        <f t="shared" ref="H39:H44" si="12">D39/$D$44</f>
        <v>0.75059952038369304</v>
      </c>
      <c r="I39" s="8">
        <f t="shared" ref="I39:I44" si="13">E39/$E$44</f>
        <v>0.10112359550561797</v>
      </c>
      <c r="J39" s="8">
        <f t="shared" ref="J39:J44" si="14">D39/SQRT($V$8)</f>
        <v>1.5401723119850348</v>
      </c>
    </row>
    <row r="40" spans="1:10" ht="15" x14ac:dyDescent="0.25">
      <c r="A40" s="6"/>
      <c r="B40" s="6">
        <v>12</v>
      </c>
      <c r="C40" s="7">
        <v>39</v>
      </c>
      <c r="D40" s="6">
        <v>3.16</v>
      </c>
      <c r="E40" s="6">
        <v>0.75</v>
      </c>
      <c r="F40" s="6">
        <v>0.2</v>
      </c>
      <c r="G40" s="6">
        <v>195</v>
      </c>
      <c r="H40" s="6">
        <f t="shared" si="12"/>
        <v>0.75779376498800965</v>
      </c>
      <c r="I40" s="6">
        <f t="shared" si="13"/>
        <v>0.21067415730337077</v>
      </c>
      <c r="J40" s="6">
        <f t="shared" si="14"/>
        <v>1.5549343469241885</v>
      </c>
    </row>
    <row r="41" spans="1:10" ht="15" x14ac:dyDescent="0.25">
      <c r="A41" s="6"/>
      <c r="B41" s="6">
        <v>15</v>
      </c>
      <c r="C41" s="7">
        <v>40</v>
      </c>
      <c r="D41" s="6">
        <v>3.61</v>
      </c>
      <c r="E41" s="6">
        <v>1.19</v>
      </c>
      <c r="F41" s="6">
        <v>0.3</v>
      </c>
      <c r="G41" s="6">
        <v>110</v>
      </c>
      <c r="H41" s="6">
        <f t="shared" si="12"/>
        <v>0.86570743405275774</v>
      </c>
      <c r="I41" s="6">
        <f t="shared" si="13"/>
        <v>0.3342696629213483</v>
      </c>
      <c r="J41" s="6">
        <f t="shared" si="14"/>
        <v>1.7763648710114937</v>
      </c>
    </row>
    <row r="42" spans="1:10" ht="15" x14ac:dyDescent="0.25">
      <c r="A42" s="6"/>
      <c r="B42" s="6">
        <v>16</v>
      </c>
      <c r="C42" s="7">
        <v>41</v>
      </c>
      <c r="D42" s="6">
        <v>3.6</v>
      </c>
      <c r="E42" s="6">
        <v>1.73</v>
      </c>
      <c r="F42" s="6">
        <v>0.5</v>
      </c>
      <c r="G42" s="6">
        <v>133</v>
      </c>
      <c r="H42" s="6">
        <f t="shared" si="12"/>
        <v>0.86330935251798568</v>
      </c>
      <c r="I42" s="6">
        <f t="shared" si="13"/>
        <v>0.48595505617977525</v>
      </c>
      <c r="J42" s="6">
        <f t="shared" si="14"/>
        <v>1.7714441926984426</v>
      </c>
    </row>
    <row r="43" spans="1:10" ht="15" x14ac:dyDescent="0.25">
      <c r="A43" s="6"/>
      <c r="B43" s="6">
        <v>19</v>
      </c>
      <c r="C43" s="7">
        <v>42</v>
      </c>
      <c r="D43" s="6">
        <v>4.1500000000000004</v>
      </c>
      <c r="E43" s="6">
        <v>2.74</v>
      </c>
      <c r="F43" s="6">
        <v>0.5</v>
      </c>
      <c r="G43" s="6">
        <v>87</v>
      </c>
      <c r="H43" s="6">
        <f t="shared" si="12"/>
        <v>0.99520383693045578</v>
      </c>
      <c r="I43" s="6">
        <f t="shared" si="13"/>
        <v>0.76966292134831471</v>
      </c>
      <c r="J43" s="6">
        <f t="shared" si="14"/>
        <v>2.0420814999162604</v>
      </c>
    </row>
    <row r="44" spans="1:10" ht="15" x14ac:dyDescent="0.25">
      <c r="A44" s="6"/>
      <c r="B44" s="6">
        <v>20</v>
      </c>
      <c r="C44" s="7">
        <v>43</v>
      </c>
      <c r="D44" s="6">
        <v>4.17</v>
      </c>
      <c r="E44" s="6">
        <v>3.56</v>
      </c>
      <c r="F44" s="6">
        <v>0.75</v>
      </c>
      <c r="G44" s="6">
        <v>81</v>
      </c>
      <c r="H44" s="6">
        <f t="shared" si="12"/>
        <v>1</v>
      </c>
      <c r="I44" s="6">
        <f t="shared" si="13"/>
        <v>1</v>
      </c>
      <c r="J44" s="6">
        <f t="shared" si="14"/>
        <v>2.0519228565423626</v>
      </c>
    </row>
    <row r="45" spans="1:10" ht="15" x14ac:dyDescent="0.25">
      <c r="A45" s="8" t="s">
        <v>14</v>
      </c>
      <c r="B45" s="8">
        <v>1</v>
      </c>
      <c r="C45" s="8">
        <v>44</v>
      </c>
      <c r="D45" s="8">
        <v>3.12</v>
      </c>
      <c r="E45" s="8">
        <v>0.44</v>
      </c>
      <c r="F45" s="8">
        <v>0.05</v>
      </c>
      <c r="G45" s="8">
        <v>315</v>
      </c>
      <c r="H45" s="8">
        <f>D45/$D$48</f>
        <v>0.67678958785249455</v>
      </c>
      <c r="I45" s="8">
        <f>E45/$E$48</f>
        <v>0.16296296296296295</v>
      </c>
      <c r="J45" s="8">
        <f>D45/SQRT($V$11)</f>
        <v>1.5819027948777888</v>
      </c>
    </row>
    <row r="46" spans="1:10" ht="15" x14ac:dyDescent="0.25">
      <c r="A46" s="6"/>
      <c r="B46" s="6">
        <v>2</v>
      </c>
      <c r="C46" s="7">
        <v>45</v>
      </c>
      <c r="D46" s="6">
        <v>3.7</v>
      </c>
      <c r="E46" s="6">
        <v>0.91</v>
      </c>
      <c r="F46" s="6">
        <v>0.1</v>
      </c>
      <c r="G46" s="6">
        <v>169</v>
      </c>
      <c r="H46" s="6">
        <f>D46/$D$48</f>
        <v>0.8026030368763557</v>
      </c>
      <c r="I46" s="6">
        <f>E46/$E$48</f>
        <v>0.33703703703703702</v>
      </c>
      <c r="J46" s="6">
        <f>D46/SQRT($V$11)</f>
        <v>1.8759744682845572</v>
      </c>
    </row>
    <row r="47" spans="1:10" ht="15" x14ac:dyDescent="0.25">
      <c r="A47" s="6"/>
      <c r="B47" s="6">
        <v>3</v>
      </c>
      <c r="C47" s="7">
        <v>46</v>
      </c>
      <c r="D47" s="6">
        <v>4.17</v>
      </c>
      <c r="E47" s="6">
        <v>1.62</v>
      </c>
      <c r="F47" s="6">
        <v>0.15</v>
      </c>
      <c r="G47" s="6">
        <v>110</v>
      </c>
      <c r="H47" s="6">
        <f>D47/$D$48</f>
        <v>0.90455531453362248</v>
      </c>
      <c r="I47" s="6">
        <f>E47/$E$48</f>
        <v>0.6</v>
      </c>
      <c r="J47" s="6">
        <f>D47/SQRT($V$11)</f>
        <v>2.1142739277693523</v>
      </c>
    </row>
    <row r="48" spans="1:10" ht="15" x14ac:dyDescent="0.25">
      <c r="A48" s="6"/>
      <c r="B48" s="6">
        <v>4</v>
      </c>
      <c r="C48" s="7">
        <v>47</v>
      </c>
      <c r="D48" s="6">
        <v>4.6100000000000003</v>
      </c>
      <c r="E48" s="6">
        <v>2.7</v>
      </c>
      <c r="F48" s="6">
        <v>0.5</v>
      </c>
      <c r="G48" s="6">
        <v>97</v>
      </c>
      <c r="H48" s="6">
        <f>D48/$D$48</f>
        <v>1</v>
      </c>
      <c r="I48" s="6">
        <f>E48/$E$48</f>
        <v>1</v>
      </c>
      <c r="J48" s="6">
        <f>D48/SQRT($V$11)</f>
        <v>2.3373627834572459</v>
      </c>
    </row>
    <row r="49" spans="1:10" ht="15" x14ac:dyDescent="0.25">
      <c r="A49" s="8" t="s">
        <v>15</v>
      </c>
      <c r="B49" s="8">
        <v>7</v>
      </c>
      <c r="C49" s="8">
        <v>48</v>
      </c>
      <c r="D49" s="8">
        <v>2.09</v>
      </c>
      <c r="E49" s="8">
        <v>0.22</v>
      </c>
      <c r="F49" s="8">
        <v>0.05</v>
      </c>
      <c r="G49" s="8">
        <v>630</v>
      </c>
      <c r="H49" s="8">
        <f>D49/$D$58</f>
        <v>0.44279661016949151</v>
      </c>
      <c r="I49" s="8">
        <f>E49/$E$58</f>
        <v>6.0273972602739728E-2</v>
      </c>
      <c r="J49" s="8">
        <f>D49/SQRT($V$12)</f>
        <v>1.0596720645174931</v>
      </c>
    </row>
    <row r="50" spans="1:10" ht="15" x14ac:dyDescent="0.25">
      <c r="A50" s="6"/>
      <c r="B50" s="6">
        <v>11</v>
      </c>
      <c r="C50" s="7">
        <v>49</v>
      </c>
      <c r="D50" s="6">
        <v>2.64</v>
      </c>
      <c r="E50" s="6">
        <v>0.3</v>
      </c>
      <c r="F50" s="6">
        <v>0.05</v>
      </c>
      <c r="G50" s="6">
        <v>420</v>
      </c>
      <c r="H50" s="6">
        <f t="shared" ref="H50:H58" si="15">D50/$D$58</f>
        <v>0.55932203389830515</v>
      </c>
      <c r="I50" s="6">
        <f t="shared" ref="I50:I58" si="16">E50/$E$58</f>
        <v>8.2191780821917804E-2</v>
      </c>
      <c r="J50" s="6">
        <f>D50/SQRT($V$12)</f>
        <v>1.3385331341273599</v>
      </c>
    </row>
    <row r="51" spans="1:10" ht="15" x14ac:dyDescent="0.25">
      <c r="A51" s="6"/>
      <c r="B51" s="6">
        <v>12</v>
      </c>
      <c r="C51" s="7">
        <v>50</v>
      </c>
      <c r="D51" s="6">
        <v>2.63</v>
      </c>
      <c r="E51" s="6">
        <v>0.26</v>
      </c>
      <c r="F51" s="6">
        <v>0.05</v>
      </c>
      <c r="G51" s="6">
        <v>630</v>
      </c>
      <c r="H51" s="6">
        <f t="shared" si="15"/>
        <v>0.55720338983050843</v>
      </c>
      <c r="I51" s="6">
        <f t="shared" si="16"/>
        <v>7.1232876712328766E-2</v>
      </c>
      <c r="J51" s="6">
        <f t="shared" ref="J51:J58" si="17">D51/SQRT($V$12)</f>
        <v>1.3334629328617258</v>
      </c>
    </row>
    <row r="52" spans="1:10" ht="15" x14ac:dyDescent="0.25">
      <c r="A52" s="6"/>
      <c r="B52" s="6">
        <v>15</v>
      </c>
      <c r="C52" s="7">
        <v>51</v>
      </c>
      <c r="D52" s="6">
        <v>3.15</v>
      </c>
      <c r="E52" s="6">
        <v>0.48</v>
      </c>
      <c r="F52" s="6">
        <v>0.35</v>
      </c>
      <c r="G52" s="6">
        <v>336</v>
      </c>
      <c r="H52" s="6">
        <f t="shared" si="15"/>
        <v>0.6673728813559322</v>
      </c>
      <c r="I52" s="6">
        <f t="shared" si="16"/>
        <v>0.13150684931506848</v>
      </c>
      <c r="J52" s="6">
        <f t="shared" si="17"/>
        <v>1.5971133986746906</v>
      </c>
    </row>
    <row r="53" spans="1:10" ht="15" x14ac:dyDescent="0.25">
      <c r="A53" s="6"/>
      <c r="B53" s="6">
        <v>16</v>
      </c>
      <c r="C53" s="7">
        <v>52</v>
      </c>
      <c r="D53" s="6">
        <v>3.12</v>
      </c>
      <c r="E53" s="6">
        <v>0.63</v>
      </c>
      <c r="F53" s="6">
        <v>0.4</v>
      </c>
      <c r="G53" s="6">
        <v>368</v>
      </c>
      <c r="H53" s="6">
        <f t="shared" si="15"/>
        <v>0.66101694915254239</v>
      </c>
      <c r="I53" s="6">
        <f t="shared" si="16"/>
        <v>0.17260273972602741</v>
      </c>
      <c r="J53" s="6">
        <f t="shared" si="17"/>
        <v>1.5819027948777888</v>
      </c>
    </row>
    <row r="54" spans="1:10" ht="15" x14ac:dyDescent="0.25">
      <c r="A54" s="6"/>
      <c r="B54" s="6">
        <v>19</v>
      </c>
      <c r="C54" s="7">
        <v>53</v>
      </c>
      <c r="D54" s="6">
        <v>3.6</v>
      </c>
      <c r="E54" s="6">
        <v>0.94</v>
      </c>
      <c r="F54" s="6">
        <v>0.4</v>
      </c>
      <c r="G54" s="6">
        <v>149</v>
      </c>
      <c r="H54" s="6">
        <f t="shared" si="15"/>
        <v>0.76271186440677974</v>
      </c>
      <c r="I54" s="6">
        <f t="shared" si="16"/>
        <v>0.25753424657534246</v>
      </c>
      <c r="J54" s="6">
        <f t="shared" si="17"/>
        <v>1.8252724556282178</v>
      </c>
    </row>
    <row r="55" spans="1:10" ht="15" x14ac:dyDescent="0.25">
      <c r="A55" s="6"/>
      <c r="B55" s="6">
        <v>20</v>
      </c>
      <c r="C55" s="7">
        <v>54</v>
      </c>
      <c r="D55" s="6">
        <v>3.7</v>
      </c>
      <c r="E55" s="6">
        <v>1.22</v>
      </c>
      <c r="F55" s="6">
        <v>0.6</v>
      </c>
      <c r="G55" s="6">
        <v>149</v>
      </c>
      <c r="H55" s="6">
        <f t="shared" si="15"/>
        <v>0.78389830508474589</v>
      </c>
      <c r="I55" s="6">
        <f t="shared" si="16"/>
        <v>0.33424657534246577</v>
      </c>
      <c r="J55" s="6">
        <f t="shared" si="17"/>
        <v>1.8759744682845572</v>
      </c>
    </row>
    <row r="56" spans="1:10" ht="15" x14ac:dyDescent="0.25">
      <c r="A56" s="6"/>
      <c r="B56" s="6">
        <v>23</v>
      </c>
      <c r="C56" s="7">
        <v>55</v>
      </c>
      <c r="D56" s="6">
        <v>4.2</v>
      </c>
      <c r="E56" s="6">
        <v>1.95</v>
      </c>
      <c r="F56" s="6">
        <v>0.45</v>
      </c>
      <c r="G56" s="6">
        <v>105</v>
      </c>
      <c r="H56" s="6">
        <f t="shared" si="15"/>
        <v>0.88983050847457634</v>
      </c>
      <c r="I56" s="6">
        <f t="shared" si="16"/>
        <v>0.53424657534246578</v>
      </c>
      <c r="J56" s="6">
        <f t="shared" si="17"/>
        <v>2.1294845315662543</v>
      </c>
    </row>
    <row r="57" spans="1:10" ht="15" x14ac:dyDescent="0.25">
      <c r="A57" s="6"/>
      <c r="B57" s="6">
        <v>24</v>
      </c>
      <c r="C57" s="7">
        <v>56</v>
      </c>
      <c r="D57" s="6">
        <v>4.18</v>
      </c>
      <c r="E57" s="6">
        <v>2.2000000000000002</v>
      </c>
      <c r="F57" s="6">
        <v>0.7</v>
      </c>
      <c r="G57" s="6">
        <v>119</v>
      </c>
      <c r="H57" s="6">
        <f t="shared" si="15"/>
        <v>0.88559322033898302</v>
      </c>
      <c r="I57" s="6">
        <f t="shared" si="16"/>
        <v>0.60273972602739734</v>
      </c>
      <c r="J57" s="6">
        <f t="shared" si="17"/>
        <v>2.1193441290349861</v>
      </c>
    </row>
    <row r="58" spans="1:10" ht="15" x14ac:dyDescent="0.25">
      <c r="A58" s="6"/>
      <c r="B58" s="6">
        <v>27</v>
      </c>
      <c r="C58" s="7">
        <v>57</v>
      </c>
      <c r="D58" s="6">
        <v>4.72</v>
      </c>
      <c r="E58" s="6">
        <v>3.65</v>
      </c>
      <c r="F58" s="6">
        <v>0.7</v>
      </c>
      <c r="G58" s="6">
        <v>90</v>
      </c>
      <c r="H58" s="6">
        <f t="shared" si="15"/>
        <v>1</v>
      </c>
      <c r="I58" s="6">
        <f t="shared" si="16"/>
        <v>1</v>
      </c>
      <c r="J58" s="6">
        <f t="shared" si="17"/>
        <v>2.3931349973792186</v>
      </c>
    </row>
    <row r="59" spans="1:10" ht="15" x14ac:dyDescent="0.25">
      <c r="A59" s="8" t="s">
        <v>16</v>
      </c>
      <c r="B59" s="8">
        <v>1</v>
      </c>
      <c r="C59" s="8">
        <v>58</v>
      </c>
      <c r="D59" s="8">
        <v>1.79</v>
      </c>
      <c r="E59" s="8">
        <v>0.21099999999999999</v>
      </c>
      <c r="F59" s="8">
        <v>0.05</v>
      </c>
      <c r="G59" s="8">
        <v>1260</v>
      </c>
      <c r="H59" s="8">
        <f>D59/$D$63</f>
        <v>0.47105263157894739</v>
      </c>
      <c r="I59" s="8">
        <f>E59/$E$63</f>
        <v>6.8506493506493502E-2</v>
      </c>
      <c r="J59" s="8">
        <f>D59/SQRT($V$13)</f>
        <v>0.98239012690772864</v>
      </c>
    </row>
    <row r="60" spans="1:10" ht="15" x14ac:dyDescent="0.25">
      <c r="A60" s="6"/>
      <c r="B60" s="6">
        <v>2</v>
      </c>
      <c r="C60" s="7">
        <v>59</v>
      </c>
      <c r="D60" s="6">
        <v>2.64</v>
      </c>
      <c r="E60" s="6">
        <v>0.56999999999999995</v>
      </c>
      <c r="F60" s="6">
        <v>0.25</v>
      </c>
      <c r="G60" s="6">
        <v>284</v>
      </c>
      <c r="H60" s="6">
        <f>D60/$D$63</f>
        <v>0.69473684210526321</v>
      </c>
      <c r="I60" s="6">
        <f>E60/$E$63</f>
        <v>0.18506493506493504</v>
      </c>
      <c r="J60" s="6">
        <f>D60/SQRT($V$13)</f>
        <v>1.4488882318639127</v>
      </c>
    </row>
    <row r="61" spans="1:10" ht="15" x14ac:dyDescent="0.25">
      <c r="A61" s="6"/>
      <c r="B61" s="6">
        <v>3</v>
      </c>
      <c r="C61" s="7">
        <v>60</v>
      </c>
      <c r="D61" s="6">
        <v>3.09</v>
      </c>
      <c r="E61" s="6">
        <v>1.19</v>
      </c>
      <c r="F61" s="6">
        <v>0.4</v>
      </c>
      <c r="G61" s="6">
        <v>127</v>
      </c>
      <c r="H61" s="6">
        <f>D61/$D$63</f>
        <v>0.81315789473684208</v>
      </c>
      <c r="I61" s="6">
        <f>E61/$E$63</f>
        <v>0.38636363636363635</v>
      </c>
      <c r="J61" s="6">
        <f>D61/SQRT($V$13)</f>
        <v>1.6958578168407157</v>
      </c>
    </row>
    <row r="62" spans="1:10" ht="15" x14ac:dyDescent="0.25">
      <c r="A62" s="6"/>
      <c r="B62" s="6">
        <v>4</v>
      </c>
      <c r="C62" s="7">
        <v>61</v>
      </c>
      <c r="D62" s="6">
        <v>3.66</v>
      </c>
      <c r="E62" s="6">
        <v>2.64</v>
      </c>
      <c r="F62" s="6">
        <v>0.6</v>
      </c>
      <c r="G62" s="6">
        <v>88</v>
      </c>
      <c r="H62" s="6">
        <f>D62/$D$63</f>
        <v>0.96315789473684221</v>
      </c>
      <c r="I62" s="6">
        <f>E62/$E$63</f>
        <v>0.85714285714285721</v>
      </c>
      <c r="J62" s="6">
        <f>D62/SQRT($V$13)</f>
        <v>2.0086859578113332</v>
      </c>
    </row>
    <row r="63" spans="1:10" ht="15" x14ac:dyDescent="0.25">
      <c r="A63" s="6"/>
      <c r="B63" s="6">
        <v>5</v>
      </c>
      <c r="C63" s="7">
        <v>62</v>
      </c>
      <c r="D63" s="6">
        <v>3.8</v>
      </c>
      <c r="E63" s="6">
        <v>3.08</v>
      </c>
      <c r="F63" s="6">
        <v>0.8</v>
      </c>
      <c r="G63" s="6">
        <v>74</v>
      </c>
      <c r="H63" s="6">
        <f>D63/$D$63</f>
        <v>1</v>
      </c>
      <c r="I63" s="6">
        <f>E63/$E$63</f>
        <v>1</v>
      </c>
      <c r="J63" s="6">
        <f>D63/SQRT($V$13)</f>
        <v>2.0855209398041166</v>
      </c>
    </row>
    <row r="64" spans="1:10" ht="15" x14ac:dyDescent="0.25">
      <c r="A64" s="8" t="s">
        <v>17</v>
      </c>
      <c r="B64" s="8">
        <v>7</v>
      </c>
      <c r="C64" s="8">
        <v>63</v>
      </c>
      <c r="D64" s="8">
        <v>2.06</v>
      </c>
      <c r="E64" s="8">
        <v>0.18</v>
      </c>
      <c r="F64" s="8">
        <v>0.05</v>
      </c>
      <c r="G64" s="8">
        <v>473</v>
      </c>
      <c r="H64" s="8">
        <f t="shared" ref="H64:H69" si="18">D64/$D$69</f>
        <v>0.59537572254335258</v>
      </c>
      <c r="I64" s="8">
        <f t="shared" ref="I64:I69" si="19">E64/$E$69</f>
        <v>6.5454545454545446E-2</v>
      </c>
      <c r="J64" s="8">
        <f t="shared" ref="J64:J69" si="20">D64/SQRT($V$14)</f>
        <v>1.1305718778938105</v>
      </c>
    </row>
    <row r="65" spans="1:10" ht="15" x14ac:dyDescent="0.25">
      <c r="A65" s="6"/>
      <c r="B65" s="6">
        <v>11</v>
      </c>
      <c r="C65" s="7">
        <v>64</v>
      </c>
      <c r="D65" s="6">
        <v>2.58</v>
      </c>
      <c r="E65" s="6">
        <v>0.38</v>
      </c>
      <c r="F65" s="6">
        <v>0.2</v>
      </c>
      <c r="G65" s="6">
        <v>216</v>
      </c>
      <c r="H65" s="6">
        <f t="shared" si="18"/>
        <v>0.74566473988439308</v>
      </c>
      <c r="I65" s="6">
        <f t="shared" si="19"/>
        <v>0.13818181818181818</v>
      </c>
      <c r="J65" s="6">
        <f t="shared" si="20"/>
        <v>1.4159589538670054</v>
      </c>
    </row>
    <row r="66" spans="1:10" ht="15" x14ac:dyDescent="0.25">
      <c r="A66" s="6"/>
      <c r="B66" s="6">
        <v>12</v>
      </c>
      <c r="C66" s="7">
        <v>65</v>
      </c>
      <c r="D66" s="6">
        <v>2.65</v>
      </c>
      <c r="E66" s="6">
        <v>0.78</v>
      </c>
      <c r="F66" s="6">
        <v>0.3</v>
      </c>
      <c r="G66" s="6">
        <v>248</v>
      </c>
      <c r="H66" s="6">
        <f t="shared" si="18"/>
        <v>0.76589595375722541</v>
      </c>
      <c r="I66" s="6">
        <f t="shared" si="19"/>
        <v>0.28363636363636363</v>
      </c>
      <c r="J66" s="6">
        <f t="shared" si="20"/>
        <v>1.4543764448633971</v>
      </c>
    </row>
    <row r="67" spans="1:10" ht="15" x14ac:dyDescent="0.25">
      <c r="A67" s="6"/>
      <c r="B67" s="6">
        <v>15</v>
      </c>
      <c r="C67" s="7">
        <v>66</v>
      </c>
      <c r="D67" s="6">
        <v>3.11</v>
      </c>
      <c r="E67" s="6">
        <v>1.3</v>
      </c>
      <c r="F67" s="6">
        <v>0.4</v>
      </c>
      <c r="G67" s="6">
        <v>120</v>
      </c>
      <c r="H67" s="6">
        <f t="shared" si="18"/>
        <v>0.89884393063583812</v>
      </c>
      <c r="I67" s="6">
        <f t="shared" si="19"/>
        <v>0.47272727272727272</v>
      </c>
      <c r="J67" s="6">
        <f t="shared" si="20"/>
        <v>1.7068342428396848</v>
      </c>
    </row>
    <row r="68" spans="1:10" ht="15" x14ac:dyDescent="0.25">
      <c r="A68" s="6"/>
      <c r="B68" s="6">
        <v>16</v>
      </c>
      <c r="C68" s="7">
        <v>67</v>
      </c>
      <c r="D68" s="6">
        <v>3.15</v>
      </c>
      <c r="E68" s="6">
        <v>1.83</v>
      </c>
      <c r="F68" s="6">
        <v>0.8</v>
      </c>
      <c r="G68" s="6">
        <v>120</v>
      </c>
      <c r="H68" s="6">
        <f t="shared" si="18"/>
        <v>0.91040462427745661</v>
      </c>
      <c r="I68" s="6">
        <f t="shared" si="19"/>
        <v>0.66545454545454552</v>
      </c>
      <c r="J68" s="6">
        <f t="shared" si="20"/>
        <v>1.7287870948376229</v>
      </c>
    </row>
    <row r="69" spans="1:10" ht="15" x14ac:dyDescent="0.25">
      <c r="A69" s="6"/>
      <c r="B69" s="6">
        <v>18</v>
      </c>
      <c r="C69" s="7">
        <v>68</v>
      </c>
      <c r="D69" s="6">
        <v>3.46</v>
      </c>
      <c r="E69" s="6">
        <v>2.75</v>
      </c>
      <c r="F69" s="6">
        <v>1.2</v>
      </c>
      <c r="G69" s="6">
        <v>115</v>
      </c>
      <c r="H69" s="6">
        <f t="shared" si="18"/>
        <v>1</v>
      </c>
      <c r="I69" s="6">
        <f t="shared" si="19"/>
        <v>1</v>
      </c>
      <c r="J69" s="6">
        <f t="shared" si="20"/>
        <v>1.898921697821643</v>
      </c>
    </row>
    <row r="70" spans="1:10" ht="15" x14ac:dyDescent="0.25">
      <c r="A70" s="8" t="s">
        <v>47</v>
      </c>
      <c r="B70" s="8">
        <v>1</v>
      </c>
      <c r="C70" s="8">
        <v>69</v>
      </c>
      <c r="D70" s="8">
        <v>2.11</v>
      </c>
      <c r="E70" s="8">
        <v>0.36099999999999999</v>
      </c>
      <c r="F70" s="8">
        <v>0.1</v>
      </c>
      <c r="G70" s="8">
        <v>1260</v>
      </c>
      <c r="H70" s="8">
        <f>D70/$D$74</f>
        <v>0.50843373493975896</v>
      </c>
      <c r="I70" s="8">
        <f>E70/$E$74</f>
        <v>9.836512261580381E-2</v>
      </c>
      <c r="J70" s="8">
        <f>D70/SQRT($V$9)</f>
        <v>1.0549999999999999</v>
      </c>
    </row>
    <row r="71" spans="1:10" ht="15" x14ac:dyDescent="0.25">
      <c r="A71" s="6"/>
      <c r="B71" s="6">
        <v>2</v>
      </c>
      <c r="C71" s="7">
        <v>70</v>
      </c>
      <c r="D71" s="6">
        <v>2.65</v>
      </c>
      <c r="E71" s="6">
        <v>0.66</v>
      </c>
      <c r="F71" s="6">
        <v>0.15</v>
      </c>
      <c r="G71" s="6">
        <v>252</v>
      </c>
      <c r="H71" s="6">
        <f>D71/$D$74</f>
        <v>0.63855421686746983</v>
      </c>
      <c r="I71" s="6">
        <f>E71/$E$74</f>
        <v>0.1798365122615804</v>
      </c>
      <c r="J71" s="6">
        <f>D71/SQRT($V$9)</f>
        <v>1.325</v>
      </c>
    </row>
    <row r="72" spans="1:10" ht="15" x14ac:dyDescent="0.25">
      <c r="A72" s="6"/>
      <c r="B72" s="6">
        <v>3</v>
      </c>
      <c r="C72" s="7">
        <v>71</v>
      </c>
      <c r="D72" s="6">
        <v>3.11</v>
      </c>
      <c r="E72" s="6">
        <v>1</v>
      </c>
      <c r="F72" s="6">
        <v>0.25</v>
      </c>
      <c r="G72" s="6">
        <v>158</v>
      </c>
      <c r="H72" s="6">
        <f>D72/$D$74</f>
        <v>0.74939759036144571</v>
      </c>
      <c r="I72" s="6">
        <f>E72/$E$74</f>
        <v>0.27247956403269757</v>
      </c>
      <c r="J72" s="6">
        <f>D72/SQRT($V$9)</f>
        <v>1.5549999999999999</v>
      </c>
    </row>
    <row r="73" spans="1:10" ht="15" x14ac:dyDescent="0.25">
      <c r="A73" s="6"/>
      <c r="B73" s="6">
        <v>4</v>
      </c>
      <c r="C73" s="7">
        <v>72</v>
      </c>
      <c r="D73" s="6">
        <v>3.69</v>
      </c>
      <c r="E73" s="6">
        <v>2.2400000000000002</v>
      </c>
      <c r="F73" s="6">
        <v>0.4</v>
      </c>
      <c r="G73" s="6">
        <v>97</v>
      </c>
      <c r="H73" s="6">
        <f>D73/$D$74</f>
        <v>0.88915662650602401</v>
      </c>
      <c r="I73" s="6">
        <f>E73/$E$74</f>
        <v>0.61035422343324253</v>
      </c>
      <c r="J73" s="6">
        <f>D73/SQRT($V$9)</f>
        <v>1.845</v>
      </c>
    </row>
    <row r="74" spans="1:10" ht="15" x14ac:dyDescent="0.25">
      <c r="A74" s="6"/>
      <c r="B74" s="6">
        <v>5</v>
      </c>
      <c r="C74" s="7">
        <v>73</v>
      </c>
      <c r="D74" s="6">
        <v>4.1500000000000004</v>
      </c>
      <c r="E74" s="6">
        <v>3.67</v>
      </c>
      <c r="F74" s="6">
        <v>0.5</v>
      </c>
      <c r="G74" s="6">
        <v>90</v>
      </c>
      <c r="H74" s="6">
        <f>D74/$D$74</f>
        <v>1</v>
      </c>
      <c r="I74" s="6">
        <f>E74/$E$74</f>
        <v>1</v>
      </c>
      <c r="J74" s="6">
        <f>D74/SQRT($V$9)</f>
        <v>2.0750000000000002</v>
      </c>
    </row>
    <row r="75" spans="1:10" ht="15" x14ac:dyDescent="0.25">
      <c r="A75" s="8" t="s">
        <v>48</v>
      </c>
      <c r="B75" s="8">
        <v>11</v>
      </c>
      <c r="C75" s="8">
        <v>74</v>
      </c>
      <c r="D75" s="8">
        <v>3.16</v>
      </c>
      <c r="E75" s="8">
        <v>0.24</v>
      </c>
      <c r="F75" s="8">
        <v>0.2</v>
      </c>
      <c r="G75" s="8">
        <v>252</v>
      </c>
      <c r="H75" s="8">
        <f>D75/$D$78</f>
        <v>0.75059382422802856</v>
      </c>
      <c r="I75" s="8">
        <f>E75/$E$78</f>
        <v>0.10126582278481013</v>
      </c>
      <c r="J75" s="8">
        <f>D75/SQRT($V$10)</f>
        <v>1.478185652330962</v>
      </c>
    </row>
    <row r="76" spans="1:10" ht="15" x14ac:dyDescent="0.25">
      <c r="A76" s="6"/>
      <c r="B76" s="6">
        <v>12</v>
      </c>
      <c r="C76" s="7">
        <v>75</v>
      </c>
      <c r="D76" s="6">
        <v>3.16</v>
      </c>
      <c r="E76" s="6">
        <v>0.47</v>
      </c>
      <c r="F76" s="6">
        <v>0.3</v>
      </c>
      <c r="G76" s="6">
        <v>630</v>
      </c>
      <c r="H76" s="6">
        <f>D76/$D$78</f>
        <v>0.75059382422802856</v>
      </c>
      <c r="I76" s="6">
        <f>E76/$E$78</f>
        <v>0.19831223628691982</v>
      </c>
      <c r="J76" s="6">
        <f>D76/SQRT($V$10)</f>
        <v>1.478185652330962</v>
      </c>
    </row>
    <row r="77" spans="1:10" ht="15" x14ac:dyDescent="0.25">
      <c r="A77" s="6"/>
      <c r="B77" s="6">
        <v>15</v>
      </c>
      <c r="C77" s="7">
        <v>76</v>
      </c>
      <c r="D77" s="6">
        <v>4.1900000000000004</v>
      </c>
      <c r="E77" s="6">
        <v>1.55</v>
      </c>
      <c r="F77" s="6">
        <v>0.3</v>
      </c>
      <c r="G77" s="6">
        <v>180</v>
      </c>
      <c r="H77" s="6">
        <f>D77/$D$78</f>
        <v>0.99524940617577207</v>
      </c>
      <c r="I77" s="6">
        <f>E77/$E$78</f>
        <v>0.65400843881856541</v>
      </c>
      <c r="J77" s="6">
        <f>D77/SQRT($V$10)</f>
        <v>1.9599993301476997</v>
      </c>
    </row>
    <row r="78" spans="1:10" ht="15" x14ac:dyDescent="0.25">
      <c r="A78" s="6"/>
      <c r="B78" s="6">
        <v>16</v>
      </c>
      <c r="C78" s="7">
        <v>77</v>
      </c>
      <c r="D78" s="6">
        <v>4.21</v>
      </c>
      <c r="E78" s="6">
        <v>2.37</v>
      </c>
      <c r="F78" s="6">
        <v>0.8</v>
      </c>
      <c r="G78" s="6">
        <v>120</v>
      </c>
      <c r="H78" s="6">
        <f>D78/$D$78</f>
        <v>1</v>
      </c>
      <c r="I78" s="6">
        <f>E78/$E$78</f>
        <v>1</v>
      </c>
      <c r="J78" s="6">
        <f>D78/SQRT($V$10)</f>
        <v>1.9693549355421993</v>
      </c>
    </row>
    <row r="79" spans="1:10" ht="15" x14ac:dyDescent="0.25">
      <c r="A79" s="8" t="s">
        <v>18</v>
      </c>
      <c r="B79" s="8">
        <v>2</v>
      </c>
      <c r="C79" s="8">
        <v>78</v>
      </c>
      <c r="D79" s="8">
        <v>2.0099999999999998</v>
      </c>
      <c r="E79" s="8">
        <v>8.5999999999999993E-2</v>
      </c>
      <c r="F79" s="8">
        <v>0.1</v>
      </c>
      <c r="G79" s="8">
        <v>629</v>
      </c>
      <c r="H79" s="8">
        <f>D79/$D$82</f>
        <v>0.36880733944954125</v>
      </c>
      <c r="I79" s="8">
        <f>E79/$E$82</f>
        <v>1.8574514038876888E-2</v>
      </c>
      <c r="J79" s="8">
        <f>D79/SQRT($V$15)</f>
        <v>0.99632001016418537</v>
      </c>
    </row>
    <row r="80" spans="1:10" ht="15" x14ac:dyDescent="0.25">
      <c r="A80" s="6"/>
      <c r="B80" s="6">
        <v>3</v>
      </c>
      <c r="C80" s="7">
        <v>79</v>
      </c>
      <c r="D80" s="6">
        <v>2.48</v>
      </c>
      <c r="E80" s="6">
        <v>0.30599999999999999</v>
      </c>
      <c r="F80" s="6">
        <v>0.1</v>
      </c>
      <c r="G80" s="6">
        <v>252</v>
      </c>
      <c r="H80" s="6">
        <f>D80/$D$82</f>
        <v>0.455045871559633</v>
      </c>
      <c r="I80" s="6">
        <f>E80/$E$82</f>
        <v>6.6090712742980562E-2</v>
      </c>
      <c r="J80" s="6">
        <f>D80/SQRT($V$15)</f>
        <v>1.229290360799592</v>
      </c>
    </row>
    <row r="81" spans="1:10" ht="15" x14ac:dyDescent="0.25">
      <c r="A81" s="6"/>
      <c r="B81" s="6">
        <v>6</v>
      </c>
      <c r="C81" s="7">
        <v>80</v>
      </c>
      <c r="D81" s="6">
        <v>3.83</v>
      </c>
      <c r="E81" s="6">
        <v>2.12</v>
      </c>
      <c r="F81" s="6">
        <v>0.3</v>
      </c>
      <c r="G81" s="6">
        <v>84</v>
      </c>
      <c r="H81" s="6">
        <f>D81/$D$82</f>
        <v>0.70275229357798163</v>
      </c>
      <c r="I81" s="6">
        <f>E81/$E$82</f>
        <v>0.45788336933045359</v>
      </c>
      <c r="J81" s="6">
        <f>D81/SQRT($V$15)</f>
        <v>1.8984605168800153</v>
      </c>
    </row>
    <row r="82" spans="1:10" ht="15" x14ac:dyDescent="0.25">
      <c r="A82" s="6"/>
      <c r="B82" s="6">
        <v>11</v>
      </c>
      <c r="C82" s="7">
        <v>81</v>
      </c>
      <c r="D82" s="6">
        <v>5.45</v>
      </c>
      <c r="E82" s="6">
        <v>4.63</v>
      </c>
      <c r="F82" s="6">
        <v>0.55000000000000004</v>
      </c>
      <c r="G82" s="6">
        <v>57</v>
      </c>
      <c r="H82" s="6">
        <f>D82/$D$82</f>
        <v>1</v>
      </c>
      <c r="I82" s="6">
        <f>E82/$E$82</f>
        <v>1</v>
      </c>
      <c r="J82" s="6">
        <f>D82/SQRT($V$15)</f>
        <v>2.701464704176523</v>
      </c>
    </row>
    <row r="83" spans="1:10" ht="15" x14ac:dyDescent="0.25">
      <c r="A83" s="8" t="s">
        <v>19</v>
      </c>
      <c r="B83" s="8">
        <v>2</v>
      </c>
      <c r="C83" s="8">
        <v>82</v>
      </c>
      <c r="D83" s="8">
        <v>2.09</v>
      </c>
      <c r="E83" s="8">
        <v>0.19700000000000001</v>
      </c>
      <c r="F83" s="8">
        <v>0.05</v>
      </c>
      <c r="G83" s="8">
        <v>629</v>
      </c>
      <c r="H83" s="8">
        <f>D83/$D$86</f>
        <v>0.61111111111111105</v>
      </c>
      <c r="I83" s="8">
        <f>E83/$E$86</f>
        <v>0.10648648648648648</v>
      </c>
      <c r="J83" s="8">
        <f>D83/SQRT($V$16)</f>
        <v>1.0764047634854239</v>
      </c>
    </row>
    <row r="84" spans="1:10" ht="15" x14ac:dyDescent="0.25">
      <c r="A84" s="6"/>
      <c r="B84" s="6">
        <v>4</v>
      </c>
      <c r="C84" s="7">
        <v>83</v>
      </c>
      <c r="D84" s="6">
        <v>3.03</v>
      </c>
      <c r="E84" s="6">
        <v>0.56799999999999995</v>
      </c>
      <c r="F84" s="6">
        <v>0.3</v>
      </c>
      <c r="G84" s="6">
        <v>252</v>
      </c>
      <c r="H84" s="6">
        <f>D84/$D$86</f>
        <v>0.88596491228070173</v>
      </c>
      <c r="I84" s="6">
        <f>E84/$E$86</f>
        <v>0.307027027027027</v>
      </c>
      <c r="J84" s="6">
        <f>D84/SQRT($V$16)</f>
        <v>1.5605293939525524</v>
      </c>
    </row>
    <row r="85" spans="1:10" ht="15" x14ac:dyDescent="0.25">
      <c r="A85" s="6"/>
      <c r="B85" s="6">
        <v>5</v>
      </c>
      <c r="C85" s="7">
        <v>84</v>
      </c>
      <c r="D85" s="6">
        <v>3.31</v>
      </c>
      <c r="E85" s="6">
        <v>0.76</v>
      </c>
      <c r="F85" s="6">
        <v>0.4</v>
      </c>
      <c r="G85" s="6">
        <v>180</v>
      </c>
      <c r="H85" s="6">
        <f>D85/$D$86</f>
        <v>0.96783625730994161</v>
      </c>
      <c r="I85" s="6">
        <f>E85/$E$86</f>
        <v>0.41081081081081078</v>
      </c>
      <c r="J85" s="6">
        <f>D85/SQRT($V$16)</f>
        <v>1.7047367306874419</v>
      </c>
    </row>
    <row r="86" spans="1:10" ht="15" x14ac:dyDescent="0.25">
      <c r="A86" s="6"/>
      <c r="B86" s="6">
        <v>6</v>
      </c>
      <c r="C86" s="7">
        <v>85</v>
      </c>
      <c r="D86" s="6">
        <v>3.42</v>
      </c>
      <c r="E86" s="6">
        <v>1.85</v>
      </c>
      <c r="F86" s="6">
        <v>0.55000000000000004</v>
      </c>
      <c r="G86" s="6">
        <v>114</v>
      </c>
      <c r="H86" s="6">
        <f>D86/$D$86</f>
        <v>1</v>
      </c>
      <c r="I86" s="6">
        <f>E86/$E$86</f>
        <v>1</v>
      </c>
      <c r="J86" s="6">
        <f>D86/SQRT($V$16)</f>
        <v>1.7613896129761484</v>
      </c>
    </row>
    <row r="87" spans="1:10" ht="15" x14ac:dyDescent="0.25">
      <c r="A87" s="8" t="s">
        <v>20</v>
      </c>
      <c r="B87" s="8">
        <v>2</v>
      </c>
      <c r="C87" s="8">
        <v>86</v>
      </c>
      <c r="D87" s="8">
        <v>2.65</v>
      </c>
      <c r="E87" s="8">
        <v>0.14000000000000001</v>
      </c>
      <c r="F87" s="8">
        <v>0.1</v>
      </c>
      <c r="G87" s="8">
        <v>420</v>
      </c>
      <c r="H87" s="8">
        <f>D87/$D$90</f>
        <v>0.53</v>
      </c>
      <c r="I87" s="8">
        <f>E87/$E$90</f>
        <v>3.160270880361174E-2</v>
      </c>
      <c r="J87" s="8">
        <f>D87/SQRT($V$17)</f>
        <v>1.3702823784868008</v>
      </c>
    </row>
    <row r="88" spans="1:10" ht="15" x14ac:dyDescent="0.25">
      <c r="A88" s="6"/>
      <c r="B88" s="6">
        <v>5</v>
      </c>
      <c r="C88" s="7">
        <v>87</v>
      </c>
      <c r="D88" s="6">
        <v>3.28</v>
      </c>
      <c r="E88" s="6">
        <v>0.59899999999999998</v>
      </c>
      <c r="F88" s="6">
        <v>0.1</v>
      </c>
      <c r="G88" s="6">
        <v>140</v>
      </c>
      <c r="H88" s="6">
        <f>D88/$D$90</f>
        <v>0.65599999999999992</v>
      </c>
      <c r="I88" s="6">
        <f>E88/$E$90</f>
        <v>0.13521444695259593</v>
      </c>
      <c r="J88" s="6">
        <f>D88/SQRT($V$17)</f>
        <v>1.6960476231836628</v>
      </c>
    </row>
    <row r="89" spans="1:10" ht="15" x14ac:dyDescent="0.25">
      <c r="A89" s="6"/>
      <c r="B89" s="6">
        <v>9</v>
      </c>
      <c r="C89" s="7">
        <v>88</v>
      </c>
      <c r="D89" s="6">
        <v>4.1399999999999997</v>
      </c>
      <c r="E89" s="6">
        <v>1.68</v>
      </c>
      <c r="F89" s="6">
        <v>0.2</v>
      </c>
      <c r="G89" s="6">
        <v>74</v>
      </c>
      <c r="H89" s="6">
        <f>D89/$D$90</f>
        <v>0.82799999999999996</v>
      </c>
      <c r="I89" s="6">
        <f>E89/$E$90</f>
        <v>0.37923250564334088</v>
      </c>
      <c r="J89" s="6">
        <f>D89/SQRT($V$17)</f>
        <v>2.1407430365793791</v>
      </c>
    </row>
    <row r="90" spans="1:10" ht="15" x14ac:dyDescent="0.25">
      <c r="A90" s="6"/>
      <c r="B90" s="6">
        <v>13</v>
      </c>
      <c r="C90" s="7">
        <v>89</v>
      </c>
      <c r="D90" s="6">
        <v>5</v>
      </c>
      <c r="E90" s="6">
        <v>4.43</v>
      </c>
      <c r="F90" s="6">
        <v>0.45</v>
      </c>
      <c r="G90" s="6">
        <v>55</v>
      </c>
      <c r="H90" s="6">
        <f>D90/$D$90</f>
        <v>1</v>
      </c>
      <c r="I90" s="6">
        <f>E90/$E$90</f>
        <v>1</v>
      </c>
      <c r="J90" s="6">
        <f>D90/SQRT($V$17)</f>
        <v>2.5854384499750958</v>
      </c>
    </row>
    <row r="91" spans="1:10" ht="15" x14ac:dyDescent="0.25">
      <c r="A91" s="8" t="s">
        <v>21</v>
      </c>
      <c r="B91" s="8">
        <v>2</v>
      </c>
      <c r="C91" s="8">
        <v>90</v>
      </c>
      <c r="D91" s="8">
        <v>2.94</v>
      </c>
      <c r="E91" s="8">
        <v>0.31</v>
      </c>
      <c r="F91" s="8">
        <v>0.1</v>
      </c>
      <c r="G91" s="8">
        <v>420</v>
      </c>
      <c r="H91" s="8">
        <f>D91/$D$94</f>
        <v>0.56429942418426104</v>
      </c>
      <c r="I91" s="8">
        <f>E91/$E$94</f>
        <v>7.6923076923076913E-2</v>
      </c>
      <c r="J91" s="8">
        <f>D91/SQRT($V$18)</f>
        <v>1.3782932589591763</v>
      </c>
    </row>
    <row r="92" spans="1:10" ht="15" x14ac:dyDescent="0.25">
      <c r="A92" s="6"/>
      <c r="B92" s="6">
        <v>3</v>
      </c>
      <c r="C92" s="7">
        <v>91</v>
      </c>
      <c r="D92" s="6">
        <v>3.5</v>
      </c>
      <c r="E92" s="6">
        <v>0.67100000000000004</v>
      </c>
      <c r="F92" s="6">
        <v>0.2</v>
      </c>
      <c r="G92" s="6">
        <v>180</v>
      </c>
      <c r="H92" s="6">
        <f>D92/$D$94</f>
        <v>0.67178502879078694</v>
      </c>
      <c r="I92" s="6">
        <f>E92/$E$94</f>
        <v>0.16650124069478908</v>
      </c>
      <c r="J92" s="6">
        <f>D92/SQRT($V$18)</f>
        <v>1.6408253082847339</v>
      </c>
    </row>
    <row r="93" spans="1:10" ht="15" x14ac:dyDescent="0.25">
      <c r="A93" s="6"/>
      <c r="B93" s="6">
        <v>6</v>
      </c>
      <c r="C93" s="7">
        <v>92</v>
      </c>
      <c r="D93" s="6">
        <v>4.16</v>
      </c>
      <c r="E93" s="6">
        <v>1.4</v>
      </c>
      <c r="F93" s="6">
        <v>0.3</v>
      </c>
      <c r="G93" s="6">
        <v>97</v>
      </c>
      <c r="H93" s="6">
        <f>D93/$D$94</f>
        <v>0.79846449136276398</v>
      </c>
      <c r="I93" s="6">
        <f>E93/$E$94</f>
        <v>0.34739454094292799</v>
      </c>
      <c r="J93" s="6">
        <f>D93/SQRT($V$18)</f>
        <v>1.9502380807041408</v>
      </c>
    </row>
    <row r="94" spans="1:10" ht="15" x14ac:dyDescent="0.25">
      <c r="A94" s="6"/>
      <c r="B94" s="6">
        <v>11</v>
      </c>
      <c r="C94" s="7">
        <v>93</v>
      </c>
      <c r="D94" s="6">
        <v>5.21</v>
      </c>
      <c r="E94" s="6">
        <v>4.03</v>
      </c>
      <c r="F94" s="6">
        <v>0.45</v>
      </c>
      <c r="G94" s="6">
        <v>57</v>
      </c>
      <c r="H94" s="6">
        <f>D94/$D$94</f>
        <v>1</v>
      </c>
      <c r="I94" s="6">
        <f>E94/$E$94</f>
        <v>1</v>
      </c>
      <c r="J94" s="6">
        <f>D94/SQRT($V$18)</f>
        <v>2.442485673189561</v>
      </c>
    </row>
    <row r="95" spans="1:10" ht="15" x14ac:dyDescent="0.25">
      <c r="A95" s="8" t="s">
        <v>22</v>
      </c>
      <c r="B95" s="8">
        <v>2</v>
      </c>
      <c r="C95" s="8">
        <v>94</v>
      </c>
      <c r="D95" s="8">
        <v>1.85</v>
      </c>
      <c r="E95" s="8">
        <v>7.0000000000000007E-2</v>
      </c>
      <c r="F95" s="8">
        <v>0.05</v>
      </c>
      <c r="G95" s="8">
        <v>629</v>
      </c>
      <c r="H95" s="8">
        <f>D95/$D$98</f>
        <v>0.2846153846153846</v>
      </c>
      <c r="I95" s="8">
        <f>E95/$E$98</f>
        <v>1.3182674199623354E-2</v>
      </c>
      <c r="J95" s="8">
        <f>D95/SQRT($V$19)</f>
        <v>0.89527774921728043</v>
      </c>
    </row>
    <row r="96" spans="1:10" ht="15" x14ac:dyDescent="0.25">
      <c r="A96" s="6"/>
      <c r="B96" s="6">
        <v>6</v>
      </c>
      <c r="C96" s="7">
        <v>95</v>
      </c>
      <c r="D96" s="6">
        <v>3.6</v>
      </c>
      <c r="E96" s="6">
        <v>0.373</v>
      </c>
      <c r="F96" s="6">
        <v>0.2</v>
      </c>
      <c r="G96" s="6">
        <v>114</v>
      </c>
      <c r="H96" s="6">
        <f>D96/$D$98</f>
        <v>0.55384615384615388</v>
      </c>
      <c r="I96" s="6">
        <f>E96/$E$98</f>
        <v>7.0244821092278725E-2</v>
      </c>
      <c r="J96" s="6">
        <f>D96/SQRT($V$19)</f>
        <v>1.7421621065849782</v>
      </c>
    </row>
    <row r="97" spans="1:10" ht="15" x14ac:dyDescent="0.25">
      <c r="A97" s="6"/>
      <c r="B97" s="6">
        <v>9</v>
      </c>
      <c r="C97" s="7">
        <v>96</v>
      </c>
      <c r="D97" s="6">
        <v>4.67</v>
      </c>
      <c r="E97" s="6">
        <v>1.39</v>
      </c>
      <c r="F97" s="6">
        <v>0.25</v>
      </c>
      <c r="G97" s="6">
        <v>63</v>
      </c>
      <c r="H97" s="6">
        <f>D97/$D$98</f>
        <v>0.71846153846153848</v>
      </c>
      <c r="I97" s="6">
        <f>E97/$E$98</f>
        <v>0.26177024482109229</v>
      </c>
      <c r="J97" s="6">
        <f>D97/SQRT($V$19)</f>
        <v>2.2599713993755133</v>
      </c>
    </row>
    <row r="98" spans="1:10" ht="15" x14ac:dyDescent="0.25">
      <c r="A98" s="6"/>
      <c r="B98" s="6">
        <v>14</v>
      </c>
      <c r="C98" s="7">
        <v>97</v>
      </c>
      <c r="D98" s="6">
        <v>6.5</v>
      </c>
      <c r="E98" s="6">
        <v>5.31</v>
      </c>
      <c r="F98" s="6">
        <v>0.45</v>
      </c>
      <c r="G98" s="6">
        <v>38</v>
      </c>
      <c r="H98" s="6">
        <f>D98/$D$98</f>
        <v>1</v>
      </c>
      <c r="I98" s="6">
        <f>E98/$E$98</f>
        <v>1</v>
      </c>
      <c r="J98" s="6">
        <f>D98/SQRT($V$19)</f>
        <v>3.1455704702228773</v>
      </c>
    </row>
    <row r="99" spans="1:10" ht="15" x14ac:dyDescent="0.25">
      <c r="A99" s="8" t="s">
        <v>23</v>
      </c>
      <c r="B99" s="8">
        <v>2</v>
      </c>
      <c r="C99" s="8">
        <v>98</v>
      </c>
      <c r="D99" s="8">
        <v>2.2400000000000002</v>
      </c>
      <c r="E99" s="8">
        <v>0.11799999999999999</v>
      </c>
      <c r="F99" s="8">
        <v>0.05</v>
      </c>
      <c r="G99" s="8">
        <v>420</v>
      </c>
      <c r="H99" s="8">
        <f>D99/$D$102</f>
        <v>0.43159922928709055</v>
      </c>
      <c r="I99" s="8">
        <f>E99/$E$102</f>
        <v>4.3223443223443223E-2</v>
      </c>
      <c r="J99" s="8">
        <f>D99/SQRT($V$20)</f>
        <v>1.0078236462914985</v>
      </c>
    </row>
    <row r="100" spans="1:10" ht="15" x14ac:dyDescent="0.25">
      <c r="A100" s="6"/>
      <c r="B100" s="6">
        <v>6</v>
      </c>
      <c r="C100" s="7">
        <v>99</v>
      </c>
      <c r="D100" s="6">
        <v>3.38</v>
      </c>
      <c r="E100" s="6">
        <v>0.28199999999999997</v>
      </c>
      <c r="F100" s="6">
        <v>0.1</v>
      </c>
      <c r="G100" s="6">
        <v>157</v>
      </c>
      <c r="H100" s="6">
        <f>D100/$D$102</f>
        <v>0.65125240847784194</v>
      </c>
      <c r="I100" s="6">
        <f>E100/$E$102</f>
        <v>0.10329670329670329</v>
      </c>
      <c r="J100" s="6">
        <f>D100/SQRT($V$20)</f>
        <v>1.5207338948505646</v>
      </c>
    </row>
    <row r="101" spans="1:10" ht="15" x14ac:dyDescent="0.25">
      <c r="A101" s="6"/>
      <c r="B101" s="6">
        <v>10</v>
      </c>
      <c r="C101" s="7">
        <v>100</v>
      </c>
      <c r="D101" s="6">
        <v>4.46</v>
      </c>
      <c r="E101" s="6">
        <v>1.07</v>
      </c>
      <c r="F101" s="6">
        <v>0.25</v>
      </c>
      <c r="G101" s="6">
        <v>90</v>
      </c>
      <c r="H101" s="6">
        <f>D101/$D$102</f>
        <v>0.85934489402697489</v>
      </c>
      <c r="I101" s="6">
        <f>E101/$E$102</f>
        <v>0.39194139194139199</v>
      </c>
      <c r="J101" s="6">
        <f>D101/SQRT($V$20)</f>
        <v>2.0066488671696798</v>
      </c>
    </row>
    <row r="102" spans="1:10" ht="15" x14ac:dyDescent="0.25">
      <c r="A102" s="6"/>
      <c r="B102" s="6">
        <v>13</v>
      </c>
      <c r="C102" s="7">
        <v>101</v>
      </c>
      <c r="D102" s="6">
        <v>5.19</v>
      </c>
      <c r="E102" s="6">
        <v>2.73</v>
      </c>
      <c r="F102" s="6">
        <v>0.5</v>
      </c>
      <c r="G102" s="6">
        <v>57</v>
      </c>
      <c r="H102" s="6">
        <f>D102/$D$102</f>
        <v>1</v>
      </c>
      <c r="I102" s="6">
        <f>E102/$E$102</f>
        <v>1</v>
      </c>
      <c r="J102" s="6">
        <f>D102/SQRT($V$20)</f>
        <v>2.3350913947557488</v>
      </c>
    </row>
    <row r="103" spans="1:10" ht="15" x14ac:dyDescent="0.25">
      <c r="A103" s="8" t="s">
        <v>24</v>
      </c>
      <c r="B103" s="8">
        <v>2</v>
      </c>
      <c r="C103" s="8">
        <v>102</v>
      </c>
      <c r="D103" s="8">
        <v>2.57</v>
      </c>
      <c r="E103" s="8">
        <v>9.9000000000000005E-2</v>
      </c>
      <c r="F103" s="8">
        <v>0.15</v>
      </c>
      <c r="G103" s="8">
        <v>315</v>
      </c>
      <c r="H103" s="8">
        <f>D103/$D$106</f>
        <v>0.42762063227953412</v>
      </c>
      <c r="I103" s="8">
        <f>E103/$E$106</f>
        <v>1.8714555765595463E-2</v>
      </c>
      <c r="J103" s="8">
        <f>D103/SQRT($V$21)</f>
        <v>1.2646143264541658</v>
      </c>
    </row>
    <row r="104" spans="1:10" ht="15" x14ac:dyDescent="0.25">
      <c r="A104" s="6"/>
      <c r="B104" s="6">
        <v>3</v>
      </c>
      <c r="C104" s="7">
        <v>103</v>
      </c>
      <c r="D104" s="6">
        <v>3.1</v>
      </c>
      <c r="E104" s="6">
        <v>0.52800000000000002</v>
      </c>
      <c r="F104" s="6">
        <v>0.25</v>
      </c>
      <c r="G104" s="6">
        <v>157</v>
      </c>
      <c r="H104" s="6">
        <f>D104/$D$106</f>
        <v>0.51580698835274541</v>
      </c>
      <c r="I104" s="6">
        <f>E104/$E$106</f>
        <v>9.9810964083175802E-2</v>
      </c>
      <c r="J104" s="6">
        <f>D104/SQRT($V$21)</f>
        <v>1.5254102770458811</v>
      </c>
    </row>
    <row r="105" spans="1:10" ht="15" x14ac:dyDescent="0.25">
      <c r="A105" s="6"/>
      <c r="B105" s="6">
        <v>6</v>
      </c>
      <c r="C105" s="7">
        <v>104</v>
      </c>
      <c r="D105" s="6">
        <v>4.87</v>
      </c>
      <c r="E105" s="6">
        <v>3.16</v>
      </c>
      <c r="F105" s="6">
        <v>0.3</v>
      </c>
      <c r="G105" s="6">
        <v>84</v>
      </c>
      <c r="H105" s="6">
        <f>D105/$D$106</f>
        <v>0.81031613976705497</v>
      </c>
      <c r="I105" s="6">
        <f>E105/$E$106</f>
        <v>0.59735349716446129</v>
      </c>
      <c r="J105" s="6">
        <f>D105/SQRT($V$21)</f>
        <v>2.3963703384559487</v>
      </c>
    </row>
    <row r="106" spans="1:10" ht="15" x14ac:dyDescent="0.25">
      <c r="A106" s="6"/>
      <c r="B106" s="6">
        <v>8</v>
      </c>
      <c r="C106" s="7">
        <v>105</v>
      </c>
      <c r="D106" s="6">
        <v>6.01</v>
      </c>
      <c r="E106" s="6">
        <v>5.29</v>
      </c>
      <c r="F106" s="6">
        <v>0.5</v>
      </c>
      <c r="G106" s="6">
        <v>66</v>
      </c>
      <c r="H106" s="6">
        <f>D106/$D$106</f>
        <v>1</v>
      </c>
      <c r="I106" s="6">
        <f>E106/$E$106</f>
        <v>1</v>
      </c>
      <c r="J106" s="6">
        <f>D106/SQRT($V$21)</f>
        <v>2.9573276661437888</v>
      </c>
    </row>
    <row r="107" spans="1:10" ht="15" x14ac:dyDescent="0.25">
      <c r="A107" s="8" t="s">
        <v>25</v>
      </c>
      <c r="B107" s="8">
        <v>1</v>
      </c>
      <c r="C107" s="8">
        <v>106</v>
      </c>
      <c r="D107" s="8">
        <v>0.6</v>
      </c>
      <c r="E107" s="8">
        <v>4.4999999999999998E-2</v>
      </c>
      <c r="F107" s="8">
        <v>0.1</v>
      </c>
      <c r="G107" s="8">
        <v>252</v>
      </c>
      <c r="H107" s="8">
        <f>D107/$D$110</f>
        <v>8.9820359281437126E-2</v>
      </c>
      <c r="I107" s="8">
        <f>E107/$E$110</f>
        <v>1.0392609699769052E-2</v>
      </c>
      <c r="J107" s="8">
        <f>D107/SQRT($V$22)</f>
        <v>0.2685968886215071</v>
      </c>
    </row>
    <row r="108" spans="1:10" ht="15" x14ac:dyDescent="0.25">
      <c r="A108" s="6"/>
      <c r="B108" s="6">
        <v>6</v>
      </c>
      <c r="C108" s="7">
        <v>107</v>
      </c>
      <c r="D108" s="6">
        <v>3.21</v>
      </c>
      <c r="E108" s="6">
        <v>0.307</v>
      </c>
      <c r="F108" s="6">
        <v>0.25</v>
      </c>
      <c r="G108" s="6">
        <v>114</v>
      </c>
      <c r="H108" s="6">
        <f>D108/$D$110</f>
        <v>0.48053892215568866</v>
      </c>
      <c r="I108" s="6">
        <f>E108/$E$110</f>
        <v>7.0900692840646651E-2</v>
      </c>
      <c r="J108" s="6">
        <f>D108/SQRT($V$22)</f>
        <v>1.436993354125063</v>
      </c>
    </row>
    <row r="109" spans="1:10" ht="15" x14ac:dyDescent="0.25">
      <c r="A109" s="6"/>
      <c r="B109" s="6">
        <v>10</v>
      </c>
      <c r="C109" s="7">
        <v>108</v>
      </c>
      <c r="D109" s="6">
        <v>5.07</v>
      </c>
      <c r="E109" s="6">
        <v>1.95</v>
      </c>
      <c r="F109" s="6">
        <v>0.35</v>
      </c>
      <c r="G109" s="6">
        <v>55</v>
      </c>
      <c r="H109" s="6">
        <f>D109/$D$110</f>
        <v>0.75898203592814384</v>
      </c>
      <c r="I109" s="6">
        <f>E109/$E$110</f>
        <v>0.45034642032332561</v>
      </c>
      <c r="J109" s="6">
        <f>D109/SQRT($V$22)</f>
        <v>2.2696437088517354</v>
      </c>
    </row>
    <row r="110" spans="1:10" ht="15" x14ac:dyDescent="0.25">
      <c r="A110" s="6"/>
      <c r="B110" s="6">
        <v>15</v>
      </c>
      <c r="C110" s="7">
        <v>109</v>
      </c>
      <c r="D110" s="6">
        <v>6.68</v>
      </c>
      <c r="E110" s="6">
        <v>4.33</v>
      </c>
      <c r="F110" s="6">
        <v>0.7</v>
      </c>
      <c r="G110" s="6">
        <v>36</v>
      </c>
      <c r="H110" s="6">
        <f>D110/$D$110</f>
        <v>1</v>
      </c>
      <c r="I110" s="6">
        <f>E110/$E$110</f>
        <v>1</v>
      </c>
      <c r="J110" s="6">
        <f>D110/SQRT($V$22)</f>
        <v>2.9903786933194456</v>
      </c>
    </row>
    <row r="111" spans="1:10" ht="15" x14ac:dyDescent="0.25">
      <c r="A111" s="8" t="s">
        <v>26</v>
      </c>
      <c r="B111" s="8">
        <v>1</v>
      </c>
      <c r="C111" s="8">
        <v>110</v>
      </c>
      <c r="D111" s="8">
        <v>1.59</v>
      </c>
      <c r="E111" s="8">
        <v>0.11</v>
      </c>
      <c r="F111" s="8">
        <v>0.05</v>
      </c>
      <c r="G111" s="8">
        <v>210</v>
      </c>
      <c r="H111" s="8">
        <f>D111/$D$114</f>
        <v>0.26588628762541805</v>
      </c>
      <c r="I111" s="8">
        <f>E111/$E$114</f>
        <v>3.0726256983240222E-2</v>
      </c>
      <c r="J111" s="8">
        <f>D111/SQRT($V$23)</f>
        <v>0.73185682122916718</v>
      </c>
    </row>
    <row r="112" spans="1:10" ht="15" x14ac:dyDescent="0.25">
      <c r="A112" s="6"/>
      <c r="B112" s="6">
        <v>4</v>
      </c>
      <c r="C112" s="7">
        <v>111</v>
      </c>
      <c r="D112" s="6">
        <v>2.93</v>
      </c>
      <c r="E112" s="6">
        <v>0.46300000000000002</v>
      </c>
      <c r="F112" s="6">
        <v>0.15</v>
      </c>
      <c r="G112" s="6">
        <v>126</v>
      </c>
      <c r="H112" s="6">
        <f>D112/$D$114</f>
        <v>0.48996655518394649</v>
      </c>
      <c r="I112" s="6">
        <f>E112/$E$114</f>
        <v>0.1293296089385475</v>
      </c>
      <c r="J112" s="6">
        <f>D112/SQRT($V$23)</f>
        <v>1.348641815221044</v>
      </c>
    </row>
    <row r="113" spans="1:10" ht="15" x14ac:dyDescent="0.25">
      <c r="A113" s="6"/>
      <c r="B113" s="6">
        <v>8</v>
      </c>
      <c r="C113" s="7">
        <v>112</v>
      </c>
      <c r="D113" s="6">
        <v>4.21</v>
      </c>
      <c r="E113" s="6">
        <v>1.29</v>
      </c>
      <c r="F113" s="6">
        <v>0.2</v>
      </c>
      <c r="G113" s="6">
        <v>66</v>
      </c>
      <c r="H113" s="6">
        <f>D113/$D$114</f>
        <v>0.70401337792642138</v>
      </c>
      <c r="I113" s="6">
        <f>E113/$E$114</f>
        <v>0.36033519553072624</v>
      </c>
      <c r="J113" s="6">
        <f>D113/SQRT($V$23)</f>
        <v>1.9378095706759708</v>
      </c>
    </row>
    <row r="114" spans="1:10" ht="15" x14ac:dyDescent="0.25">
      <c r="A114" s="6"/>
      <c r="B114" s="6">
        <v>12</v>
      </c>
      <c r="C114" s="7">
        <v>113</v>
      </c>
      <c r="D114" s="6">
        <v>5.98</v>
      </c>
      <c r="E114" s="6">
        <v>3.58</v>
      </c>
      <c r="F114" s="6">
        <v>0.65</v>
      </c>
      <c r="G114" s="6">
        <v>47</v>
      </c>
      <c r="H114" s="6">
        <f>D114/$D$114</f>
        <v>1</v>
      </c>
      <c r="I114" s="6">
        <f>E114/$E$114</f>
        <v>1</v>
      </c>
      <c r="J114" s="6">
        <f>D114/SQRT($V$23)</f>
        <v>2.7525181075159875</v>
      </c>
    </row>
    <row r="115" spans="1:10" ht="15" x14ac:dyDescent="0.25">
      <c r="A115" s="8" t="s">
        <v>27</v>
      </c>
      <c r="B115" s="8">
        <v>2</v>
      </c>
      <c r="C115" s="8">
        <v>114</v>
      </c>
      <c r="D115" s="8">
        <v>2.1</v>
      </c>
      <c r="E115" s="8">
        <v>0.222</v>
      </c>
      <c r="F115" s="8">
        <v>0.1</v>
      </c>
      <c r="G115" s="8">
        <v>420</v>
      </c>
      <c r="H115" s="8">
        <f>D115/$D$118</f>
        <v>0.38391224862888484</v>
      </c>
      <c r="I115" s="8">
        <f>E115/$E$118</f>
        <v>5.2482269503546092E-2</v>
      </c>
      <c r="J115" s="8">
        <f>D115/SQRT($V$24)</f>
        <v>1.0460845109121075</v>
      </c>
    </row>
    <row r="116" spans="1:10" ht="15" x14ac:dyDescent="0.25">
      <c r="A116" s="6"/>
      <c r="B116" s="6">
        <v>3</v>
      </c>
      <c r="C116" s="7">
        <v>115</v>
      </c>
      <c r="D116" s="6">
        <v>2.64</v>
      </c>
      <c r="E116" s="6">
        <v>0.39800000000000002</v>
      </c>
      <c r="F116" s="6">
        <v>0.15</v>
      </c>
      <c r="G116" s="6">
        <v>180</v>
      </c>
      <c r="H116" s="6">
        <f>D116/$D$118</f>
        <v>0.48263254113345527</v>
      </c>
      <c r="I116" s="6">
        <f>E116/$E$118</f>
        <v>9.4089834515366427E-2</v>
      </c>
      <c r="J116" s="6">
        <f>D116/SQRT($V$24)</f>
        <v>1.3150776708609351</v>
      </c>
    </row>
    <row r="117" spans="1:10" ht="15" x14ac:dyDescent="0.25">
      <c r="A117" s="6"/>
      <c r="B117" s="6">
        <v>6</v>
      </c>
      <c r="C117" s="7">
        <v>116</v>
      </c>
      <c r="D117" s="6">
        <v>4.17</v>
      </c>
      <c r="E117" s="6">
        <v>1.81</v>
      </c>
      <c r="F117" s="6">
        <v>0.3</v>
      </c>
      <c r="G117" s="6">
        <v>63</v>
      </c>
      <c r="H117" s="6">
        <f>D117/$D$118</f>
        <v>0.76234003656307137</v>
      </c>
      <c r="I117" s="6">
        <f>E117/$E$118</f>
        <v>0.4278959810874704</v>
      </c>
      <c r="J117" s="6">
        <f>D117/SQRT($V$24)</f>
        <v>2.0772249573826134</v>
      </c>
    </row>
    <row r="118" spans="1:10" ht="15" x14ac:dyDescent="0.25">
      <c r="A118" s="6"/>
      <c r="B118" s="6">
        <v>9</v>
      </c>
      <c r="C118" s="7">
        <v>117</v>
      </c>
      <c r="D118" s="6">
        <v>5.47</v>
      </c>
      <c r="E118" s="6">
        <v>4.2300000000000004</v>
      </c>
      <c r="F118" s="6">
        <v>0.6</v>
      </c>
      <c r="G118" s="6">
        <v>41</v>
      </c>
      <c r="H118" s="6">
        <f>D118/$D$118</f>
        <v>1</v>
      </c>
      <c r="I118" s="6">
        <f>E118/$E$118</f>
        <v>1</v>
      </c>
      <c r="J118" s="6">
        <f>D118/SQRT($V$24)</f>
        <v>2.7248010831853464</v>
      </c>
    </row>
    <row r="119" spans="1:10" ht="15" x14ac:dyDescent="0.25">
      <c r="A119" s="8" t="s">
        <v>49</v>
      </c>
      <c r="B119" s="8">
        <v>7</v>
      </c>
      <c r="C119" s="8">
        <v>118</v>
      </c>
      <c r="D119" s="8">
        <v>1.43</v>
      </c>
      <c r="E119" s="8">
        <v>0.11600000000000001</v>
      </c>
      <c r="F119" s="8">
        <v>0.05</v>
      </c>
      <c r="G119" s="8">
        <v>750</v>
      </c>
      <c r="H119" s="8">
        <f>D119/$D$128</f>
        <v>0.24912891986062716</v>
      </c>
      <c r="I119" s="8">
        <f>E119/$E$127</f>
        <v>1.589041095890411E-2</v>
      </c>
      <c r="J119" s="8">
        <f>D119/SQRT($V$25)</f>
        <v>0.68563252112409934</v>
      </c>
    </row>
    <row r="120" spans="1:10" ht="15" x14ac:dyDescent="0.25">
      <c r="A120" s="6"/>
      <c r="B120" s="6">
        <v>12</v>
      </c>
      <c r="C120" s="7">
        <v>119</v>
      </c>
      <c r="D120" s="6">
        <v>2.5</v>
      </c>
      <c r="E120" s="6">
        <v>0.16400000000000001</v>
      </c>
      <c r="F120" s="6">
        <v>0.12</v>
      </c>
      <c r="G120" s="6">
        <v>500</v>
      </c>
      <c r="H120" s="6">
        <f t="shared" ref="H120:H128" si="21">D120/$D$128</f>
        <v>0.43554006968641112</v>
      </c>
      <c r="I120" s="6">
        <f t="shared" ref="I120:I128" si="22">E120/$E$127</f>
        <v>2.2465753424657536E-2</v>
      </c>
      <c r="J120" s="6">
        <f t="shared" ref="J120:J128" si="23">D120/SQRT($V$25)</f>
        <v>1.1986582537134605</v>
      </c>
    </row>
    <row r="121" spans="1:10" ht="15" x14ac:dyDescent="0.25">
      <c r="A121" s="6"/>
      <c r="B121" s="6">
        <v>17</v>
      </c>
      <c r="C121" s="7">
        <v>120</v>
      </c>
      <c r="D121" s="6">
        <v>3</v>
      </c>
      <c r="E121" s="6">
        <v>0.82199999999999995</v>
      </c>
      <c r="F121" s="6">
        <v>8.3000000000000004E-2</v>
      </c>
      <c r="G121" s="6">
        <v>222</v>
      </c>
      <c r="H121" s="6">
        <f t="shared" si="21"/>
        <v>0.52264808362369342</v>
      </c>
      <c r="I121" s="6">
        <f t="shared" si="22"/>
        <v>0.1126027397260274</v>
      </c>
      <c r="J121" s="6">
        <f t="shared" si="23"/>
        <v>1.4383899044561526</v>
      </c>
    </row>
    <row r="122" spans="1:10" ht="15" x14ac:dyDescent="0.25">
      <c r="A122" s="6"/>
      <c r="B122" s="6">
        <v>21</v>
      </c>
      <c r="C122" s="7">
        <v>121</v>
      </c>
      <c r="D122" s="6">
        <v>3.59</v>
      </c>
      <c r="E122" s="6">
        <v>2.12</v>
      </c>
      <c r="F122" s="6">
        <v>0.13</v>
      </c>
      <c r="G122" s="6">
        <v>103</v>
      </c>
      <c r="H122" s="6">
        <f t="shared" si="21"/>
        <v>0.62543554006968638</v>
      </c>
      <c r="I122" s="6">
        <f t="shared" si="22"/>
        <v>0.29041095890410962</v>
      </c>
      <c r="J122" s="6">
        <f t="shared" si="23"/>
        <v>1.7212732523325291</v>
      </c>
    </row>
    <row r="123" spans="1:10" ht="15" x14ac:dyDescent="0.25">
      <c r="A123" s="6"/>
      <c r="B123" s="6">
        <v>22</v>
      </c>
      <c r="C123" s="7">
        <v>122</v>
      </c>
      <c r="D123" s="6">
        <v>3.59</v>
      </c>
      <c r="E123" s="6">
        <v>1.5580000000000001</v>
      </c>
      <c r="F123" s="6">
        <v>0.14000000000000001</v>
      </c>
      <c r="G123" s="6">
        <v>105</v>
      </c>
      <c r="H123" s="6">
        <f t="shared" si="21"/>
        <v>0.62543554006968638</v>
      </c>
      <c r="I123" s="6">
        <f t="shared" si="22"/>
        <v>0.21342465753424658</v>
      </c>
      <c r="J123" s="6">
        <f t="shared" si="23"/>
        <v>1.7212732523325291</v>
      </c>
    </row>
    <row r="124" spans="1:10" ht="15" x14ac:dyDescent="0.25">
      <c r="A124" s="6"/>
      <c r="B124" s="6">
        <v>25</v>
      </c>
      <c r="C124" s="7">
        <v>123</v>
      </c>
      <c r="D124" s="6">
        <v>4.2300000000000004</v>
      </c>
      <c r="E124" s="6">
        <v>3.04</v>
      </c>
      <c r="F124" s="6">
        <v>0.17</v>
      </c>
      <c r="G124" s="6">
        <v>83</v>
      </c>
      <c r="H124" s="6">
        <f t="shared" si="21"/>
        <v>0.73693379790940772</v>
      </c>
      <c r="I124" s="6">
        <f t="shared" si="22"/>
        <v>0.41643835616438357</v>
      </c>
      <c r="J124" s="6">
        <f t="shared" si="23"/>
        <v>2.0281297652831753</v>
      </c>
    </row>
    <row r="125" spans="1:10" ht="15" x14ac:dyDescent="0.25">
      <c r="A125" s="6"/>
      <c r="B125" s="6">
        <v>29</v>
      </c>
      <c r="C125" s="7">
        <v>124</v>
      </c>
      <c r="D125" s="6">
        <v>4.93</v>
      </c>
      <c r="E125" s="6">
        <v>4.2699999999999996</v>
      </c>
      <c r="F125" s="6">
        <v>0.22</v>
      </c>
      <c r="G125" s="6">
        <v>77</v>
      </c>
      <c r="H125" s="6">
        <f t="shared" si="21"/>
        <v>0.85888501742160273</v>
      </c>
      <c r="I125" s="6">
        <f t="shared" si="22"/>
        <v>0.58493150684931505</v>
      </c>
      <c r="J125" s="6">
        <f t="shared" si="23"/>
        <v>2.3637540763229437</v>
      </c>
    </row>
    <row r="126" spans="1:10" ht="15" x14ac:dyDescent="0.25">
      <c r="A126" s="6"/>
      <c r="B126" s="6">
        <v>34</v>
      </c>
      <c r="C126" s="7">
        <v>125</v>
      </c>
      <c r="D126" s="6">
        <v>5.42</v>
      </c>
      <c r="E126" s="6">
        <v>5.23</v>
      </c>
      <c r="F126" s="6">
        <v>0.43</v>
      </c>
      <c r="G126" s="6">
        <v>68</v>
      </c>
      <c r="H126" s="6">
        <f t="shared" si="21"/>
        <v>0.94425087108013928</v>
      </c>
      <c r="I126" s="6">
        <f t="shared" si="22"/>
        <v>0.71643835616438367</v>
      </c>
      <c r="J126" s="6">
        <f t="shared" si="23"/>
        <v>2.5986910940507824</v>
      </c>
    </row>
    <row r="127" spans="1:10" ht="15" x14ac:dyDescent="0.25">
      <c r="A127" s="6"/>
      <c r="B127" s="6">
        <v>35</v>
      </c>
      <c r="C127" s="7">
        <v>126</v>
      </c>
      <c r="D127" s="6">
        <v>5.74</v>
      </c>
      <c r="E127" s="6">
        <v>7.3</v>
      </c>
      <c r="F127" s="6">
        <v>0.52</v>
      </c>
      <c r="G127" s="6">
        <v>57</v>
      </c>
      <c r="H127" s="6">
        <f t="shared" si="21"/>
        <v>1</v>
      </c>
      <c r="I127" s="6">
        <f t="shared" si="22"/>
        <v>1</v>
      </c>
      <c r="J127" s="6">
        <f t="shared" si="23"/>
        <v>2.7521193505261055</v>
      </c>
    </row>
    <row r="128" spans="1:10" ht="15" x14ac:dyDescent="0.25">
      <c r="A128" s="6"/>
      <c r="B128" s="6">
        <v>36</v>
      </c>
      <c r="C128" s="7">
        <v>127</v>
      </c>
      <c r="D128" s="6">
        <v>5.74</v>
      </c>
      <c r="E128" s="6">
        <v>6.86</v>
      </c>
      <c r="F128" s="6">
        <v>0.56999999999999995</v>
      </c>
      <c r="G128" s="6">
        <v>55.6</v>
      </c>
      <c r="H128" s="6">
        <f t="shared" si="21"/>
        <v>1</v>
      </c>
      <c r="I128" s="6">
        <f t="shared" si="22"/>
        <v>0.9397260273972603</v>
      </c>
      <c r="J128" s="6">
        <f t="shared" si="23"/>
        <v>2.7521193505261055</v>
      </c>
    </row>
    <row r="129" spans="1:10" ht="15" x14ac:dyDescent="0.25">
      <c r="A129" s="8" t="s">
        <v>50</v>
      </c>
      <c r="B129" s="8">
        <v>2</v>
      </c>
      <c r="C129" s="8">
        <v>128</v>
      </c>
      <c r="D129" s="8">
        <v>2.6</v>
      </c>
      <c r="E129" s="8">
        <v>0.13600000000000001</v>
      </c>
      <c r="F129" s="8">
        <v>0.05</v>
      </c>
      <c r="G129" s="8">
        <v>500</v>
      </c>
      <c r="H129" s="8">
        <f>D129/$D$135</f>
        <v>0.44905008635578586</v>
      </c>
      <c r="I129" s="8">
        <f>E129/$E$135</f>
        <v>2.7983539094650206E-2</v>
      </c>
      <c r="J129" s="8">
        <f>D129/SQRT($V$26)</f>
        <v>1.3165611772087666</v>
      </c>
    </row>
    <row r="130" spans="1:10" ht="15" x14ac:dyDescent="0.25">
      <c r="A130" s="6"/>
      <c r="B130" s="6">
        <v>4</v>
      </c>
      <c r="C130" s="7">
        <v>129</v>
      </c>
      <c r="D130" s="6">
        <v>3.36</v>
      </c>
      <c r="E130" s="6">
        <v>0.443</v>
      </c>
      <c r="F130" s="6">
        <v>5.5E-2</v>
      </c>
      <c r="G130" s="6">
        <v>330</v>
      </c>
      <c r="H130" s="6">
        <f t="shared" ref="H130:H135" si="24">D130/$D$135</f>
        <v>0.5803108808290155</v>
      </c>
      <c r="I130" s="6">
        <f t="shared" ref="I130:I135" si="25">E130/$E$135</f>
        <v>9.1152263374485593E-2</v>
      </c>
      <c r="J130" s="6">
        <f t="shared" ref="J130:J135" si="26">D130/SQRT($V$26)</f>
        <v>1.7014021367005598</v>
      </c>
    </row>
    <row r="131" spans="1:10" ht="15" x14ac:dyDescent="0.25">
      <c r="A131" s="6"/>
      <c r="B131" s="6">
        <v>6</v>
      </c>
      <c r="C131" s="7">
        <v>130</v>
      </c>
      <c r="D131" s="6">
        <v>3.9</v>
      </c>
      <c r="E131" s="6">
        <v>0.82299999999999995</v>
      </c>
      <c r="F131" s="6">
        <v>5.8999999999999997E-2</v>
      </c>
      <c r="G131" s="6">
        <v>150</v>
      </c>
      <c r="H131" s="6">
        <f t="shared" si="24"/>
        <v>0.67357512953367871</v>
      </c>
      <c r="I131" s="6">
        <f t="shared" si="25"/>
        <v>0.1693415637860082</v>
      </c>
      <c r="J131" s="6">
        <f t="shared" si="26"/>
        <v>1.9748417658131499</v>
      </c>
    </row>
    <row r="132" spans="1:10" ht="15" x14ac:dyDescent="0.25">
      <c r="A132" s="6"/>
      <c r="B132" s="6">
        <v>8</v>
      </c>
      <c r="C132" s="7">
        <v>131</v>
      </c>
      <c r="D132" s="6">
        <v>4.4400000000000004</v>
      </c>
      <c r="E132" s="6">
        <v>1.389</v>
      </c>
      <c r="F132" s="6">
        <v>8.7999999999999995E-2</v>
      </c>
      <c r="G132" s="6">
        <v>74</v>
      </c>
      <c r="H132" s="6">
        <f t="shared" si="24"/>
        <v>0.76683937823834203</v>
      </c>
      <c r="I132" s="6">
        <f t="shared" si="25"/>
        <v>0.28580246913580243</v>
      </c>
      <c r="J132" s="6">
        <f t="shared" si="26"/>
        <v>2.2482813949257401</v>
      </c>
    </row>
    <row r="133" spans="1:10" ht="15" x14ac:dyDescent="0.25">
      <c r="A133" s="6"/>
      <c r="B133" s="6">
        <v>10</v>
      </c>
      <c r="C133" s="7">
        <v>132</v>
      </c>
      <c r="D133" s="6">
        <v>4.9800000000000004</v>
      </c>
      <c r="E133" s="6">
        <v>2.33</v>
      </c>
      <c r="F133" s="6">
        <v>0.11</v>
      </c>
      <c r="G133" s="6">
        <v>69</v>
      </c>
      <c r="H133" s="6">
        <f t="shared" si="24"/>
        <v>0.86010362694300524</v>
      </c>
      <c r="I133" s="6">
        <f t="shared" si="25"/>
        <v>0.47942386831275718</v>
      </c>
      <c r="J133" s="6">
        <f t="shared" si="26"/>
        <v>2.5217210240383303</v>
      </c>
    </row>
    <row r="134" spans="1:10" x14ac:dyDescent="0.3">
      <c r="A134" s="6"/>
      <c r="B134" s="6">
        <v>12</v>
      </c>
      <c r="C134" s="7">
        <v>133</v>
      </c>
      <c r="D134" s="6">
        <v>5.52</v>
      </c>
      <c r="E134" s="6">
        <v>3.9</v>
      </c>
      <c r="F134" s="6">
        <v>0.18</v>
      </c>
      <c r="G134" s="6">
        <v>51</v>
      </c>
      <c r="H134" s="6">
        <f t="shared" si="24"/>
        <v>0.95336787564766834</v>
      </c>
      <c r="I134" s="6">
        <f t="shared" si="25"/>
        <v>0.80246913580246904</v>
      </c>
      <c r="J134" s="6">
        <f t="shared" si="26"/>
        <v>2.7951606531509197</v>
      </c>
    </row>
    <row r="135" spans="1:10" x14ac:dyDescent="0.3">
      <c r="A135" s="6"/>
      <c r="B135" s="6">
        <v>13</v>
      </c>
      <c r="C135" s="7">
        <v>134</v>
      </c>
      <c r="D135" s="6">
        <v>5.79</v>
      </c>
      <c r="E135" s="6">
        <v>4.8600000000000003</v>
      </c>
      <c r="F135" s="6">
        <v>0.21</v>
      </c>
      <c r="G135" s="6">
        <v>43</v>
      </c>
      <c r="H135" s="6">
        <f t="shared" si="24"/>
        <v>1</v>
      </c>
      <c r="I135" s="6">
        <f t="shared" si="25"/>
        <v>1</v>
      </c>
      <c r="J135" s="6">
        <f t="shared" si="26"/>
        <v>2.9318804677072148</v>
      </c>
    </row>
    <row r="136" spans="1:10" x14ac:dyDescent="0.3">
      <c r="A136" s="8" t="s">
        <v>51</v>
      </c>
      <c r="B136" s="8">
        <v>3</v>
      </c>
      <c r="C136" s="8">
        <v>135</v>
      </c>
      <c r="D136" s="8">
        <v>2.17</v>
      </c>
      <c r="E136" s="8">
        <v>0.14799999999999999</v>
      </c>
      <c r="F136" s="8">
        <v>0.11</v>
      </c>
      <c r="G136" s="8">
        <v>670</v>
      </c>
      <c r="H136" s="8">
        <f>D136/$D$142</f>
        <v>0.58967391304347827</v>
      </c>
      <c r="I136" s="8">
        <f>E136/$E$142</f>
        <v>2.3870967741935482E-2</v>
      </c>
      <c r="J136" s="8">
        <f>D136/SQRT($V$27)</f>
        <v>1.0240863166571288</v>
      </c>
    </row>
    <row r="137" spans="1:10" x14ac:dyDescent="0.3">
      <c r="A137" s="6"/>
      <c r="B137" s="6">
        <v>5</v>
      </c>
      <c r="C137" s="7">
        <v>136</v>
      </c>
      <c r="D137" s="6">
        <v>2.82</v>
      </c>
      <c r="E137" s="6">
        <v>0.42899999999999999</v>
      </c>
      <c r="F137" s="6">
        <v>0.113</v>
      </c>
      <c r="G137" s="6">
        <v>310</v>
      </c>
      <c r="H137" s="6">
        <f t="shared" ref="H137:H142" si="27">D137/$D$142</f>
        <v>0.76630434782608692</v>
      </c>
      <c r="I137" s="6">
        <f t="shared" ref="I137:I142" si="28">E137/$E$142</f>
        <v>6.9193548387096765E-2</v>
      </c>
      <c r="J137" s="6">
        <f t="shared" ref="J137:J142" si="29">D137/SQRT($V$27)</f>
        <v>1.3308402824760845</v>
      </c>
    </row>
    <row r="138" spans="1:10" x14ac:dyDescent="0.3">
      <c r="A138" s="6"/>
      <c r="B138" s="6">
        <v>7</v>
      </c>
      <c r="C138" s="7">
        <v>137</v>
      </c>
      <c r="D138" s="6">
        <v>3.25</v>
      </c>
      <c r="E138" s="6">
        <v>1.3979999999999999</v>
      </c>
      <c r="F138" s="6">
        <v>0.2</v>
      </c>
      <c r="G138" s="6">
        <v>140</v>
      </c>
      <c r="H138" s="6">
        <f t="shared" si="27"/>
        <v>0.88315217391304346</v>
      </c>
      <c r="I138" s="6">
        <f>E138/$E$142</f>
        <v>0.22548387096774192</v>
      </c>
      <c r="J138" s="6">
        <f t="shared" si="29"/>
        <v>1.5337698290947783</v>
      </c>
    </row>
    <row r="139" spans="1:10" x14ac:dyDescent="0.3">
      <c r="A139" s="6"/>
      <c r="B139" s="6">
        <v>8</v>
      </c>
      <c r="C139" s="7">
        <v>138</v>
      </c>
      <c r="D139" s="6">
        <v>3.36</v>
      </c>
      <c r="E139" s="6">
        <v>1.952</v>
      </c>
      <c r="F139" s="6">
        <v>0.34</v>
      </c>
      <c r="G139" s="6">
        <v>99</v>
      </c>
      <c r="H139" s="6">
        <f t="shared" si="27"/>
        <v>0.91304347826086951</v>
      </c>
      <c r="I139" s="6">
        <f t="shared" si="28"/>
        <v>0.31483870967741934</v>
      </c>
      <c r="J139" s="6">
        <f t="shared" si="29"/>
        <v>1.5856820386949093</v>
      </c>
    </row>
    <row r="140" spans="1:10" x14ac:dyDescent="0.3">
      <c r="A140" s="6"/>
      <c r="B140" s="6">
        <v>9</v>
      </c>
      <c r="C140" s="7">
        <v>139</v>
      </c>
      <c r="D140" s="6">
        <v>3.47</v>
      </c>
      <c r="E140" s="6">
        <v>4.1900000000000004</v>
      </c>
      <c r="F140" s="6">
        <v>0.39</v>
      </c>
      <c r="G140" s="6">
        <v>83</v>
      </c>
      <c r="H140" s="6">
        <f t="shared" si="27"/>
        <v>0.94293478260869568</v>
      </c>
      <c r="I140" s="6">
        <f t="shared" si="28"/>
        <v>0.67580645161290331</v>
      </c>
      <c r="J140" s="6">
        <f t="shared" si="29"/>
        <v>1.6375942482950403</v>
      </c>
    </row>
    <row r="141" spans="1:10" x14ac:dyDescent="0.3">
      <c r="A141" s="6"/>
      <c r="B141" s="6">
        <v>10</v>
      </c>
      <c r="C141" s="7">
        <v>140</v>
      </c>
      <c r="D141" s="6">
        <v>3.57</v>
      </c>
      <c r="E141" s="6">
        <v>5.05</v>
      </c>
      <c r="F141" s="6">
        <v>0.53</v>
      </c>
      <c r="G141" s="6">
        <v>83</v>
      </c>
      <c r="H141" s="6">
        <f t="shared" si="27"/>
        <v>0.97010869565217384</v>
      </c>
      <c r="I141" s="6">
        <f t="shared" si="28"/>
        <v>0.81451612903225801</v>
      </c>
      <c r="J141" s="6">
        <f t="shared" si="29"/>
        <v>1.6847871661133411</v>
      </c>
    </row>
    <row r="142" spans="1:10" x14ac:dyDescent="0.3">
      <c r="A142" s="6"/>
      <c r="B142" s="6">
        <v>11</v>
      </c>
      <c r="C142" s="7">
        <v>141</v>
      </c>
      <c r="D142" s="6">
        <v>3.68</v>
      </c>
      <c r="E142" s="6">
        <v>6.2</v>
      </c>
      <c r="F142" s="6">
        <v>0.56999999999999995</v>
      </c>
      <c r="G142" s="6">
        <v>72</v>
      </c>
      <c r="H142" s="6">
        <f t="shared" si="27"/>
        <v>1</v>
      </c>
      <c r="I142" s="6">
        <f t="shared" si="28"/>
        <v>1</v>
      </c>
      <c r="J142" s="6">
        <f t="shared" si="29"/>
        <v>1.7366993757134721</v>
      </c>
    </row>
    <row r="143" spans="1:10" x14ac:dyDescent="0.3">
      <c r="A143" s="8" t="s">
        <v>52</v>
      </c>
      <c r="B143" s="8">
        <v>9</v>
      </c>
      <c r="C143" s="8">
        <v>142</v>
      </c>
      <c r="D143" s="8">
        <v>2.6</v>
      </c>
      <c r="E143" s="8">
        <v>0.13600000000000001</v>
      </c>
      <c r="F143" s="8">
        <v>0.05</v>
      </c>
      <c r="G143" s="8">
        <v>500</v>
      </c>
      <c r="H143" s="8">
        <f>D143/$D$149</f>
        <v>0.58165548098434006</v>
      </c>
      <c r="I143" s="8">
        <f>E143/$E$149</f>
        <v>6.0444444444444446E-2</v>
      </c>
      <c r="J143" s="8">
        <f>D143/SQRT($V$28)</f>
        <v>1.1917080461366747</v>
      </c>
    </row>
    <row r="144" spans="1:10" x14ac:dyDescent="0.3">
      <c r="A144" s="6"/>
      <c r="B144" s="6">
        <v>12</v>
      </c>
      <c r="C144" s="7">
        <v>143</v>
      </c>
      <c r="D144" s="6">
        <v>2.6</v>
      </c>
      <c r="E144" s="6">
        <v>0.16500000000000001</v>
      </c>
      <c r="F144" s="6">
        <v>0.1</v>
      </c>
      <c r="G144" s="6">
        <v>500</v>
      </c>
      <c r="H144" s="6">
        <f t="shared" ref="H144:H149" si="30">D144/$D$149</f>
        <v>0.58165548098434006</v>
      </c>
      <c r="I144" s="6">
        <f t="shared" ref="I144:I149" si="31">E144/$E$149</f>
        <v>7.3333333333333334E-2</v>
      </c>
      <c r="J144" s="6">
        <f t="shared" ref="J144:J149" si="32">D144/SQRT($V$28)</f>
        <v>1.1917080461366747</v>
      </c>
    </row>
    <row r="145" spans="1:10" x14ac:dyDescent="0.3">
      <c r="A145" s="6"/>
      <c r="B145" s="6">
        <v>15</v>
      </c>
      <c r="C145" s="7">
        <v>144</v>
      </c>
      <c r="D145" s="6">
        <v>3.57</v>
      </c>
      <c r="E145" s="6">
        <v>0.44</v>
      </c>
      <c r="F145" s="6">
        <v>8.6999999999999994E-2</v>
      </c>
      <c r="G145" s="6">
        <v>200</v>
      </c>
      <c r="H145" s="6">
        <f t="shared" si="30"/>
        <v>0.79865771812080533</v>
      </c>
      <c r="I145" s="6">
        <f t="shared" si="31"/>
        <v>0.19555555555555557</v>
      </c>
      <c r="J145" s="6">
        <f t="shared" si="32"/>
        <v>1.636306817195357</v>
      </c>
    </row>
    <row r="146" spans="1:10" x14ac:dyDescent="0.3">
      <c r="A146" s="6"/>
      <c r="B146" s="6">
        <v>16</v>
      </c>
      <c r="C146" s="7">
        <v>145</v>
      </c>
      <c r="D146" s="6">
        <v>3.57</v>
      </c>
      <c r="E146" s="6">
        <v>0.67</v>
      </c>
      <c r="F146" s="6">
        <v>0.12</v>
      </c>
      <c r="G146" s="6">
        <v>222</v>
      </c>
      <c r="H146" s="6">
        <f t="shared" si="30"/>
        <v>0.79865771812080533</v>
      </c>
      <c r="I146" s="6">
        <f t="shared" si="31"/>
        <v>0.29777777777777781</v>
      </c>
      <c r="J146" s="6">
        <f t="shared" si="32"/>
        <v>1.636306817195357</v>
      </c>
    </row>
    <row r="147" spans="1:10" x14ac:dyDescent="0.3">
      <c r="A147" s="6"/>
      <c r="B147" s="6">
        <v>19</v>
      </c>
      <c r="C147" s="7">
        <v>146</v>
      </c>
      <c r="D147" s="6">
        <v>4.12</v>
      </c>
      <c r="E147" s="6">
        <v>1.42</v>
      </c>
      <c r="F147" s="6">
        <v>0.14000000000000001</v>
      </c>
      <c r="G147" s="6">
        <v>91</v>
      </c>
      <c r="H147" s="6">
        <f t="shared" si="30"/>
        <v>0.92170022371364657</v>
      </c>
      <c r="I147" s="6">
        <f t="shared" si="31"/>
        <v>0.63111111111111107</v>
      </c>
      <c r="J147" s="6">
        <f t="shared" si="32"/>
        <v>1.8883989038781153</v>
      </c>
    </row>
    <row r="148" spans="1:10" x14ac:dyDescent="0.3">
      <c r="A148" s="6"/>
      <c r="B148" s="6">
        <v>20</v>
      </c>
      <c r="C148" s="7">
        <v>147</v>
      </c>
      <c r="D148" s="6">
        <v>4.12</v>
      </c>
      <c r="E148" s="6">
        <v>1.946</v>
      </c>
      <c r="F148" s="6">
        <v>0.19</v>
      </c>
      <c r="G148" s="6">
        <v>95</v>
      </c>
      <c r="H148" s="6">
        <f t="shared" si="30"/>
        <v>0.92170022371364657</v>
      </c>
      <c r="I148" s="6">
        <f t="shared" si="31"/>
        <v>0.86488888888888882</v>
      </c>
      <c r="J148" s="6">
        <f t="shared" si="32"/>
        <v>1.8883989038781153</v>
      </c>
    </row>
    <row r="149" spans="1:10" x14ac:dyDescent="0.3">
      <c r="A149" s="6"/>
      <c r="B149" s="6">
        <v>21</v>
      </c>
      <c r="C149" s="7">
        <v>148</v>
      </c>
      <c r="D149" s="6">
        <v>4.47</v>
      </c>
      <c r="E149" s="6">
        <v>2.25</v>
      </c>
      <c r="F149" s="6">
        <v>0.22</v>
      </c>
      <c r="G149" s="6">
        <v>71</v>
      </c>
      <c r="H149" s="6">
        <f t="shared" si="30"/>
        <v>1</v>
      </c>
      <c r="I149" s="6">
        <f t="shared" si="31"/>
        <v>1</v>
      </c>
      <c r="J149" s="6">
        <f t="shared" si="32"/>
        <v>2.0488211408580521</v>
      </c>
    </row>
    <row r="150" spans="1:10" x14ac:dyDescent="0.3">
      <c r="A150" s="8" t="s">
        <v>53</v>
      </c>
      <c r="B150" s="8">
        <v>11</v>
      </c>
      <c r="C150" s="8">
        <v>149</v>
      </c>
      <c r="D150" s="8">
        <v>2.23</v>
      </c>
      <c r="E150" s="8">
        <v>0.104</v>
      </c>
      <c r="F150" s="8">
        <v>0.12</v>
      </c>
      <c r="G150" s="8">
        <v>500</v>
      </c>
      <c r="H150" s="8">
        <f t="shared" ref="H150:H156" si="33">D150/$D$156</f>
        <v>0.65014577259475215</v>
      </c>
      <c r="I150" s="8">
        <f>E150/$E$156</f>
        <v>2.1576763485477175E-2</v>
      </c>
      <c r="J150" s="8">
        <f>D150/SQRT($V$29)</f>
        <v>1.0319209338435271</v>
      </c>
    </row>
    <row r="151" spans="1:10" x14ac:dyDescent="0.3">
      <c r="A151" s="6"/>
      <c r="B151" s="6">
        <v>12</v>
      </c>
      <c r="C151" s="7">
        <v>150</v>
      </c>
      <c r="D151" s="6">
        <v>2.23</v>
      </c>
      <c r="E151" s="6">
        <v>0.24099999999999999</v>
      </c>
      <c r="F151" s="6">
        <v>0.25</v>
      </c>
      <c r="G151" s="6">
        <v>500</v>
      </c>
      <c r="H151" s="6">
        <f t="shared" si="33"/>
        <v>0.65014577259475215</v>
      </c>
      <c r="I151" s="6">
        <f t="shared" ref="I151:I156" si="34">E151/$E$156</f>
        <v>4.9999999999999996E-2</v>
      </c>
      <c r="J151" s="6">
        <f t="shared" ref="J151:J156" si="35">D151/SQRT($V$29)</f>
        <v>1.0319209338435271</v>
      </c>
    </row>
    <row r="152" spans="1:10" x14ac:dyDescent="0.3">
      <c r="A152" s="6"/>
      <c r="B152" s="6">
        <v>16</v>
      </c>
      <c r="C152" s="7">
        <v>151</v>
      </c>
      <c r="D152" s="6">
        <v>2.71</v>
      </c>
      <c r="E152" s="6">
        <v>0.31900000000000001</v>
      </c>
      <c r="F152" s="6">
        <v>0.28000000000000003</v>
      </c>
      <c r="G152" s="6">
        <v>330</v>
      </c>
      <c r="H152" s="6">
        <f t="shared" si="33"/>
        <v>0.79008746355685122</v>
      </c>
      <c r="I152" s="6">
        <f t="shared" si="34"/>
        <v>6.6182572614107885E-2</v>
      </c>
      <c r="J152" s="6">
        <f t="shared" si="35"/>
        <v>1.2540384442672459</v>
      </c>
    </row>
    <row r="153" spans="1:10" x14ac:dyDescent="0.3">
      <c r="A153" s="6"/>
      <c r="B153" s="6">
        <v>19</v>
      </c>
      <c r="C153" s="7">
        <v>152</v>
      </c>
      <c r="D153" s="6">
        <v>3.14</v>
      </c>
      <c r="E153" s="6">
        <v>1.3859999999999999</v>
      </c>
      <c r="F153" s="6">
        <v>0.25</v>
      </c>
      <c r="G153" s="6">
        <v>129</v>
      </c>
      <c r="H153" s="6">
        <f t="shared" si="33"/>
        <v>0.91545189504373181</v>
      </c>
      <c r="I153" s="6">
        <f t="shared" si="34"/>
        <v>0.28755186721991699</v>
      </c>
      <c r="J153" s="6">
        <f t="shared" si="35"/>
        <v>1.4530187140218274</v>
      </c>
    </row>
    <row r="154" spans="1:10" x14ac:dyDescent="0.3">
      <c r="A154" s="6"/>
      <c r="B154" s="6">
        <v>21</v>
      </c>
      <c r="C154" s="7">
        <v>153</v>
      </c>
      <c r="D154" s="6">
        <v>3.41</v>
      </c>
      <c r="E154" s="6">
        <v>2.44</v>
      </c>
      <c r="F154" s="6">
        <v>0.33</v>
      </c>
      <c r="G154" s="6">
        <v>82</v>
      </c>
      <c r="H154" s="6">
        <f t="shared" si="33"/>
        <v>0.99416909620991256</v>
      </c>
      <c r="I154" s="6">
        <f t="shared" si="34"/>
        <v>0.50622406639004147</v>
      </c>
      <c r="J154" s="6">
        <f t="shared" si="35"/>
        <v>1.5779598136351694</v>
      </c>
    </row>
    <row r="155" spans="1:10" x14ac:dyDescent="0.3">
      <c r="A155" s="6"/>
      <c r="B155" s="6">
        <v>22</v>
      </c>
      <c r="C155" s="7">
        <v>154</v>
      </c>
      <c r="D155" s="7">
        <v>3.41</v>
      </c>
      <c r="E155" s="7">
        <v>3.71</v>
      </c>
      <c r="F155" s="7">
        <v>0.47</v>
      </c>
      <c r="G155" s="7">
        <v>71</v>
      </c>
      <c r="H155" s="6">
        <f t="shared" si="33"/>
        <v>0.99416909620991256</v>
      </c>
      <c r="I155" s="6">
        <f t="shared" si="34"/>
        <v>0.76970954356846466</v>
      </c>
      <c r="J155" s="6">
        <f t="shared" si="35"/>
        <v>1.5779598136351694</v>
      </c>
    </row>
    <row r="156" spans="1:10" x14ac:dyDescent="0.3">
      <c r="A156" s="6"/>
      <c r="B156" s="6">
        <v>23</v>
      </c>
      <c r="C156" s="7">
        <v>155</v>
      </c>
      <c r="D156" s="6">
        <v>3.43</v>
      </c>
      <c r="E156" s="6">
        <v>4.82</v>
      </c>
      <c r="F156" s="6">
        <v>0.59</v>
      </c>
      <c r="G156" s="6">
        <v>59</v>
      </c>
      <c r="H156" s="6">
        <f t="shared" si="33"/>
        <v>1</v>
      </c>
      <c r="I156" s="6">
        <f t="shared" si="34"/>
        <v>1</v>
      </c>
      <c r="J156" s="6">
        <f t="shared" si="35"/>
        <v>1.5872147099028242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"/>
  <sheetViews>
    <sheetView topLeftCell="J1" workbookViewId="0">
      <selection activeCell="D70" sqref="D70"/>
    </sheetView>
  </sheetViews>
  <sheetFormatPr defaultRowHeight="14.4" x14ac:dyDescent="0.3"/>
  <cols>
    <col min="1" max="1" width="10.88671875" customWidth="1"/>
    <col min="3" max="3" width="9.109375" style="4"/>
    <col min="4" max="4" width="11.88671875" customWidth="1"/>
    <col min="8" max="8" width="11.6640625" customWidth="1"/>
    <col min="9" max="9" width="12.44140625" customWidth="1"/>
    <col min="10" max="10" width="15" customWidth="1"/>
    <col min="11" max="17" width="11" customWidth="1"/>
  </cols>
  <sheetData>
    <row r="1" spans="1:22" s="1" customFormat="1" ht="57" x14ac:dyDescent="0.25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45</v>
      </c>
      <c r="H1" s="10" t="s">
        <v>55</v>
      </c>
      <c r="I1" s="10" t="s">
        <v>54</v>
      </c>
      <c r="J1" s="10" t="s">
        <v>56</v>
      </c>
      <c r="P1" s="2"/>
      <c r="Q1" s="2" t="s">
        <v>1</v>
      </c>
      <c r="R1" s="2" t="s">
        <v>2</v>
      </c>
      <c r="S1" s="2" t="s">
        <v>4</v>
      </c>
      <c r="T1" s="2" t="s">
        <v>5</v>
      </c>
      <c r="U1" s="2" t="s">
        <v>7</v>
      </c>
      <c r="V1" s="2" t="s">
        <v>8</v>
      </c>
    </row>
    <row r="2" spans="1:22" ht="15" x14ac:dyDescent="0.25">
      <c r="A2" s="8" t="s">
        <v>3</v>
      </c>
      <c r="B2" s="8">
        <v>1</v>
      </c>
      <c r="C2" s="8">
        <v>1</v>
      </c>
      <c r="D2" s="8">
        <v>2.06</v>
      </c>
      <c r="E2" s="8">
        <v>0.12</v>
      </c>
      <c r="F2" s="8">
        <v>0.1</v>
      </c>
      <c r="G2" s="8">
        <v>368</v>
      </c>
      <c r="H2" s="8">
        <f t="shared" ref="H2:H8" si="0">D2/$D$8</f>
        <v>0.39539347408829179</v>
      </c>
      <c r="I2" s="8">
        <f>E2/$E$8</f>
        <v>2.6845637583892617E-2</v>
      </c>
      <c r="J2" s="8">
        <f>D2/SQRT($V$3)</f>
        <v>1.0417867790937976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ht="15" x14ac:dyDescent="0.25">
      <c r="A3" s="6"/>
      <c r="B3" s="6">
        <v>2</v>
      </c>
      <c r="C3" s="7">
        <v>2</v>
      </c>
      <c r="D3" s="6">
        <v>2.64</v>
      </c>
      <c r="E3" s="6">
        <v>0.91</v>
      </c>
      <c r="F3" s="6">
        <v>0.2</v>
      </c>
      <c r="G3" s="6">
        <v>158</v>
      </c>
      <c r="H3" s="6">
        <f t="shared" si="0"/>
        <v>0.50671785028790794</v>
      </c>
      <c r="I3" s="6">
        <f t="shared" ref="I3:I8" si="1">E3/$E$8</f>
        <v>0.20357941834451904</v>
      </c>
      <c r="J3" s="6">
        <f t="shared" ref="J3:J8" si="2">D3/SQRT($V$3)</f>
        <v>1.3351053867998184</v>
      </c>
      <c r="P3" t="s">
        <v>3</v>
      </c>
      <c r="Q3">
        <v>0</v>
      </c>
      <c r="R3">
        <v>0</v>
      </c>
      <c r="S3">
        <v>3.31</v>
      </c>
      <c r="T3">
        <v>0.42</v>
      </c>
      <c r="U3">
        <v>43</v>
      </c>
      <c r="V3">
        <v>3.91</v>
      </c>
    </row>
    <row r="4" spans="1:22" ht="15" x14ac:dyDescent="0.25">
      <c r="A4" s="6"/>
      <c r="B4" s="6">
        <v>3</v>
      </c>
      <c r="C4" s="7">
        <v>3</v>
      </c>
      <c r="D4" s="6">
        <v>3.01</v>
      </c>
      <c r="E4" s="6">
        <v>1.68</v>
      </c>
      <c r="F4" s="6">
        <v>0.3</v>
      </c>
      <c r="G4" s="6">
        <v>110</v>
      </c>
      <c r="H4" s="6">
        <f t="shared" si="0"/>
        <v>0.57773512476007671</v>
      </c>
      <c r="I4" s="6">
        <f t="shared" si="1"/>
        <v>0.37583892617449666</v>
      </c>
      <c r="J4" s="6">
        <f t="shared" si="2"/>
        <v>1.5222224296467624</v>
      </c>
      <c r="P4" t="s">
        <v>57</v>
      </c>
      <c r="Q4">
        <v>0</v>
      </c>
      <c r="R4">
        <v>0</v>
      </c>
      <c r="S4">
        <v>3.31</v>
      </c>
      <c r="T4">
        <v>0.42</v>
      </c>
      <c r="U4">
        <v>43</v>
      </c>
      <c r="V4">
        <v>3.91</v>
      </c>
    </row>
    <row r="5" spans="1:22" ht="15" x14ac:dyDescent="0.25">
      <c r="A5" s="6"/>
      <c r="B5" s="6">
        <v>4</v>
      </c>
      <c r="C5" s="7">
        <v>4</v>
      </c>
      <c r="D5" s="6">
        <v>3.65</v>
      </c>
      <c r="E5" s="6">
        <v>2.36</v>
      </c>
      <c r="F5" s="6">
        <v>0.3</v>
      </c>
      <c r="G5" s="6">
        <v>101</v>
      </c>
      <c r="H5" s="6">
        <f t="shared" si="0"/>
        <v>0.70057581573896355</v>
      </c>
      <c r="I5" s="6">
        <f t="shared" si="1"/>
        <v>0.52796420581655479</v>
      </c>
      <c r="J5" s="6">
        <f t="shared" si="2"/>
        <v>1.8458843415982336</v>
      </c>
      <c r="P5" t="s">
        <v>10</v>
      </c>
      <c r="Q5">
        <v>0.5</v>
      </c>
      <c r="R5">
        <v>79</v>
      </c>
      <c r="S5">
        <v>3.31</v>
      </c>
      <c r="T5">
        <v>0</v>
      </c>
      <c r="U5">
        <v>53.2</v>
      </c>
      <c r="V5">
        <v>3.66</v>
      </c>
    </row>
    <row r="6" spans="1:22" ht="15" x14ac:dyDescent="0.25">
      <c r="A6" s="6"/>
      <c r="B6" s="6">
        <v>5</v>
      </c>
      <c r="C6" s="7">
        <v>5</v>
      </c>
      <c r="D6" s="6">
        <v>4.17</v>
      </c>
      <c r="E6" s="6">
        <v>3</v>
      </c>
      <c r="F6" s="6">
        <v>0.4</v>
      </c>
      <c r="G6" s="6">
        <v>90</v>
      </c>
      <c r="H6" s="6">
        <f t="shared" si="0"/>
        <v>0.80038387715930903</v>
      </c>
      <c r="I6" s="6">
        <f t="shared" si="1"/>
        <v>0.67114093959731547</v>
      </c>
      <c r="J6" s="6">
        <f t="shared" si="2"/>
        <v>2.108859645058804</v>
      </c>
      <c r="P6" t="s">
        <v>11</v>
      </c>
      <c r="Q6">
        <v>0.5</v>
      </c>
      <c r="R6">
        <v>79</v>
      </c>
      <c r="S6">
        <v>3.31</v>
      </c>
      <c r="T6">
        <v>0</v>
      </c>
      <c r="U6">
        <v>53.2</v>
      </c>
      <c r="V6">
        <v>3.66</v>
      </c>
    </row>
    <row r="7" spans="1:22" ht="15" x14ac:dyDescent="0.25">
      <c r="A7" s="6"/>
      <c r="B7" s="6">
        <v>6</v>
      </c>
      <c r="C7" s="7">
        <v>6</v>
      </c>
      <c r="D7" s="6">
        <v>4.68</v>
      </c>
      <c r="E7" s="6">
        <v>3.81</v>
      </c>
      <c r="F7" s="6">
        <v>0.45</v>
      </c>
      <c r="G7" s="6">
        <v>76</v>
      </c>
      <c r="H7" s="6">
        <f t="shared" si="0"/>
        <v>0.89827255278310936</v>
      </c>
      <c r="I7" s="6">
        <f t="shared" si="1"/>
        <v>0.85234899328859071</v>
      </c>
      <c r="J7" s="6">
        <f t="shared" si="2"/>
        <v>2.3667777311451323</v>
      </c>
      <c r="P7" t="s">
        <v>12</v>
      </c>
      <c r="Q7">
        <v>1</v>
      </c>
      <c r="R7">
        <v>79</v>
      </c>
      <c r="S7">
        <v>3.31</v>
      </c>
      <c r="T7">
        <v>0</v>
      </c>
      <c r="U7">
        <v>57.5</v>
      </c>
      <c r="V7">
        <v>4.13</v>
      </c>
    </row>
    <row r="8" spans="1:22" ht="15" x14ac:dyDescent="0.25">
      <c r="A8" s="6"/>
      <c r="B8" s="6">
        <v>7</v>
      </c>
      <c r="C8" s="7">
        <v>7</v>
      </c>
      <c r="D8" s="6">
        <v>5.21</v>
      </c>
      <c r="E8" s="6">
        <v>4.47</v>
      </c>
      <c r="F8" s="6">
        <v>0.5</v>
      </c>
      <c r="G8" s="6">
        <v>72</v>
      </c>
      <c r="H8" s="6">
        <f t="shared" si="0"/>
        <v>1</v>
      </c>
      <c r="I8" s="6">
        <f t="shared" si="1"/>
        <v>1</v>
      </c>
      <c r="J8" s="6">
        <f t="shared" si="2"/>
        <v>2.6348102519799443</v>
      </c>
      <c r="P8" t="s">
        <v>13</v>
      </c>
      <c r="Q8">
        <v>1</v>
      </c>
      <c r="R8">
        <v>79</v>
      </c>
      <c r="S8">
        <v>3.31</v>
      </c>
      <c r="T8">
        <v>0</v>
      </c>
      <c r="U8">
        <v>57.5</v>
      </c>
      <c r="V8">
        <v>4.13</v>
      </c>
    </row>
    <row r="9" spans="1:22" ht="15" x14ac:dyDescent="0.25">
      <c r="A9" s="5" t="s">
        <v>57</v>
      </c>
      <c r="B9" s="8">
        <v>7</v>
      </c>
      <c r="C9" s="8">
        <v>8</v>
      </c>
      <c r="D9" s="8">
        <v>2.15</v>
      </c>
      <c r="E9" s="8">
        <v>0.39</v>
      </c>
      <c r="F9" s="8">
        <v>0.15</v>
      </c>
      <c r="G9" s="8">
        <v>336</v>
      </c>
      <c r="H9" s="8">
        <f t="shared" ref="H9:H21" si="3">D9/$D$21</f>
        <v>0.40719696969696967</v>
      </c>
      <c r="I9" s="8">
        <f t="shared" ref="I9:I21" si="4">E9/$E$21</f>
        <v>5.5084745762711863E-2</v>
      </c>
      <c r="J9" s="8">
        <f>D9/SQRT($V$4)</f>
        <v>1.0873017354619732</v>
      </c>
      <c r="P9" t="s">
        <v>33</v>
      </c>
      <c r="Q9">
        <v>1</v>
      </c>
      <c r="R9">
        <v>79</v>
      </c>
      <c r="S9">
        <v>3.31</v>
      </c>
      <c r="T9">
        <v>0</v>
      </c>
      <c r="U9">
        <v>43.2</v>
      </c>
      <c r="V9">
        <v>4</v>
      </c>
    </row>
    <row r="10" spans="1:22" ht="15" x14ac:dyDescent="0.25">
      <c r="A10" s="6"/>
      <c r="B10" s="6">
        <v>8</v>
      </c>
      <c r="C10" s="7">
        <v>9</v>
      </c>
      <c r="D10" s="6">
        <v>2.0699999999999998</v>
      </c>
      <c r="E10" s="6">
        <v>0.36</v>
      </c>
      <c r="F10" s="6">
        <v>0.15</v>
      </c>
      <c r="G10" s="6">
        <v>525</v>
      </c>
      <c r="H10" s="6">
        <f t="shared" si="3"/>
        <v>0.39204545454545447</v>
      </c>
      <c r="I10" s="6">
        <f t="shared" si="4"/>
        <v>5.084745762711864E-2</v>
      </c>
      <c r="J10" s="6">
        <f t="shared" ref="J10:J20" si="5">D10/SQRT($V$4)</f>
        <v>1.0468439964680392</v>
      </c>
      <c r="P10" t="s">
        <v>34</v>
      </c>
      <c r="Q10">
        <v>1</v>
      </c>
      <c r="R10">
        <v>79</v>
      </c>
      <c r="S10">
        <v>3.31</v>
      </c>
      <c r="T10">
        <v>0</v>
      </c>
      <c r="U10">
        <v>60.2</v>
      </c>
      <c r="V10">
        <v>4.57</v>
      </c>
    </row>
    <row r="11" spans="1:22" x14ac:dyDescent="0.3">
      <c r="A11" s="6"/>
      <c r="B11" s="6">
        <v>12</v>
      </c>
      <c r="C11" s="7">
        <v>10</v>
      </c>
      <c r="D11" s="6">
        <v>2.65</v>
      </c>
      <c r="E11" s="6">
        <v>1.32</v>
      </c>
      <c r="F11" s="6">
        <v>0.2</v>
      </c>
      <c r="G11" s="6">
        <v>158</v>
      </c>
      <c r="H11" s="6">
        <f t="shared" si="3"/>
        <v>0.50189393939393934</v>
      </c>
      <c r="I11" s="6">
        <f t="shared" si="4"/>
        <v>0.1864406779661017</v>
      </c>
      <c r="J11" s="6">
        <f t="shared" si="5"/>
        <v>1.34016260417406</v>
      </c>
      <c r="P11" t="s">
        <v>15</v>
      </c>
      <c r="Q11">
        <v>1.5</v>
      </c>
      <c r="R11">
        <v>79</v>
      </c>
      <c r="S11">
        <v>3.31</v>
      </c>
      <c r="T11">
        <v>0</v>
      </c>
      <c r="U11">
        <v>48.9</v>
      </c>
      <c r="V11">
        <v>3.89</v>
      </c>
    </row>
    <row r="12" spans="1:22" x14ac:dyDescent="0.3">
      <c r="A12" s="6"/>
      <c r="B12" s="6">
        <v>15</v>
      </c>
      <c r="C12" s="7">
        <v>11</v>
      </c>
      <c r="D12" s="6">
        <v>3.13</v>
      </c>
      <c r="E12" s="6">
        <v>1.72</v>
      </c>
      <c r="F12" s="6">
        <v>0.25</v>
      </c>
      <c r="G12" s="6">
        <v>133</v>
      </c>
      <c r="H12" s="6">
        <f t="shared" si="3"/>
        <v>0.59280303030303028</v>
      </c>
      <c r="I12" s="6">
        <f t="shared" si="4"/>
        <v>0.24293785310734461</v>
      </c>
      <c r="J12" s="6">
        <f t="shared" si="5"/>
        <v>1.5829090381376634</v>
      </c>
      <c r="P12" t="s">
        <v>16</v>
      </c>
      <c r="Q12">
        <v>1</v>
      </c>
      <c r="R12">
        <v>55</v>
      </c>
      <c r="S12">
        <v>3.31</v>
      </c>
      <c r="T12">
        <v>0</v>
      </c>
      <c r="U12">
        <v>50.1</v>
      </c>
      <c r="V12">
        <v>3.32</v>
      </c>
    </row>
    <row r="13" spans="1:22" x14ac:dyDescent="0.3">
      <c r="A13" s="6"/>
      <c r="B13" s="6">
        <v>16</v>
      </c>
      <c r="C13" s="7">
        <v>12</v>
      </c>
      <c r="D13" s="6">
        <v>3.11</v>
      </c>
      <c r="E13" s="6">
        <v>2.08</v>
      </c>
      <c r="F13" s="6">
        <v>0.35</v>
      </c>
      <c r="G13" s="6">
        <v>105</v>
      </c>
      <c r="H13" s="6">
        <f t="shared" si="3"/>
        <v>0.58901515151515149</v>
      </c>
      <c r="I13" s="6">
        <f t="shared" si="4"/>
        <v>0.29378531073446329</v>
      </c>
      <c r="J13" s="6">
        <f t="shared" si="5"/>
        <v>1.5727946033891798</v>
      </c>
      <c r="P13" t="s">
        <v>17</v>
      </c>
      <c r="Q13">
        <v>1</v>
      </c>
      <c r="R13">
        <v>55</v>
      </c>
      <c r="S13">
        <v>3.31</v>
      </c>
      <c r="T13">
        <v>0</v>
      </c>
      <c r="U13">
        <v>50.1</v>
      </c>
      <c r="V13">
        <v>3.32</v>
      </c>
    </row>
    <row r="14" spans="1:22" x14ac:dyDescent="0.3">
      <c r="A14" s="6"/>
      <c r="B14" s="6">
        <v>19</v>
      </c>
      <c r="C14" s="7">
        <v>13</v>
      </c>
      <c r="D14" s="6">
        <v>3.62</v>
      </c>
      <c r="E14" s="6">
        <v>2.63</v>
      </c>
      <c r="F14" s="6">
        <v>0.3</v>
      </c>
      <c r="G14" s="6">
        <v>94</v>
      </c>
      <c r="H14" s="6">
        <f t="shared" si="3"/>
        <v>0.68560606060606055</v>
      </c>
      <c r="I14" s="6">
        <f t="shared" si="4"/>
        <v>0.37146892655367231</v>
      </c>
      <c r="J14" s="6">
        <f t="shared" si="5"/>
        <v>1.8307126894755084</v>
      </c>
      <c r="P14" t="s">
        <v>18</v>
      </c>
      <c r="Q14">
        <v>0</v>
      </c>
      <c r="R14">
        <v>0</v>
      </c>
      <c r="S14">
        <v>3.31</v>
      </c>
      <c r="T14">
        <v>0.42</v>
      </c>
      <c r="U14">
        <v>65.7</v>
      </c>
      <c r="V14">
        <v>4.07</v>
      </c>
    </row>
    <row r="15" spans="1:22" x14ac:dyDescent="0.3">
      <c r="A15" s="6"/>
      <c r="B15" s="6">
        <v>20</v>
      </c>
      <c r="C15" s="7">
        <v>14</v>
      </c>
      <c r="D15" s="6">
        <v>3.6</v>
      </c>
      <c r="E15" s="6">
        <v>2.59</v>
      </c>
      <c r="F15" s="6">
        <v>0.4</v>
      </c>
      <c r="G15" s="6">
        <v>101</v>
      </c>
      <c r="H15" s="6">
        <f t="shared" si="3"/>
        <v>0.68181818181818177</v>
      </c>
      <c r="I15" s="6">
        <f t="shared" si="4"/>
        <v>0.36581920903954801</v>
      </c>
      <c r="J15" s="6">
        <f t="shared" si="5"/>
        <v>1.820598254727025</v>
      </c>
      <c r="P15" t="s">
        <v>19</v>
      </c>
      <c r="Q15">
        <v>0.5</v>
      </c>
      <c r="R15">
        <v>81</v>
      </c>
      <c r="S15">
        <v>3.31</v>
      </c>
      <c r="T15">
        <v>0</v>
      </c>
      <c r="U15">
        <v>51.4</v>
      </c>
      <c r="V15">
        <v>3.77</v>
      </c>
    </row>
    <row r="16" spans="1:22" x14ac:dyDescent="0.3">
      <c r="A16" s="6"/>
      <c r="B16" s="6">
        <v>23</v>
      </c>
      <c r="C16" s="7">
        <v>15</v>
      </c>
      <c r="D16" s="6">
        <v>4.18</v>
      </c>
      <c r="E16" s="6">
        <v>3.45</v>
      </c>
      <c r="F16" s="6">
        <v>0.5</v>
      </c>
      <c r="G16" s="6">
        <v>90</v>
      </c>
      <c r="H16" s="6">
        <f t="shared" si="3"/>
        <v>0.79166666666666663</v>
      </c>
      <c r="I16" s="6">
        <f t="shared" si="4"/>
        <v>0.48728813559322037</v>
      </c>
      <c r="J16" s="6">
        <f t="shared" si="5"/>
        <v>2.1139168624330456</v>
      </c>
      <c r="P16" t="s">
        <v>20</v>
      </c>
      <c r="Q16">
        <v>1</v>
      </c>
      <c r="R16">
        <v>81</v>
      </c>
      <c r="S16">
        <v>3.31</v>
      </c>
      <c r="T16">
        <v>0</v>
      </c>
      <c r="U16">
        <v>53.4</v>
      </c>
      <c r="V16">
        <v>3.74</v>
      </c>
    </row>
    <row r="17" spans="1:22" x14ac:dyDescent="0.3">
      <c r="A17" s="6"/>
      <c r="B17" s="6">
        <v>24</v>
      </c>
      <c r="C17" s="7">
        <v>16</v>
      </c>
      <c r="D17" s="6">
        <v>4.1900000000000004</v>
      </c>
      <c r="E17" s="6">
        <v>3.3</v>
      </c>
      <c r="F17" s="6">
        <v>0.5</v>
      </c>
      <c r="G17" s="6">
        <v>94</v>
      </c>
      <c r="H17" s="6">
        <f t="shared" si="3"/>
        <v>0.79356060606060608</v>
      </c>
      <c r="I17" s="6">
        <f t="shared" si="4"/>
        <v>0.46610169491525422</v>
      </c>
      <c r="J17" s="6">
        <f t="shared" si="5"/>
        <v>2.1189740798072876</v>
      </c>
      <c r="P17" t="s">
        <v>21</v>
      </c>
      <c r="Q17">
        <v>1.5</v>
      </c>
      <c r="R17">
        <v>81</v>
      </c>
      <c r="S17">
        <v>3.31</v>
      </c>
      <c r="T17">
        <v>0</v>
      </c>
      <c r="U17">
        <v>49.7</v>
      </c>
      <c r="V17">
        <v>4.55</v>
      </c>
    </row>
    <row r="18" spans="1:22" x14ac:dyDescent="0.3">
      <c r="A18" s="6"/>
      <c r="B18" s="6">
        <v>27</v>
      </c>
      <c r="C18" s="7">
        <v>17</v>
      </c>
      <c r="D18" s="6">
        <v>4.8099999999999996</v>
      </c>
      <c r="E18" s="6">
        <v>4.68</v>
      </c>
      <c r="F18" s="6">
        <v>0.6</v>
      </c>
      <c r="G18" s="6">
        <v>79</v>
      </c>
      <c r="H18" s="6">
        <f t="shared" si="3"/>
        <v>0.9109848484848484</v>
      </c>
      <c r="I18" s="6">
        <f t="shared" si="4"/>
        <v>0.66101694915254228</v>
      </c>
      <c r="J18" s="6">
        <f t="shared" si="5"/>
        <v>2.4325215570102747</v>
      </c>
      <c r="P18" t="s">
        <v>22</v>
      </c>
      <c r="Q18">
        <v>1.5</v>
      </c>
      <c r="R18">
        <v>79</v>
      </c>
      <c r="S18">
        <v>3.31</v>
      </c>
      <c r="T18">
        <v>0</v>
      </c>
      <c r="U18">
        <v>59.7</v>
      </c>
      <c r="V18">
        <v>4.2699999999999996</v>
      </c>
    </row>
    <row r="19" spans="1:22" x14ac:dyDescent="0.3">
      <c r="A19" s="6"/>
      <c r="B19" s="6">
        <v>28</v>
      </c>
      <c r="C19" s="7">
        <v>18</v>
      </c>
      <c r="D19" s="6">
        <v>4.7300000000000004</v>
      </c>
      <c r="E19" s="6">
        <v>4.46</v>
      </c>
      <c r="F19" s="6">
        <v>0.85</v>
      </c>
      <c r="G19" s="6">
        <v>79</v>
      </c>
      <c r="H19" s="6">
        <f t="shared" si="3"/>
        <v>0.89583333333333337</v>
      </c>
      <c r="I19" s="6">
        <f t="shared" si="4"/>
        <v>0.62994350282485878</v>
      </c>
      <c r="J19" s="6">
        <f t="shared" si="5"/>
        <v>2.3920638180163412</v>
      </c>
      <c r="P19" t="s">
        <v>23</v>
      </c>
      <c r="Q19">
        <v>1.5</v>
      </c>
      <c r="R19">
        <v>64</v>
      </c>
      <c r="S19">
        <v>3.31</v>
      </c>
      <c r="T19">
        <v>0</v>
      </c>
      <c r="U19">
        <v>45.5</v>
      </c>
      <c r="V19">
        <v>4.9400000000000004</v>
      </c>
    </row>
    <row r="20" spans="1:22" x14ac:dyDescent="0.3">
      <c r="A20" s="6"/>
      <c r="B20" s="6">
        <v>31</v>
      </c>
      <c r="C20" s="7">
        <v>19</v>
      </c>
      <c r="D20" s="6">
        <v>5.27</v>
      </c>
      <c r="E20" s="6">
        <v>6.98</v>
      </c>
      <c r="F20" s="6">
        <v>0.9</v>
      </c>
      <c r="G20" s="6">
        <v>70</v>
      </c>
      <c r="H20" s="6">
        <f t="shared" si="3"/>
        <v>0.99810606060606044</v>
      </c>
      <c r="I20" s="6">
        <f t="shared" si="4"/>
        <v>0.98587570621468934</v>
      </c>
      <c r="J20" s="6">
        <f t="shared" si="5"/>
        <v>2.6651535562253947</v>
      </c>
      <c r="P20" t="s">
        <v>24</v>
      </c>
      <c r="Q20">
        <v>0</v>
      </c>
      <c r="R20">
        <v>0</v>
      </c>
      <c r="S20">
        <v>3.31</v>
      </c>
      <c r="T20">
        <v>0.42</v>
      </c>
      <c r="U20">
        <v>90.5</v>
      </c>
      <c r="V20">
        <v>4.13</v>
      </c>
    </row>
    <row r="21" spans="1:22" x14ac:dyDescent="0.3">
      <c r="A21" s="6"/>
      <c r="B21" s="6">
        <v>32</v>
      </c>
      <c r="C21" s="7">
        <v>20</v>
      </c>
      <c r="D21" s="6">
        <v>5.28</v>
      </c>
      <c r="E21" s="6">
        <v>7.08</v>
      </c>
      <c r="F21" s="6">
        <v>1.4</v>
      </c>
      <c r="G21" s="6">
        <v>70</v>
      </c>
      <c r="H21" s="6">
        <f t="shared" si="3"/>
        <v>1</v>
      </c>
      <c r="I21" s="6">
        <f t="shared" si="4"/>
        <v>1</v>
      </c>
      <c r="J21" s="6">
        <f>D21/SQRT($V$4)</f>
        <v>2.6702107735996368</v>
      </c>
      <c r="P21" t="s">
        <v>25</v>
      </c>
      <c r="Q21">
        <v>1.5</v>
      </c>
      <c r="R21">
        <v>81</v>
      </c>
      <c r="S21">
        <v>3.31</v>
      </c>
      <c r="T21">
        <v>0</v>
      </c>
      <c r="U21">
        <v>79</v>
      </c>
      <c r="V21">
        <v>4.99</v>
      </c>
    </row>
    <row r="22" spans="1:22" x14ac:dyDescent="0.3">
      <c r="A22" s="5" t="s">
        <v>10</v>
      </c>
      <c r="B22" s="8">
        <v>1</v>
      </c>
      <c r="C22" s="8">
        <v>21</v>
      </c>
      <c r="D22" s="8">
        <v>2.31</v>
      </c>
      <c r="E22" s="8">
        <v>0.22</v>
      </c>
      <c r="F22" s="8">
        <v>0.1</v>
      </c>
      <c r="G22" s="8">
        <v>1260</v>
      </c>
      <c r="H22" s="8">
        <f>D22/$D$23</f>
        <v>0.74516129032258061</v>
      </c>
      <c r="I22" s="8">
        <f>E22/$E$23</f>
        <v>0.13253012048192772</v>
      </c>
      <c r="J22" s="8">
        <f>D22/SQRT($V$5)</f>
        <v>1.2074563427603215</v>
      </c>
      <c r="P22" t="s">
        <v>26</v>
      </c>
      <c r="Q22">
        <v>1.5</v>
      </c>
      <c r="R22">
        <v>79</v>
      </c>
      <c r="S22">
        <v>3.31</v>
      </c>
      <c r="T22">
        <v>0</v>
      </c>
      <c r="U22">
        <v>76.5</v>
      </c>
      <c r="V22">
        <v>4.72</v>
      </c>
    </row>
    <row r="23" spans="1:22" x14ac:dyDescent="0.3">
      <c r="A23" s="6"/>
      <c r="B23" s="6">
        <v>2</v>
      </c>
      <c r="C23" s="7">
        <v>22</v>
      </c>
      <c r="D23" s="6">
        <v>3.1</v>
      </c>
      <c r="E23" s="6">
        <v>1.66</v>
      </c>
      <c r="F23" s="6">
        <v>0.35</v>
      </c>
      <c r="G23" s="6">
        <v>149</v>
      </c>
      <c r="H23" s="6">
        <f>D23/$D$23</f>
        <v>1</v>
      </c>
      <c r="I23" s="6">
        <f>E23/$E$23</f>
        <v>1</v>
      </c>
      <c r="J23" s="6">
        <f>D23/SQRT($V$5)</f>
        <v>1.6203959578168816</v>
      </c>
      <c r="P23" t="s">
        <v>27</v>
      </c>
      <c r="Q23">
        <v>1.5</v>
      </c>
      <c r="R23">
        <v>64</v>
      </c>
      <c r="S23">
        <v>3.31</v>
      </c>
      <c r="T23">
        <v>0</v>
      </c>
      <c r="U23">
        <v>62</v>
      </c>
      <c r="V23">
        <v>4.03</v>
      </c>
    </row>
    <row r="24" spans="1:22" x14ac:dyDescent="0.3">
      <c r="A24" s="8" t="s">
        <v>11</v>
      </c>
      <c r="B24" s="8">
        <v>7</v>
      </c>
      <c r="C24" s="8">
        <v>23</v>
      </c>
      <c r="D24" s="8">
        <v>1.59</v>
      </c>
      <c r="E24" s="8">
        <v>0.27</v>
      </c>
      <c r="F24" s="8">
        <v>0.15</v>
      </c>
      <c r="G24" s="8">
        <v>630</v>
      </c>
      <c r="H24" s="8">
        <f>D24/$D$31</f>
        <v>0.50798722044728439</v>
      </c>
      <c r="I24" s="8">
        <f>E24/$E$31</f>
        <v>7.2580645161290328E-2</v>
      </c>
      <c r="J24" s="8">
        <f>D24/SQRT($V$6)</f>
        <v>0.83110631384801348</v>
      </c>
      <c r="P24" t="s">
        <v>28</v>
      </c>
      <c r="Q24">
        <v>0</v>
      </c>
      <c r="R24">
        <v>0</v>
      </c>
      <c r="S24">
        <v>3.31</v>
      </c>
      <c r="T24">
        <v>0.42</v>
      </c>
      <c r="U24">
        <v>71.7</v>
      </c>
      <c r="V24">
        <v>4.3499999999999996</v>
      </c>
    </row>
    <row r="25" spans="1:22" x14ac:dyDescent="0.3">
      <c r="A25" s="6"/>
      <c r="B25" s="6">
        <v>11</v>
      </c>
      <c r="C25" s="7">
        <v>24</v>
      </c>
      <c r="D25" s="6">
        <v>2.0699999999999998</v>
      </c>
      <c r="E25" s="6">
        <v>0.36</v>
      </c>
      <c r="F25" s="6">
        <v>0.25</v>
      </c>
      <c r="G25" s="6">
        <v>420</v>
      </c>
      <c r="H25" s="6">
        <f t="shared" ref="H25:H31" si="6">D25/$D$31</f>
        <v>0.6613418530351437</v>
      </c>
      <c r="I25" s="6">
        <f t="shared" ref="I25:I31" si="7">E25/$E$31</f>
        <v>9.6774193548387094E-2</v>
      </c>
      <c r="J25" s="6">
        <f t="shared" ref="J25:J31" si="8">D25/SQRT($V$6)</f>
        <v>1.0820063331228853</v>
      </c>
      <c r="P25" t="s">
        <v>29</v>
      </c>
      <c r="Q25">
        <v>1</v>
      </c>
      <c r="R25" s="3">
        <f>30/0.38</f>
        <v>78.94736842105263</v>
      </c>
      <c r="S25">
        <v>3.31</v>
      </c>
      <c r="T25">
        <v>0</v>
      </c>
      <c r="U25">
        <v>62.1</v>
      </c>
      <c r="V25">
        <v>3.9</v>
      </c>
    </row>
    <row r="26" spans="1:22" x14ac:dyDescent="0.3">
      <c r="A26" s="6"/>
      <c r="B26" s="6">
        <v>12</v>
      </c>
      <c r="C26" s="7">
        <v>25</v>
      </c>
      <c r="D26" s="6">
        <v>2.0699999999999998</v>
      </c>
      <c r="E26" s="6">
        <v>0.52</v>
      </c>
      <c r="F26" s="6">
        <v>0.5</v>
      </c>
      <c r="G26" s="6">
        <v>630</v>
      </c>
      <c r="H26" s="6">
        <f t="shared" si="6"/>
        <v>0.6613418530351437</v>
      </c>
      <c r="I26" s="6">
        <f t="shared" si="7"/>
        <v>0.13978494623655913</v>
      </c>
      <c r="J26" s="6">
        <f t="shared" si="8"/>
        <v>1.0820063331228853</v>
      </c>
      <c r="P26" t="s">
        <v>30</v>
      </c>
      <c r="Q26">
        <v>2</v>
      </c>
      <c r="R26" s="3">
        <f>54/0.81</f>
        <v>66.666666666666657</v>
      </c>
      <c r="S26">
        <v>3.31</v>
      </c>
      <c r="T26">
        <v>0</v>
      </c>
      <c r="U26">
        <v>50.9</v>
      </c>
      <c r="V26">
        <v>4.49</v>
      </c>
    </row>
    <row r="27" spans="1:22" x14ac:dyDescent="0.3">
      <c r="A27" s="6"/>
      <c r="B27" s="6">
        <v>15</v>
      </c>
      <c r="C27" s="7">
        <v>26</v>
      </c>
      <c r="D27" s="6">
        <v>2.61</v>
      </c>
      <c r="E27" s="6">
        <v>0.74</v>
      </c>
      <c r="F27" s="6">
        <v>0.5</v>
      </c>
      <c r="G27" s="6">
        <v>210</v>
      </c>
      <c r="H27" s="6">
        <f t="shared" si="6"/>
        <v>0.83386581469648557</v>
      </c>
      <c r="I27" s="6">
        <f t="shared" si="7"/>
        <v>0.19892473118279569</v>
      </c>
      <c r="J27" s="6">
        <f t="shared" si="8"/>
        <v>1.3642688548071165</v>
      </c>
      <c r="P27" t="s">
        <v>31</v>
      </c>
      <c r="Q27">
        <v>1</v>
      </c>
      <c r="R27" s="3">
        <f>30/0.38</f>
        <v>78.94736842105263</v>
      </c>
      <c r="S27">
        <v>3.31</v>
      </c>
      <c r="T27">
        <v>0</v>
      </c>
      <c r="U27">
        <v>64</v>
      </c>
      <c r="V27">
        <v>4.76</v>
      </c>
    </row>
    <row r="28" spans="1:22" x14ac:dyDescent="0.3">
      <c r="A28" s="6"/>
      <c r="B28" s="6">
        <v>16</v>
      </c>
      <c r="C28" s="7">
        <v>27</v>
      </c>
      <c r="D28" s="6">
        <v>2.61</v>
      </c>
      <c r="E28" s="6">
        <v>0.99</v>
      </c>
      <c r="F28" s="6">
        <v>0.8</v>
      </c>
      <c r="G28" s="6">
        <v>367</v>
      </c>
      <c r="H28" s="6">
        <f t="shared" si="6"/>
        <v>0.83386581469648557</v>
      </c>
      <c r="I28" s="6">
        <f t="shared" si="7"/>
        <v>0.2661290322580645</v>
      </c>
      <c r="J28" s="6">
        <f t="shared" si="8"/>
        <v>1.3642688548071165</v>
      </c>
      <c r="P28" t="s">
        <v>32</v>
      </c>
      <c r="Q28">
        <v>2</v>
      </c>
      <c r="R28" s="3">
        <f>54/0.81</f>
        <v>66.666666666666657</v>
      </c>
      <c r="S28">
        <v>3.31</v>
      </c>
      <c r="T28">
        <v>0</v>
      </c>
      <c r="U28">
        <v>54.3</v>
      </c>
      <c r="V28">
        <v>4.67</v>
      </c>
    </row>
    <row r="29" spans="1:22" x14ac:dyDescent="0.3">
      <c r="A29" s="6"/>
      <c r="B29" s="6">
        <v>19</v>
      </c>
      <c r="C29" s="7">
        <v>28</v>
      </c>
      <c r="D29" s="6">
        <v>2.84</v>
      </c>
      <c r="E29" s="6">
        <v>1.53</v>
      </c>
      <c r="F29" s="6">
        <v>0.5</v>
      </c>
      <c r="G29" s="6">
        <v>133</v>
      </c>
      <c r="H29" s="6">
        <f t="shared" si="6"/>
        <v>0.90734824281150162</v>
      </c>
      <c r="I29" s="6">
        <f t="shared" si="7"/>
        <v>0.41129032258064513</v>
      </c>
      <c r="J29" s="6">
        <f t="shared" si="8"/>
        <v>1.4844917807096591</v>
      </c>
      <c r="P29" t="s">
        <v>14</v>
      </c>
      <c r="Q29">
        <v>1.5</v>
      </c>
      <c r="R29" s="3">
        <v>79</v>
      </c>
      <c r="S29">
        <v>3.31</v>
      </c>
      <c r="T29">
        <v>0</v>
      </c>
      <c r="U29">
        <v>48.9</v>
      </c>
      <c r="V29">
        <v>3.89</v>
      </c>
    </row>
    <row r="30" spans="1:22" x14ac:dyDescent="0.3">
      <c r="A30" s="6"/>
      <c r="B30" s="6">
        <v>20</v>
      </c>
      <c r="C30" s="7">
        <v>29</v>
      </c>
      <c r="D30" s="6">
        <v>2.85</v>
      </c>
      <c r="E30" s="6">
        <v>1.73</v>
      </c>
      <c r="F30" s="6">
        <v>1.3</v>
      </c>
      <c r="G30" s="6">
        <v>315</v>
      </c>
      <c r="H30" s="6">
        <f t="shared" si="6"/>
        <v>0.91054313099041539</v>
      </c>
      <c r="I30" s="6">
        <f t="shared" si="7"/>
        <v>0.46505376344086019</v>
      </c>
      <c r="J30" s="6">
        <f t="shared" si="8"/>
        <v>1.4897188644445525</v>
      </c>
    </row>
    <row r="31" spans="1:22" x14ac:dyDescent="0.3">
      <c r="A31" s="6"/>
      <c r="B31" s="6">
        <v>22</v>
      </c>
      <c r="C31" s="7">
        <v>30</v>
      </c>
      <c r="D31" s="6">
        <v>3.13</v>
      </c>
      <c r="E31" s="6">
        <v>3.72</v>
      </c>
      <c r="F31" s="6">
        <v>1.3</v>
      </c>
      <c r="G31" s="6">
        <v>126</v>
      </c>
      <c r="H31" s="6">
        <f t="shared" si="6"/>
        <v>1</v>
      </c>
      <c r="I31" s="6">
        <f t="shared" si="7"/>
        <v>1</v>
      </c>
      <c r="J31" s="6">
        <f t="shared" si="8"/>
        <v>1.6360772090215612</v>
      </c>
    </row>
    <row r="32" spans="1:22" x14ac:dyDescent="0.3">
      <c r="A32" s="8" t="s">
        <v>12</v>
      </c>
      <c r="B32" s="8">
        <v>1</v>
      </c>
      <c r="C32" s="8">
        <v>31</v>
      </c>
      <c r="D32" s="8">
        <v>1.81</v>
      </c>
      <c r="E32" s="8">
        <v>0.13800000000000001</v>
      </c>
      <c r="F32" s="8">
        <v>0.05</v>
      </c>
      <c r="G32" s="8">
        <v>1260</v>
      </c>
      <c r="H32" s="8">
        <f t="shared" ref="H32:H37" si="9">D32/$D$37</f>
        <v>0.39262472885032534</v>
      </c>
      <c r="I32" s="8">
        <f t="shared" ref="I32:I37" si="10">E32/$E$37</f>
        <v>3.2779097387173398E-2</v>
      </c>
      <c r="J32" s="8">
        <f t="shared" ref="J32:J37" si="11">D32/SQRT($V$7)</f>
        <v>0.89064277466227249</v>
      </c>
    </row>
    <row r="33" spans="1:10" x14ac:dyDescent="0.3">
      <c r="A33" s="6"/>
      <c r="B33" s="6">
        <v>2</v>
      </c>
      <c r="C33" s="7">
        <v>32</v>
      </c>
      <c r="D33" s="6">
        <v>2.57</v>
      </c>
      <c r="E33" s="6">
        <v>0.35</v>
      </c>
      <c r="F33" s="6">
        <v>0.15</v>
      </c>
      <c r="G33" s="6">
        <v>788</v>
      </c>
      <c r="H33" s="6">
        <f t="shared" si="9"/>
        <v>0.55748373101952275</v>
      </c>
      <c r="I33" s="6">
        <f t="shared" si="10"/>
        <v>8.3135391923990498E-2</v>
      </c>
      <c r="J33" s="6">
        <f t="shared" si="11"/>
        <v>1.2646143264541658</v>
      </c>
    </row>
    <row r="34" spans="1:10" x14ac:dyDescent="0.3">
      <c r="A34" s="6"/>
      <c r="B34" s="6">
        <v>3</v>
      </c>
      <c r="C34" s="7">
        <v>33</v>
      </c>
      <c r="D34" s="6">
        <v>3.08</v>
      </c>
      <c r="E34" s="6">
        <v>0.6</v>
      </c>
      <c r="F34" s="6">
        <v>0.25</v>
      </c>
      <c r="G34" s="6">
        <v>252</v>
      </c>
      <c r="H34" s="6">
        <f t="shared" si="9"/>
        <v>0.66811279826464209</v>
      </c>
      <c r="I34" s="6">
        <f t="shared" si="10"/>
        <v>0.14251781472684086</v>
      </c>
      <c r="J34" s="6">
        <f t="shared" si="11"/>
        <v>1.5155689204197786</v>
      </c>
    </row>
    <row r="35" spans="1:10" x14ac:dyDescent="0.3">
      <c r="A35" s="6"/>
      <c r="B35" s="6">
        <v>4</v>
      </c>
      <c r="C35" s="7">
        <v>34</v>
      </c>
      <c r="D35" s="6">
        <v>3.62</v>
      </c>
      <c r="E35" s="6">
        <v>1.46</v>
      </c>
      <c r="F35" s="6">
        <v>0.45</v>
      </c>
      <c r="G35" s="6">
        <v>86</v>
      </c>
      <c r="H35" s="6">
        <f t="shared" si="9"/>
        <v>0.78524945770065069</v>
      </c>
      <c r="I35" s="6">
        <f t="shared" si="10"/>
        <v>0.34679334916864607</v>
      </c>
      <c r="J35" s="6">
        <f t="shared" si="11"/>
        <v>1.781285549324545</v>
      </c>
    </row>
    <row r="36" spans="1:10" x14ac:dyDescent="0.3">
      <c r="A36" s="6"/>
      <c r="B36" s="6">
        <v>5</v>
      </c>
      <c r="C36" s="7">
        <v>35</v>
      </c>
      <c r="D36" s="6">
        <v>4.1399999999999997</v>
      </c>
      <c r="E36" s="6">
        <v>2.58</v>
      </c>
      <c r="F36" s="6">
        <v>0.55000000000000004</v>
      </c>
      <c r="G36" s="6">
        <v>66</v>
      </c>
      <c r="H36" s="6">
        <f t="shared" si="9"/>
        <v>0.89804772234273311</v>
      </c>
      <c r="I36" s="6">
        <f t="shared" si="10"/>
        <v>0.61282660332541572</v>
      </c>
      <c r="J36" s="6">
        <f t="shared" si="11"/>
        <v>2.0371608216032087</v>
      </c>
    </row>
    <row r="37" spans="1:10" x14ac:dyDescent="0.3">
      <c r="A37" s="6"/>
      <c r="B37" s="6">
        <v>6</v>
      </c>
      <c r="C37" s="7">
        <v>36</v>
      </c>
      <c r="D37" s="6">
        <v>4.6100000000000003</v>
      </c>
      <c r="E37" s="6">
        <v>4.21</v>
      </c>
      <c r="F37" s="6">
        <v>0.65</v>
      </c>
      <c r="G37" s="6">
        <v>55</v>
      </c>
      <c r="H37" s="6">
        <f t="shared" si="9"/>
        <v>1</v>
      </c>
      <c r="I37" s="6">
        <f t="shared" si="10"/>
        <v>1</v>
      </c>
      <c r="J37" s="6">
        <f t="shared" si="11"/>
        <v>2.2684327023166171</v>
      </c>
    </row>
    <row r="38" spans="1:10" x14ac:dyDescent="0.3">
      <c r="A38" s="8" t="s">
        <v>13</v>
      </c>
      <c r="B38" s="8">
        <v>11</v>
      </c>
      <c r="C38" s="8">
        <v>37</v>
      </c>
      <c r="D38" s="8">
        <v>3.13</v>
      </c>
      <c r="E38" s="8">
        <v>0.36</v>
      </c>
      <c r="F38" s="8">
        <v>0.2</v>
      </c>
      <c r="G38" s="8">
        <v>210</v>
      </c>
      <c r="H38" s="8">
        <f t="shared" ref="H38:H43" si="12">D38/$D$43</f>
        <v>0.75059952038369304</v>
      </c>
      <c r="I38" s="8">
        <f t="shared" ref="I38:I43" si="13">E38/$E$43</f>
        <v>0.10112359550561797</v>
      </c>
      <c r="J38" s="8">
        <f t="shared" ref="J38:J43" si="14">D38/SQRT($V$8)</f>
        <v>1.5401723119850348</v>
      </c>
    </row>
    <row r="39" spans="1:10" x14ac:dyDescent="0.3">
      <c r="A39" s="6"/>
      <c r="B39" s="6">
        <v>12</v>
      </c>
      <c r="C39" s="7">
        <v>38</v>
      </c>
      <c r="D39" s="6">
        <v>3.16</v>
      </c>
      <c r="E39" s="6">
        <v>0.75</v>
      </c>
      <c r="F39" s="6">
        <v>0.2</v>
      </c>
      <c r="G39" s="6">
        <v>195</v>
      </c>
      <c r="H39" s="6">
        <f t="shared" si="12"/>
        <v>0.75779376498800965</v>
      </c>
      <c r="I39" s="6">
        <f t="shared" si="13"/>
        <v>0.21067415730337077</v>
      </c>
      <c r="J39" s="6">
        <f t="shared" si="14"/>
        <v>1.5549343469241885</v>
      </c>
    </row>
    <row r="40" spans="1:10" x14ac:dyDescent="0.3">
      <c r="A40" s="6"/>
      <c r="B40" s="6">
        <v>15</v>
      </c>
      <c r="C40" s="7">
        <v>39</v>
      </c>
      <c r="D40" s="6">
        <v>3.61</v>
      </c>
      <c r="E40" s="6">
        <v>1.19</v>
      </c>
      <c r="F40" s="6">
        <v>0.3</v>
      </c>
      <c r="G40" s="6">
        <v>110</v>
      </c>
      <c r="H40" s="6">
        <f t="shared" si="12"/>
        <v>0.86570743405275774</v>
      </c>
      <c r="I40" s="6">
        <f t="shared" si="13"/>
        <v>0.3342696629213483</v>
      </c>
      <c r="J40" s="6">
        <f t="shared" si="14"/>
        <v>1.7763648710114937</v>
      </c>
    </row>
    <row r="41" spans="1:10" x14ac:dyDescent="0.3">
      <c r="A41" s="6"/>
      <c r="B41" s="6">
        <v>16</v>
      </c>
      <c r="C41" s="7">
        <v>40</v>
      </c>
      <c r="D41" s="6">
        <v>3.6</v>
      </c>
      <c r="E41" s="6">
        <v>1.73</v>
      </c>
      <c r="F41" s="6">
        <v>0.5</v>
      </c>
      <c r="G41" s="6">
        <v>133</v>
      </c>
      <c r="H41" s="6">
        <f t="shared" si="12"/>
        <v>0.86330935251798568</v>
      </c>
      <c r="I41" s="6">
        <f t="shared" si="13"/>
        <v>0.48595505617977525</v>
      </c>
      <c r="J41" s="6">
        <f t="shared" si="14"/>
        <v>1.7714441926984426</v>
      </c>
    </row>
    <row r="42" spans="1:10" x14ac:dyDescent="0.3">
      <c r="A42" s="6"/>
      <c r="B42" s="6">
        <v>19</v>
      </c>
      <c r="C42" s="7">
        <v>41</v>
      </c>
      <c r="D42" s="6">
        <v>4.1500000000000004</v>
      </c>
      <c r="E42" s="6">
        <v>2.74</v>
      </c>
      <c r="F42" s="6">
        <v>0.5</v>
      </c>
      <c r="G42" s="6">
        <v>87</v>
      </c>
      <c r="H42" s="6">
        <f t="shared" si="12"/>
        <v>0.99520383693045578</v>
      </c>
      <c r="I42" s="6">
        <f t="shared" si="13"/>
        <v>0.76966292134831471</v>
      </c>
      <c r="J42" s="6">
        <f t="shared" si="14"/>
        <v>2.0420814999162604</v>
      </c>
    </row>
    <row r="43" spans="1:10" x14ac:dyDescent="0.3">
      <c r="A43" s="6"/>
      <c r="B43" s="6">
        <v>20</v>
      </c>
      <c r="C43" s="7">
        <v>42</v>
      </c>
      <c r="D43" s="6">
        <v>4.17</v>
      </c>
      <c r="E43" s="6">
        <v>3.56</v>
      </c>
      <c r="F43" s="6">
        <v>0.75</v>
      </c>
      <c r="G43" s="6">
        <v>81</v>
      </c>
      <c r="H43" s="6">
        <f t="shared" si="12"/>
        <v>1</v>
      </c>
      <c r="I43" s="6">
        <f t="shared" si="13"/>
        <v>1</v>
      </c>
      <c r="J43" s="6">
        <f t="shared" si="14"/>
        <v>2.0519228565423626</v>
      </c>
    </row>
    <row r="44" spans="1:10" x14ac:dyDescent="0.3">
      <c r="A44" s="8" t="s">
        <v>14</v>
      </c>
      <c r="B44" s="8">
        <v>1</v>
      </c>
      <c r="C44" s="8">
        <v>43</v>
      </c>
      <c r="D44" s="8">
        <v>3.12</v>
      </c>
      <c r="E44" s="8">
        <v>0.44</v>
      </c>
      <c r="F44" s="8">
        <v>0.05</v>
      </c>
      <c r="G44" s="8">
        <v>315</v>
      </c>
      <c r="H44" s="8">
        <f>D44/$D$47</f>
        <v>0.67678958785249455</v>
      </c>
      <c r="I44" s="8">
        <f>E44/$E$47</f>
        <v>0.16296296296296295</v>
      </c>
      <c r="J44" s="8">
        <f>D44/SQRT($V$29)</f>
        <v>1.5819027948777888</v>
      </c>
    </row>
    <row r="45" spans="1:10" x14ac:dyDescent="0.3">
      <c r="A45" s="6"/>
      <c r="B45" s="6">
        <v>2</v>
      </c>
      <c r="C45" s="7">
        <v>44</v>
      </c>
      <c r="D45" s="6">
        <v>3.7</v>
      </c>
      <c r="E45" s="6">
        <v>0.91</v>
      </c>
      <c r="F45" s="6">
        <v>0.1</v>
      </c>
      <c r="G45" s="6">
        <v>169</v>
      </c>
      <c r="H45" s="6">
        <f>D45/$D$47</f>
        <v>0.8026030368763557</v>
      </c>
      <c r="I45" s="6">
        <f>E45/$E$47</f>
        <v>0.33703703703703702</v>
      </c>
      <c r="J45" s="8">
        <f>D45/SQRT($V$29)</f>
        <v>1.8759744682845572</v>
      </c>
    </row>
    <row r="46" spans="1:10" x14ac:dyDescent="0.3">
      <c r="A46" s="6"/>
      <c r="B46" s="6">
        <v>3</v>
      </c>
      <c r="C46" s="7">
        <v>45</v>
      </c>
      <c r="D46" s="6">
        <v>4.17</v>
      </c>
      <c r="E46" s="6">
        <v>1.62</v>
      </c>
      <c r="F46" s="6">
        <v>0.15</v>
      </c>
      <c r="G46" s="6">
        <v>110</v>
      </c>
      <c r="H46" s="6">
        <f>D46/$D$47</f>
        <v>0.90455531453362248</v>
      </c>
      <c r="I46" s="6">
        <f>E46/$E$47</f>
        <v>0.6</v>
      </c>
      <c r="J46" s="8">
        <f>D46/SQRT($V$29)</f>
        <v>2.1142739277693523</v>
      </c>
    </row>
    <row r="47" spans="1:10" x14ac:dyDescent="0.3">
      <c r="A47" s="6"/>
      <c r="B47" s="6">
        <v>4</v>
      </c>
      <c r="C47" s="7">
        <v>46</v>
      </c>
      <c r="D47" s="6">
        <v>4.6100000000000003</v>
      </c>
      <c r="E47" s="6">
        <v>2.7</v>
      </c>
      <c r="F47" s="6">
        <v>0.5</v>
      </c>
      <c r="G47" s="6">
        <v>97</v>
      </c>
      <c r="H47" s="6">
        <f>D47/$D$47</f>
        <v>1</v>
      </c>
      <c r="I47" s="6">
        <f>E47/$E$47</f>
        <v>1</v>
      </c>
      <c r="J47" s="8">
        <f>D47/SQRT($V$29)</f>
        <v>2.3373627834572459</v>
      </c>
    </row>
    <row r="48" spans="1:10" x14ac:dyDescent="0.3">
      <c r="A48" s="8" t="s">
        <v>15</v>
      </c>
      <c r="B48" s="8">
        <v>7</v>
      </c>
      <c r="C48" s="8">
        <v>47</v>
      </c>
      <c r="D48" s="8">
        <v>2.09</v>
      </c>
      <c r="E48" s="8">
        <v>0.22</v>
      </c>
      <c r="F48" s="8">
        <v>0.05</v>
      </c>
      <c r="G48" s="8">
        <v>630</v>
      </c>
      <c r="H48" s="8">
        <f>D48/$D$57</f>
        <v>0.44279661016949151</v>
      </c>
      <c r="I48" s="8">
        <f>E48/$E$57</f>
        <v>6.0273972602739728E-2</v>
      </c>
      <c r="J48" s="8">
        <f>D48/SQRT($V$11)</f>
        <v>1.0596720645174931</v>
      </c>
    </row>
    <row r="49" spans="1:10" x14ac:dyDescent="0.3">
      <c r="A49" s="6"/>
      <c r="B49" s="6">
        <v>11</v>
      </c>
      <c r="C49" s="7">
        <v>48</v>
      </c>
      <c r="D49" s="6">
        <v>2.64</v>
      </c>
      <c r="E49" s="6">
        <v>0.3</v>
      </c>
      <c r="F49" s="6">
        <v>0.05</v>
      </c>
      <c r="G49" s="6">
        <v>420</v>
      </c>
      <c r="H49" s="6">
        <f t="shared" ref="H49:H57" si="15">D49/$D$57</f>
        <v>0.55932203389830515</v>
      </c>
      <c r="I49" s="6">
        <f t="shared" ref="I49:I57" si="16">E49/$E$57</f>
        <v>8.2191780821917804E-2</v>
      </c>
      <c r="J49" s="6">
        <f>D49/SQRT($V$11)</f>
        <v>1.3385331341273599</v>
      </c>
    </row>
    <row r="50" spans="1:10" x14ac:dyDescent="0.3">
      <c r="A50" s="6"/>
      <c r="B50" s="6">
        <v>12</v>
      </c>
      <c r="C50" s="7">
        <v>49</v>
      </c>
      <c r="D50" s="6">
        <v>2.63</v>
      </c>
      <c r="E50" s="6">
        <v>0.26</v>
      </c>
      <c r="F50" s="6">
        <v>0.05</v>
      </c>
      <c r="G50" s="6">
        <v>630</v>
      </c>
      <c r="H50" s="6">
        <f t="shared" si="15"/>
        <v>0.55720338983050843</v>
      </c>
      <c r="I50" s="6">
        <f t="shared" si="16"/>
        <v>7.1232876712328766E-2</v>
      </c>
      <c r="J50" s="6">
        <f t="shared" ref="J50:J57" si="17">D50/SQRT($V$11)</f>
        <v>1.3334629328617258</v>
      </c>
    </row>
    <row r="51" spans="1:10" x14ac:dyDescent="0.3">
      <c r="A51" s="6"/>
      <c r="B51" s="6">
        <v>15</v>
      </c>
      <c r="C51" s="7">
        <v>50</v>
      </c>
      <c r="D51" s="6">
        <v>3.15</v>
      </c>
      <c r="E51" s="6">
        <v>0.48</v>
      </c>
      <c r="F51" s="6">
        <v>0.35</v>
      </c>
      <c r="G51" s="6">
        <v>336</v>
      </c>
      <c r="H51" s="6">
        <f t="shared" si="15"/>
        <v>0.6673728813559322</v>
      </c>
      <c r="I51" s="6">
        <f t="shared" si="16"/>
        <v>0.13150684931506848</v>
      </c>
      <c r="J51" s="6">
        <f t="shared" si="17"/>
        <v>1.5971133986746906</v>
      </c>
    </row>
    <row r="52" spans="1:10" x14ac:dyDescent="0.3">
      <c r="A52" s="6"/>
      <c r="B52" s="6">
        <v>16</v>
      </c>
      <c r="C52" s="7">
        <v>51</v>
      </c>
      <c r="D52" s="6">
        <v>3.12</v>
      </c>
      <c r="E52" s="6">
        <v>0.63</v>
      </c>
      <c r="F52" s="6">
        <v>0.4</v>
      </c>
      <c r="G52" s="6">
        <v>368</v>
      </c>
      <c r="H52" s="6">
        <f t="shared" si="15"/>
        <v>0.66101694915254239</v>
      </c>
      <c r="I52" s="6">
        <f t="shared" si="16"/>
        <v>0.17260273972602741</v>
      </c>
      <c r="J52" s="6">
        <f t="shared" si="17"/>
        <v>1.5819027948777888</v>
      </c>
    </row>
    <row r="53" spans="1:10" x14ac:dyDescent="0.3">
      <c r="A53" s="6"/>
      <c r="B53" s="6">
        <v>19</v>
      </c>
      <c r="C53" s="7">
        <v>52</v>
      </c>
      <c r="D53" s="6">
        <v>3.6</v>
      </c>
      <c r="E53" s="6">
        <v>0.94</v>
      </c>
      <c r="F53" s="6">
        <v>0.4</v>
      </c>
      <c r="G53" s="6">
        <v>149</v>
      </c>
      <c r="H53" s="6">
        <f t="shared" si="15"/>
        <v>0.76271186440677974</v>
      </c>
      <c r="I53" s="6">
        <f t="shared" si="16"/>
        <v>0.25753424657534246</v>
      </c>
      <c r="J53" s="6">
        <f t="shared" si="17"/>
        <v>1.8252724556282178</v>
      </c>
    </row>
    <row r="54" spans="1:10" x14ac:dyDescent="0.3">
      <c r="A54" s="6"/>
      <c r="B54" s="6">
        <v>20</v>
      </c>
      <c r="C54" s="7">
        <v>53</v>
      </c>
      <c r="D54" s="6">
        <v>3.7</v>
      </c>
      <c r="E54" s="6">
        <v>1.22</v>
      </c>
      <c r="F54" s="6">
        <v>0.6</v>
      </c>
      <c r="G54" s="6">
        <v>149</v>
      </c>
      <c r="H54" s="6">
        <f t="shared" si="15"/>
        <v>0.78389830508474589</v>
      </c>
      <c r="I54" s="6">
        <f t="shared" si="16"/>
        <v>0.33424657534246577</v>
      </c>
      <c r="J54" s="6">
        <f t="shared" si="17"/>
        <v>1.8759744682845572</v>
      </c>
    </row>
    <row r="55" spans="1:10" x14ac:dyDescent="0.3">
      <c r="A55" s="6"/>
      <c r="B55" s="6">
        <v>23</v>
      </c>
      <c r="C55" s="7">
        <v>54</v>
      </c>
      <c r="D55" s="6">
        <v>4.2</v>
      </c>
      <c r="E55" s="6">
        <v>1.95</v>
      </c>
      <c r="F55" s="6">
        <v>0.45</v>
      </c>
      <c r="G55" s="6">
        <v>105</v>
      </c>
      <c r="H55" s="6">
        <f t="shared" si="15"/>
        <v>0.88983050847457634</v>
      </c>
      <c r="I55" s="6">
        <f t="shared" si="16"/>
        <v>0.53424657534246578</v>
      </c>
      <c r="J55" s="6">
        <f t="shared" si="17"/>
        <v>2.1294845315662543</v>
      </c>
    </row>
    <row r="56" spans="1:10" x14ac:dyDescent="0.3">
      <c r="A56" s="6"/>
      <c r="B56" s="6">
        <v>24</v>
      </c>
      <c r="C56" s="7">
        <v>55</v>
      </c>
      <c r="D56" s="6">
        <v>4.18</v>
      </c>
      <c r="E56" s="6">
        <v>2.2000000000000002</v>
      </c>
      <c r="F56" s="6">
        <v>0.7</v>
      </c>
      <c r="G56" s="6">
        <v>119</v>
      </c>
      <c r="H56" s="6">
        <f t="shared" si="15"/>
        <v>0.88559322033898302</v>
      </c>
      <c r="I56" s="6">
        <f t="shared" si="16"/>
        <v>0.60273972602739734</v>
      </c>
      <c r="J56" s="6">
        <f t="shared" si="17"/>
        <v>2.1193441290349861</v>
      </c>
    </row>
    <row r="57" spans="1:10" x14ac:dyDescent="0.3">
      <c r="A57" s="6"/>
      <c r="B57" s="6">
        <v>27</v>
      </c>
      <c r="C57" s="7">
        <v>56</v>
      </c>
      <c r="D57" s="6">
        <v>4.72</v>
      </c>
      <c r="E57" s="6">
        <v>3.65</v>
      </c>
      <c r="F57" s="6">
        <v>0.7</v>
      </c>
      <c r="G57" s="6">
        <v>90</v>
      </c>
      <c r="H57" s="6">
        <f t="shared" si="15"/>
        <v>1</v>
      </c>
      <c r="I57" s="6">
        <f t="shared" si="16"/>
        <v>1</v>
      </c>
      <c r="J57" s="6">
        <f t="shared" si="17"/>
        <v>2.3931349973792186</v>
      </c>
    </row>
    <row r="58" spans="1:10" x14ac:dyDescent="0.3">
      <c r="A58" s="8" t="s">
        <v>16</v>
      </c>
      <c r="B58" s="8">
        <v>1</v>
      </c>
      <c r="C58" s="8">
        <v>57</v>
      </c>
      <c r="D58" s="8">
        <v>1.79</v>
      </c>
      <c r="E58" s="8">
        <v>0.21099999999999999</v>
      </c>
      <c r="F58" s="8">
        <v>0.05</v>
      </c>
      <c r="G58" s="8">
        <v>1260</v>
      </c>
      <c r="H58" s="8">
        <f>D58/$D$62</f>
        <v>0.47105263157894739</v>
      </c>
      <c r="I58" s="8">
        <f>E58/$E$62</f>
        <v>6.8506493506493502E-2</v>
      </c>
      <c r="J58" s="8">
        <f>D58/SQRT($V$12)</f>
        <v>0.98239012690772864</v>
      </c>
    </row>
    <row r="59" spans="1:10" x14ac:dyDescent="0.3">
      <c r="A59" s="6"/>
      <c r="B59" s="6">
        <v>2</v>
      </c>
      <c r="C59" s="7">
        <v>58</v>
      </c>
      <c r="D59" s="6">
        <v>2.64</v>
      </c>
      <c r="E59" s="6">
        <v>0.56999999999999995</v>
      </c>
      <c r="F59" s="6">
        <v>0.25</v>
      </c>
      <c r="G59" s="6">
        <v>284</v>
      </c>
      <c r="H59" s="6">
        <f>D59/$D$62</f>
        <v>0.69473684210526321</v>
      </c>
      <c r="I59" s="6">
        <f>E59/$E$62</f>
        <v>0.18506493506493504</v>
      </c>
      <c r="J59" s="6">
        <f>D59/SQRT($V$12)</f>
        <v>1.4488882318639127</v>
      </c>
    </row>
    <row r="60" spans="1:10" x14ac:dyDescent="0.3">
      <c r="A60" s="6"/>
      <c r="B60" s="6">
        <v>3</v>
      </c>
      <c r="C60" s="7">
        <v>59</v>
      </c>
      <c r="D60" s="6">
        <v>3.09</v>
      </c>
      <c r="E60" s="6">
        <v>1.19</v>
      </c>
      <c r="F60" s="6">
        <v>0.4</v>
      </c>
      <c r="G60" s="6">
        <v>127</v>
      </c>
      <c r="H60" s="6">
        <f>D60/$D$62</f>
        <v>0.81315789473684208</v>
      </c>
      <c r="I60" s="6">
        <f>E60/$E$62</f>
        <v>0.38636363636363635</v>
      </c>
      <c r="J60" s="6">
        <f>D60/SQRT($V$12)</f>
        <v>1.6958578168407157</v>
      </c>
    </row>
    <row r="61" spans="1:10" x14ac:dyDescent="0.3">
      <c r="A61" s="6"/>
      <c r="B61" s="6">
        <v>4</v>
      </c>
      <c r="C61" s="7">
        <v>60</v>
      </c>
      <c r="D61" s="6">
        <v>3.66</v>
      </c>
      <c r="E61" s="6">
        <v>2.64</v>
      </c>
      <c r="F61" s="6">
        <v>0.6</v>
      </c>
      <c r="G61" s="6">
        <v>88</v>
      </c>
      <c r="H61" s="6">
        <f>D61/$D$62</f>
        <v>0.96315789473684221</v>
      </c>
      <c r="I61" s="6">
        <f>E61/$E$62</f>
        <v>0.85714285714285721</v>
      </c>
      <c r="J61" s="6">
        <f>D61/SQRT($V$12)</f>
        <v>2.0086859578113332</v>
      </c>
    </row>
    <row r="62" spans="1:10" x14ac:dyDescent="0.3">
      <c r="A62" s="6"/>
      <c r="B62" s="6">
        <v>5</v>
      </c>
      <c r="C62" s="7">
        <v>61</v>
      </c>
      <c r="D62" s="6">
        <v>3.8</v>
      </c>
      <c r="E62" s="6">
        <v>3.08</v>
      </c>
      <c r="F62" s="6">
        <v>0.8</v>
      </c>
      <c r="G62" s="6">
        <v>74</v>
      </c>
      <c r="H62" s="6">
        <f>D62/$D$62</f>
        <v>1</v>
      </c>
      <c r="I62" s="6">
        <f>E62/$E$62</f>
        <v>1</v>
      </c>
      <c r="J62" s="6">
        <f>D62/SQRT($V$12)</f>
        <v>2.0855209398041166</v>
      </c>
    </row>
    <row r="63" spans="1:10" x14ac:dyDescent="0.3">
      <c r="A63" s="8" t="s">
        <v>17</v>
      </c>
      <c r="B63" s="8">
        <v>7</v>
      </c>
      <c r="C63" s="8">
        <v>62</v>
      </c>
      <c r="D63" s="8">
        <v>2.06</v>
      </c>
      <c r="E63" s="8">
        <v>0.18</v>
      </c>
      <c r="F63" s="8">
        <v>0.05</v>
      </c>
      <c r="G63" s="8">
        <v>473</v>
      </c>
      <c r="H63" s="8">
        <f t="shared" ref="H63:H68" si="18">D63/$D$68</f>
        <v>0.59537572254335258</v>
      </c>
      <c r="I63" s="8">
        <f t="shared" ref="I63:I68" si="19">E63/$E$68</f>
        <v>6.5454545454545446E-2</v>
      </c>
      <c r="J63" s="8">
        <f t="shared" ref="J63:J68" si="20">D63/SQRT($V$13)</f>
        <v>1.1305718778938105</v>
      </c>
    </row>
    <row r="64" spans="1:10" x14ac:dyDescent="0.3">
      <c r="A64" s="6"/>
      <c r="B64" s="6">
        <v>11</v>
      </c>
      <c r="C64" s="7">
        <v>63</v>
      </c>
      <c r="D64" s="6">
        <v>2.58</v>
      </c>
      <c r="E64" s="6">
        <v>0.38</v>
      </c>
      <c r="F64" s="6">
        <v>0.2</v>
      </c>
      <c r="G64" s="6">
        <v>216</v>
      </c>
      <c r="H64" s="6">
        <f t="shared" si="18"/>
        <v>0.74566473988439308</v>
      </c>
      <c r="I64" s="6">
        <f t="shared" si="19"/>
        <v>0.13818181818181818</v>
      </c>
      <c r="J64" s="6">
        <f t="shared" si="20"/>
        <v>1.4159589538670054</v>
      </c>
    </row>
    <row r="65" spans="1:10" x14ac:dyDescent="0.3">
      <c r="A65" s="6"/>
      <c r="B65" s="6">
        <v>12</v>
      </c>
      <c r="C65" s="7">
        <v>64</v>
      </c>
      <c r="D65" s="6">
        <v>2.65</v>
      </c>
      <c r="E65" s="6">
        <v>0.78</v>
      </c>
      <c r="F65" s="6">
        <v>0.3</v>
      </c>
      <c r="G65" s="6">
        <v>248</v>
      </c>
      <c r="H65" s="6">
        <f t="shared" si="18"/>
        <v>0.76589595375722541</v>
      </c>
      <c r="I65" s="6">
        <f t="shared" si="19"/>
        <v>0.28363636363636363</v>
      </c>
      <c r="J65" s="6">
        <f t="shared" si="20"/>
        <v>1.4543764448633971</v>
      </c>
    </row>
    <row r="66" spans="1:10" x14ac:dyDescent="0.3">
      <c r="A66" s="6"/>
      <c r="B66" s="6">
        <v>15</v>
      </c>
      <c r="C66" s="7">
        <v>65</v>
      </c>
      <c r="D66" s="6">
        <v>3.11</v>
      </c>
      <c r="E66" s="6">
        <v>1.3</v>
      </c>
      <c r="F66" s="6">
        <v>0.4</v>
      </c>
      <c r="G66" s="6">
        <v>120</v>
      </c>
      <c r="H66" s="6">
        <f t="shared" si="18"/>
        <v>0.89884393063583812</v>
      </c>
      <c r="I66" s="6">
        <f t="shared" si="19"/>
        <v>0.47272727272727272</v>
      </c>
      <c r="J66" s="6">
        <f t="shared" si="20"/>
        <v>1.7068342428396848</v>
      </c>
    </row>
    <row r="67" spans="1:10" x14ac:dyDescent="0.3">
      <c r="A67" s="6"/>
      <c r="B67" s="6">
        <v>16</v>
      </c>
      <c r="C67" s="7">
        <v>66</v>
      </c>
      <c r="D67" s="6">
        <v>3.15</v>
      </c>
      <c r="E67" s="6">
        <v>1.83</v>
      </c>
      <c r="F67" s="6">
        <v>0.8</v>
      </c>
      <c r="G67" s="6">
        <v>120</v>
      </c>
      <c r="H67" s="6">
        <f t="shared" si="18"/>
        <v>0.91040462427745661</v>
      </c>
      <c r="I67" s="6">
        <f t="shared" si="19"/>
        <v>0.66545454545454552</v>
      </c>
      <c r="J67" s="6">
        <f t="shared" si="20"/>
        <v>1.7287870948376229</v>
      </c>
    </row>
    <row r="68" spans="1:10" x14ac:dyDescent="0.3">
      <c r="A68" s="6"/>
      <c r="B68" s="6">
        <v>18</v>
      </c>
      <c r="C68" s="7">
        <v>67</v>
      </c>
      <c r="D68" s="6">
        <v>3.46</v>
      </c>
      <c r="E68" s="6">
        <v>2.75</v>
      </c>
      <c r="F68" s="6">
        <v>1.2</v>
      </c>
      <c r="G68" s="6">
        <v>115</v>
      </c>
      <c r="H68" s="6">
        <f t="shared" si="18"/>
        <v>1</v>
      </c>
      <c r="I68" s="6">
        <f t="shared" si="19"/>
        <v>1</v>
      </c>
      <c r="J68" s="6">
        <f t="shared" si="20"/>
        <v>1.898921697821643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90"/>
  <sheetViews>
    <sheetView zoomScale="85" zoomScaleNormal="85" workbookViewId="0">
      <selection activeCell="H125" sqref="H125"/>
    </sheetView>
  </sheetViews>
  <sheetFormatPr defaultRowHeight="14.4" x14ac:dyDescent="0.3"/>
  <cols>
    <col min="1" max="1" width="10.8867187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0" max="13" width="11" customWidth="1"/>
    <col min="16" max="16" width="11.109375" customWidth="1"/>
    <col min="18" max="18" width="11" customWidth="1"/>
  </cols>
  <sheetData>
    <row r="1" spans="1:25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56</v>
      </c>
      <c r="J1" s="40" t="s">
        <v>67</v>
      </c>
      <c r="K1" s="40" t="s">
        <v>65</v>
      </c>
      <c r="L1" s="40" t="s">
        <v>66</v>
      </c>
      <c r="M1" s="40" t="s">
        <v>64</v>
      </c>
      <c r="P1" s="10" t="s">
        <v>68</v>
      </c>
      <c r="Q1" s="10" t="s">
        <v>45</v>
      </c>
      <c r="S1" s="2"/>
      <c r="T1" s="2" t="s">
        <v>1</v>
      </c>
      <c r="U1" s="2" t="s">
        <v>2</v>
      </c>
      <c r="V1" s="2" t="s">
        <v>4</v>
      </c>
      <c r="W1" s="2" t="s">
        <v>5</v>
      </c>
      <c r="X1" s="2" t="s">
        <v>7</v>
      </c>
      <c r="Y1" s="2" t="s">
        <v>8</v>
      </c>
    </row>
    <row r="2" spans="1:25" ht="15" x14ac:dyDescent="0.25">
      <c r="A2" s="24" t="s">
        <v>3</v>
      </c>
      <c r="B2" s="24">
        <v>1</v>
      </c>
      <c r="C2" s="24">
        <v>1</v>
      </c>
      <c r="D2" s="24">
        <v>2.06</v>
      </c>
      <c r="E2" s="24">
        <v>0.12</v>
      </c>
      <c r="F2" s="51">
        <v>0.09</v>
      </c>
      <c r="G2" s="24">
        <f t="shared" ref="G2:G8" si="0">D2/$D$8</f>
        <v>0.39539347408829179</v>
      </c>
      <c r="H2" s="24">
        <f t="shared" ref="H2:H8" si="1">E2/$E$8</f>
        <v>2.6845637583892617E-2</v>
      </c>
      <c r="I2" s="39">
        <f t="shared" ref="I2:I8" si="2">D2/SQRT($Y$3)</f>
        <v>1.0417867790937976</v>
      </c>
      <c r="J2">
        <f>ABS(K2-L2)/2</f>
        <v>2.0609000000000002</v>
      </c>
      <c r="K2" s="42">
        <v>2</v>
      </c>
      <c r="L2">
        <f>M2/2-SQRT(M2^2/4+D2^2)</f>
        <v>-2.1218000000000004</v>
      </c>
      <c r="M2">
        <f>-(D2^2-K2^2)/K2</f>
        <v>-0.12179999999999991</v>
      </c>
      <c r="P2" s="24">
        <v>0.1</v>
      </c>
      <c r="Q2" s="24">
        <v>368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</row>
    <row r="3" spans="1:25" ht="15" x14ac:dyDescent="0.25">
      <c r="A3" s="24" t="s">
        <v>3</v>
      </c>
      <c r="B3" s="24">
        <v>2</v>
      </c>
      <c r="C3" s="24">
        <v>2</v>
      </c>
      <c r="D3" s="24">
        <v>2.64</v>
      </c>
      <c r="E3" s="24">
        <v>0.91</v>
      </c>
      <c r="F3" s="51">
        <v>0.11</v>
      </c>
      <c r="G3" s="24">
        <f t="shared" si="0"/>
        <v>0.50671785028790794</v>
      </c>
      <c r="H3" s="24">
        <f t="shared" si="1"/>
        <v>0.20357941834451904</v>
      </c>
      <c r="I3" s="24">
        <f t="shared" si="2"/>
        <v>1.3351053867998184</v>
      </c>
      <c r="J3">
        <f t="shared" ref="J3:J8" si="3">ABS(K3-L3)/2</f>
        <v>2.8360000000000003</v>
      </c>
      <c r="K3" s="42">
        <v>1.8</v>
      </c>
      <c r="L3">
        <f t="shared" ref="L3:L8" si="4">M3/2-SQRT(M3^2/4+D3^2)</f>
        <v>-3.8720000000000003</v>
      </c>
      <c r="M3">
        <f t="shared" ref="M3:M7" si="5">-(D3^2-K3^2)/K3</f>
        <v>-2.0720000000000001</v>
      </c>
      <c r="P3" s="24">
        <v>0.2</v>
      </c>
      <c r="Q3" s="24">
        <v>158</v>
      </c>
      <c r="S3" t="s">
        <v>3</v>
      </c>
      <c r="T3">
        <v>0</v>
      </c>
      <c r="U3">
        <v>0</v>
      </c>
      <c r="V3">
        <v>3.31</v>
      </c>
      <c r="W3">
        <v>0.42</v>
      </c>
      <c r="X3">
        <v>43</v>
      </c>
      <c r="Y3">
        <v>3.91</v>
      </c>
    </row>
    <row r="4" spans="1:25" ht="15" x14ac:dyDescent="0.25">
      <c r="A4" s="24" t="s">
        <v>3</v>
      </c>
      <c r="B4" s="24">
        <v>3</v>
      </c>
      <c r="C4" s="24">
        <v>3</v>
      </c>
      <c r="D4" s="24">
        <v>3.01</v>
      </c>
      <c r="E4" s="24">
        <v>1.68</v>
      </c>
      <c r="F4" s="51">
        <v>0.13</v>
      </c>
      <c r="G4" s="24">
        <f t="shared" si="0"/>
        <v>0.57773512476007671</v>
      </c>
      <c r="H4" s="24">
        <f t="shared" si="1"/>
        <v>0.37583892617449666</v>
      </c>
      <c r="I4" s="24">
        <f t="shared" si="2"/>
        <v>1.5222224296467624</v>
      </c>
      <c r="J4">
        <f t="shared" si="3"/>
        <v>3.416694444444444</v>
      </c>
      <c r="K4" s="42">
        <v>1.8</v>
      </c>
      <c r="L4">
        <f t="shared" si="4"/>
        <v>-5.0333888888888882</v>
      </c>
      <c r="M4">
        <f t="shared" si="5"/>
        <v>-3.233388888888888</v>
      </c>
      <c r="P4" s="24">
        <v>0.3</v>
      </c>
      <c r="Q4" s="24">
        <v>110</v>
      </c>
      <c r="S4" t="s">
        <v>57</v>
      </c>
      <c r="T4">
        <v>0</v>
      </c>
      <c r="U4">
        <v>0</v>
      </c>
      <c r="V4">
        <v>3.31</v>
      </c>
      <c r="W4">
        <v>0.42</v>
      </c>
      <c r="X4">
        <v>43</v>
      </c>
      <c r="Y4">
        <v>3.91</v>
      </c>
    </row>
    <row r="5" spans="1:25" ht="15" x14ac:dyDescent="0.25">
      <c r="A5" s="24" t="s">
        <v>3</v>
      </c>
      <c r="B5" s="24">
        <v>4</v>
      </c>
      <c r="C5" s="24">
        <v>4</v>
      </c>
      <c r="D5" s="24">
        <v>3.65</v>
      </c>
      <c r="E5" s="24">
        <v>2.36</v>
      </c>
      <c r="F5" s="51">
        <v>0.13</v>
      </c>
      <c r="G5" s="24">
        <f t="shared" si="0"/>
        <v>0.70057581573896355</v>
      </c>
      <c r="H5" s="24">
        <f t="shared" si="1"/>
        <v>0.52796420581655479</v>
      </c>
      <c r="I5" s="24">
        <f t="shared" si="2"/>
        <v>1.8458843415982336</v>
      </c>
      <c r="J5">
        <f t="shared" si="3"/>
        <v>4.6006944444444446</v>
      </c>
      <c r="K5" s="42">
        <v>1.8</v>
      </c>
      <c r="L5">
        <f t="shared" si="4"/>
        <v>-7.4013888888888886</v>
      </c>
      <c r="M5">
        <f t="shared" si="5"/>
        <v>-5.6013888888888888</v>
      </c>
      <c r="P5" s="24">
        <v>0.3</v>
      </c>
      <c r="Q5" s="24">
        <v>101</v>
      </c>
      <c r="S5" t="s">
        <v>10</v>
      </c>
      <c r="T5">
        <v>0.5</v>
      </c>
      <c r="U5">
        <v>79</v>
      </c>
      <c r="V5">
        <v>3.31</v>
      </c>
      <c r="W5">
        <v>0</v>
      </c>
      <c r="X5">
        <v>53.2</v>
      </c>
      <c r="Y5">
        <v>3.66</v>
      </c>
    </row>
    <row r="6" spans="1:25" ht="15" x14ac:dyDescent="0.25">
      <c r="A6" s="24" t="s">
        <v>3</v>
      </c>
      <c r="B6" s="24">
        <v>5</v>
      </c>
      <c r="C6" s="24">
        <v>5</v>
      </c>
      <c r="D6" s="24">
        <v>4.17</v>
      </c>
      <c r="E6" s="24">
        <v>3</v>
      </c>
      <c r="F6" s="51">
        <v>0.14000000000000001</v>
      </c>
      <c r="G6" s="24">
        <f t="shared" si="0"/>
        <v>0.80038387715930903</v>
      </c>
      <c r="H6" s="24">
        <f t="shared" si="1"/>
        <v>0.67114093959731547</v>
      </c>
      <c r="I6" s="24">
        <f t="shared" si="2"/>
        <v>2.108859645058804</v>
      </c>
      <c r="J6">
        <f t="shared" si="3"/>
        <v>5.7302499999999998</v>
      </c>
      <c r="K6" s="42">
        <v>1.8</v>
      </c>
      <c r="L6">
        <f t="shared" si="4"/>
        <v>-9.660499999999999</v>
      </c>
      <c r="M6">
        <f t="shared" si="5"/>
        <v>-7.8604999999999992</v>
      </c>
      <c r="P6" s="24">
        <v>0.4</v>
      </c>
      <c r="Q6" s="24">
        <v>90</v>
      </c>
      <c r="S6" t="s">
        <v>11</v>
      </c>
      <c r="T6">
        <v>0.5</v>
      </c>
      <c r="U6">
        <v>79</v>
      </c>
      <c r="V6">
        <v>3.31</v>
      </c>
      <c r="W6">
        <v>0</v>
      </c>
      <c r="X6">
        <v>53.2</v>
      </c>
      <c r="Y6">
        <v>3.66</v>
      </c>
    </row>
    <row r="7" spans="1:25" ht="15" x14ac:dyDescent="0.25">
      <c r="A7" s="24" t="s">
        <v>3</v>
      </c>
      <c r="B7" s="24">
        <v>6</v>
      </c>
      <c r="C7" s="24">
        <v>6</v>
      </c>
      <c r="D7" s="24">
        <v>4.68</v>
      </c>
      <c r="E7" s="24">
        <v>3.81</v>
      </c>
      <c r="F7" s="51">
        <v>0.15</v>
      </c>
      <c r="G7" s="24">
        <f t="shared" si="0"/>
        <v>0.89827255278310936</v>
      </c>
      <c r="H7" s="24">
        <f t="shared" si="1"/>
        <v>0.85234899328859071</v>
      </c>
      <c r="I7" s="24">
        <f t="shared" si="2"/>
        <v>2.3667777311451323</v>
      </c>
      <c r="J7">
        <f t="shared" si="3"/>
        <v>6.984</v>
      </c>
      <c r="K7" s="42">
        <v>1.8</v>
      </c>
      <c r="L7">
        <f t="shared" si="4"/>
        <v>-12.167999999999999</v>
      </c>
      <c r="M7">
        <f t="shared" si="5"/>
        <v>-10.367999999999999</v>
      </c>
      <c r="P7" s="24">
        <v>0.45</v>
      </c>
      <c r="Q7" s="24">
        <v>76</v>
      </c>
      <c r="S7" t="s">
        <v>12</v>
      </c>
      <c r="T7">
        <v>1</v>
      </c>
      <c r="U7">
        <v>79</v>
      </c>
      <c r="V7">
        <v>3.31</v>
      </c>
      <c r="W7">
        <v>0</v>
      </c>
      <c r="X7">
        <v>57.5</v>
      </c>
      <c r="Y7">
        <v>4.13</v>
      </c>
    </row>
    <row r="8" spans="1:25" ht="15" x14ac:dyDescent="0.25">
      <c r="A8" s="24" t="s">
        <v>3</v>
      </c>
      <c r="B8" s="24">
        <v>7</v>
      </c>
      <c r="C8" s="24">
        <v>7</v>
      </c>
      <c r="D8" s="24">
        <v>5.21</v>
      </c>
      <c r="E8" s="24">
        <v>4.47</v>
      </c>
      <c r="F8" s="51">
        <v>0.2</v>
      </c>
      <c r="G8" s="24">
        <f t="shared" si="0"/>
        <v>1</v>
      </c>
      <c r="H8" s="24">
        <f t="shared" si="1"/>
        <v>1</v>
      </c>
      <c r="I8" s="24">
        <f t="shared" si="2"/>
        <v>2.6348102519799443</v>
      </c>
      <c r="J8">
        <f t="shared" si="3"/>
        <v>8.440027777777777</v>
      </c>
      <c r="K8" s="42">
        <v>1.8</v>
      </c>
      <c r="L8">
        <f t="shared" si="4"/>
        <v>-15.080055555555553</v>
      </c>
      <c r="M8">
        <f>-(D8^2-K8^2)/K8</f>
        <v>-13.280055555555554</v>
      </c>
      <c r="P8" s="24">
        <v>0.5</v>
      </c>
      <c r="Q8" s="24">
        <v>72</v>
      </c>
      <c r="S8" t="s">
        <v>13</v>
      </c>
      <c r="T8">
        <v>1</v>
      </c>
      <c r="U8">
        <v>79</v>
      </c>
      <c r="V8">
        <v>3.31</v>
      </c>
      <c r="W8">
        <v>0</v>
      </c>
      <c r="X8">
        <v>57.5</v>
      </c>
      <c r="Y8">
        <v>4.13</v>
      </c>
    </row>
    <row r="9" spans="1:25" ht="15" x14ac:dyDescent="0.25">
      <c r="A9" s="27" t="s">
        <v>57</v>
      </c>
      <c r="B9" s="27">
        <v>7</v>
      </c>
      <c r="C9" s="24">
        <v>8</v>
      </c>
      <c r="D9" s="27">
        <v>2.15</v>
      </c>
      <c r="E9" s="27">
        <v>0.39</v>
      </c>
      <c r="F9" s="51">
        <v>0.08</v>
      </c>
      <c r="G9" s="27">
        <f t="shared" ref="G9:G21" si="6">D9/$D$21</f>
        <v>0.40719696969696967</v>
      </c>
      <c r="H9" s="27">
        <f t="shared" ref="H9:H21" si="7">E9/$E$21</f>
        <v>5.5084745762711863E-2</v>
      </c>
      <c r="I9" s="27">
        <f t="shared" ref="I9:I21" si="8">D9/SQRT($Y$4)</f>
        <v>1.0873017354619732</v>
      </c>
      <c r="P9" s="27">
        <v>0.15</v>
      </c>
      <c r="Q9" s="27">
        <v>336</v>
      </c>
      <c r="S9" t="s">
        <v>33</v>
      </c>
      <c r="T9">
        <v>1</v>
      </c>
      <c r="U9">
        <v>79</v>
      </c>
      <c r="V9">
        <v>3.31</v>
      </c>
      <c r="W9">
        <v>0</v>
      </c>
      <c r="X9">
        <v>43.2</v>
      </c>
      <c r="Y9">
        <v>4</v>
      </c>
    </row>
    <row r="10" spans="1:25" ht="15" x14ac:dyDescent="0.25">
      <c r="A10" s="27" t="s">
        <v>57</v>
      </c>
      <c r="B10" s="27">
        <v>8</v>
      </c>
      <c r="C10" s="24">
        <v>9</v>
      </c>
      <c r="D10" s="27">
        <v>2.0699999999999998</v>
      </c>
      <c r="E10" s="27">
        <v>0.36</v>
      </c>
      <c r="F10" s="51">
        <v>7.0000000000000007E-2</v>
      </c>
      <c r="G10" s="27">
        <f t="shared" si="6"/>
        <v>0.39204545454545447</v>
      </c>
      <c r="H10" s="27">
        <f t="shared" si="7"/>
        <v>5.084745762711864E-2</v>
      </c>
      <c r="I10" s="27">
        <f t="shared" si="8"/>
        <v>1.0468439964680392</v>
      </c>
      <c r="P10" s="27">
        <v>0.15</v>
      </c>
      <c r="Q10" s="27">
        <v>525</v>
      </c>
      <c r="S10" t="s">
        <v>34</v>
      </c>
      <c r="T10">
        <v>1</v>
      </c>
      <c r="U10">
        <v>79</v>
      </c>
      <c r="V10">
        <v>3.31</v>
      </c>
      <c r="W10">
        <v>0</v>
      </c>
      <c r="X10">
        <v>60.2</v>
      </c>
      <c r="Y10">
        <v>4.57</v>
      </c>
    </row>
    <row r="11" spans="1:25" ht="15" x14ac:dyDescent="0.25">
      <c r="A11" s="27" t="s">
        <v>57</v>
      </c>
      <c r="B11" s="27">
        <v>12</v>
      </c>
      <c r="C11" s="24">
        <v>10</v>
      </c>
      <c r="D11" s="27">
        <v>2.65</v>
      </c>
      <c r="E11" s="27">
        <v>1.32</v>
      </c>
      <c r="F11" s="51">
        <v>0.1</v>
      </c>
      <c r="G11" s="27">
        <f t="shared" si="6"/>
        <v>0.50189393939393934</v>
      </c>
      <c r="H11" s="27">
        <f t="shared" si="7"/>
        <v>0.1864406779661017</v>
      </c>
      <c r="I11" s="27">
        <f t="shared" si="8"/>
        <v>1.34016260417406</v>
      </c>
      <c r="P11" s="27">
        <v>0.2</v>
      </c>
      <c r="Q11" s="27">
        <v>158</v>
      </c>
      <c r="S11" t="s">
        <v>15</v>
      </c>
      <c r="T11">
        <v>1.5</v>
      </c>
      <c r="U11">
        <v>79</v>
      </c>
      <c r="V11">
        <v>3.31</v>
      </c>
      <c r="W11">
        <v>0</v>
      </c>
      <c r="X11">
        <v>48.9</v>
      </c>
      <c r="Y11">
        <v>3.89</v>
      </c>
    </row>
    <row r="12" spans="1:25" ht="15" x14ac:dyDescent="0.25">
      <c r="A12" s="27" t="s">
        <v>57</v>
      </c>
      <c r="B12" s="27">
        <v>15</v>
      </c>
      <c r="C12" s="24">
        <v>11</v>
      </c>
      <c r="D12" s="27">
        <v>3.13</v>
      </c>
      <c r="E12" s="27">
        <v>1.72</v>
      </c>
      <c r="F12" s="51">
        <v>0.13</v>
      </c>
      <c r="G12" s="27">
        <f t="shared" si="6"/>
        <v>0.59280303030303028</v>
      </c>
      <c r="H12" s="27">
        <f t="shared" si="7"/>
        <v>0.24293785310734461</v>
      </c>
      <c r="I12" s="27">
        <f t="shared" si="8"/>
        <v>1.5829090381376634</v>
      </c>
      <c r="P12" s="27">
        <v>0.25</v>
      </c>
      <c r="Q12" s="27">
        <v>133</v>
      </c>
      <c r="S12" t="s">
        <v>16</v>
      </c>
      <c r="T12">
        <v>1</v>
      </c>
      <c r="U12">
        <v>55</v>
      </c>
      <c r="V12">
        <v>3.31</v>
      </c>
      <c r="W12">
        <v>0</v>
      </c>
      <c r="X12">
        <v>50.1</v>
      </c>
      <c r="Y12">
        <v>3.32</v>
      </c>
    </row>
    <row r="13" spans="1:25" ht="15" x14ac:dyDescent="0.25">
      <c r="A13" s="27" t="s">
        <v>57</v>
      </c>
      <c r="B13" s="27">
        <v>16</v>
      </c>
      <c r="C13" s="24">
        <v>12</v>
      </c>
      <c r="D13" s="27">
        <v>3.11</v>
      </c>
      <c r="E13" s="27">
        <v>2.08</v>
      </c>
      <c r="F13" s="51">
        <v>0.14000000000000001</v>
      </c>
      <c r="G13" s="27">
        <f t="shared" si="6"/>
        <v>0.58901515151515149</v>
      </c>
      <c r="H13" s="27">
        <f t="shared" si="7"/>
        <v>0.29378531073446329</v>
      </c>
      <c r="I13" s="27">
        <f t="shared" si="8"/>
        <v>1.5727946033891798</v>
      </c>
      <c r="P13" s="27">
        <v>0.35</v>
      </c>
      <c r="Q13" s="27">
        <v>105</v>
      </c>
      <c r="S13" t="s">
        <v>17</v>
      </c>
      <c r="T13">
        <v>1</v>
      </c>
      <c r="U13">
        <v>55</v>
      </c>
      <c r="V13">
        <v>3.31</v>
      </c>
      <c r="W13">
        <v>0</v>
      </c>
      <c r="X13">
        <v>50.1</v>
      </c>
      <c r="Y13">
        <v>3.32</v>
      </c>
    </row>
    <row r="14" spans="1:25" x14ac:dyDescent="0.3">
      <c r="A14" s="27" t="s">
        <v>57</v>
      </c>
      <c r="B14" s="27">
        <v>19</v>
      </c>
      <c r="C14" s="24">
        <v>13</v>
      </c>
      <c r="D14" s="27">
        <v>3.62</v>
      </c>
      <c r="E14" s="27">
        <v>2.63</v>
      </c>
      <c r="F14" s="51">
        <v>0.18</v>
      </c>
      <c r="G14" s="27">
        <f t="shared" si="6"/>
        <v>0.68560606060606055</v>
      </c>
      <c r="H14" s="27">
        <f t="shared" si="7"/>
        <v>0.37146892655367231</v>
      </c>
      <c r="I14" s="27">
        <f t="shared" si="8"/>
        <v>1.8307126894755084</v>
      </c>
      <c r="P14" s="27">
        <v>0.3</v>
      </c>
      <c r="Q14" s="27">
        <v>94</v>
      </c>
      <c r="S14" t="s">
        <v>18</v>
      </c>
      <c r="T14">
        <v>0</v>
      </c>
      <c r="U14">
        <v>0</v>
      </c>
      <c r="V14">
        <v>3.31</v>
      </c>
      <c r="W14">
        <v>0.42</v>
      </c>
      <c r="X14">
        <v>65.7</v>
      </c>
      <c r="Y14">
        <v>4.07</v>
      </c>
    </row>
    <row r="15" spans="1:25" x14ac:dyDescent="0.3">
      <c r="A15" s="27" t="s">
        <v>57</v>
      </c>
      <c r="B15" s="27">
        <v>20</v>
      </c>
      <c r="C15" s="24">
        <v>14</v>
      </c>
      <c r="D15" s="27">
        <v>3.6</v>
      </c>
      <c r="E15" s="27">
        <v>2.59</v>
      </c>
      <c r="F15" s="51">
        <v>0.18</v>
      </c>
      <c r="G15" s="27">
        <f t="shared" si="6"/>
        <v>0.68181818181818177</v>
      </c>
      <c r="H15" s="27">
        <f t="shared" si="7"/>
        <v>0.36581920903954801</v>
      </c>
      <c r="I15" s="27">
        <f t="shared" si="8"/>
        <v>1.820598254727025</v>
      </c>
      <c r="P15" s="27">
        <v>0.4</v>
      </c>
      <c r="Q15" s="27">
        <v>101</v>
      </c>
      <c r="S15" t="s">
        <v>19</v>
      </c>
      <c r="T15">
        <v>0.5</v>
      </c>
      <c r="U15">
        <v>81</v>
      </c>
      <c r="V15">
        <v>3.31</v>
      </c>
      <c r="W15">
        <v>0</v>
      </c>
      <c r="X15">
        <v>51.4</v>
      </c>
      <c r="Y15">
        <v>3.77</v>
      </c>
    </row>
    <row r="16" spans="1:25" x14ac:dyDescent="0.3">
      <c r="A16" s="27" t="s">
        <v>57</v>
      </c>
      <c r="B16" s="27">
        <v>23</v>
      </c>
      <c r="C16" s="24">
        <v>15</v>
      </c>
      <c r="D16" s="27">
        <v>4.18</v>
      </c>
      <c r="E16" s="27">
        <v>3.45</v>
      </c>
      <c r="F16" s="51">
        <v>0.2</v>
      </c>
      <c r="G16" s="27">
        <f t="shared" si="6"/>
        <v>0.79166666666666663</v>
      </c>
      <c r="H16" s="27">
        <f t="shared" si="7"/>
        <v>0.48728813559322037</v>
      </c>
      <c r="I16" s="27">
        <f t="shared" si="8"/>
        <v>2.1139168624330456</v>
      </c>
      <c r="P16" s="27">
        <v>0.5</v>
      </c>
      <c r="Q16" s="27">
        <v>90</v>
      </c>
      <c r="S16" t="s">
        <v>20</v>
      </c>
      <c r="T16">
        <v>1</v>
      </c>
      <c r="U16">
        <v>81</v>
      </c>
      <c r="V16">
        <v>3.31</v>
      </c>
      <c r="W16">
        <v>0</v>
      </c>
      <c r="X16">
        <v>53.4</v>
      </c>
      <c r="Y16">
        <v>3.74</v>
      </c>
    </row>
    <row r="17" spans="1:25" x14ac:dyDescent="0.3">
      <c r="A17" s="27" t="s">
        <v>57</v>
      </c>
      <c r="B17" s="27">
        <v>24</v>
      </c>
      <c r="C17" s="24">
        <v>16</v>
      </c>
      <c r="D17" s="27">
        <v>4.1900000000000004</v>
      </c>
      <c r="E17" s="27">
        <v>3.3</v>
      </c>
      <c r="F17" s="51">
        <v>0.22</v>
      </c>
      <c r="G17" s="27">
        <f t="shared" si="6"/>
        <v>0.79356060606060608</v>
      </c>
      <c r="H17" s="27">
        <f t="shared" si="7"/>
        <v>0.46610169491525422</v>
      </c>
      <c r="I17" s="27">
        <f t="shared" si="8"/>
        <v>2.1189740798072876</v>
      </c>
      <c r="P17" s="27">
        <v>0.5</v>
      </c>
      <c r="Q17" s="27">
        <v>94</v>
      </c>
      <c r="S17" t="s">
        <v>21</v>
      </c>
      <c r="T17">
        <v>1.5</v>
      </c>
      <c r="U17">
        <v>81</v>
      </c>
      <c r="V17">
        <v>3.31</v>
      </c>
      <c r="W17">
        <v>0</v>
      </c>
      <c r="X17">
        <v>49.7</v>
      </c>
      <c r="Y17">
        <v>4.55</v>
      </c>
    </row>
    <row r="18" spans="1:25" x14ac:dyDescent="0.3">
      <c r="A18" s="27" t="s">
        <v>57</v>
      </c>
      <c r="B18" s="27">
        <v>27</v>
      </c>
      <c r="C18" s="24">
        <v>17</v>
      </c>
      <c r="D18" s="27">
        <v>4.8099999999999996</v>
      </c>
      <c r="E18" s="27">
        <v>4.68</v>
      </c>
      <c r="F18" s="51">
        <v>0.28000000000000003</v>
      </c>
      <c r="G18" s="27">
        <f t="shared" si="6"/>
        <v>0.9109848484848484</v>
      </c>
      <c r="H18" s="27">
        <f t="shared" si="7"/>
        <v>0.66101694915254228</v>
      </c>
      <c r="I18" s="27">
        <f t="shared" si="8"/>
        <v>2.4325215570102747</v>
      </c>
      <c r="P18" s="27">
        <v>0.6</v>
      </c>
      <c r="Q18" s="27">
        <v>79</v>
      </c>
      <c r="S18" t="s">
        <v>22</v>
      </c>
      <c r="T18">
        <v>1.5</v>
      </c>
      <c r="U18">
        <v>79</v>
      </c>
      <c r="V18">
        <v>3.31</v>
      </c>
      <c r="W18">
        <v>0</v>
      </c>
      <c r="X18">
        <v>59.7</v>
      </c>
      <c r="Y18">
        <v>4.2699999999999996</v>
      </c>
    </row>
    <row r="19" spans="1:25" x14ac:dyDescent="0.3">
      <c r="A19" s="27" t="s">
        <v>57</v>
      </c>
      <c r="B19" s="27">
        <v>28</v>
      </c>
      <c r="C19" s="24">
        <v>18</v>
      </c>
      <c r="D19" s="27">
        <v>4.7300000000000004</v>
      </c>
      <c r="E19" s="27">
        <v>4.46</v>
      </c>
      <c r="F19" s="51">
        <v>0.28999999999999998</v>
      </c>
      <c r="G19" s="27">
        <f t="shared" si="6"/>
        <v>0.89583333333333337</v>
      </c>
      <c r="H19" s="27">
        <f t="shared" si="7"/>
        <v>0.62994350282485878</v>
      </c>
      <c r="I19" s="27">
        <f t="shared" si="8"/>
        <v>2.3920638180163412</v>
      </c>
      <c r="P19" s="27">
        <v>0.85</v>
      </c>
      <c r="Q19" s="27">
        <v>79</v>
      </c>
      <c r="S19" t="s">
        <v>23</v>
      </c>
      <c r="T19">
        <v>1.5</v>
      </c>
      <c r="U19">
        <v>64</v>
      </c>
      <c r="V19">
        <v>3.31</v>
      </c>
      <c r="W19">
        <v>0</v>
      </c>
      <c r="X19">
        <v>45.5</v>
      </c>
      <c r="Y19">
        <v>4.9400000000000004</v>
      </c>
    </row>
    <row r="20" spans="1:25" x14ac:dyDescent="0.3">
      <c r="A20" s="27" t="s">
        <v>57</v>
      </c>
      <c r="B20" s="27">
        <v>31</v>
      </c>
      <c r="C20" s="24">
        <v>19</v>
      </c>
      <c r="D20" s="27">
        <v>5.27</v>
      </c>
      <c r="E20" s="27">
        <v>6.98</v>
      </c>
      <c r="F20" s="51">
        <v>0.36</v>
      </c>
      <c r="G20" s="27">
        <f t="shared" si="6"/>
        <v>0.99810606060606044</v>
      </c>
      <c r="H20" s="27">
        <f t="shared" si="7"/>
        <v>0.98587570621468934</v>
      </c>
      <c r="I20" s="27">
        <f t="shared" si="8"/>
        <v>2.6651535562253947</v>
      </c>
      <c r="P20" s="27">
        <v>0.9</v>
      </c>
      <c r="Q20" s="27">
        <v>70</v>
      </c>
      <c r="S20" t="s">
        <v>24</v>
      </c>
      <c r="T20">
        <v>0</v>
      </c>
      <c r="U20">
        <v>0</v>
      </c>
      <c r="V20">
        <v>3.31</v>
      </c>
      <c r="W20">
        <v>0.42</v>
      </c>
      <c r="X20">
        <v>90.5</v>
      </c>
      <c r="Y20">
        <v>4.13</v>
      </c>
    </row>
    <row r="21" spans="1:25" x14ac:dyDescent="0.3">
      <c r="A21" s="27" t="s">
        <v>57</v>
      </c>
      <c r="B21" s="27">
        <v>32</v>
      </c>
      <c r="C21" s="24">
        <v>20</v>
      </c>
      <c r="D21" s="27">
        <v>5.28</v>
      </c>
      <c r="E21" s="27">
        <v>7.08</v>
      </c>
      <c r="F21" s="51">
        <v>0.39</v>
      </c>
      <c r="G21" s="27">
        <f t="shared" si="6"/>
        <v>1</v>
      </c>
      <c r="H21" s="27">
        <f t="shared" si="7"/>
        <v>1</v>
      </c>
      <c r="I21" s="27">
        <f t="shared" si="8"/>
        <v>2.6702107735996368</v>
      </c>
      <c r="P21" s="27">
        <v>1.4</v>
      </c>
      <c r="Q21" s="27">
        <v>70</v>
      </c>
      <c r="S21" t="s">
        <v>25</v>
      </c>
      <c r="T21">
        <v>1.5</v>
      </c>
      <c r="U21">
        <v>81</v>
      </c>
      <c r="V21">
        <v>3.31</v>
      </c>
      <c r="W21">
        <v>0</v>
      </c>
      <c r="X21">
        <v>79</v>
      </c>
      <c r="Y21">
        <v>4.99</v>
      </c>
    </row>
    <row r="22" spans="1:25" x14ac:dyDescent="0.3">
      <c r="A22" s="23" t="s">
        <v>10</v>
      </c>
      <c r="B22" s="23">
        <v>1</v>
      </c>
      <c r="C22" s="24">
        <v>21</v>
      </c>
      <c r="D22" s="23">
        <v>2.31</v>
      </c>
      <c r="E22" s="23">
        <v>0.22</v>
      </c>
      <c r="F22" s="51">
        <v>0.08</v>
      </c>
      <c r="G22" s="23">
        <f>D22/$D$23</f>
        <v>0.74516129032258061</v>
      </c>
      <c r="H22" s="23">
        <f>E22/$E$23</f>
        <v>0.13253012048192772</v>
      </c>
      <c r="I22" s="23">
        <f>D22/SQRT($Y$5)</f>
        <v>1.2074563427603215</v>
      </c>
      <c r="J22">
        <f>ABS(K22-L22)/2</f>
        <v>2.3127499999999999</v>
      </c>
      <c r="K22" s="42">
        <v>2.2000000000000002</v>
      </c>
      <c r="L22">
        <f>M22/2-SQRT(M22^2/4+D22^2)</f>
        <v>-2.4254999999999995</v>
      </c>
      <c r="M22">
        <f>-(D22^2-K22^2)/K22</f>
        <v>-0.22549999999999967</v>
      </c>
      <c r="P22" s="23">
        <v>0.1</v>
      </c>
      <c r="Q22" s="23">
        <v>1260</v>
      </c>
      <c r="S22" t="s">
        <v>26</v>
      </c>
      <c r="T22">
        <v>1.5</v>
      </c>
      <c r="U22">
        <v>79</v>
      </c>
      <c r="V22">
        <v>3.31</v>
      </c>
      <c r="W22">
        <v>0</v>
      </c>
      <c r="X22">
        <v>76.5</v>
      </c>
      <c r="Y22">
        <v>4.72</v>
      </c>
    </row>
    <row r="23" spans="1:25" x14ac:dyDescent="0.3">
      <c r="A23" s="23" t="s">
        <v>10</v>
      </c>
      <c r="B23" s="23">
        <v>2</v>
      </c>
      <c r="C23" s="24">
        <v>22</v>
      </c>
      <c r="D23" s="23">
        <v>3.1</v>
      </c>
      <c r="E23" s="23">
        <v>1.66</v>
      </c>
      <c r="F23" s="51">
        <v>0.19</v>
      </c>
      <c r="G23" s="23">
        <f>D23/$D$23</f>
        <v>1</v>
      </c>
      <c r="H23" s="23">
        <f>E23/$E$23</f>
        <v>1</v>
      </c>
      <c r="I23" s="23">
        <f>D23/SQRT($Y$5)</f>
        <v>1.6203959578168816</v>
      </c>
      <c r="J23">
        <f>ABS(K23-L23)/2</f>
        <v>3.5694444444444446</v>
      </c>
      <c r="K23" s="42">
        <v>1.8</v>
      </c>
      <c r="L23">
        <f>M23/2-SQRT(M23^2/4+D23^2)</f>
        <v>-5.3388888888888895</v>
      </c>
      <c r="M23">
        <f>-(D23^2-K23^2)/K23</f>
        <v>-3.5388888888888892</v>
      </c>
      <c r="P23" s="23">
        <v>0.35</v>
      </c>
      <c r="Q23" s="23">
        <v>149</v>
      </c>
      <c r="S23" t="s">
        <v>27</v>
      </c>
      <c r="T23">
        <v>1.5</v>
      </c>
      <c r="U23">
        <v>64</v>
      </c>
      <c r="V23">
        <v>3.31</v>
      </c>
      <c r="W23">
        <v>0</v>
      </c>
      <c r="X23">
        <v>62</v>
      </c>
      <c r="Y23">
        <v>4.03</v>
      </c>
    </row>
    <row r="24" spans="1:25" x14ac:dyDescent="0.3">
      <c r="A24" s="26" t="s">
        <v>11</v>
      </c>
      <c r="B24" s="26">
        <v>7</v>
      </c>
      <c r="C24" s="24">
        <v>23</v>
      </c>
      <c r="D24" s="26">
        <v>1.59</v>
      </c>
      <c r="E24" s="26">
        <v>0.27</v>
      </c>
      <c r="F24" s="51">
        <v>0.1</v>
      </c>
      <c r="G24" s="26">
        <f t="shared" ref="G24:G31" si="9">D24/$D$31</f>
        <v>0.50798722044728439</v>
      </c>
      <c r="H24" s="26">
        <f t="shared" ref="H24:H31" si="10">E24/$E$31</f>
        <v>7.2580645161290328E-2</v>
      </c>
      <c r="I24" s="26">
        <f t="shared" ref="I24:I31" si="11">D24/SQRT($Y$6)</f>
        <v>0.83110631384801348</v>
      </c>
      <c r="P24" s="26">
        <v>0.15</v>
      </c>
      <c r="Q24" s="26">
        <v>630</v>
      </c>
      <c r="S24" t="s">
        <v>28</v>
      </c>
      <c r="T24">
        <v>0</v>
      </c>
      <c r="U24">
        <v>0</v>
      </c>
      <c r="V24">
        <v>3.31</v>
      </c>
      <c r="W24">
        <v>0.42</v>
      </c>
      <c r="X24">
        <v>71.7</v>
      </c>
      <c r="Y24">
        <v>4.3499999999999996</v>
      </c>
    </row>
    <row r="25" spans="1:25" x14ac:dyDescent="0.3">
      <c r="A25" s="26" t="s">
        <v>11</v>
      </c>
      <c r="B25" s="26">
        <v>11</v>
      </c>
      <c r="C25" s="24">
        <v>24</v>
      </c>
      <c r="D25" s="26">
        <v>2.0699999999999998</v>
      </c>
      <c r="E25" s="26">
        <v>0.36</v>
      </c>
      <c r="F25" s="51">
        <v>0.12</v>
      </c>
      <c r="G25" s="26">
        <f t="shared" si="9"/>
        <v>0.6613418530351437</v>
      </c>
      <c r="H25" s="26">
        <f t="shared" si="10"/>
        <v>9.6774193548387094E-2</v>
      </c>
      <c r="I25" s="26">
        <f t="shared" si="11"/>
        <v>1.0820063331228853</v>
      </c>
      <c r="P25" s="26">
        <v>0.25</v>
      </c>
      <c r="Q25" s="26">
        <v>420</v>
      </c>
      <c r="S25" t="s">
        <v>29</v>
      </c>
      <c r="T25">
        <v>1</v>
      </c>
      <c r="U25" s="3">
        <f>30/0.38</f>
        <v>78.94736842105263</v>
      </c>
      <c r="V25">
        <v>3.31</v>
      </c>
      <c r="W25">
        <v>0</v>
      </c>
      <c r="X25">
        <v>62.1</v>
      </c>
      <c r="Y25">
        <v>3.9</v>
      </c>
    </row>
    <row r="26" spans="1:25" x14ac:dyDescent="0.3">
      <c r="A26" s="26" t="s">
        <v>11</v>
      </c>
      <c r="B26" s="26">
        <v>12</v>
      </c>
      <c r="C26" s="24">
        <v>25</v>
      </c>
      <c r="D26" s="26">
        <v>2.0699999999999998</v>
      </c>
      <c r="E26" s="26">
        <v>0.52</v>
      </c>
      <c r="F26" s="51">
        <v>0.21</v>
      </c>
      <c r="G26" s="26">
        <f t="shared" si="9"/>
        <v>0.6613418530351437</v>
      </c>
      <c r="H26" s="26">
        <f t="shared" si="10"/>
        <v>0.13978494623655913</v>
      </c>
      <c r="I26" s="26">
        <f t="shared" si="11"/>
        <v>1.0820063331228853</v>
      </c>
      <c r="P26" s="26">
        <v>0.5</v>
      </c>
      <c r="Q26" s="26">
        <v>630</v>
      </c>
      <c r="S26" t="s">
        <v>30</v>
      </c>
      <c r="T26">
        <v>2</v>
      </c>
      <c r="U26" s="3">
        <f>54/0.81</f>
        <v>66.666666666666657</v>
      </c>
      <c r="V26">
        <v>3.31</v>
      </c>
      <c r="W26">
        <v>0</v>
      </c>
      <c r="X26">
        <v>50.9</v>
      </c>
      <c r="Y26">
        <v>4.49</v>
      </c>
    </row>
    <row r="27" spans="1:25" x14ac:dyDescent="0.3">
      <c r="A27" s="26" t="s">
        <v>11</v>
      </c>
      <c r="B27" s="26">
        <v>15</v>
      </c>
      <c r="C27" s="24">
        <v>26</v>
      </c>
      <c r="D27" s="26">
        <v>2.61</v>
      </c>
      <c r="E27" s="26">
        <v>0.74</v>
      </c>
      <c r="F27" s="51">
        <v>0.14000000000000001</v>
      </c>
      <c r="G27" s="26">
        <f t="shared" si="9"/>
        <v>0.83386581469648557</v>
      </c>
      <c r="H27" s="26">
        <f t="shared" si="10"/>
        <v>0.19892473118279569</v>
      </c>
      <c r="I27" s="26">
        <f t="shared" si="11"/>
        <v>1.3642688548071165</v>
      </c>
      <c r="P27" s="26">
        <v>0.5</v>
      </c>
      <c r="Q27" s="26">
        <v>210</v>
      </c>
      <c r="S27" t="s">
        <v>31</v>
      </c>
      <c r="T27">
        <v>1</v>
      </c>
      <c r="U27" s="3">
        <f>30/0.38</f>
        <v>78.94736842105263</v>
      </c>
      <c r="V27">
        <v>3.31</v>
      </c>
      <c r="W27">
        <v>0</v>
      </c>
      <c r="X27">
        <v>64</v>
      </c>
      <c r="Y27">
        <v>4.76</v>
      </c>
    </row>
    <row r="28" spans="1:25" x14ac:dyDescent="0.3">
      <c r="A28" s="26" t="s">
        <v>11</v>
      </c>
      <c r="B28" s="26">
        <v>16</v>
      </c>
      <c r="C28" s="24">
        <v>27</v>
      </c>
      <c r="D28" s="26">
        <v>2.61</v>
      </c>
      <c r="E28" s="26">
        <v>0.99</v>
      </c>
      <c r="F28" s="51">
        <v>0.28000000000000003</v>
      </c>
      <c r="G28" s="26">
        <f t="shared" si="9"/>
        <v>0.83386581469648557</v>
      </c>
      <c r="H28" s="26">
        <f t="shared" si="10"/>
        <v>0.2661290322580645</v>
      </c>
      <c r="I28" s="26">
        <f t="shared" si="11"/>
        <v>1.3642688548071165</v>
      </c>
      <c r="P28" s="26">
        <v>0.8</v>
      </c>
      <c r="Q28" s="26">
        <v>367</v>
      </c>
      <c r="S28" t="s">
        <v>32</v>
      </c>
      <c r="T28">
        <v>2</v>
      </c>
      <c r="U28" s="3">
        <f>54/0.81</f>
        <v>66.666666666666657</v>
      </c>
      <c r="V28">
        <v>3.31</v>
      </c>
      <c r="W28">
        <v>0</v>
      </c>
      <c r="X28">
        <v>54.3</v>
      </c>
      <c r="Y28">
        <v>4.67</v>
      </c>
    </row>
    <row r="29" spans="1:25" x14ac:dyDescent="0.3">
      <c r="A29" s="26" t="s">
        <v>11</v>
      </c>
      <c r="B29" s="26">
        <v>19</v>
      </c>
      <c r="C29" s="24">
        <v>28</v>
      </c>
      <c r="D29" s="26">
        <v>2.84</v>
      </c>
      <c r="E29" s="26">
        <v>1.53</v>
      </c>
      <c r="F29" s="51">
        <v>0.2</v>
      </c>
      <c r="G29" s="26">
        <f t="shared" si="9"/>
        <v>0.90734824281150162</v>
      </c>
      <c r="H29" s="26">
        <f t="shared" si="10"/>
        <v>0.41129032258064513</v>
      </c>
      <c r="I29" s="26">
        <f t="shared" si="11"/>
        <v>1.4844917807096591</v>
      </c>
      <c r="P29" s="26">
        <v>0.5</v>
      </c>
      <c r="Q29" s="26">
        <v>133</v>
      </c>
      <c r="S29" t="s">
        <v>14</v>
      </c>
      <c r="T29">
        <v>1.5</v>
      </c>
      <c r="U29" s="3">
        <v>79</v>
      </c>
      <c r="V29">
        <v>3.31</v>
      </c>
      <c r="W29">
        <v>0</v>
      </c>
      <c r="X29">
        <v>48.9</v>
      </c>
      <c r="Y29">
        <v>3.89</v>
      </c>
    </row>
    <row r="30" spans="1:25" x14ac:dyDescent="0.3">
      <c r="A30" s="26" t="s">
        <v>11</v>
      </c>
      <c r="B30" s="26">
        <v>20</v>
      </c>
      <c r="C30" s="24">
        <v>29</v>
      </c>
      <c r="D30" s="26">
        <v>2.85</v>
      </c>
      <c r="E30" s="26">
        <v>1.73</v>
      </c>
      <c r="F30" s="51">
        <v>0.42</v>
      </c>
      <c r="G30" s="26">
        <f t="shared" si="9"/>
        <v>0.91054313099041539</v>
      </c>
      <c r="H30" s="26">
        <f t="shared" si="10"/>
        <v>0.46505376344086019</v>
      </c>
      <c r="I30" s="26">
        <f t="shared" si="11"/>
        <v>1.4897188644445525</v>
      </c>
      <c r="P30" s="26">
        <v>1.3</v>
      </c>
      <c r="Q30" s="26">
        <v>315</v>
      </c>
      <c r="S30" t="s">
        <v>58</v>
      </c>
      <c r="T30">
        <v>0</v>
      </c>
      <c r="U30" s="3">
        <v>0</v>
      </c>
      <c r="V30">
        <v>1.58</v>
      </c>
      <c r="W30">
        <v>0.185</v>
      </c>
      <c r="X30">
        <v>38.5</v>
      </c>
      <c r="Y30">
        <v>2.0499999999999998</v>
      </c>
    </row>
    <row r="31" spans="1:25" x14ac:dyDescent="0.3">
      <c r="A31" s="26" t="s">
        <v>11</v>
      </c>
      <c r="B31" s="26">
        <v>22</v>
      </c>
      <c r="C31" s="24">
        <v>30</v>
      </c>
      <c r="D31" s="26">
        <v>3.13</v>
      </c>
      <c r="E31" s="26">
        <v>3.72</v>
      </c>
      <c r="F31" s="51">
        <v>0.34</v>
      </c>
      <c r="G31" s="26">
        <f t="shared" si="9"/>
        <v>1</v>
      </c>
      <c r="H31" s="26">
        <f t="shared" si="10"/>
        <v>1</v>
      </c>
      <c r="I31" s="26">
        <f t="shared" si="11"/>
        <v>1.6360772090215612</v>
      </c>
      <c r="P31" s="26">
        <v>1.3</v>
      </c>
      <c r="Q31" s="26">
        <v>126</v>
      </c>
      <c r="S31" t="s">
        <v>59</v>
      </c>
      <c r="T31">
        <v>0</v>
      </c>
      <c r="U31" s="3">
        <v>0</v>
      </c>
      <c r="V31">
        <v>1.58</v>
      </c>
      <c r="W31">
        <v>0.185</v>
      </c>
      <c r="X31">
        <v>38.200000000000003</v>
      </c>
      <c r="Y31">
        <v>2.04</v>
      </c>
    </row>
    <row r="32" spans="1:25" x14ac:dyDescent="0.3">
      <c r="A32" s="31" t="s">
        <v>12</v>
      </c>
      <c r="B32" s="31">
        <v>1</v>
      </c>
      <c r="C32" s="24">
        <v>31</v>
      </c>
      <c r="D32" s="31">
        <v>1.81</v>
      </c>
      <c r="E32" s="31">
        <v>0.13800000000000001</v>
      </c>
      <c r="F32" s="51">
        <v>0.05</v>
      </c>
      <c r="G32" s="31">
        <f t="shared" ref="G32:G37" si="12">D32/$D$37</f>
        <v>0.39262472885032534</v>
      </c>
      <c r="H32" s="31">
        <f t="shared" ref="H32:H37" si="13">E32/$E$37</f>
        <v>3.2779097387173398E-2</v>
      </c>
      <c r="I32" s="31">
        <f t="shared" ref="I32:I37" si="14">D32/SQRT($Y$7)</f>
        <v>0.89064277466227249</v>
      </c>
      <c r="J32">
        <f t="shared" ref="J32:J37" si="15">ABS(K32-L32)/2</f>
        <v>1.9300192307692308</v>
      </c>
      <c r="K32" s="42">
        <v>2.6</v>
      </c>
      <c r="L32">
        <f t="shared" ref="L32:L37" si="16">M32/2-SQRT(M32^2/4+D32^2)</f>
        <v>-1.2600384615384614</v>
      </c>
      <c r="M32">
        <f t="shared" ref="M32:M37" si="17">-(D32^2-K32^2)/K32</f>
        <v>1.3399615384615386</v>
      </c>
      <c r="P32" s="31">
        <v>0.05</v>
      </c>
      <c r="Q32" s="31">
        <v>1260</v>
      </c>
      <c r="S32" t="s">
        <v>60</v>
      </c>
      <c r="T32">
        <v>0</v>
      </c>
      <c r="U32" s="3">
        <v>0</v>
      </c>
      <c r="V32">
        <v>1.58</v>
      </c>
      <c r="W32">
        <v>0.185</v>
      </c>
      <c r="X32">
        <v>42</v>
      </c>
      <c r="Y32">
        <v>2.14</v>
      </c>
    </row>
    <row r="33" spans="1:25" x14ac:dyDescent="0.3">
      <c r="A33" s="31" t="s">
        <v>12</v>
      </c>
      <c r="B33" s="31">
        <v>2</v>
      </c>
      <c r="C33" s="24">
        <v>32</v>
      </c>
      <c r="D33" s="31">
        <v>2.57</v>
      </c>
      <c r="E33" s="31">
        <v>0.35</v>
      </c>
      <c r="F33" s="51">
        <v>0.09</v>
      </c>
      <c r="G33" s="31">
        <f t="shared" si="12"/>
        <v>0.55748373101952275</v>
      </c>
      <c r="H33" s="31">
        <f t="shared" si="13"/>
        <v>8.3135391923990498E-2</v>
      </c>
      <c r="I33" s="31">
        <f t="shared" si="14"/>
        <v>1.2646143264541658</v>
      </c>
      <c r="J33">
        <f t="shared" si="15"/>
        <v>2.5701730769230768</v>
      </c>
      <c r="K33" s="42">
        <v>2.6</v>
      </c>
      <c r="L33">
        <f t="shared" si="16"/>
        <v>-2.5403461538461536</v>
      </c>
      <c r="M33">
        <f t="shared" si="17"/>
        <v>5.9653846153846841E-2</v>
      </c>
      <c r="P33" s="31">
        <v>0.15</v>
      </c>
      <c r="Q33" s="31">
        <v>788</v>
      </c>
      <c r="S33" t="s">
        <v>61</v>
      </c>
      <c r="T33">
        <v>0</v>
      </c>
      <c r="U33" s="3">
        <v>0</v>
      </c>
      <c r="V33">
        <v>1.65</v>
      </c>
      <c r="W33">
        <v>0.19400000000000001</v>
      </c>
      <c r="X33">
        <v>43.1</v>
      </c>
      <c r="Y33">
        <v>2.17</v>
      </c>
    </row>
    <row r="34" spans="1:25" x14ac:dyDescent="0.3">
      <c r="A34" s="31" t="s">
        <v>12</v>
      </c>
      <c r="B34" s="31">
        <v>3</v>
      </c>
      <c r="C34" s="24">
        <v>33</v>
      </c>
      <c r="D34" s="31">
        <v>3.08</v>
      </c>
      <c r="E34" s="31">
        <v>0.6</v>
      </c>
      <c r="F34" s="51">
        <v>0.1</v>
      </c>
      <c r="G34" s="31">
        <f t="shared" si="12"/>
        <v>0.66811279826464209</v>
      </c>
      <c r="H34" s="31">
        <f t="shared" si="13"/>
        <v>0.14251781472684086</v>
      </c>
      <c r="I34" s="31">
        <f t="shared" si="14"/>
        <v>1.5155689204197786</v>
      </c>
      <c r="J34">
        <f t="shared" si="15"/>
        <v>3.1472799999999999</v>
      </c>
      <c r="K34" s="42">
        <v>2.5</v>
      </c>
      <c r="L34">
        <f t="shared" si="16"/>
        <v>-3.7945599999999997</v>
      </c>
      <c r="M34">
        <f t="shared" si="17"/>
        <v>-1.2945599999999999</v>
      </c>
      <c r="P34" s="31">
        <v>0.25</v>
      </c>
      <c r="Q34" s="31">
        <v>252</v>
      </c>
      <c r="S34" t="s">
        <v>62</v>
      </c>
      <c r="T34">
        <v>0</v>
      </c>
      <c r="U34" s="3">
        <v>0</v>
      </c>
      <c r="V34">
        <v>1.58</v>
      </c>
      <c r="W34">
        <v>0.185</v>
      </c>
      <c r="X34">
        <v>38.1</v>
      </c>
      <c r="Y34">
        <v>2.04</v>
      </c>
    </row>
    <row r="35" spans="1:25" x14ac:dyDescent="0.3">
      <c r="A35" s="31" t="s">
        <v>12</v>
      </c>
      <c r="B35" s="31">
        <v>4</v>
      </c>
      <c r="C35" s="24">
        <v>34</v>
      </c>
      <c r="D35" s="31">
        <v>3.62</v>
      </c>
      <c r="E35" s="31">
        <v>1.46</v>
      </c>
      <c r="F35" s="51">
        <v>0.11</v>
      </c>
      <c r="G35" s="31">
        <f t="shared" si="12"/>
        <v>0.78524945770065069</v>
      </c>
      <c r="H35" s="31">
        <f t="shared" si="13"/>
        <v>0.34679334916864607</v>
      </c>
      <c r="I35" s="31">
        <f t="shared" si="14"/>
        <v>1.781285549324545</v>
      </c>
      <c r="J35">
        <f t="shared" si="15"/>
        <v>3.8708800000000001</v>
      </c>
      <c r="K35" s="42">
        <v>2.5</v>
      </c>
      <c r="L35">
        <f t="shared" si="16"/>
        <v>-5.2417600000000002</v>
      </c>
      <c r="M35">
        <f t="shared" si="17"/>
        <v>-2.7417600000000002</v>
      </c>
      <c r="P35" s="31">
        <v>0.45</v>
      </c>
      <c r="Q35" s="31">
        <v>86</v>
      </c>
      <c r="S35" t="s">
        <v>63</v>
      </c>
      <c r="T35">
        <v>0</v>
      </c>
      <c r="U35" s="3">
        <v>0</v>
      </c>
      <c r="V35">
        <v>1.58</v>
      </c>
      <c r="W35">
        <v>0.185</v>
      </c>
      <c r="X35">
        <v>43.5</v>
      </c>
      <c r="Y35">
        <v>2.1800000000000002</v>
      </c>
    </row>
    <row r="36" spans="1:25" x14ac:dyDescent="0.3">
      <c r="A36" s="31" t="s">
        <v>12</v>
      </c>
      <c r="B36" s="31">
        <v>5</v>
      </c>
      <c r="C36" s="24">
        <v>35</v>
      </c>
      <c r="D36" s="31">
        <v>4.1399999999999997</v>
      </c>
      <c r="E36" s="31">
        <v>2.58</v>
      </c>
      <c r="F36" s="51">
        <v>0.13</v>
      </c>
      <c r="G36" s="31">
        <f t="shared" si="12"/>
        <v>0.89804772234273311</v>
      </c>
      <c r="H36" s="31">
        <f t="shared" si="13"/>
        <v>0.61282660332541572</v>
      </c>
      <c r="I36" s="31">
        <f t="shared" si="14"/>
        <v>2.0371608216032087</v>
      </c>
      <c r="J36">
        <f t="shared" si="15"/>
        <v>4.8759999999999994</v>
      </c>
      <c r="K36" s="42">
        <v>2.2999999999999998</v>
      </c>
      <c r="L36">
        <f t="shared" si="16"/>
        <v>-7.452</v>
      </c>
      <c r="M36">
        <f t="shared" si="17"/>
        <v>-5.1520000000000001</v>
      </c>
      <c r="P36" s="31">
        <v>0.55000000000000004</v>
      </c>
      <c r="Q36" s="31">
        <v>66</v>
      </c>
    </row>
    <row r="37" spans="1:25" x14ac:dyDescent="0.3">
      <c r="A37" s="31" t="s">
        <v>12</v>
      </c>
      <c r="B37" s="31">
        <v>6</v>
      </c>
      <c r="C37" s="24">
        <v>36</v>
      </c>
      <c r="D37" s="31">
        <v>4.6100000000000003</v>
      </c>
      <c r="E37" s="31">
        <v>4.21</v>
      </c>
      <c r="F37" s="51">
        <v>0.18</v>
      </c>
      <c r="G37" s="31">
        <f t="shared" si="12"/>
        <v>1</v>
      </c>
      <c r="H37" s="31">
        <f t="shared" si="13"/>
        <v>1</v>
      </c>
      <c r="I37" s="31">
        <f t="shared" si="14"/>
        <v>2.2684327023166171</v>
      </c>
      <c r="J37">
        <f t="shared" si="15"/>
        <v>5.7700217391304349</v>
      </c>
      <c r="K37" s="42">
        <v>2.2999999999999998</v>
      </c>
      <c r="L37">
        <f t="shared" si="16"/>
        <v>-9.2400434782608709</v>
      </c>
      <c r="M37">
        <f t="shared" si="17"/>
        <v>-6.9400434782608711</v>
      </c>
      <c r="P37" s="31">
        <v>0.65</v>
      </c>
      <c r="Q37" s="31">
        <v>55</v>
      </c>
    </row>
    <row r="38" spans="1:25" x14ac:dyDescent="0.3">
      <c r="A38" s="32" t="s">
        <v>13</v>
      </c>
      <c r="B38" s="32">
        <v>11</v>
      </c>
      <c r="C38" s="24">
        <v>37</v>
      </c>
      <c r="D38" s="32">
        <v>3.13</v>
      </c>
      <c r="E38" s="32">
        <v>0.36</v>
      </c>
      <c r="F38" s="51">
        <v>0.1</v>
      </c>
      <c r="G38" s="32">
        <f t="shared" ref="G38:G43" si="18">D38/$D$43</f>
        <v>0.75059952038369304</v>
      </c>
      <c r="H38" s="32">
        <f t="shared" ref="H38:H43" si="19">E38/$E$43</f>
        <v>0.10112359550561797</v>
      </c>
      <c r="I38" s="32">
        <f t="shared" ref="I38:I43" si="20">D38/SQRT($Y$8)</f>
        <v>1.5401723119850348</v>
      </c>
      <c r="P38" s="32">
        <v>0.2</v>
      </c>
      <c r="Q38" s="32">
        <v>210</v>
      </c>
    </row>
    <row r="39" spans="1:25" x14ac:dyDescent="0.3">
      <c r="A39" s="32" t="s">
        <v>13</v>
      </c>
      <c r="B39" s="32">
        <v>12</v>
      </c>
      <c r="C39" s="24">
        <v>38</v>
      </c>
      <c r="D39" s="32">
        <v>3.16</v>
      </c>
      <c r="E39" s="32">
        <v>0.75</v>
      </c>
      <c r="F39" s="51">
        <v>0.14000000000000001</v>
      </c>
      <c r="G39" s="32">
        <f t="shared" si="18"/>
        <v>0.75779376498800965</v>
      </c>
      <c r="H39" s="32">
        <f t="shared" si="19"/>
        <v>0.21067415730337077</v>
      </c>
      <c r="I39" s="32">
        <f t="shared" si="20"/>
        <v>1.5549343469241885</v>
      </c>
      <c r="P39" s="32">
        <v>0.2</v>
      </c>
      <c r="Q39" s="32">
        <v>195</v>
      </c>
    </row>
    <row r="40" spans="1:25" x14ac:dyDescent="0.3">
      <c r="A40" s="32" t="s">
        <v>13</v>
      </c>
      <c r="B40" s="32">
        <v>15</v>
      </c>
      <c r="C40" s="24">
        <v>39</v>
      </c>
      <c r="D40" s="32">
        <v>3.61</v>
      </c>
      <c r="E40" s="32">
        <v>1.19</v>
      </c>
      <c r="F40" s="51">
        <v>0.15</v>
      </c>
      <c r="G40" s="32">
        <f t="shared" si="18"/>
        <v>0.86570743405275774</v>
      </c>
      <c r="H40" s="32">
        <f t="shared" si="19"/>
        <v>0.3342696629213483</v>
      </c>
      <c r="I40" s="32">
        <f t="shared" si="20"/>
        <v>1.7763648710114937</v>
      </c>
      <c r="P40" s="32">
        <v>0.3</v>
      </c>
      <c r="Q40" s="32">
        <v>110</v>
      </c>
    </row>
    <row r="41" spans="1:25" x14ac:dyDescent="0.3">
      <c r="A41" s="32" t="s">
        <v>13</v>
      </c>
      <c r="B41" s="32">
        <v>16</v>
      </c>
      <c r="C41" s="24">
        <v>40</v>
      </c>
      <c r="D41" s="32">
        <v>3.6</v>
      </c>
      <c r="E41" s="32">
        <v>1.73</v>
      </c>
      <c r="F41" s="51">
        <v>0.18</v>
      </c>
      <c r="G41" s="32">
        <f t="shared" si="18"/>
        <v>0.86330935251798568</v>
      </c>
      <c r="H41" s="32">
        <f t="shared" si="19"/>
        <v>0.48595505617977525</v>
      </c>
      <c r="I41" s="32">
        <f t="shared" si="20"/>
        <v>1.7714441926984426</v>
      </c>
      <c r="P41" s="32">
        <v>0.5</v>
      </c>
      <c r="Q41" s="32">
        <v>133</v>
      </c>
    </row>
    <row r="42" spans="1:25" x14ac:dyDescent="0.3">
      <c r="A42" s="32" t="s">
        <v>13</v>
      </c>
      <c r="B42" s="32">
        <v>19</v>
      </c>
      <c r="C42" s="24">
        <v>41</v>
      </c>
      <c r="D42" s="32">
        <v>4.1500000000000004</v>
      </c>
      <c r="E42" s="32">
        <v>2.74</v>
      </c>
      <c r="F42" s="51">
        <v>0.19</v>
      </c>
      <c r="G42" s="32">
        <f t="shared" si="18"/>
        <v>0.99520383693045578</v>
      </c>
      <c r="H42" s="32">
        <f t="shared" si="19"/>
        <v>0.76966292134831471</v>
      </c>
      <c r="I42" s="32">
        <f t="shared" si="20"/>
        <v>2.0420814999162604</v>
      </c>
      <c r="P42" s="32">
        <v>0.5</v>
      </c>
      <c r="Q42" s="32">
        <v>87</v>
      </c>
    </row>
    <row r="43" spans="1:25" x14ac:dyDescent="0.3">
      <c r="A43" s="32" t="s">
        <v>13</v>
      </c>
      <c r="B43" s="32">
        <v>20</v>
      </c>
      <c r="C43" s="24">
        <v>42</v>
      </c>
      <c r="D43" s="32">
        <v>4.17</v>
      </c>
      <c r="E43" s="32">
        <v>3.56</v>
      </c>
      <c r="F43" s="51">
        <v>0.21</v>
      </c>
      <c r="G43" s="32">
        <f t="shared" si="18"/>
        <v>1</v>
      </c>
      <c r="H43" s="32">
        <f t="shared" si="19"/>
        <v>1</v>
      </c>
      <c r="I43" s="32">
        <f t="shared" si="20"/>
        <v>2.0519228565423626</v>
      </c>
      <c r="P43" s="32">
        <v>0.75</v>
      </c>
      <c r="Q43" s="32">
        <v>81</v>
      </c>
    </row>
    <row r="44" spans="1:25" x14ac:dyDescent="0.3">
      <c r="A44" s="26" t="s">
        <v>14</v>
      </c>
      <c r="B44" s="26">
        <v>1</v>
      </c>
      <c r="C44" s="24">
        <v>43</v>
      </c>
      <c r="D44" s="26">
        <v>3.12</v>
      </c>
      <c r="E44" s="26">
        <v>0.44</v>
      </c>
      <c r="F44" s="51">
        <v>0.05</v>
      </c>
      <c r="G44" s="26">
        <f>D44/$D$47</f>
        <v>0.67678958785249455</v>
      </c>
      <c r="H44" s="26">
        <f>E44/$E$47</f>
        <v>0.16296296296296295</v>
      </c>
      <c r="I44" s="26">
        <f>D44/SQRT($Y$29)</f>
        <v>1.5819027948777888</v>
      </c>
      <c r="J44">
        <f>ABS(K44-L44)/2</f>
        <v>3.1223999999999998</v>
      </c>
      <c r="K44" s="42">
        <v>3</v>
      </c>
      <c r="L44">
        <f>M44/2-SQRT(M44^2/4+D44^2)</f>
        <v>-3.2448000000000001</v>
      </c>
      <c r="M44">
        <f>-(D44^2-K44^2)/K44</f>
        <v>-0.24480000000000027</v>
      </c>
      <c r="P44" s="26">
        <v>0.05</v>
      </c>
      <c r="Q44" s="26">
        <v>315</v>
      </c>
    </row>
    <row r="45" spans="1:25" x14ac:dyDescent="0.3">
      <c r="A45" s="26" t="s">
        <v>14</v>
      </c>
      <c r="B45" s="26">
        <v>2</v>
      </c>
      <c r="C45" s="24">
        <v>44</v>
      </c>
      <c r="D45" s="26">
        <v>3.7</v>
      </c>
      <c r="E45" s="26">
        <v>0.91</v>
      </c>
      <c r="F45" s="51">
        <v>0.06</v>
      </c>
      <c r="G45" s="26">
        <f>D45/$D$47</f>
        <v>0.8026030368763557</v>
      </c>
      <c r="H45" s="26">
        <f>E45/$E$47</f>
        <v>0.33703703703703702</v>
      </c>
      <c r="I45" s="26">
        <f>D45/SQRT($Y$29)</f>
        <v>1.8759744682845572</v>
      </c>
      <c r="J45">
        <f>ABS(K45-L45)/2</f>
        <v>3.758064516129032</v>
      </c>
      <c r="K45" s="42">
        <v>3.1</v>
      </c>
      <c r="L45">
        <f>M45/2-SQRT(M45^2/4+D45^2)</f>
        <v>-4.4161290322580644</v>
      </c>
      <c r="M45">
        <f>-(D45^2-K45^2)/K45</f>
        <v>-1.3161290322580645</v>
      </c>
      <c r="P45" s="26">
        <v>0.1</v>
      </c>
      <c r="Q45" s="26">
        <v>169</v>
      </c>
    </row>
    <row r="46" spans="1:25" x14ac:dyDescent="0.3">
      <c r="A46" s="26" t="s">
        <v>14</v>
      </c>
      <c r="B46" s="26">
        <v>3</v>
      </c>
      <c r="C46" s="24">
        <v>45</v>
      </c>
      <c r="D46" s="26">
        <v>4.17</v>
      </c>
      <c r="E46" s="26">
        <v>1.62</v>
      </c>
      <c r="F46" s="51">
        <v>0.06</v>
      </c>
      <c r="G46" s="26">
        <f>D46/$D$47</f>
        <v>0.90455531453362248</v>
      </c>
      <c r="H46" s="26">
        <f>E46/$E$47</f>
        <v>0.6</v>
      </c>
      <c r="I46" s="26">
        <f>D46/SQRT($Y$29)</f>
        <v>2.1142739277693523</v>
      </c>
      <c r="J46">
        <f>ABS(K46-L46)/2</f>
        <v>4.3546612903225803</v>
      </c>
      <c r="K46" s="42">
        <v>3.1</v>
      </c>
      <c r="L46">
        <f>M46/2-SQRT(M46^2/4+D46^2)</f>
        <v>-5.609322580645161</v>
      </c>
      <c r="M46">
        <f>-(D46^2-K46^2)/K46</f>
        <v>-2.5093225806451609</v>
      </c>
      <c r="P46" s="26">
        <v>0.15</v>
      </c>
      <c r="Q46" s="26">
        <v>110</v>
      </c>
    </row>
    <row r="47" spans="1:25" x14ac:dyDescent="0.3">
      <c r="A47" s="26" t="s">
        <v>14</v>
      </c>
      <c r="B47" s="26">
        <v>4</v>
      </c>
      <c r="C47" s="24">
        <v>46</v>
      </c>
      <c r="D47" s="26">
        <v>4.6100000000000003</v>
      </c>
      <c r="E47" s="26">
        <v>2.7</v>
      </c>
      <c r="F47" s="51">
        <v>0.12</v>
      </c>
      <c r="G47" s="26">
        <f>D47/$D$47</f>
        <v>1</v>
      </c>
      <c r="H47" s="26">
        <f>E47/$E$47</f>
        <v>1</v>
      </c>
      <c r="I47" s="26">
        <f>D47/SQRT($Y$29)</f>
        <v>2.3373627834572459</v>
      </c>
      <c r="J47">
        <f>ABS(K47-L47)/2</f>
        <v>4.977758064516129</v>
      </c>
      <c r="K47" s="42">
        <v>3.1</v>
      </c>
      <c r="L47">
        <f>M47/2-SQRT(M47^2/4+D47^2)</f>
        <v>-6.8555161290322584</v>
      </c>
      <c r="M47">
        <f>-(D47^2-K47^2)/K47</f>
        <v>-3.7555161290322583</v>
      </c>
      <c r="P47" s="26">
        <v>0.5</v>
      </c>
      <c r="Q47" s="26">
        <v>97</v>
      </c>
    </row>
    <row r="48" spans="1:25" x14ac:dyDescent="0.3">
      <c r="A48" s="5" t="s">
        <v>15</v>
      </c>
      <c r="B48" s="5">
        <v>7</v>
      </c>
      <c r="C48" s="24">
        <v>47</v>
      </c>
      <c r="D48" s="5">
        <v>2.09</v>
      </c>
      <c r="E48" s="5">
        <v>0.22</v>
      </c>
      <c r="F48" s="51">
        <v>0.05</v>
      </c>
      <c r="G48" s="5">
        <f t="shared" ref="G48:G57" si="21">D48/$D$57</f>
        <v>0.44279661016949151</v>
      </c>
      <c r="H48" s="5">
        <f t="shared" ref="H48:H57" si="22">E48/$E$57</f>
        <v>6.0273972602739728E-2</v>
      </c>
      <c r="I48" s="5">
        <f t="shared" ref="I48:I57" si="23">D48/SQRT($Y$11)</f>
        <v>1.0596720645174931</v>
      </c>
      <c r="P48" s="5">
        <v>0.05</v>
      </c>
      <c r="Q48" s="5">
        <v>630</v>
      </c>
    </row>
    <row r="49" spans="1:17" x14ac:dyDescent="0.3">
      <c r="A49" s="5" t="s">
        <v>15</v>
      </c>
      <c r="B49" s="5">
        <v>11</v>
      </c>
      <c r="C49" s="24">
        <v>48</v>
      </c>
      <c r="D49" s="5">
        <v>2.64</v>
      </c>
      <c r="E49" s="5">
        <v>0.3</v>
      </c>
      <c r="F49" s="51">
        <v>0.05</v>
      </c>
      <c r="G49" s="5">
        <f t="shared" si="21"/>
        <v>0.55932203389830515</v>
      </c>
      <c r="H49" s="5">
        <f t="shared" si="22"/>
        <v>8.2191780821917804E-2</v>
      </c>
      <c r="I49" s="5">
        <f t="shared" si="23"/>
        <v>1.3385331341273599</v>
      </c>
      <c r="P49" s="5">
        <v>0.05</v>
      </c>
      <c r="Q49" s="5">
        <v>420</v>
      </c>
    </row>
    <row r="50" spans="1:17" x14ac:dyDescent="0.3">
      <c r="A50" s="5" t="s">
        <v>15</v>
      </c>
      <c r="B50" s="5">
        <v>12</v>
      </c>
      <c r="C50" s="24">
        <v>49</v>
      </c>
      <c r="D50" s="5">
        <v>2.63</v>
      </c>
      <c r="E50" s="5">
        <v>0.26</v>
      </c>
      <c r="F50" s="51">
        <v>0.05</v>
      </c>
      <c r="G50" s="5">
        <f t="shared" si="21"/>
        <v>0.55720338983050843</v>
      </c>
      <c r="H50" s="5">
        <f t="shared" si="22"/>
        <v>7.1232876712328766E-2</v>
      </c>
      <c r="I50" s="5">
        <f t="shared" si="23"/>
        <v>1.3334629328617258</v>
      </c>
      <c r="P50" s="5">
        <v>0.05</v>
      </c>
      <c r="Q50" s="5">
        <v>630</v>
      </c>
    </row>
    <row r="51" spans="1:17" x14ac:dyDescent="0.3">
      <c r="A51" s="5" t="s">
        <v>15</v>
      </c>
      <c r="B51" s="5">
        <v>15</v>
      </c>
      <c r="C51" s="24">
        <v>50</v>
      </c>
      <c r="D51" s="5">
        <v>3.15</v>
      </c>
      <c r="E51" s="5">
        <v>0.48</v>
      </c>
      <c r="F51" s="51">
        <v>0.12</v>
      </c>
      <c r="G51" s="5">
        <f t="shared" si="21"/>
        <v>0.6673728813559322</v>
      </c>
      <c r="H51" s="5">
        <f t="shared" si="22"/>
        <v>0.13150684931506848</v>
      </c>
      <c r="I51" s="5">
        <f t="shared" si="23"/>
        <v>1.5971133986746906</v>
      </c>
      <c r="P51" s="5">
        <v>0.35</v>
      </c>
      <c r="Q51" s="5">
        <v>336</v>
      </c>
    </row>
    <row r="52" spans="1:17" x14ac:dyDescent="0.3">
      <c r="A52" s="5" t="s">
        <v>15</v>
      </c>
      <c r="B52" s="5">
        <v>16</v>
      </c>
      <c r="C52" s="24">
        <v>51</v>
      </c>
      <c r="D52" s="5">
        <v>3.12</v>
      </c>
      <c r="E52" s="5">
        <v>0.63</v>
      </c>
      <c r="F52" s="51">
        <v>0.16</v>
      </c>
      <c r="G52" s="5">
        <f t="shared" si="21"/>
        <v>0.66101694915254239</v>
      </c>
      <c r="H52" s="5">
        <f t="shared" si="22"/>
        <v>0.17260273972602741</v>
      </c>
      <c r="I52" s="5">
        <f t="shared" si="23"/>
        <v>1.5819027948777888</v>
      </c>
      <c r="P52" s="5">
        <v>0.4</v>
      </c>
      <c r="Q52" s="5">
        <v>368</v>
      </c>
    </row>
    <row r="53" spans="1:17" x14ac:dyDescent="0.3">
      <c r="A53" s="5" t="s">
        <v>15</v>
      </c>
      <c r="B53" s="5">
        <v>19</v>
      </c>
      <c r="C53" s="24">
        <v>52</v>
      </c>
      <c r="D53" s="5">
        <v>3.6</v>
      </c>
      <c r="E53" s="5">
        <v>0.94</v>
      </c>
      <c r="F53" s="51">
        <v>0.13</v>
      </c>
      <c r="G53" s="5">
        <f t="shared" si="21"/>
        <v>0.76271186440677974</v>
      </c>
      <c r="H53" s="5">
        <f t="shared" si="22"/>
        <v>0.25753424657534246</v>
      </c>
      <c r="I53" s="5">
        <f t="shared" si="23"/>
        <v>1.8252724556282178</v>
      </c>
      <c r="P53" s="5">
        <v>0.4</v>
      </c>
      <c r="Q53" s="5">
        <v>149</v>
      </c>
    </row>
    <row r="54" spans="1:17" x14ac:dyDescent="0.3">
      <c r="A54" s="5" t="s">
        <v>15</v>
      </c>
      <c r="B54" s="5">
        <v>20</v>
      </c>
      <c r="C54" s="24">
        <v>53</v>
      </c>
      <c r="D54" s="5">
        <v>3.7</v>
      </c>
      <c r="E54" s="5">
        <v>1.22</v>
      </c>
      <c r="F54" s="51">
        <v>0.17</v>
      </c>
      <c r="G54" s="5">
        <f t="shared" si="21"/>
        <v>0.78389830508474589</v>
      </c>
      <c r="H54" s="5">
        <f t="shared" si="22"/>
        <v>0.33424657534246577</v>
      </c>
      <c r="I54" s="5">
        <f t="shared" si="23"/>
        <v>1.8759744682845572</v>
      </c>
      <c r="P54" s="5">
        <v>0.6</v>
      </c>
      <c r="Q54" s="5">
        <v>149</v>
      </c>
    </row>
    <row r="55" spans="1:17" x14ac:dyDescent="0.3">
      <c r="A55" s="5" t="s">
        <v>15</v>
      </c>
      <c r="B55" s="5">
        <v>23</v>
      </c>
      <c r="C55" s="24">
        <v>54</v>
      </c>
      <c r="D55" s="5">
        <v>4.2</v>
      </c>
      <c r="E55" s="5">
        <v>1.95</v>
      </c>
      <c r="F55" s="51">
        <v>0.14000000000000001</v>
      </c>
      <c r="G55" s="5">
        <f t="shared" si="21"/>
        <v>0.88983050847457634</v>
      </c>
      <c r="H55" s="5">
        <f t="shared" si="22"/>
        <v>0.53424657534246578</v>
      </c>
      <c r="I55" s="5">
        <f t="shared" si="23"/>
        <v>2.1294845315662543</v>
      </c>
      <c r="P55" s="5">
        <v>0.45</v>
      </c>
      <c r="Q55" s="5">
        <v>105</v>
      </c>
    </row>
    <row r="56" spans="1:17" x14ac:dyDescent="0.3">
      <c r="A56" s="5" t="s">
        <v>15</v>
      </c>
      <c r="B56" s="5">
        <v>24</v>
      </c>
      <c r="C56" s="24">
        <v>55</v>
      </c>
      <c r="D56" s="5">
        <v>4.18</v>
      </c>
      <c r="E56" s="5">
        <v>2.2000000000000002</v>
      </c>
      <c r="F56" s="51">
        <v>0.2</v>
      </c>
      <c r="G56" s="5">
        <f t="shared" si="21"/>
        <v>0.88559322033898302</v>
      </c>
      <c r="H56" s="5">
        <f t="shared" si="22"/>
        <v>0.60273972602739734</v>
      </c>
      <c r="I56" s="5">
        <f t="shared" si="23"/>
        <v>2.1193441290349861</v>
      </c>
      <c r="P56" s="5">
        <v>0.7</v>
      </c>
      <c r="Q56" s="5">
        <v>119</v>
      </c>
    </row>
    <row r="57" spans="1:17" x14ac:dyDescent="0.3">
      <c r="A57" s="5" t="s">
        <v>15</v>
      </c>
      <c r="B57" s="5">
        <v>27</v>
      </c>
      <c r="C57" s="24">
        <v>56</v>
      </c>
      <c r="D57" s="5">
        <v>4.72</v>
      </c>
      <c r="E57" s="5">
        <v>3.65</v>
      </c>
      <c r="F57" s="51">
        <v>0.25</v>
      </c>
      <c r="G57" s="5">
        <f t="shared" si="21"/>
        <v>1</v>
      </c>
      <c r="H57" s="5">
        <f t="shared" si="22"/>
        <v>1</v>
      </c>
      <c r="I57" s="5">
        <f t="shared" si="23"/>
        <v>2.3931349973792186</v>
      </c>
      <c r="P57" s="5">
        <v>0.7</v>
      </c>
      <c r="Q57" s="5">
        <v>90</v>
      </c>
    </row>
    <row r="58" spans="1:17" x14ac:dyDescent="0.3">
      <c r="A58" s="34" t="s">
        <v>16</v>
      </c>
      <c r="B58" s="34">
        <v>1</v>
      </c>
      <c r="C58" s="24">
        <v>57</v>
      </c>
      <c r="D58" s="34">
        <v>1.79</v>
      </c>
      <c r="E58" s="34">
        <v>0.21099999999999999</v>
      </c>
      <c r="F58" s="51">
        <v>0.05</v>
      </c>
      <c r="G58" s="34">
        <f>D58/$D$62</f>
        <v>0.47105263157894739</v>
      </c>
      <c r="H58" s="34">
        <f>E58/$E$62</f>
        <v>6.8506493506493502E-2</v>
      </c>
      <c r="I58" s="34">
        <f>D58/SQRT($Y$12)</f>
        <v>0.98239012690772864</v>
      </c>
      <c r="J58">
        <f>ABS(K58-L58)/2</f>
        <v>1.8128809523809524</v>
      </c>
      <c r="K58" s="42">
        <v>2.1</v>
      </c>
      <c r="L58">
        <f>M58/2-SQRT(M58^2/4+D58^2)</f>
        <v>-1.5257619047619047</v>
      </c>
      <c r="M58">
        <f>-(D58^2-K58^2)/K58</f>
        <v>0.57423809523809533</v>
      </c>
      <c r="P58" s="34">
        <v>0.05</v>
      </c>
      <c r="Q58" s="34">
        <v>1260</v>
      </c>
    </row>
    <row r="59" spans="1:17" x14ac:dyDescent="0.3">
      <c r="A59" s="34" t="s">
        <v>16</v>
      </c>
      <c r="B59" s="34">
        <v>2</v>
      </c>
      <c r="C59" s="24">
        <v>58</v>
      </c>
      <c r="D59" s="34">
        <v>2.64</v>
      </c>
      <c r="E59" s="34">
        <v>0.56999999999999995</v>
      </c>
      <c r="F59" s="51">
        <v>0.11</v>
      </c>
      <c r="G59" s="34">
        <f>D59/$D$62</f>
        <v>0.69473684210526321</v>
      </c>
      <c r="H59" s="34">
        <f>E59/$E$62</f>
        <v>0.18506493506493504</v>
      </c>
      <c r="I59" s="34">
        <f>D59/SQRT($Y$12)</f>
        <v>1.4488882318639127</v>
      </c>
      <c r="J59">
        <f>ABS(K59-L59)/2</f>
        <v>2.64392</v>
      </c>
      <c r="K59" s="42">
        <v>2.5</v>
      </c>
      <c r="L59">
        <f>M59/2-SQRT(M59^2/4+D59^2)</f>
        <v>-2.7878400000000001</v>
      </c>
      <c r="M59">
        <f>-(D59^2-K59^2)/K59</f>
        <v>-0.28784000000000026</v>
      </c>
      <c r="P59" s="34">
        <v>0.25</v>
      </c>
      <c r="Q59" s="34">
        <v>284</v>
      </c>
    </row>
    <row r="60" spans="1:17" x14ac:dyDescent="0.3">
      <c r="A60" s="34" t="s">
        <v>16</v>
      </c>
      <c r="B60" s="34">
        <v>3</v>
      </c>
      <c r="C60" s="24">
        <v>59</v>
      </c>
      <c r="D60" s="34">
        <v>3.09</v>
      </c>
      <c r="E60" s="34">
        <v>1.19</v>
      </c>
      <c r="F60" s="51">
        <v>0.11</v>
      </c>
      <c r="G60" s="34">
        <f>D60/$D$62</f>
        <v>0.81315789473684208</v>
      </c>
      <c r="H60" s="34">
        <f>E60/$E$62</f>
        <v>0.38636363636363635</v>
      </c>
      <c r="I60" s="34">
        <f>D60/SQRT($Y$12)</f>
        <v>1.6958578168407157</v>
      </c>
      <c r="J60">
        <f>ABS(K60-L60)/2</f>
        <v>3.1596199999999999</v>
      </c>
      <c r="K60" s="42">
        <v>2.5</v>
      </c>
      <c r="L60">
        <f>M60/2-SQRT(M60^2/4+D60^2)</f>
        <v>-3.8192399999999997</v>
      </c>
      <c r="M60">
        <f>-(D60^2-K60^2)/K60</f>
        <v>-1.31924</v>
      </c>
      <c r="P60" s="34">
        <v>0.4</v>
      </c>
      <c r="Q60" s="34">
        <v>127</v>
      </c>
    </row>
    <row r="61" spans="1:17" x14ac:dyDescent="0.3">
      <c r="A61" s="34" t="s">
        <v>16</v>
      </c>
      <c r="B61" s="34">
        <v>4</v>
      </c>
      <c r="C61" s="24">
        <v>60</v>
      </c>
      <c r="D61" s="34">
        <v>3.66</v>
      </c>
      <c r="E61" s="34">
        <v>2.64</v>
      </c>
      <c r="F61" s="51">
        <v>0.19</v>
      </c>
      <c r="G61" s="34">
        <f>D61/$D$62</f>
        <v>0.96315789473684221</v>
      </c>
      <c r="H61" s="34">
        <f>E61/$E$62</f>
        <v>0.85714285714285721</v>
      </c>
      <c r="I61" s="34">
        <f>D61/SQRT($Y$12)</f>
        <v>2.0086859578113332</v>
      </c>
      <c r="J61">
        <f>ABS(K61-L61)/2</f>
        <v>4.1018000000000008</v>
      </c>
      <c r="K61" s="42">
        <v>2.25</v>
      </c>
      <c r="L61">
        <f>M61/2-SQRT(M61^2/4+D61^2)</f>
        <v>-5.9536000000000016</v>
      </c>
      <c r="M61">
        <f>-(D61^2-K61^2)/K61</f>
        <v>-3.7036000000000007</v>
      </c>
      <c r="P61" s="34">
        <v>0.6</v>
      </c>
      <c r="Q61" s="34">
        <v>88</v>
      </c>
    </row>
    <row r="62" spans="1:17" x14ac:dyDescent="0.3">
      <c r="A62" s="34" t="s">
        <v>16</v>
      </c>
      <c r="B62" s="34">
        <v>5</v>
      </c>
      <c r="C62" s="24">
        <v>61</v>
      </c>
      <c r="D62" s="34">
        <v>3.8</v>
      </c>
      <c r="E62" s="34">
        <v>3.08</v>
      </c>
      <c r="F62" s="51">
        <v>0.25</v>
      </c>
      <c r="G62" s="34">
        <f>D62/$D$62</f>
        <v>1</v>
      </c>
      <c r="H62" s="34">
        <f>E62/$E$62</f>
        <v>1</v>
      </c>
      <c r="I62" s="34">
        <f>D62/SQRT($Y$12)</f>
        <v>2.0855209398041166</v>
      </c>
      <c r="J62">
        <f>ABS(K62-L62)/2</f>
        <v>4.3338888888888887</v>
      </c>
      <c r="K62" s="42">
        <v>2.25</v>
      </c>
      <c r="L62">
        <f>M62/2-SQRT(M62^2/4+D62^2)</f>
        <v>-6.4177777777777774</v>
      </c>
      <c r="M62">
        <f>-(D62^2-K62^2)/K62</f>
        <v>-4.1677777777777774</v>
      </c>
      <c r="P62" s="34">
        <v>0.8</v>
      </c>
      <c r="Q62" s="34">
        <v>74</v>
      </c>
    </row>
    <row r="63" spans="1:17" x14ac:dyDescent="0.3">
      <c r="A63" s="27" t="s">
        <v>17</v>
      </c>
      <c r="B63" s="27">
        <v>7</v>
      </c>
      <c r="C63" s="24">
        <v>62</v>
      </c>
      <c r="D63" s="27">
        <v>2.06</v>
      </c>
      <c r="E63" s="27">
        <v>0.18</v>
      </c>
      <c r="F63" s="51">
        <v>0.05</v>
      </c>
      <c r="G63" s="27">
        <f t="shared" ref="G63:G68" si="24">D63/$D$68</f>
        <v>0.59537572254335258</v>
      </c>
      <c r="H63" s="27">
        <f t="shared" ref="H63:H68" si="25">E63/$E$68</f>
        <v>6.5454545454545446E-2</v>
      </c>
      <c r="I63" s="27">
        <f t="shared" ref="I63:I68" si="26">D63/SQRT($Y$13)</f>
        <v>1.1305718778938105</v>
      </c>
      <c r="P63" s="27">
        <v>0.05</v>
      </c>
      <c r="Q63" s="27">
        <v>473</v>
      </c>
    </row>
    <row r="64" spans="1:17" x14ac:dyDescent="0.3">
      <c r="A64" s="27" t="s">
        <v>17</v>
      </c>
      <c r="B64" s="27">
        <v>11</v>
      </c>
      <c r="C64" s="24">
        <v>63</v>
      </c>
      <c r="D64" s="27">
        <v>2.58</v>
      </c>
      <c r="E64" s="27">
        <v>0.38</v>
      </c>
      <c r="F64" s="51">
        <v>0.09</v>
      </c>
      <c r="G64" s="27">
        <f t="shared" si="24"/>
        <v>0.74566473988439308</v>
      </c>
      <c r="H64" s="27">
        <f t="shared" si="25"/>
        <v>0.13818181818181818</v>
      </c>
      <c r="I64" s="27">
        <f t="shared" si="26"/>
        <v>1.4159589538670054</v>
      </c>
      <c r="P64" s="27">
        <v>0.2</v>
      </c>
      <c r="Q64" s="27">
        <v>216</v>
      </c>
    </row>
    <row r="65" spans="1:17" x14ac:dyDescent="0.3">
      <c r="A65" s="27" t="s">
        <v>17</v>
      </c>
      <c r="B65" s="27">
        <v>12</v>
      </c>
      <c r="C65" s="24">
        <v>64</v>
      </c>
      <c r="D65" s="27">
        <v>2.65</v>
      </c>
      <c r="E65" s="27">
        <v>0.78</v>
      </c>
      <c r="F65" s="51">
        <v>0.11</v>
      </c>
      <c r="G65" s="27">
        <f t="shared" si="24"/>
        <v>0.76589595375722541</v>
      </c>
      <c r="H65" s="27">
        <f t="shared" si="25"/>
        <v>0.28363636363636363</v>
      </c>
      <c r="I65" s="27">
        <f t="shared" si="26"/>
        <v>1.4543764448633971</v>
      </c>
      <c r="P65" s="27">
        <v>0.3</v>
      </c>
      <c r="Q65" s="27">
        <v>248</v>
      </c>
    </row>
    <row r="66" spans="1:17" x14ac:dyDescent="0.3">
      <c r="A66" s="27" t="s">
        <v>17</v>
      </c>
      <c r="B66" s="27">
        <v>15</v>
      </c>
      <c r="C66" s="24">
        <v>65</v>
      </c>
      <c r="D66" s="27">
        <v>3.11</v>
      </c>
      <c r="E66" s="27">
        <v>1.3</v>
      </c>
      <c r="F66" s="51">
        <v>0.15</v>
      </c>
      <c r="G66" s="27">
        <f t="shared" si="24"/>
        <v>0.89884393063583812</v>
      </c>
      <c r="H66" s="27">
        <f t="shared" si="25"/>
        <v>0.47272727272727272</v>
      </c>
      <c r="I66" s="27">
        <f t="shared" si="26"/>
        <v>1.7068342428396848</v>
      </c>
      <c r="P66" s="27">
        <v>0.4</v>
      </c>
      <c r="Q66" s="27">
        <v>120</v>
      </c>
    </row>
    <row r="67" spans="1:17" x14ac:dyDescent="0.3">
      <c r="A67" s="27" t="s">
        <v>17</v>
      </c>
      <c r="B67" s="27">
        <v>16</v>
      </c>
      <c r="C67" s="24">
        <v>66</v>
      </c>
      <c r="D67" s="27">
        <v>3.15</v>
      </c>
      <c r="E67" s="27">
        <v>1.83</v>
      </c>
      <c r="F67" s="51">
        <v>0.25</v>
      </c>
      <c r="G67" s="27">
        <f t="shared" si="24"/>
        <v>0.91040462427745661</v>
      </c>
      <c r="H67" s="27">
        <f t="shared" si="25"/>
        <v>0.66545454545454552</v>
      </c>
      <c r="I67" s="27">
        <f t="shared" si="26"/>
        <v>1.7287870948376229</v>
      </c>
      <c r="P67" s="27">
        <v>0.8</v>
      </c>
      <c r="Q67" s="27">
        <v>120</v>
      </c>
    </row>
    <row r="68" spans="1:17" x14ac:dyDescent="0.3">
      <c r="A68" s="27" t="s">
        <v>17</v>
      </c>
      <c r="B68" s="27">
        <v>18</v>
      </c>
      <c r="C68" s="24">
        <v>67</v>
      </c>
      <c r="D68" s="27">
        <v>3.46</v>
      </c>
      <c r="E68" s="27">
        <v>2.75</v>
      </c>
      <c r="F68" s="51">
        <v>0.33</v>
      </c>
      <c r="G68" s="27">
        <f t="shared" si="24"/>
        <v>1</v>
      </c>
      <c r="H68" s="27">
        <f t="shared" si="25"/>
        <v>1</v>
      </c>
      <c r="I68" s="27">
        <f t="shared" si="26"/>
        <v>1.898921697821643</v>
      </c>
      <c r="P68" s="27">
        <v>1.2</v>
      </c>
      <c r="Q68" s="27">
        <v>115</v>
      </c>
    </row>
    <row r="69" spans="1:17" x14ac:dyDescent="0.3">
      <c r="A69" s="37" t="s">
        <v>47</v>
      </c>
      <c r="B69" s="37">
        <v>1</v>
      </c>
      <c r="C69" s="24">
        <v>68</v>
      </c>
      <c r="D69" s="37">
        <v>2.11</v>
      </c>
      <c r="E69" s="37">
        <v>0.36099999999999999</v>
      </c>
      <c r="F69" s="51">
        <v>0.08</v>
      </c>
      <c r="G69" s="37">
        <f>D69/$D$73</f>
        <v>0.50843373493975896</v>
      </c>
      <c r="H69" s="37">
        <f>E69/$E$73</f>
        <v>9.836512261580381E-2</v>
      </c>
      <c r="I69" s="37">
        <f>D69/SQRT($Y$9)</f>
        <v>1.0549999999999999</v>
      </c>
      <c r="J69">
        <f>ABS(K69-L69)/2</f>
        <v>2.1100238095238093</v>
      </c>
      <c r="K69" s="42">
        <v>2.1</v>
      </c>
      <c r="L69">
        <f t="shared" ref="L69:L73" si="27">M69/2-SQRT(M69^2/4+D69^2)</f>
        <v>-2.1200476190476185</v>
      </c>
      <c r="M69">
        <f t="shared" ref="M69:M73" si="28">-(D69^2-K69^2)/K69</f>
        <v>-2.0047619047618849E-2</v>
      </c>
      <c r="P69" s="37">
        <v>0.1</v>
      </c>
      <c r="Q69" s="37">
        <v>1260</v>
      </c>
    </row>
    <row r="70" spans="1:17" x14ac:dyDescent="0.3">
      <c r="A70" s="37" t="s">
        <v>47</v>
      </c>
      <c r="B70" s="37">
        <v>2</v>
      </c>
      <c r="C70" s="24">
        <v>69</v>
      </c>
      <c r="D70" s="37">
        <v>2.65</v>
      </c>
      <c r="E70" s="37">
        <v>0.66</v>
      </c>
      <c r="F70" s="51">
        <v>0.08</v>
      </c>
      <c r="G70" s="37">
        <f>D70/$D$73</f>
        <v>0.63855421686746983</v>
      </c>
      <c r="H70" s="37">
        <f>E70/$E$73</f>
        <v>0.1798365122615804</v>
      </c>
      <c r="I70" s="37">
        <f>D70/SQRT($Y$9)</f>
        <v>1.325</v>
      </c>
      <c r="J70">
        <f>ABS(K70-L70)/2</f>
        <v>2.7081395348837209</v>
      </c>
      <c r="K70" s="42">
        <v>2.15</v>
      </c>
      <c r="L70">
        <f t="shared" si="27"/>
        <v>-3.266279069767442</v>
      </c>
      <c r="M70">
        <f t="shared" si="28"/>
        <v>-1.1162790697674421</v>
      </c>
      <c r="P70" s="37">
        <v>0.15</v>
      </c>
      <c r="Q70" s="37">
        <v>252</v>
      </c>
    </row>
    <row r="71" spans="1:17" x14ac:dyDescent="0.3">
      <c r="A71" s="37" t="s">
        <v>47</v>
      </c>
      <c r="B71" s="37">
        <v>3</v>
      </c>
      <c r="C71" s="24">
        <v>70</v>
      </c>
      <c r="D71" s="37">
        <v>3.11</v>
      </c>
      <c r="E71" s="37">
        <v>1</v>
      </c>
      <c r="F71" s="51">
        <v>0.08</v>
      </c>
      <c r="G71" s="37">
        <f>D71/$D$73</f>
        <v>0.74939759036144571</v>
      </c>
      <c r="H71" s="37">
        <f>E71/$E$73</f>
        <v>0.27247956403269757</v>
      </c>
      <c r="I71" s="37">
        <f>D71/SQRT($Y$9)</f>
        <v>1.5549999999999999</v>
      </c>
      <c r="J71">
        <f>ABS(K71-L71)/2</f>
        <v>3.3243255813953487</v>
      </c>
      <c r="K71" s="42">
        <v>2.15</v>
      </c>
      <c r="L71">
        <f t="shared" si="27"/>
        <v>-4.4986511627906971</v>
      </c>
      <c r="M71">
        <f t="shared" si="28"/>
        <v>-2.3486511627906972</v>
      </c>
      <c r="P71" s="37">
        <v>0.25</v>
      </c>
      <c r="Q71" s="37">
        <v>158</v>
      </c>
    </row>
    <row r="72" spans="1:17" x14ac:dyDescent="0.3">
      <c r="A72" s="37" t="s">
        <v>47</v>
      </c>
      <c r="B72" s="37">
        <v>4</v>
      </c>
      <c r="C72" s="24">
        <v>71</v>
      </c>
      <c r="D72" s="37">
        <v>3.69</v>
      </c>
      <c r="E72" s="37">
        <v>2.2400000000000002</v>
      </c>
      <c r="F72" s="51">
        <v>0.11</v>
      </c>
      <c r="G72" s="37">
        <f>D72/$D$73</f>
        <v>0.88915662650602401</v>
      </c>
      <c r="H72" s="37">
        <f>E72/$E$73</f>
        <v>0.61035422343324253</v>
      </c>
      <c r="I72" s="37">
        <f>D72/SQRT($Y$9)</f>
        <v>1.845</v>
      </c>
      <c r="J72">
        <f>ABS(K72-L72)/2</f>
        <v>4.2415348837209299</v>
      </c>
      <c r="K72" s="42">
        <v>2.15</v>
      </c>
      <c r="L72">
        <f t="shared" si="27"/>
        <v>-6.3330697674418603</v>
      </c>
      <c r="M72">
        <f t="shared" si="28"/>
        <v>-4.1830697674418609</v>
      </c>
      <c r="P72" s="37">
        <v>0.4</v>
      </c>
      <c r="Q72" s="37">
        <v>97</v>
      </c>
    </row>
    <row r="73" spans="1:17" x14ac:dyDescent="0.3">
      <c r="A73" s="37" t="s">
        <v>47</v>
      </c>
      <c r="B73" s="37">
        <v>5</v>
      </c>
      <c r="C73" s="24">
        <v>72</v>
      </c>
      <c r="D73" s="37">
        <v>4.1500000000000004</v>
      </c>
      <c r="E73" s="37">
        <v>3.67</v>
      </c>
      <c r="F73" s="51">
        <v>0.14000000000000001</v>
      </c>
      <c r="G73" s="37">
        <f>D73/$D$73</f>
        <v>1</v>
      </c>
      <c r="H73" s="37">
        <f>E73/$E$73</f>
        <v>1</v>
      </c>
      <c r="I73" s="37">
        <f>D73/SQRT($Y$9)</f>
        <v>2.0750000000000002</v>
      </c>
      <c r="J73">
        <f>ABS(K73-L73)/2</f>
        <v>5.0142045454545467</v>
      </c>
      <c r="K73" s="42">
        <v>2.2000000000000002</v>
      </c>
      <c r="L73">
        <f t="shared" si="27"/>
        <v>-7.8284090909090924</v>
      </c>
      <c r="M73">
        <f t="shared" si="28"/>
        <v>-5.6284090909090922</v>
      </c>
      <c r="P73" s="37">
        <v>0.5</v>
      </c>
      <c r="Q73" s="37">
        <v>90</v>
      </c>
    </row>
    <row r="74" spans="1:17" x14ac:dyDescent="0.3">
      <c r="A74" s="8" t="s">
        <v>48</v>
      </c>
      <c r="B74" s="8">
        <v>11</v>
      </c>
      <c r="C74" s="24">
        <v>73</v>
      </c>
      <c r="D74" s="8">
        <v>3.16</v>
      </c>
      <c r="E74" s="8">
        <v>0.24</v>
      </c>
      <c r="F74" s="51">
        <v>0.15</v>
      </c>
      <c r="G74" s="8">
        <f>D74/$D$77</f>
        <v>0.75059382422802856</v>
      </c>
      <c r="H74" s="8">
        <f>E74/$E$77</f>
        <v>0.10126582278481013</v>
      </c>
      <c r="I74" s="8">
        <f>D74/SQRT($Y$10)</f>
        <v>1.478185652330962</v>
      </c>
      <c r="P74" s="8">
        <v>0.2</v>
      </c>
      <c r="Q74" s="8">
        <v>252</v>
      </c>
    </row>
    <row r="75" spans="1:17" x14ac:dyDescent="0.3">
      <c r="A75" s="8" t="s">
        <v>48</v>
      </c>
      <c r="B75" s="8">
        <v>12</v>
      </c>
      <c r="C75" s="24">
        <v>74</v>
      </c>
      <c r="D75" s="8">
        <v>3.16</v>
      </c>
      <c r="E75" s="8">
        <v>0.47</v>
      </c>
      <c r="F75" s="51">
        <v>0.25</v>
      </c>
      <c r="G75" s="8">
        <f>D75/$D$77</f>
        <v>0.75059382422802856</v>
      </c>
      <c r="H75" s="8">
        <f>E75/$E$77</f>
        <v>0.19831223628691982</v>
      </c>
      <c r="I75" s="8">
        <f>D75/SQRT($Y$10)</f>
        <v>1.478185652330962</v>
      </c>
      <c r="P75" s="8">
        <v>0.3</v>
      </c>
      <c r="Q75" s="8">
        <v>630</v>
      </c>
    </row>
    <row r="76" spans="1:17" x14ac:dyDescent="0.3">
      <c r="A76" s="8" t="s">
        <v>48</v>
      </c>
      <c r="B76" s="8">
        <v>15</v>
      </c>
      <c r="C76" s="24">
        <v>75</v>
      </c>
      <c r="D76" s="8">
        <v>4.1900000000000004</v>
      </c>
      <c r="E76" s="8">
        <v>1.55</v>
      </c>
      <c r="F76" s="51">
        <v>0.13</v>
      </c>
      <c r="G76" s="8">
        <f>D76/$D$77</f>
        <v>0.99524940617577207</v>
      </c>
      <c r="H76" s="8">
        <f>E76/$E$77</f>
        <v>0.65400843881856541</v>
      </c>
      <c r="I76" s="8">
        <f>D76/SQRT($Y$10)</f>
        <v>1.9599993301476997</v>
      </c>
      <c r="P76" s="8">
        <v>0.3</v>
      </c>
      <c r="Q76" s="8">
        <v>180</v>
      </c>
    </row>
    <row r="77" spans="1:17" x14ac:dyDescent="0.3">
      <c r="A77" s="8" t="s">
        <v>48</v>
      </c>
      <c r="B77" s="8">
        <v>16</v>
      </c>
      <c r="C77" s="24">
        <v>76</v>
      </c>
      <c r="D77" s="8">
        <v>4.21</v>
      </c>
      <c r="E77" s="8">
        <v>2.37</v>
      </c>
      <c r="F77" s="51">
        <v>0.17</v>
      </c>
      <c r="G77" s="8">
        <f>D77/$D$77</f>
        <v>1</v>
      </c>
      <c r="H77" s="8">
        <f>E77/$E$77</f>
        <v>1</v>
      </c>
      <c r="I77" s="8">
        <f>D77/SQRT($Y$10)</f>
        <v>1.9693549355421993</v>
      </c>
      <c r="P77" s="8">
        <v>0.8</v>
      </c>
      <c r="Q77" s="8">
        <v>120</v>
      </c>
    </row>
    <row r="78" spans="1:17" x14ac:dyDescent="0.3">
      <c r="A78" s="22" t="s">
        <v>18</v>
      </c>
      <c r="B78" s="22">
        <v>2</v>
      </c>
      <c r="C78" s="24">
        <v>77</v>
      </c>
      <c r="D78" s="22">
        <v>2.0099999999999998</v>
      </c>
      <c r="E78" s="22">
        <v>8.5999999999999993E-2</v>
      </c>
      <c r="F78" s="22">
        <v>0.1</v>
      </c>
      <c r="G78" s="22">
        <f>D78/$D$81</f>
        <v>0.36880733944954125</v>
      </c>
      <c r="H78" s="22">
        <f>E78/$E$81</f>
        <v>1.8574514038876888E-2</v>
      </c>
      <c r="I78" s="22">
        <f>D78/SQRT($Y$14)</f>
        <v>0.99632001016418537</v>
      </c>
      <c r="J78">
        <f>ABS(K78-L78)/2</f>
        <v>2.0415000000000001</v>
      </c>
      <c r="K78">
        <v>2.484</v>
      </c>
      <c r="L78">
        <v>-1.599</v>
      </c>
      <c r="M78">
        <v>0.79600000000000004</v>
      </c>
      <c r="Q78" s="22">
        <v>629</v>
      </c>
    </row>
    <row r="79" spans="1:17" x14ac:dyDescent="0.3">
      <c r="A79" s="22" t="s">
        <v>18</v>
      </c>
      <c r="B79" s="22">
        <v>3</v>
      </c>
      <c r="C79" s="24">
        <v>78</v>
      </c>
      <c r="D79" s="22">
        <v>2.48</v>
      </c>
      <c r="E79" s="22">
        <v>0.30599999999999999</v>
      </c>
      <c r="F79" s="22">
        <v>0.1</v>
      </c>
      <c r="G79" s="22">
        <f>D79/$D$81</f>
        <v>0.455045871559633</v>
      </c>
      <c r="H79" s="22">
        <f>E79/$E$81</f>
        <v>6.6090712742980562E-2</v>
      </c>
      <c r="I79" s="22">
        <f>D79/SQRT($Y$14)</f>
        <v>1.229290360799592</v>
      </c>
      <c r="J79">
        <f t="shared" ref="J79:J116" si="29">ABS(K79-L79)/2</f>
        <v>2.4820000000000002</v>
      </c>
      <c r="K79">
        <v>2.58</v>
      </c>
      <c r="L79">
        <v>-2.3839999999999999</v>
      </c>
      <c r="M79">
        <v>0.23400000000000001</v>
      </c>
      <c r="Q79" s="22">
        <v>252</v>
      </c>
    </row>
    <row r="80" spans="1:17" x14ac:dyDescent="0.3">
      <c r="A80" s="22" t="s">
        <v>18</v>
      </c>
      <c r="B80" s="22">
        <v>6</v>
      </c>
      <c r="C80" s="24">
        <v>79</v>
      </c>
      <c r="D80" s="22">
        <v>3.83</v>
      </c>
      <c r="E80" s="22">
        <v>2.12</v>
      </c>
      <c r="F80" s="22">
        <v>0.3</v>
      </c>
      <c r="G80" s="22">
        <f>D80/$D$81</f>
        <v>0.70275229357798163</v>
      </c>
      <c r="H80" s="22">
        <f>E80/$E$81</f>
        <v>0.45788336933045359</v>
      </c>
      <c r="I80" s="22">
        <f>D80/SQRT($Y$14)</f>
        <v>1.8984605168800153</v>
      </c>
      <c r="J80">
        <f t="shared" si="29"/>
        <v>3.9924999999999997</v>
      </c>
      <c r="K80">
        <v>1.6240000000000001</v>
      </c>
      <c r="L80">
        <v>-6.3609999999999998</v>
      </c>
      <c r="M80">
        <v>-3.5049999999999999</v>
      </c>
      <c r="Q80" s="22">
        <v>84</v>
      </c>
    </row>
    <row r="81" spans="1:17" x14ac:dyDescent="0.3">
      <c r="A81" s="22" t="s">
        <v>18</v>
      </c>
      <c r="B81" s="22">
        <v>11</v>
      </c>
      <c r="C81" s="24">
        <v>80</v>
      </c>
      <c r="D81" s="22">
        <v>5.45</v>
      </c>
      <c r="E81" s="22">
        <v>4.63</v>
      </c>
      <c r="F81" s="22">
        <v>0.55000000000000004</v>
      </c>
      <c r="G81" s="22">
        <f>D81/$D$81</f>
        <v>1</v>
      </c>
      <c r="H81" s="22">
        <f>E81/$E$81</f>
        <v>1</v>
      </c>
      <c r="I81" s="22">
        <f>D81/SQRT($Y$14)</f>
        <v>2.701464704176523</v>
      </c>
      <c r="J81">
        <f t="shared" si="29"/>
        <v>6.1364999999999998</v>
      </c>
      <c r="K81">
        <v>1.337</v>
      </c>
      <c r="L81">
        <v>-10.936</v>
      </c>
      <c r="M81">
        <v>-7.6239999999999997</v>
      </c>
      <c r="Q81" s="22">
        <v>57</v>
      </c>
    </row>
    <row r="82" spans="1:17" x14ac:dyDescent="0.3">
      <c r="A82" s="32" t="s">
        <v>19</v>
      </c>
      <c r="B82" s="32">
        <v>2</v>
      </c>
      <c r="C82" s="24">
        <v>81</v>
      </c>
      <c r="D82" s="32">
        <v>2.09</v>
      </c>
      <c r="E82" s="32">
        <v>0.19700000000000001</v>
      </c>
      <c r="F82" s="32">
        <v>0.05</v>
      </c>
      <c r="G82" s="32">
        <f>D82/$D$85</f>
        <v>0.61111111111111105</v>
      </c>
      <c r="H82" s="32">
        <f>E82/$E$85</f>
        <v>0.10648648648648648</v>
      </c>
      <c r="I82" s="32">
        <f>D82/SQRT($Y$15)</f>
        <v>1.0764047634854239</v>
      </c>
      <c r="J82">
        <f t="shared" si="29"/>
        <v>2.1029999999999998</v>
      </c>
      <c r="K82">
        <v>2.1480000000000001</v>
      </c>
      <c r="L82">
        <v>-2.0579999999999998</v>
      </c>
      <c r="M82">
        <v>0.09</v>
      </c>
      <c r="Q82" s="32">
        <v>629</v>
      </c>
    </row>
    <row r="83" spans="1:17" x14ac:dyDescent="0.3">
      <c r="A83" s="32" t="s">
        <v>19</v>
      </c>
      <c r="B83" s="32">
        <v>4</v>
      </c>
      <c r="C83" s="24">
        <v>82</v>
      </c>
      <c r="D83" s="32">
        <v>3.03</v>
      </c>
      <c r="E83" s="32">
        <v>0.56799999999999995</v>
      </c>
      <c r="F83" s="32">
        <v>0.3</v>
      </c>
      <c r="G83" s="32">
        <f>D83/$D$85</f>
        <v>0.88596491228070173</v>
      </c>
      <c r="H83" s="32">
        <f>E83/$E$85</f>
        <v>0.307027027027027</v>
      </c>
      <c r="I83" s="32">
        <f>D83/SQRT($Y$15)</f>
        <v>1.5605293939525524</v>
      </c>
      <c r="J83">
        <f t="shared" si="29"/>
        <v>3.1044999999999998</v>
      </c>
      <c r="K83">
        <v>2.403</v>
      </c>
      <c r="L83">
        <v>-3.806</v>
      </c>
      <c r="M83">
        <v>-1.403</v>
      </c>
      <c r="Q83" s="32">
        <v>252</v>
      </c>
    </row>
    <row r="84" spans="1:17" x14ac:dyDescent="0.3">
      <c r="A84" s="32" t="s">
        <v>19</v>
      </c>
      <c r="B84" s="32">
        <v>5</v>
      </c>
      <c r="C84" s="24">
        <v>83</v>
      </c>
      <c r="D84" s="32">
        <v>3.31</v>
      </c>
      <c r="E84" s="32">
        <v>0.76</v>
      </c>
      <c r="F84" s="32">
        <v>0.4</v>
      </c>
      <c r="G84" s="32">
        <f>D84/$D$85</f>
        <v>0.96783625730994161</v>
      </c>
      <c r="H84" s="32">
        <f>E84/$E$85</f>
        <v>0.41081081081081078</v>
      </c>
      <c r="I84" s="32">
        <f>D84/SQRT($Y$15)</f>
        <v>1.7047367306874419</v>
      </c>
      <c r="J84">
        <f t="shared" si="29"/>
        <v>3.5455000000000001</v>
      </c>
      <c r="K84">
        <v>2.2839999999999998</v>
      </c>
      <c r="L84">
        <v>-4.8070000000000004</v>
      </c>
      <c r="M84">
        <v>-2.5230000000000001</v>
      </c>
      <c r="Q84" s="32">
        <v>180</v>
      </c>
    </row>
    <row r="85" spans="1:17" x14ac:dyDescent="0.3">
      <c r="A85" s="32" t="s">
        <v>19</v>
      </c>
      <c r="B85" s="32">
        <v>6</v>
      </c>
      <c r="C85" s="24">
        <v>84</v>
      </c>
      <c r="D85" s="32">
        <v>3.42</v>
      </c>
      <c r="E85" s="32">
        <v>1.85</v>
      </c>
      <c r="F85" s="32">
        <v>0.55000000000000004</v>
      </c>
      <c r="G85" s="32">
        <f>D85/$D$85</f>
        <v>1</v>
      </c>
      <c r="H85" s="32">
        <f>E85/$E$85</f>
        <v>1</v>
      </c>
      <c r="I85" s="32">
        <f>D85/SQRT($Y$15)</f>
        <v>1.7613896129761484</v>
      </c>
      <c r="J85">
        <f t="shared" si="29"/>
        <v>4.0285000000000002</v>
      </c>
      <c r="K85">
        <v>1.8939999999999999</v>
      </c>
      <c r="L85">
        <v>-6.1630000000000003</v>
      </c>
      <c r="M85">
        <v>-4.2690000000000001</v>
      </c>
      <c r="Q85" s="32">
        <v>114</v>
      </c>
    </row>
    <row r="86" spans="1:17" x14ac:dyDescent="0.3">
      <c r="A86" s="31" t="s">
        <v>20</v>
      </c>
      <c r="B86" s="31">
        <v>2</v>
      </c>
      <c r="C86" s="24">
        <v>85</v>
      </c>
      <c r="D86" s="31">
        <v>2.65</v>
      </c>
      <c r="E86" s="31">
        <v>0.14000000000000001</v>
      </c>
      <c r="F86" s="31">
        <v>0.1</v>
      </c>
      <c r="G86" s="31">
        <f>D86/$D$89</f>
        <v>0.53</v>
      </c>
      <c r="H86" s="31">
        <f>E86/$E$89</f>
        <v>3.160270880361174E-2</v>
      </c>
      <c r="I86" s="31">
        <f>D86/SQRT($Y$16)</f>
        <v>1.3702823784868008</v>
      </c>
      <c r="J86">
        <f t="shared" si="29"/>
        <v>2.657</v>
      </c>
      <c r="K86">
        <v>2.617</v>
      </c>
      <c r="L86">
        <v>-2.6970000000000001</v>
      </c>
      <c r="M86">
        <v>-0.08</v>
      </c>
      <c r="Q86" s="31">
        <v>420</v>
      </c>
    </row>
    <row r="87" spans="1:17" x14ac:dyDescent="0.3">
      <c r="A87" s="31" t="s">
        <v>20</v>
      </c>
      <c r="B87" s="31">
        <v>5</v>
      </c>
      <c r="C87" s="24">
        <v>86</v>
      </c>
      <c r="D87" s="31">
        <v>3.28</v>
      </c>
      <c r="E87" s="31">
        <v>0.59899999999999998</v>
      </c>
      <c r="F87" s="31">
        <v>0.1</v>
      </c>
      <c r="G87" s="31">
        <f>D87/$D$89</f>
        <v>0.65599999999999992</v>
      </c>
      <c r="H87" s="31">
        <f>E87/$E$89</f>
        <v>0.13521444695259593</v>
      </c>
      <c r="I87" s="31">
        <f>D87/SQRT($Y$16)</f>
        <v>1.6960476231836628</v>
      </c>
      <c r="J87">
        <f t="shared" si="29"/>
        <v>3.3425000000000002</v>
      </c>
      <c r="K87">
        <v>2.706</v>
      </c>
      <c r="L87">
        <v>-3.9790000000000001</v>
      </c>
      <c r="M87">
        <v>-1.2729999999999999</v>
      </c>
      <c r="Q87" s="31">
        <v>140</v>
      </c>
    </row>
    <row r="88" spans="1:17" x14ac:dyDescent="0.3">
      <c r="A88" s="31" t="s">
        <v>20</v>
      </c>
      <c r="B88" s="31">
        <v>9</v>
      </c>
      <c r="C88" s="24">
        <v>87</v>
      </c>
      <c r="D88" s="31">
        <v>4.1399999999999997</v>
      </c>
      <c r="E88" s="31">
        <v>1.68</v>
      </c>
      <c r="F88" s="31">
        <v>0.2</v>
      </c>
      <c r="G88" s="31">
        <f>D88/$D$89</f>
        <v>0.82799999999999996</v>
      </c>
      <c r="H88" s="31">
        <f>E88/$E$89</f>
        <v>0.37923250564334088</v>
      </c>
      <c r="I88" s="31">
        <f>D88/SQRT($Y$16)</f>
        <v>2.1407430365793791</v>
      </c>
      <c r="J88">
        <f t="shared" si="29"/>
        <v>4.6074999999999999</v>
      </c>
      <c r="K88">
        <v>2.58</v>
      </c>
      <c r="L88">
        <v>-6.6349999999999998</v>
      </c>
      <c r="M88">
        <v>-4.0549999999999997</v>
      </c>
      <c r="Q88" s="31">
        <v>74</v>
      </c>
    </row>
    <row r="89" spans="1:17" x14ac:dyDescent="0.3">
      <c r="A89" s="31" t="s">
        <v>20</v>
      </c>
      <c r="B89" s="31">
        <v>13</v>
      </c>
      <c r="C89" s="24">
        <v>88</v>
      </c>
      <c r="D89" s="31">
        <v>5</v>
      </c>
      <c r="E89" s="31">
        <v>4.43</v>
      </c>
      <c r="F89" s="31">
        <v>0.45</v>
      </c>
      <c r="G89" s="31">
        <f>D89/$D$89</f>
        <v>1</v>
      </c>
      <c r="H89" s="31">
        <f>E89/$E$89</f>
        <v>1</v>
      </c>
      <c r="I89" s="31">
        <f>D89/SQRT($Y$16)</f>
        <v>2.5854384499750958</v>
      </c>
      <c r="J89">
        <f t="shared" si="29"/>
        <v>6.01</v>
      </c>
      <c r="K89">
        <v>2.6779999999999999</v>
      </c>
      <c r="L89">
        <v>-9.3420000000000005</v>
      </c>
      <c r="M89">
        <v>-6.665</v>
      </c>
      <c r="Q89" s="31">
        <v>55</v>
      </c>
    </row>
    <row r="90" spans="1:17" x14ac:dyDescent="0.3">
      <c r="A90" s="12" t="s">
        <v>21</v>
      </c>
      <c r="B90" s="12">
        <v>2</v>
      </c>
      <c r="C90" s="24">
        <v>89</v>
      </c>
      <c r="D90" s="12">
        <v>2.94</v>
      </c>
      <c r="E90" s="12">
        <v>0.31</v>
      </c>
      <c r="F90" s="12">
        <v>0.1</v>
      </c>
      <c r="G90" s="12">
        <f>D90/$D$93</f>
        <v>0.56429942418426104</v>
      </c>
      <c r="H90" s="12">
        <f>E90/$E$93</f>
        <v>7.6923076923076913E-2</v>
      </c>
      <c r="I90" s="12">
        <f>D90/SQRT($Y$17)</f>
        <v>1.3782932589591763</v>
      </c>
      <c r="J90">
        <f t="shared" si="29"/>
        <v>2.9535</v>
      </c>
      <c r="K90">
        <v>2.6640000000000001</v>
      </c>
      <c r="L90">
        <v>-3.2429999999999999</v>
      </c>
      <c r="M90">
        <v>-0.57899999999999996</v>
      </c>
      <c r="Q90" s="12">
        <v>420</v>
      </c>
    </row>
    <row r="91" spans="1:17" x14ac:dyDescent="0.3">
      <c r="A91" s="12" t="s">
        <v>21</v>
      </c>
      <c r="B91" s="12">
        <v>3</v>
      </c>
      <c r="C91" s="24">
        <v>90</v>
      </c>
      <c r="D91" s="12">
        <v>3.5</v>
      </c>
      <c r="E91" s="12">
        <v>0.67100000000000004</v>
      </c>
      <c r="F91" s="12">
        <v>0.2</v>
      </c>
      <c r="G91" s="12">
        <f>D91/$D$93</f>
        <v>0.67178502879078694</v>
      </c>
      <c r="H91" s="12">
        <f>E91/$E$93</f>
        <v>0.16650124069478908</v>
      </c>
      <c r="I91" s="12">
        <f>D91/SQRT($Y$17)</f>
        <v>1.6408253082847339</v>
      </c>
      <c r="J91">
        <f t="shared" si="29"/>
        <v>3.6035000000000004</v>
      </c>
      <c r="K91">
        <v>2.7589999999999999</v>
      </c>
      <c r="L91">
        <v>-4.4480000000000004</v>
      </c>
      <c r="M91">
        <v>-1.6890000000000001</v>
      </c>
      <c r="Q91" s="12">
        <v>180</v>
      </c>
    </row>
    <row r="92" spans="1:17" x14ac:dyDescent="0.3">
      <c r="A92" s="12" t="s">
        <v>21</v>
      </c>
      <c r="B92" s="12">
        <v>6</v>
      </c>
      <c r="C92" s="24">
        <v>91</v>
      </c>
      <c r="D92" s="12">
        <v>4.16</v>
      </c>
      <c r="E92" s="12">
        <v>1.4</v>
      </c>
      <c r="F92" s="12">
        <v>0.3</v>
      </c>
      <c r="G92" s="12">
        <f>D92/$D$93</f>
        <v>0.79846449136276398</v>
      </c>
      <c r="H92" s="12">
        <f>E92/$E$93</f>
        <v>0.34739454094292799</v>
      </c>
      <c r="I92" s="12">
        <f>D92/SQRT($Y$17)</f>
        <v>1.9502380807041408</v>
      </c>
      <c r="J92">
        <f t="shared" si="29"/>
        <v>4.5600000000000005</v>
      </c>
      <c r="K92">
        <v>2.6890000000000001</v>
      </c>
      <c r="L92">
        <v>-6.431</v>
      </c>
      <c r="M92">
        <v>-3.7429999999999999</v>
      </c>
      <c r="Q92" s="12">
        <v>97</v>
      </c>
    </row>
    <row r="93" spans="1:17" x14ac:dyDescent="0.3">
      <c r="A93" s="12" t="s">
        <v>21</v>
      </c>
      <c r="B93" s="12">
        <v>11</v>
      </c>
      <c r="C93" s="24">
        <v>92</v>
      </c>
      <c r="D93" s="12">
        <v>5.21</v>
      </c>
      <c r="E93" s="12">
        <v>4.03</v>
      </c>
      <c r="F93" s="12">
        <v>0.45</v>
      </c>
      <c r="G93" s="12">
        <f>D93/$D$93</f>
        <v>1</v>
      </c>
      <c r="H93" s="12">
        <f>E93/$E$93</f>
        <v>1</v>
      </c>
      <c r="I93" s="12">
        <f>D93/SQRT($Y$17)</f>
        <v>2.442485673189561</v>
      </c>
      <c r="J93">
        <f t="shared" si="29"/>
        <v>6.3215000000000003</v>
      </c>
      <c r="K93">
        <v>2.7480000000000002</v>
      </c>
      <c r="L93">
        <v>-9.8949999999999996</v>
      </c>
      <c r="M93">
        <v>-7.1470000000000002</v>
      </c>
      <c r="Q93" s="12">
        <v>57</v>
      </c>
    </row>
    <row r="94" spans="1:17" x14ac:dyDescent="0.3">
      <c r="A94" s="19" t="s">
        <v>22</v>
      </c>
      <c r="B94" s="19">
        <v>2</v>
      </c>
      <c r="C94" s="24">
        <v>93</v>
      </c>
      <c r="D94" s="19">
        <v>1.85</v>
      </c>
      <c r="E94" s="19">
        <v>7.0000000000000007E-2</v>
      </c>
      <c r="F94" s="19">
        <v>0.05</v>
      </c>
      <c r="G94" s="19">
        <f>D94/$D$97</f>
        <v>0.2846153846153846</v>
      </c>
      <c r="H94" s="19">
        <f>E94/$E$97</f>
        <v>1.3182674199623354E-2</v>
      </c>
      <c r="I94" s="19">
        <f>D94/SQRT($Y$18)</f>
        <v>0.89527774921728043</v>
      </c>
      <c r="J94">
        <f t="shared" si="29"/>
        <v>1.8180000000000001</v>
      </c>
      <c r="K94">
        <v>1.8740000000000001</v>
      </c>
      <c r="L94">
        <v>-1.762</v>
      </c>
      <c r="M94">
        <v>0.11</v>
      </c>
      <c r="Q94" s="19">
        <v>629</v>
      </c>
    </row>
    <row r="95" spans="1:17" x14ac:dyDescent="0.3">
      <c r="A95" s="19" t="s">
        <v>22</v>
      </c>
      <c r="B95" s="19">
        <v>6</v>
      </c>
      <c r="C95" s="24">
        <v>94</v>
      </c>
      <c r="D95" s="19">
        <v>3.6</v>
      </c>
      <c r="E95" s="19">
        <v>0.373</v>
      </c>
      <c r="F95" s="19">
        <v>0.2</v>
      </c>
      <c r="G95" s="19">
        <f>D95/$D$97</f>
        <v>0.55384615384615388</v>
      </c>
      <c r="H95" s="19">
        <f>E95/$E$97</f>
        <v>7.0244821092278725E-2</v>
      </c>
      <c r="I95" s="19">
        <f>D95/SQRT($Y$18)</f>
        <v>1.7421621065849782</v>
      </c>
      <c r="J95">
        <f t="shared" si="29"/>
        <v>3.6669999999999998</v>
      </c>
      <c r="K95">
        <v>3.1739999999999999</v>
      </c>
      <c r="L95">
        <v>-4.16</v>
      </c>
      <c r="M95">
        <v>-0.98599999999999999</v>
      </c>
      <c r="Q95" s="19">
        <v>114</v>
      </c>
    </row>
    <row r="96" spans="1:17" x14ac:dyDescent="0.3">
      <c r="A96" s="19" t="s">
        <v>22</v>
      </c>
      <c r="B96" s="19">
        <v>9</v>
      </c>
      <c r="C96" s="24">
        <v>95</v>
      </c>
      <c r="D96" s="19">
        <v>4.67</v>
      </c>
      <c r="E96" s="19">
        <v>1.39</v>
      </c>
      <c r="F96" s="19">
        <v>0.25</v>
      </c>
      <c r="G96" s="19">
        <f>D96/$D$97</f>
        <v>0.71846153846153848</v>
      </c>
      <c r="H96" s="19">
        <f>E96/$E$97</f>
        <v>0.26177024482109229</v>
      </c>
      <c r="I96" s="19">
        <f>D96/SQRT($Y$18)</f>
        <v>2.2599713993755133</v>
      </c>
      <c r="J96">
        <f t="shared" si="29"/>
        <v>4.9674999999999994</v>
      </c>
      <c r="K96">
        <v>3.2759999999999998</v>
      </c>
      <c r="L96">
        <v>-6.6589999999999998</v>
      </c>
      <c r="M96">
        <v>-3.383</v>
      </c>
      <c r="Q96" s="19">
        <v>63</v>
      </c>
    </row>
    <row r="97" spans="1:17" x14ac:dyDescent="0.3">
      <c r="A97" s="19" t="s">
        <v>22</v>
      </c>
      <c r="B97" s="19">
        <v>14</v>
      </c>
      <c r="C97" s="24">
        <v>96</v>
      </c>
      <c r="D97" s="19">
        <v>6.5</v>
      </c>
      <c r="E97" s="19">
        <v>5.31</v>
      </c>
      <c r="F97" s="19">
        <v>0.45</v>
      </c>
      <c r="G97" s="19">
        <f>D97/$D$97</f>
        <v>1</v>
      </c>
      <c r="H97" s="19">
        <f>E97/$E$97</f>
        <v>1</v>
      </c>
      <c r="I97" s="19">
        <f>D97/SQRT($Y$18)</f>
        <v>3.1455704702228773</v>
      </c>
      <c r="J97">
        <f t="shared" si="29"/>
        <v>7.4924999999999997</v>
      </c>
      <c r="K97">
        <v>3.76</v>
      </c>
      <c r="L97">
        <v>-11.225</v>
      </c>
      <c r="M97">
        <v>-7.4640000000000004</v>
      </c>
      <c r="Q97" s="19">
        <v>38</v>
      </c>
    </row>
    <row r="98" spans="1:17" x14ac:dyDescent="0.3">
      <c r="A98" s="14" t="s">
        <v>23</v>
      </c>
      <c r="B98" s="14">
        <v>2</v>
      </c>
      <c r="C98" s="24">
        <v>97</v>
      </c>
      <c r="D98" s="14">
        <v>2.2400000000000002</v>
      </c>
      <c r="E98" s="14">
        <v>0.11799999999999999</v>
      </c>
      <c r="F98" s="14">
        <v>0.05</v>
      </c>
      <c r="G98" s="14">
        <f>D98/$D$101</f>
        <v>0.43159922928709055</v>
      </c>
      <c r="H98" s="14">
        <f>E98/$E$101</f>
        <v>4.3223443223443223E-2</v>
      </c>
      <c r="I98" s="14">
        <f>D98/SQRT($Y$19)</f>
        <v>1.0078236462914985</v>
      </c>
      <c r="J98">
        <f t="shared" si="29"/>
        <v>2.2004999999999999</v>
      </c>
      <c r="K98">
        <v>2.0640000000000001</v>
      </c>
      <c r="L98">
        <v>-2.3370000000000002</v>
      </c>
      <c r="M98">
        <v>-0.27300000000000002</v>
      </c>
      <c r="Q98" s="14">
        <v>420</v>
      </c>
    </row>
    <row r="99" spans="1:17" x14ac:dyDescent="0.3">
      <c r="A99" s="14" t="s">
        <v>23</v>
      </c>
      <c r="B99" s="14">
        <v>6</v>
      </c>
      <c r="C99" s="24">
        <v>98</v>
      </c>
      <c r="D99" s="14">
        <v>3.38</v>
      </c>
      <c r="E99" s="14">
        <v>0.28199999999999997</v>
      </c>
      <c r="F99" s="14">
        <v>0.1</v>
      </c>
      <c r="G99" s="14">
        <f>D99/$D$101</f>
        <v>0.65125240847784194</v>
      </c>
      <c r="H99" s="14">
        <f>E99/$E$101</f>
        <v>0.10329670329670329</v>
      </c>
      <c r="I99" s="14">
        <f>D99/SQRT($Y$19)</f>
        <v>1.5207338948505646</v>
      </c>
      <c r="J99">
        <f t="shared" si="29"/>
        <v>3.3664999999999998</v>
      </c>
      <c r="K99">
        <v>3.28</v>
      </c>
      <c r="L99">
        <v>-3.4529999999999998</v>
      </c>
      <c r="M99">
        <v>-0.17299999999999999</v>
      </c>
      <c r="Q99" s="14">
        <v>157</v>
      </c>
    </row>
    <row r="100" spans="1:17" x14ac:dyDescent="0.3">
      <c r="A100" s="14" t="s">
        <v>23</v>
      </c>
      <c r="B100" s="14">
        <v>10</v>
      </c>
      <c r="C100" s="24">
        <v>99</v>
      </c>
      <c r="D100" s="14">
        <v>4.46</v>
      </c>
      <c r="E100" s="14">
        <v>1.07</v>
      </c>
      <c r="F100" s="14">
        <v>0.25</v>
      </c>
      <c r="G100" s="14">
        <f>D100/$D$101</f>
        <v>0.85934489402697489</v>
      </c>
      <c r="H100" s="14">
        <f>E100/$E$101</f>
        <v>0.39194139194139199</v>
      </c>
      <c r="I100" s="14">
        <f>D100/SQRT($Y$19)</f>
        <v>2.0066488671696798</v>
      </c>
      <c r="J100">
        <f t="shared" si="29"/>
        <v>4.5730000000000004</v>
      </c>
      <c r="K100">
        <v>3.5960000000000001</v>
      </c>
      <c r="L100">
        <v>-5.55</v>
      </c>
      <c r="M100">
        <v>-1.9550000000000001</v>
      </c>
      <c r="Q100" s="14">
        <v>90</v>
      </c>
    </row>
    <row r="101" spans="1:17" x14ac:dyDescent="0.3">
      <c r="A101" s="14" t="s">
        <v>23</v>
      </c>
      <c r="B101" s="14">
        <v>13</v>
      </c>
      <c r="C101" s="24">
        <v>100</v>
      </c>
      <c r="D101" s="14">
        <v>5.19</v>
      </c>
      <c r="E101" s="14">
        <v>2.73</v>
      </c>
      <c r="F101" s="14">
        <v>0.5</v>
      </c>
      <c r="G101" s="14">
        <f>D101/$D$101</f>
        <v>1</v>
      </c>
      <c r="H101" s="14">
        <f>E101/$E$101</f>
        <v>1</v>
      </c>
      <c r="I101" s="14">
        <f>D101/SQRT($Y$19)</f>
        <v>2.3350913947557488</v>
      </c>
      <c r="J101">
        <f t="shared" si="29"/>
        <v>5.8579999999999997</v>
      </c>
      <c r="K101">
        <v>3.157</v>
      </c>
      <c r="L101">
        <v>-8.5589999999999993</v>
      </c>
      <c r="M101">
        <v>-5.4029999999999996</v>
      </c>
      <c r="Q101" s="14">
        <v>57</v>
      </c>
    </row>
    <row r="102" spans="1:17" x14ac:dyDescent="0.3">
      <c r="A102" s="33" t="s">
        <v>24</v>
      </c>
      <c r="B102" s="33">
        <v>2</v>
      </c>
      <c r="C102" s="24">
        <v>101</v>
      </c>
      <c r="D102" s="33">
        <v>2.57</v>
      </c>
      <c r="E102" s="33">
        <v>9.9000000000000005E-2</v>
      </c>
      <c r="F102" s="33">
        <v>0.15</v>
      </c>
      <c r="G102" s="33">
        <f>D102/$D$105</f>
        <v>0.42762063227953412</v>
      </c>
      <c r="H102" s="33">
        <f>E102/$E$105</f>
        <v>1.8714555765595463E-2</v>
      </c>
      <c r="I102" s="33">
        <f>D102/SQRT($Y$20)</f>
        <v>1.2646143264541658</v>
      </c>
      <c r="J102">
        <f t="shared" si="29"/>
        <v>2.5999999999999996</v>
      </c>
      <c r="K102">
        <v>2.2679999999999998</v>
      </c>
      <c r="L102">
        <v>-2.9319999999999999</v>
      </c>
      <c r="M102">
        <v>-0.49399999999999999</v>
      </c>
      <c r="Q102" s="33">
        <v>315</v>
      </c>
    </row>
    <row r="103" spans="1:17" x14ac:dyDescent="0.3">
      <c r="A103" s="33" t="s">
        <v>24</v>
      </c>
      <c r="B103" s="33">
        <v>3</v>
      </c>
      <c r="C103" s="24">
        <v>102</v>
      </c>
      <c r="D103" s="33">
        <v>3.1</v>
      </c>
      <c r="E103" s="33">
        <v>0.52800000000000002</v>
      </c>
      <c r="F103" s="33">
        <v>0.25</v>
      </c>
      <c r="G103" s="33">
        <f>D103/$D$105</f>
        <v>0.51580698835274541</v>
      </c>
      <c r="H103" s="33">
        <f>E103/$E$105</f>
        <v>9.9810964083175802E-2</v>
      </c>
      <c r="I103" s="33">
        <f>D103/SQRT($Y$20)</f>
        <v>1.5254102770458811</v>
      </c>
      <c r="J103">
        <f t="shared" si="29"/>
        <v>3.1534999999999997</v>
      </c>
      <c r="K103">
        <v>2.0209999999999999</v>
      </c>
      <c r="L103">
        <v>-4.2859999999999996</v>
      </c>
      <c r="M103">
        <v>-1.772</v>
      </c>
      <c r="Q103" s="33">
        <v>157</v>
      </c>
    </row>
    <row r="104" spans="1:17" x14ac:dyDescent="0.3">
      <c r="A104" s="33" t="s">
        <v>24</v>
      </c>
      <c r="B104" s="33">
        <v>6</v>
      </c>
      <c r="C104" s="24">
        <v>103</v>
      </c>
      <c r="D104" s="33">
        <v>4.87</v>
      </c>
      <c r="E104" s="33">
        <v>3.16</v>
      </c>
      <c r="F104" s="33">
        <v>0.3</v>
      </c>
      <c r="G104" s="33">
        <f>D104/$D$105</f>
        <v>0.81031613976705497</v>
      </c>
      <c r="H104" s="33">
        <f>E104/$E$105</f>
        <v>0.59735349716446129</v>
      </c>
      <c r="I104" s="33">
        <f>D104/SQRT($Y$20)</f>
        <v>2.3963703384559487</v>
      </c>
      <c r="J104">
        <f t="shared" si="29"/>
        <v>5.5204999999999993</v>
      </c>
      <c r="K104">
        <v>1.155</v>
      </c>
      <c r="L104">
        <v>-9.8859999999999992</v>
      </c>
      <c r="M104">
        <v>-6.968</v>
      </c>
      <c r="Q104" s="33">
        <v>84</v>
      </c>
    </row>
    <row r="105" spans="1:17" x14ac:dyDescent="0.3">
      <c r="A105" s="33" t="s">
        <v>24</v>
      </c>
      <c r="B105" s="33">
        <v>8</v>
      </c>
      <c r="C105" s="24">
        <v>104</v>
      </c>
      <c r="D105" s="33">
        <v>6.01</v>
      </c>
      <c r="E105" s="33">
        <v>5.29</v>
      </c>
      <c r="F105" s="33">
        <v>0.5</v>
      </c>
      <c r="G105" s="33">
        <f>D105/$D$105</f>
        <v>1</v>
      </c>
      <c r="H105" s="33">
        <f>E105/$E$105</f>
        <v>1</v>
      </c>
      <c r="I105" s="33">
        <f>D105/SQRT($Y$20)</f>
        <v>2.9573276661437888</v>
      </c>
      <c r="J105">
        <f t="shared" si="29"/>
        <v>7.1609999999999996</v>
      </c>
      <c r="K105">
        <v>1.26</v>
      </c>
      <c r="L105">
        <v>-13.061999999999999</v>
      </c>
      <c r="M105">
        <v>-9.7859999999999996</v>
      </c>
      <c r="Q105" s="33">
        <v>66</v>
      </c>
    </row>
    <row r="106" spans="1:17" x14ac:dyDescent="0.3">
      <c r="A106" s="19" t="s">
        <v>25</v>
      </c>
      <c r="B106" s="19">
        <v>6</v>
      </c>
      <c r="C106" s="24">
        <v>106</v>
      </c>
      <c r="D106" s="19">
        <v>3.21</v>
      </c>
      <c r="E106" s="19">
        <v>0.307</v>
      </c>
      <c r="F106" s="19">
        <v>0.25</v>
      </c>
      <c r="G106" s="19">
        <f>D106/$D$108</f>
        <v>0.48053892215568866</v>
      </c>
      <c r="H106" s="19">
        <f>E106/$E$108</f>
        <v>7.0900692840646651E-2</v>
      </c>
      <c r="I106" s="19">
        <f>D106/SQRT($Y$21)</f>
        <v>1.436993354125063</v>
      </c>
      <c r="J106">
        <f t="shared" si="29"/>
        <v>3.2720000000000002</v>
      </c>
      <c r="K106">
        <v>2.6640000000000001</v>
      </c>
      <c r="L106">
        <v>-3.88</v>
      </c>
      <c r="M106">
        <v>-1.2170000000000001</v>
      </c>
      <c r="Q106" s="19">
        <v>114</v>
      </c>
    </row>
    <row r="107" spans="1:17" x14ac:dyDescent="0.3">
      <c r="A107" s="19" t="s">
        <v>25</v>
      </c>
      <c r="B107" s="19">
        <v>10</v>
      </c>
      <c r="C107" s="24">
        <v>107</v>
      </c>
      <c r="D107" s="19">
        <v>5.07</v>
      </c>
      <c r="E107" s="19">
        <v>1.95</v>
      </c>
      <c r="F107" s="19">
        <v>0.35</v>
      </c>
      <c r="G107" s="19">
        <f>D107/$D$108</f>
        <v>0.75898203592814384</v>
      </c>
      <c r="H107" s="19">
        <f>E107/$E$108</f>
        <v>0.45034642032332561</v>
      </c>
      <c r="I107" s="19">
        <f>D107/SQRT($Y$21)</f>
        <v>2.2696437088517354</v>
      </c>
      <c r="J107">
        <f t="shared" si="29"/>
        <v>5.4890000000000008</v>
      </c>
      <c r="K107">
        <v>3.3730000000000002</v>
      </c>
      <c r="L107">
        <v>-7.6050000000000004</v>
      </c>
      <c r="M107">
        <v>-4.2320000000000002</v>
      </c>
      <c r="Q107" s="19">
        <v>55</v>
      </c>
    </row>
    <row r="108" spans="1:17" x14ac:dyDescent="0.3">
      <c r="A108" s="19" t="s">
        <v>25</v>
      </c>
      <c r="B108" s="19">
        <v>15</v>
      </c>
      <c r="C108" s="24">
        <v>108</v>
      </c>
      <c r="D108" s="19">
        <v>6.68</v>
      </c>
      <c r="E108" s="19">
        <v>4.33</v>
      </c>
      <c r="F108" s="19">
        <v>0.7</v>
      </c>
      <c r="G108" s="19">
        <f>D108/$D$108</f>
        <v>1</v>
      </c>
      <c r="H108" s="19">
        <f>E108/$E$108</f>
        <v>1</v>
      </c>
      <c r="I108" s="19">
        <f>D108/SQRT($Y$21)</f>
        <v>2.9903786933194456</v>
      </c>
      <c r="J108">
        <f t="shared" si="29"/>
        <v>7.9065000000000003</v>
      </c>
      <c r="K108">
        <v>3.6760000000000002</v>
      </c>
      <c r="L108">
        <v>-12.137</v>
      </c>
      <c r="M108">
        <v>-8.4610000000000003</v>
      </c>
      <c r="Q108" s="19">
        <v>36</v>
      </c>
    </row>
    <row r="109" spans="1:17" x14ac:dyDescent="0.3">
      <c r="A109" s="16" t="s">
        <v>26</v>
      </c>
      <c r="B109" s="16">
        <v>1</v>
      </c>
      <c r="C109" s="24">
        <v>109</v>
      </c>
      <c r="D109" s="16">
        <v>1.59</v>
      </c>
      <c r="E109" s="16">
        <v>0.11</v>
      </c>
      <c r="F109" s="16">
        <v>0.05</v>
      </c>
      <c r="G109" s="16">
        <f>D109/$D$112</f>
        <v>0.26588628762541805</v>
      </c>
      <c r="H109" s="16">
        <f>E109/$E$112</f>
        <v>3.0726256983240222E-2</v>
      </c>
      <c r="I109" s="16">
        <f>D109/SQRT($Y$22)</f>
        <v>0.73185682122916718</v>
      </c>
      <c r="J109">
        <f t="shared" si="29"/>
        <v>1.5914999999999999</v>
      </c>
      <c r="K109">
        <v>1.5569999999999999</v>
      </c>
      <c r="L109">
        <v>-1.6259999999999999</v>
      </c>
      <c r="M109">
        <v>-6.9000000000000006E-2</v>
      </c>
      <c r="Q109" s="16">
        <v>210</v>
      </c>
    </row>
    <row r="110" spans="1:17" x14ac:dyDescent="0.3">
      <c r="A110" s="16" t="s">
        <v>26</v>
      </c>
      <c r="B110" s="16">
        <v>4</v>
      </c>
      <c r="C110" s="24">
        <v>110</v>
      </c>
      <c r="D110" s="16">
        <v>2.93</v>
      </c>
      <c r="E110" s="16">
        <v>0.46300000000000002</v>
      </c>
      <c r="F110" s="16">
        <v>0.15</v>
      </c>
      <c r="G110" s="16">
        <f>D110/$D$112</f>
        <v>0.48996655518394649</v>
      </c>
      <c r="H110" s="16">
        <f>E110/$E$112</f>
        <v>0.1293296089385475</v>
      </c>
      <c r="I110" s="16">
        <f>D110/SQRT($Y$22)</f>
        <v>1.348641815221044</v>
      </c>
      <c r="J110">
        <f t="shared" si="29"/>
        <v>2.9580000000000002</v>
      </c>
      <c r="K110">
        <v>2.4620000000000002</v>
      </c>
      <c r="L110">
        <v>-3.4540000000000002</v>
      </c>
      <c r="M110">
        <v>-0.99199999999999999</v>
      </c>
      <c r="Q110" s="16">
        <v>126</v>
      </c>
    </row>
    <row r="111" spans="1:17" x14ac:dyDescent="0.3">
      <c r="A111" s="16" t="s">
        <v>26</v>
      </c>
      <c r="B111" s="16">
        <v>8</v>
      </c>
      <c r="C111" s="24">
        <v>111</v>
      </c>
      <c r="D111" s="16">
        <v>4.21</v>
      </c>
      <c r="E111" s="16">
        <v>1.29</v>
      </c>
      <c r="F111" s="16">
        <v>0.2</v>
      </c>
      <c r="G111" s="16">
        <f>D111/$D$112</f>
        <v>0.70401337792642138</v>
      </c>
      <c r="H111" s="16">
        <f>E111/$E$112</f>
        <v>0.36033519553072624</v>
      </c>
      <c r="I111" s="16">
        <f>D111/SQRT($Y$22)</f>
        <v>1.9378095706759708</v>
      </c>
      <c r="J111">
        <f t="shared" si="29"/>
        <v>4.4560000000000004</v>
      </c>
      <c r="K111">
        <v>2.988</v>
      </c>
      <c r="L111">
        <v>-5.9240000000000004</v>
      </c>
      <c r="M111">
        <v>-2.9359999999999999</v>
      </c>
      <c r="Q111" s="16">
        <v>66</v>
      </c>
    </row>
    <row r="112" spans="1:17" x14ac:dyDescent="0.3">
      <c r="A112" s="16" t="s">
        <v>26</v>
      </c>
      <c r="B112" s="16">
        <v>12</v>
      </c>
      <c r="C112" s="24">
        <v>112</v>
      </c>
      <c r="D112" s="16">
        <v>5.98</v>
      </c>
      <c r="E112" s="16">
        <v>3.58</v>
      </c>
      <c r="F112" s="16">
        <v>0.65</v>
      </c>
      <c r="G112" s="16">
        <f>D112/$D$112</f>
        <v>1</v>
      </c>
      <c r="H112" s="16">
        <f>E112/$E$112</f>
        <v>1</v>
      </c>
      <c r="I112" s="16">
        <f>D112/SQRT($Y$22)</f>
        <v>2.7525181075159875</v>
      </c>
      <c r="J112">
        <f t="shared" si="29"/>
        <v>6.9610000000000003</v>
      </c>
      <c r="K112">
        <v>3.403</v>
      </c>
      <c r="L112">
        <v>-10.519</v>
      </c>
      <c r="M112">
        <v>-7.1150000000000002</v>
      </c>
      <c r="Q112" s="16">
        <v>47</v>
      </c>
    </row>
    <row r="113" spans="1:17" x14ac:dyDescent="0.3">
      <c r="A113" s="22" t="s">
        <v>27</v>
      </c>
      <c r="B113" s="22">
        <v>2</v>
      </c>
      <c r="C113" s="24">
        <v>113</v>
      </c>
      <c r="D113" s="22">
        <v>2.1</v>
      </c>
      <c r="E113" s="22">
        <v>0.222</v>
      </c>
      <c r="F113" s="22">
        <v>0.1</v>
      </c>
      <c r="G113" s="22">
        <f>D113/$D$116</f>
        <v>0.38391224862888484</v>
      </c>
      <c r="H113" s="22">
        <f>E113/$E$116</f>
        <v>5.2482269503546092E-2</v>
      </c>
      <c r="I113" s="22">
        <f>D113/SQRT($Y$23)</f>
        <v>1.0460845109121075</v>
      </c>
      <c r="J113">
        <f t="shared" si="29"/>
        <v>2.0860000000000003</v>
      </c>
      <c r="K113">
        <v>1.988</v>
      </c>
      <c r="L113">
        <v>-2.1840000000000002</v>
      </c>
      <c r="M113">
        <v>-0.19700000000000001</v>
      </c>
      <c r="Q113" s="22">
        <v>420</v>
      </c>
    </row>
    <row r="114" spans="1:17" x14ac:dyDescent="0.3">
      <c r="A114" s="22" t="s">
        <v>27</v>
      </c>
      <c r="B114" s="22">
        <v>3</v>
      </c>
      <c r="C114" s="24">
        <v>114</v>
      </c>
      <c r="D114" s="22">
        <v>2.64</v>
      </c>
      <c r="E114" s="22">
        <v>0.39800000000000002</v>
      </c>
      <c r="F114" s="22">
        <v>0.15</v>
      </c>
      <c r="G114" s="22">
        <f>D114/$D$116</f>
        <v>0.48263254113345527</v>
      </c>
      <c r="H114" s="22">
        <f>E114/$E$116</f>
        <v>9.4089834515366427E-2</v>
      </c>
      <c r="I114" s="22">
        <f>D114/SQRT($Y$23)</f>
        <v>1.3150776708609351</v>
      </c>
      <c r="J114">
        <f t="shared" si="29"/>
        <v>2.6574999999999998</v>
      </c>
      <c r="K114">
        <v>2.169</v>
      </c>
      <c r="L114">
        <v>-3.1459999999999999</v>
      </c>
      <c r="M114">
        <v>-0.97799999999999998</v>
      </c>
      <c r="Q114" s="22">
        <v>180</v>
      </c>
    </row>
    <row r="115" spans="1:17" x14ac:dyDescent="0.3">
      <c r="A115" s="22" t="s">
        <v>27</v>
      </c>
      <c r="B115" s="22">
        <v>6</v>
      </c>
      <c r="C115" s="24">
        <v>115</v>
      </c>
      <c r="D115" s="22">
        <v>4.17</v>
      </c>
      <c r="E115" s="22">
        <v>1.81</v>
      </c>
      <c r="F115" s="22">
        <v>0.3</v>
      </c>
      <c r="G115" s="22">
        <f>D115/$D$116</f>
        <v>0.76234003656307137</v>
      </c>
      <c r="H115" s="22">
        <f>E115/$E$116</f>
        <v>0.4278959810874704</v>
      </c>
      <c r="I115" s="22">
        <f>D115/SQRT($Y$23)</f>
        <v>2.0772249573826134</v>
      </c>
      <c r="J115">
        <f t="shared" si="29"/>
        <v>4.7690000000000001</v>
      </c>
      <c r="K115">
        <v>2.411</v>
      </c>
      <c r="L115">
        <v>-7.1269999999999998</v>
      </c>
      <c r="M115">
        <v>-4.7160000000000002</v>
      </c>
      <c r="Q115" s="22">
        <v>63</v>
      </c>
    </row>
    <row r="116" spans="1:17" x14ac:dyDescent="0.3">
      <c r="A116" s="22" t="s">
        <v>27</v>
      </c>
      <c r="B116" s="22">
        <v>9</v>
      </c>
      <c r="C116" s="24">
        <v>116</v>
      </c>
      <c r="D116" s="22">
        <v>5.47</v>
      </c>
      <c r="E116" s="22">
        <v>4.2300000000000004</v>
      </c>
      <c r="F116" s="22">
        <v>0.6</v>
      </c>
      <c r="G116" s="22">
        <f>D116/$D$116</f>
        <v>1</v>
      </c>
      <c r="H116" s="22">
        <f>E116/$E$116</f>
        <v>1</v>
      </c>
      <c r="I116" s="22">
        <f>D116/SQRT($Y$23)</f>
        <v>2.7248010831853464</v>
      </c>
      <c r="J116">
        <f t="shared" si="29"/>
        <v>6.6675000000000004</v>
      </c>
      <c r="K116">
        <v>2.851</v>
      </c>
      <c r="L116">
        <v>-10.484</v>
      </c>
      <c r="M116">
        <v>-7.633</v>
      </c>
      <c r="Q116" s="22">
        <v>41</v>
      </c>
    </row>
    <row r="117" spans="1:17" x14ac:dyDescent="0.3">
      <c r="A117" s="13" t="s">
        <v>49</v>
      </c>
      <c r="B117" s="13">
        <v>12</v>
      </c>
      <c r="C117" s="24">
        <v>117</v>
      </c>
      <c r="D117" s="13">
        <v>2.5</v>
      </c>
      <c r="E117" s="13">
        <v>0.16400000000000001</v>
      </c>
      <c r="F117" s="13">
        <v>0.12</v>
      </c>
      <c r="G117" s="13">
        <f t="shared" ref="G117:G125" si="30">D117/$D$125</f>
        <v>0.43554006968641112</v>
      </c>
      <c r="H117" s="13">
        <f t="shared" ref="H117:H125" si="31">E117/$E$124</f>
        <v>2.2465753424657536E-2</v>
      </c>
      <c r="I117" s="13">
        <f t="shared" ref="I117:I125" si="32">D117/SQRT($Y$24)</f>
        <v>1.1986582537134605</v>
      </c>
      <c r="Q117" s="13">
        <v>500</v>
      </c>
    </row>
    <row r="118" spans="1:17" x14ac:dyDescent="0.3">
      <c r="A118" s="13" t="s">
        <v>49</v>
      </c>
      <c r="B118" s="13">
        <v>17</v>
      </c>
      <c r="C118" s="24">
        <v>118</v>
      </c>
      <c r="D118" s="13">
        <v>3</v>
      </c>
      <c r="E118" s="13">
        <v>0.82199999999999995</v>
      </c>
      <c r="F118" s="13">
        <v>8.3000000000000004E-2</v>
      </c>
      <c r="G118" s="13">
        <f t="shared" si="30"/>
        <v>0.52264808362369342</v>
      </c>
      <c r="H118" s="13">
        <f t="shared" si="31"/>
        <v>0.1126027397260274</v>
      </c>
      <c r="I118" s="13">
        <f t="shared" si="32"/>
        <v>1.4383899044561526</v>
      </c>
      <c r="Q118" s="13">
        <v>222</v>
      </c>
    </row>
    <row r="119" spans="1:17" x14ac:dyDescent="0.3">
      <c r="A119" s="13" t="s">
        <v>49</v>
      </c>
      <c r="B119" s="13">
        <v>21</v>
      </c>
      <c r="C119" s="24">
        <v>119</v>
      </c>
      <c r="D119" s="13">
        <v>3.59</v>
      </c>
      <c r="E119" s="13">
        <v>2.12</v>
      </c>
      <c r="F119" s="13">
        <v>0.13</v>
      </c>
      <c r="G119" s="13">
        <f t="shared" si="30"/>
        <v>0.62543554006968638</v>
      </c>
      <c r="H119" s="13">
        <f t="shared" si="31"/>
        <v>0.29041095890410962</v>
      </c>
      <c r="I119" s="13">
        <f t="shared" si="32"/>
        <v>1.7212732523325291</v>
      </c>
      <c r="Q119" s="13">
        <v>103</v>
      </c>
    </row>
    <row r="120" spans="1:17" x14ac:dyDescent="0.3">
      <c r="A120" s="13" t="s">
        <v>49</v>
      </c>
      <c r="B120" s="13">
        <v>22</v>
      </c>
      <c r="C120" s="24">
        <v>120</v>
      </c>
      <c r="D120" s="13">
        <v>3.59</v>
      </c>
      <c r="E120" s="13">
        <v>1.5580000000000001</v>
      </c>
      <c r="F120" s="13">
        <v>0.14000000000000001</v>
      </c>
      <c r="G120" s="13">
        <f t="shared" si="30"/>
        <v>0.62543554006968638</v>
      </c>
      <c r="H120" s="13">
        <f t="shared" si="31"/>
        <v>0.21342465753424658</v>
      </c>
      <c r="I120" s="13">
        <f t="shared" si="32"/>
        <v>1.7212732523325291</v>
      </c>
      <c r="Q120" s="13">
        <v>105</v>
      </c>
    </row>
    <row r="121" spans="1:17" x14ac:dyDescent="0.3">
      <c r="A121" s="13" t="s">
        <v>49</v>
      </c>
      <c r="B121" s="13">
        <v>25</v>
      </c>
      <c r="C121" s="24">
        <v>121</v>
      </c>
      <c r="D121" s="13">
        <v>4.2300000000000004</v>
      </c>
      <c r="E121" s="13">
        <v>3.04</v>
      </c>
      <c r="F121" s="13">
        <v>0.17</v>
      </c>
      <c r="G121" s="13">
        <f t="shared" si="30"/>
        <v>0.73693379790940772</v>
      </c>
      <c r="H121" s="13">
        <f t="shared" si="31"/>
        <v>0.41643835616438357</v>
      </c>
      <c r="I121" s="13">
        <f t="shared" si="32"/>
        <v>2.0281297652831753</v>
      </c>
      <c r="Q121" s="13">
        <v>83</v>
      </c>
    </row>
    <row r="122" spans="1:17" x14ac:dyDescent="0.3">
      <c r="A122" s="13" t="s">
        <v>49</v>
      </c>
      <c r="B122" s="13">
        <v>29</v>
      </c>
      <c r="C122" s="24">
        <v>122</v>
      </c>
      <c r="D122" s="13">
        <v>4.93</v>
      </c>
      <c r="E122" s="13">
        <v>4.2699999999999996</v>
      </c>
      <c r="F122" s="13">
        <v>0.22</v>
      </c>
      <c r="G122" s="13">
        <f t="shared" si="30"/>
        <v>0.85888501742160273</v>
      </c>
      <c r="H122" s="13">
        <f t="shared" si="31"/>
        <v>0.58493150684931505</v>
      </c>
      <c r="I122" s="13">
        <f t="shared" si="32"/>
        <v>2.3637540763229437</v>
      </c>
      <c r="Q122" s="13">
        <v>77</v>
      </c>
    </row>
    <row r="123" spans="1:17" x14ac:dyDescent="0.3">
      <c r="A123" s="13" t="s">
        <v>49</v>
      </c>
      <c r="B123" s="13">
        <v>34</v>
      </c>
      <c r="C123" s="24">
        <v>123</v>
      </c>
      <c r="D123" s="13">
        <v>5.42</v>
      </c>
      <c r="E123" s="13">
        <v>5.23</v>
      </c>
      <c r="F123" s="13">
        <v>0.43</v>
      </c>
      <c r="G123" s="13">
        <f t="shared" si="30"/>
        <v>0.94425087108013928</v>
      </c>
      <c r="H123" s="13">
        <f t="shared" si="31"/>
        <v>0.71643835616438367</v>
      </c>
      <c r="I123" s="13">
        <f t="shared" si="32"/>
        <v>2.5986910940507824</v>
      </c>
      <c r="Q123" s="13">
        <v>68</v>
      </c>
    </row>
    <row r="124" spans="1:17" x14ac:dyDescent="0.3">
      <c r="A124" s="13" t="s">
        <v>49</v>
      </c>
      <c r="B124" s="13">
        <v>35</v>
      </c>
      <c r="C124" s="24">
        <v>124</v>
      </c>
      <c r="D124" s="13">
        <v>5.74</v>
      </c>
      <c r="E124" s="13">
        <v>7.3</v>
      </c>
      <c r="F124" s="13">
        <v>0.52</v>
      </c>
      <c r="G124" s="13">
        <f t="shared" si="30"/>
        <v>1</v>
      </c>
      <c r="H124" s="13">
        <f t="shared" si="31"/>
        <v>1</v>
      </c>
      <c r="I124" s="13">
        <f t="shared" si="32"/>
        <v>2.7521193505261055</v>
      </c>
      <c r="Q124" s="13">
        <v>57</v>
      </c>
    </row>
    <row r="125" spans="1:17" x14ac:dyDescent="0.3">
      <c r="A125" s="13" t="s">
        <v>49</v>
      </c>
      <c r="B125" s="13">
        <v>36</v>
      </c>
      <c r="C125" s="24">
        <v>125</v>
      </c>
      <c r="D125" s="13">
        <v>5.74</v>
      </c>
      <c r="E125" s="13">
        <v>6.86</v>
      </c>
      <c r="F125" s="13">
        <v>0.56999999999999995</v>
      </c>
      <c r="G125" s="13">
        <f t="shared" si="30"/>
        <v>1</v>
      </c>
      <c r="H125" s="13">
        <f t="shared" si="31"/>
        <v>0.9397260273972603</v>
      </c>
      <c r="I125" s="13">
        <f t="shared" si="32"/>
        <v>2.7521193505261055</v>
      </c>
      <c r="Q125" s="13">
        <v>55.6</v>
      </c>
    </row>
    <row r="126" spans="1:17" x14ac:dyDescent="0.3">
      <c r="A126" s="17" t="s">
        <v>50</v>
      </c>
      <c r="B126" s="17">
        <v>2</v>
      </c>
      <c r="C126" s="24">
        <v>126</v>
      </c>
      <c r="D126" s="17">
        <v>2.6</v>
      </c>
      <c r="E126" s="17">
        <v>0.13600000000000001</v>
      </c>
      <c r="F126" s="17">
        <v>0.05</v>
      </c>
      <c r="G126" s="17">
        <f t="shared" ref="G126:G132" si="33">D126/$D$132</f>
        <v>0.44905008635578586</v>
      </c>
      <c r="H126" s="17">
        <f t="shared" ref="H126:H132" si="34">E126/$E$132</f>
        <v>2.7983539094650206E-2</v>
      </c>
      <c r="I126" s="17">
        <f t="shared" ref="I126:I132" si="35">D126/SQRT($Y$25)</f>
        <v>1.3165611772087666</v>
      </c>
      <c r="J126">
        <f>ABS(K126-L126)/2</f>
        <v>2.6266666666666669</v>
      </c>
      <c r="K126">
        <v>3</v>
      </c>
      <c r="L126">
        <f>M126/2-SQRT(M126^2/4+D126^2)</f>
        <v>-2.2533333333333339</v>
      </c>
      <c r="M126">
        <f>-(D126^2-K126^2)/K126</f>
        <v>0.74666666666666648</v>
      </c>
      <c r="Q126" s="17">
        <v>500</v>
      </c>
    </row>
    <row r="127" spans="1:17" x14ac:dyDescent="0.3">
      <c r="A127" s="17" t="s">
        <v>50</v>
      </c>
      <c r="B127" s="17">
        <v>4</v>
      </c>
      <c r="C127" s="24">
        <v>127</v>
      </c>
      <c r="D127" s="17">
        <v>3.36</v>
      </c>
      <c r="E127" s="17">
        <v>0.443</v>
      </c>
      <c r="F127" s="17">
        <v>5.5E-2</v>
      </c>
      <c r="G127" s="17">
        <f t="shared" si="33"/>
        <v>0.5803108808290155</v>
      </c>
      <c r="H127" s="17">
        <f t="shared" si="34"/>
        <v>9.1152263374485593E-2</v>
      </c>
      <c r="I127" s="17">
        <f t="shared" si="35"/>
        <v>1.7014021367005598</v>
      </c>
      <c r="J127">
        <f t="shared" ref="J127:J139" si="36">ABS(K127-L127)/2</f>
        <v>3.3639999999999999</v>
      </c>
      <c r="K127">
        <v>3.2</v>
      </c>
      <c r="L127">
        <f t="shared" ref="L127:L139" si="37">M127/2-SQRT(M127^2/4+D127^2)</f>
        <v>-3.5279999999999991</v>
      </c>
      <c r="M127">
        <f t="shared" ref="M127:M139" si="38">-(D127^2-K127^2)/K127</f>
        <v>-0.32799999999999885</v>
      </c>
      <c r="Q127" s="17">
        <v>330</v>
      </c>
    </row>
    <row r="128" spans="1:17" x14ac:dyDescent="0.3">
      <c r="A128" s="17" t="s">
        <v>50</v>
      </c>
      <c r="B128" s="17">
        <v>6</v>
      </c>
      <c r="C128" s="24">
        <v>128</v>
      </c>
      <c r="D128" s="17">
        <v>3.9</v>
      </c>
      <c r="E128" s="17">
        <v>0.82299999999999995</v>
      </c>
      <c r="F128" s="17">
        <v>5.8999999999999997E-2</v>
      </c>
      <c r="G128" s="17">
        <f t="shared" si="33"/>
        <v>0.67357512953367871</v>
      </c>
      <c r="H128" s="17">
        <f t="shared" si="34"/>
        <v>0.1693415637860082</v>
      </c>
      <c r="I128" s="17">
        <f t="shared" si="35"/>
        <v>1.9748417658131499</v>
      </c>
      <c r="J128">
        <f t="shared" si="36"/>
        <v>3.9765624999999996</v>
      </c>
      <c r="K128">
        <v>3.2</v>
      </c>
      <c r="L128">
        <f t="shared" si="37"/>
        <v>-4.7531249999999989</v>
      </c>
      <c r="M128">
        <f t="shared" si="38"/>
        <v>-1.553124999999999</v>
      </c>
      <c r="Q128" s="17">
        <v>150</v>
      </c>
    </row>
    <row r="129" spans="1:17" x14ac:dyDescent="0.3">
      <c r="A129" s="17" t="s">
        <v>50</v>
      </c>
      <c r="B129" s="17">
        <v>8</v>
      </c>
      <c r="C129" s="24">
        <v>129</v>
      </c>
      <c r="D129" s="17">
        <v>4.4400000000000004</v>
      </c>
      <c r="E129" s="17">
        <v>1.389</v>
      </c>
      <c r="F129" s="17">
        <v>8.7999999999999995E-2</v>
      </c>
      <c r="G129" s="17">
        <f t="shared" si="33"/>
        <v>0.76683937823834203</v>
      </c>
      <c r="H129" s="17">
        <f t="shared" si="34"/>
        <v>0.28580246913580243</v>
      </c>
      <c r="I129" s="17">
        <f t="shared" si="35"/>
        <v>2.2482813949257401</v>
      </c>
      <c r="J129">
        <f t="shared" si="36"/>
        <v>4.7296129032258065</v>
      </c>
      <c r="K129">
        <v>3.1</v>
      </c>
      <c r="L129">
        <f t="shared" si="37"/>
        <v>-6.3592258064516134</v>
      </c>
      <c r="M129">
        <f t="shared" si="38"/>
        <v>-3.2592258064516133</v>
      </c>
      <c r="Q129" s="17">
        <v>74</v>
      </c>
    </row>
    <row r="130" spans="1:17" x14ac:dyDescent="0.3">
      <c r="A130" s="17" t="s">
        <v>50</v>
      </c>
      <c r="B130" s="17">
        <v>10</v>
      </c>
      <c r="C130" s="24">
        <v>130</v>
      </c>
      <c r="D130" s="17">
        <v>4.9800000000000004</v>
      </c>
      <c r="E130" s="17">
        <v>2.33</v>
      </c>
      <c r="F130" s="17">
        <v>0.11</v>
      </c>
      <c r="G130" s="17">
        <f t="shared" si="33"/>
        <v>0.86010362694300524</v>
      </c>
      <c r="H130" s="17">
        <f t="shared" si="34"/>
        <v>0.47942386831275718</v>
      </c>
      <c r="I130" s="17">
        <f t="shared" si="35"/>
        <v>2.5217210240383303</v>
      </c>
      <c r="J130">
        <f>ABS(K130-L130)/2</f>
        <v>5.5906393442622964</v>
      </c>
      <c r="K130">
        <v>3.05</v>
      </c>
      <c r="L130">
        <f t="shared" si="37"/>
        <v>-8.131278688524592</v>
      </c>
      <c r="M130">
        <f t="shared" si="38"/>
        <v>-5.0812786885245922</v>
      </c>
      <c r="Q130" s="17">
        <v>69</v>
      </c>
    </row>
    <row r="131" spans="1:17" x14ac:dyDescent="0.3">
      <c r="A131" s="17" t="s">
        <v>50</v>
      </c>
      <c r="B131" s="17">
        <v>12</v>
      </c>
      <c r="C131" s="24">
        <v>131</v>
      </c>
      <c r="D131" s="17">
        <v>5.52</v>
      </c>
      <c r="E131" s="17">
        <v>3.9</v>
      </c>
      <c r="F131" s="17">
        <v>0.18</v>
      </c>
      <c r="G131" s="17">
        <f t="shared" si="33"/>
        <v>0.95336787564766834</v>
      </c>
      <c r="H131" s="17">
        <f t="shared" si="34"/>
        <v>0.80246913580246904</v>
      </c>
      <c r="I131" s="17">
        <f t="shared" si="35"/>
        <v>2.7951606531509197</v>
      </c>
      <c r="J131">
        <f t="shared" si="36"/>
        <v>6.5783999999999994</v>
      </c>
      <c r="K131">
        <v>3</v>
      </c>
      <c r="L131">
        <f t="shared" si="37"/>
        <v>-10.156799999999999</v>
      </c>
      <c r="M131">
        <f t="shared" si="38"/>
        <v>-7.1567999999999978</v>
      </c>
      <c r="Q131" s="17">
        <v>51</v>
      </c>
    </row>
    <row r="132" spans="1:17" x14ac:dyDescent="0.3">
      <c r="A132" s="17" t="s">
        <v>50</v>
      </c>
      <c r="B132" s="17">
        <v>13</v>
      </c>
      <c r="C132" s="24">
        <v>132</v>
      </c>
      <c r="D132" s="17">
        <v>5.79</v>
      </c>
      <c r="E132" s="17">
        <v>4.8600000000000003</v>
      </c>
      <c r="F132" s="17">
        <v>0.21</v>
      </c>
      <c r="G132" s="17">
        <f t="shared" si="33"/>
        <v>1</v>
      </c>
      <c r="H132" s="17">
        <f t="shared" si="34"/>
        <v>1</v>
      </c>
      <c r="I132" s="17">
        <f t="shared" si="35"/>
        <v>2.9318804677072148</v>
      </c>
      <c r="J132">
        <f t="shared" si="36"/>
        <v>7.0873499999999989</v>
      </c>
      <c r="K132">
        <v>3</v>
      </c>
      <c r="L132">
        <f t="shared" si="37"/>
        <v>-11.174699999999998</v>
      </c>
      <c r="M132">
        <f t="shared" si="38"/>
        <v>-8.1746999999999996</v>
      </c>
      <c r="Q132" s="17">
        <v>43</v>
      </c>
    </row>
    <row r="133" spans="1:17" x14ac:dyDescent="0.3">
      <c r="A133" s="30" t="s">
        <v>51</v>
      </c>
      <c r="B133" s="30">
        <v>3</v>
      </c>
      <c r="C133" s="24">
        <v>133</v>
      </c>
      <c r="D133" s="30">
        <v>2.17</v>
      </c>
      <c r="E133" s="30">
        <v>0.14799999999999999</v>
      </c>
      <c r="F133" s="30">
        <v>0.11</v>
      </c>
      <c r="G133" s="30">
        <f t="shared" ref="G133:G139" si="39">D133/$D$139</f>
        <v>0.58967391304347827</v>
      </c>
      <c r="H133" s="30">
        <f t="shared" ref="H133:H139" si="40">E133/$E$139</f>
        <v>2.3870967741935482E-2</v>
      </c>
      <c r="I133" s="30">
        <f t="shared" ref="I133:I139" si="41">D133/SQRT($Y$26)</f>
        <v>1.0240863166571288</v>
      </c>
      <c r="J133">
        <f>ABS(K133-L133)/2</f>
        <v>2.177225</v>
      </c>
      <c r="K133">
        <v>2</v>
      </c>
      <c r="L133">
        <f t="shared" si="37"/>
        <v>-2.3544499999999999</v>
      </c>
      <c r="M133">
        <f t="shared" si="38"/>
        <v>-0.35444999999999993</v>
      </c>
      <c r="Q133" s="30">
        <v>670</v>
      </c>
    </row>
    <row r="134" spans="1:17" x14ac:dyDescent="0.3">
      <c r="A134" s="30" t="s">
        <v>51</v>
      </c>
      <c r="B134" s="30">
        <v>5</v>
      </c>
      <c r="C134" s="24">
        <v>134</v>
      </c>
      <c r="D134" s="30">
        <v>2.82</v>
      </c>
      <c r="E134" s="30">
        <v>0.42899999999999999</v>
      </c>
      <c r="F134" s="30">
        <v>0.113</v>
      </c>
      <c r="G134" s="30">
        <f t="shared" si="39"/>
        <v>0.76630434782608692</v>
      </c>
      <c r="H134" s="30">
        <f t="shared" si="40"/>
        <v>6.9193548387096765E-2</v>
      </c>
      <c r="I134" s="30">
        <f t="shared" si="41"/>
        <v>1.3308402824760845</v>
      </c>
      <c r="J134">
        <f t="shared" si="36"/>
        <v>2.8921999999999999</v>
      </c>
      <c r="K134">
        <v>2.25</v>
      </c>
      <c r="L134">
        <f t="shared" si="37"/>
        <v>-3.5343999999999998</v>
      </c>
      <c r="M134">
        <f t="shared" si="38"/>
        <v>-1.2843999999999995</v>
      </c>
      <c r="Q134" s="30">
        <v>310</v>
      </c>
    </row>
    <row r="135" spans="1:17" x14ac:dyDescent="0.3">
      <c r="A135" s="30" t="s">
        <v>51</v>
      </c>
      <c r="B135" s="30">
        <v>7</v>
      </c>
      <c r="C135" s="24">
        <v>135</v>
      </c>
      <c r="D135" s="30">
        <v>3.25</v>
      </c>
      <c r="E135" s="30">
        <v>1.3979999999999999</v>
      </c>
      <c r="F135" s="30">
        <v>0.2</v>
      </c>
      <c r="G135" s="30">
        <f t="shared" si="39"/>
        <v>0.88315217391304346</v>
      </c>
      <c r="H135" s="30">
        <f t="shared" si="40"/>
        <v>0.22548387096774192</v>
      </c>
      <c r="I135" s="30">
        <f t="shared" si="41"/>
        <v>1.5337698290947783</v>
      </c>
      <c r="J135">
        <f t="shared" si="36"/>
        <v>3.5648809523809524</v>
      </c>
      <c r="K135">
        <v>2.1</v>
      </c>
      <c r="L135">
        <f t="shared" si="37"/>
        <v>-5.0297619047619051</v>
      </c>
      <c r="M135">
        <f t="shared" si="38"/>
        <v>-2.9297619047619046</v>
      </c>
      <c r="Q135" s="30">
        <v>140</v>
      </c>
    </row>
    <row r="136" spans="1:17" x14ac:dyDescent="0.3">
      <c r="A136" s="30" t="s">
        <v>51</v>
      </c>
      <c r="B136" s="30">
        <v>8</v>
      </c>
      <c r="C136" s="24">
        <v>136</v>
      </c>
      <c r="D136" s="30">
        <v>3.36</v>
      </c>
      <c r="E136" s="30">
        <v>1.952</v>
      </c>
      <c r="F136" s="30">
        <v>0.34</v>
      </c>
      <c r="G136" s="30">
        <f t="shared" si="39"/>
        <v>0.91304347826086951</v>
      </c>
      <c r="H136" s="30">
        <f t="shared" si="40"/>
        <v>0.31483870967741934</v>
      </c>
      <c r="I136" s="30">
        <f t="shared" si="41"/>
        <v>1.5856820386949093</v>
      </c>
      <c r="J136">
        <f t="shared" si="36"/>
        <v>3.7785609756097558</v>
      </c>
      <c r="K136">
        <v>2.0499999999999998</v>
      </c>
      <c r="L136">
        <f t="shared" si="37"/>
        <v>-5.5071219512195118</v>
      </c>
      <c r="M136">
        <f t="shared" si="38"/>
        <v>-3.4571219512195119</v>
      </c>
      <c r="Q136" s="30">
        <v>99</v>
      </c>
    </row>
    <row r="137" spans="1:17" x14ac:dyDescent="0.3">
      <c r="A137" s="30" t="s">
        <v>51</v>
      </c>
      <c r="B137" s="30">
        <v>9</v>
      </c>
      <c r="C137" s="24">
        <v>137</v>
      </c>
      <c r="D137" s="30">
        <v>3.47</v>
      </c>
      <c r="E137" s="30">
        <v>4.1900000000000004</v>
      </c>
      <c r="F137" s="30">
        <v>0.39</v>
      </c>
      <c r="G137" s="30">
        <f t="shared" si="39"/>
        <v>0.94293478260869568</v>
      </c>
      <c r="H137" s="30">
        <f t="shared" si="40"/>
        <v>0.67580645161290331</v>
      </c>
      <c r="I137" s="30">
        <f t="shared" si="41"/>
        <v>1.6375942482950403</v>
      </c>
      <c r="J137">
        <f t="shared" si="36"/>
        <v>4.0102250000000002</v>
      </c>
      <c r="K137">
        <v>2</v>
      </c>
      <c r="L137">
        <f t="shared" si="37"/>
        <v>-6.0204500000000003</v>
      </c>
      <c r="M137">
        <f t="shared" si="38"/>
        <v>-4.0204500000000003</v>
      </c>
      <c r="Q137" s="30">
        <v>83</v>
      </c>
    </row>
    <row r="138" spans="1:17" x14ac:dyDescent="0.3">
      <c r="A138" s="30" t="s">
        <v>51</v>
      </c>
      <c r="B138" s="30">
        <v>10</v>
      </c>
      <c r="C138" s="24">
        <v>138</v>
      </c>
      <c r="D138" s="30">
        <v>3.57</v>
      </c>
      <c r="E138" s="30">
        <v>5.05</v>
      </c>
      <c r="F138" s="30">
        <v>0.53</v>
      </c>
      <c r="G138" s="30">
        <f t="shared" si="39"/>
        <v>0.97010869565217384</v>
      </c>
      <c r="H138" s="30">
        <f t="shared" si="40"/>
        <v>0.81451612903225801</v>
      </c>
      <c r="I138" s="30">
        <f t="shared" si="41"/>
        <v>1.6847871661133411</v>
      </c>
      <c r="J138">
        <f t="shared" si="36"/>
        <v>4.303921052631579</v>
      </c>
      <c r="K138">
        <v>1.9</v>
      </c>
      <c r="L138">
        <f t="shared" si="37"/>
        <v>-6.7078421052631576</v>
      </c>
      <c r="M138">
        <f t="shared" si="38"/>
        <v>-4.8078421052631581</v>
      </c>
      <c r="Q138" s="30">
        <v>83</v>
      </c>
    </row>
    <row r="139" spans="1:17" x14ac:dyDescent="0.3">
      <c r="A139" s="30" t="s">
        <v>51</v>
      </c>
      <c r="B139" s="30">
        <v>11</v>
      </c>
      <c r="C139" s="24">
        <v>139</v>
      </c>
      <c r="D139" s="30">
        <v>3.68</v>
      </c>
      <c r="E139" s="30">
        <v>6.2</v>
      </c>
      <c r="F139" s="30">
        <v>0.56999999999999995</v>
      </c>
      <c r="G139" s="30">
        <f t="shared" si="39"/>
        <v>1</v>
      </c>
      <c r="H139" s="30">
        <f t="shared" si="40"/>
        <v>1</v>
      </c>
      <c r="I139" s="30">
        <f t="shared" si="41"/>
        <v>1.7366993757134721</v>
      </c>
      <c r="J139">
        <f t="shared" si="36"/>
        <v>4.513789473684211</v>
      </c>
      <c r="K139">
        <v>1.9</v>
      </c>
      <c r="L139">
        <f t="shared" si="37"/>
        <v>-7.1275789473684217</v>
      </c>
      <c r="M139">
        <f t="shared" si="38"/>
        <v>-5.2275789473684222</v>
      </c>
      <c r="Q139" s="30">
        <v>72</v>
      </c>
    </row>
    <row r="140" spans="1:17" x14ac:dyDescent="0.3">
      <c r="A140" s="32" t="s">
        <v>52</v>
      </c>
      <c r="B140" s="32">
        <v>9</v>
      </c>
      <c r="C140" s="24">
        <v>140</v>
      </c>
      <c r="D140" s="32">
        <v>2.6</v>
      </c>
      <c r="E140" s="32">
        <v>0.13600000000000001</v>
      </c>
      <c r="F140" s="32">
        <v>0.05</v>
      </c>
      <c r="G140" s="32">
        <f t="shared" ref="G140:G146" si="42">D140/$D$146</f>
        <v>0.58165548098434006</v>
      </c>
      <c r="H140" s="32">
        <f t="shared" ref="H140:H146" si="43">E140/$E$146</f>
        <v>6.0444444444444446E-2</v>
      </c>
      <c r="I140" s="32">
        <f t="shared" ref="I140:I146" si="44">D140/SQRT($Y$27)</f>
        <v>1.1917080461366747</v>
      </c>
      <c r="Q140" s="32">
        <v>500</v>
      </c>
    </row>
    <row r="141" spans="1:17" x14ac:dyDescent="0.3">
      <c r="A141" s="32" t="s">
        <v>52</v>
      </c>
      <c r="B141" s="32">
        <v>12</v>
      </c>
      <c r="C141" s="24">
        <v>141</v>
      </c>
      <c r="D141" s="32">
        <v>2.6</v>
      </c>
      <c r="E141" s="32">
        <v>0.16500000000000001</v>
      </c>
      <c r="F141" s="32">
        <v>0.1</v>
      </c>
      <c r="G141" s="32">
        <f t="shared" si="42"/>
        <v>0.58165548098434006</v>
      </c>
      <c r="H141" s="32">
        <f t="shared" si="43"/>
        <v>7.3333333333333334E-2</v>
      </c>
      <c r="I141" s="32">
        <f t="shared" si="44"/>
        <v>1.1917080461366747</v>
      </c>
      <c r="Q141" s="32">
        <v>500</v>
      </c>
    </row>
    <row r="142" spans="1:17" x14ac:dyDescent="0.3">
      <c r="A142" s="32" t="s">
        <v>52</v>
      </c>
      <c r="B142" s="32">
        <v>15</v>
      </c>
      <c r="C142" s="24">
        <v>142</v>
      </c>
      <c r="D142" s="32">
        <v>3.57</v>
      </c>
      <c r="E142" s="32">
        <v>0.44</v>
      </c>
      <c r="F142" s="32">
        <v>8.6999999999999994E-2</v>
      </c>
      <c r="G142" s="32">
        <f t="shared" si="42"/>
        <v>0.79865771812080533</v>
      </c>
      <c r="H142" s="32">
        <f t="shared" si="43"/>
        <v>0.19555555555555557</v>
      </c>
      <c r="I142" s="32">
        <f t="shared" si="44"/>
        <v>1.636306817195357</v>
      </c>
      <c r="Q142" s="32">
        <v>200</v>
      </c>
    </row>
    <row r="143" spans="1:17" x14ac:dyDescent="0.3">
      <c r="A143" s="32" t="s">
        <v>52</v>
      </c>
      <c r="B143" s="32">
        <v>16</v>
      </c>
      <c r="C143" s="24">
        <v>143</v>
      </c>
      <c r="D143" s="32">
        <v>3.57</v>
      </c>
      <c r="E143" s="32">
        <v>0.67</v>
      </c>
      <c r="F143" s="32">
        <v>0.12</v>
      </c>
      <c r="G143" s="32">
        <f t="shared" si="42"/>
        <v>0.79865771812080533</v>
      </c>
      <c r="H143" s="32">
        <f t="shared" si="43"/>
        <v>0.29777777777777781</v>
      </c>
      <c r="I143" s="32">
        <f t="shared" si="44"/>
        <v>1.636306817195357</v>
      </c>
      <c r="Q143" s="32">
        <v>222</v>
      </c>
    </row>
    <row r="144" spans="1:17" x14ac:dyDescent="0.3">
      <c r="A144" s="32" t="s">
        <v>52</v>
      </c>
      <c r="B144" s="32">
        <v>19</v>
      </c>
      <c r="C144" s="24">
        <v>144</v>
      </c>
      <c r="D144" s="32">
        <v>4.12</v>
      </c>
      <c r="E144" s="32">
        <v>1.42</v>
      </c>
      <c r="F144" s="32">
        <v>0.14000000000000001</v>
      </c>
      <c r="G144" s="32">
        <f t="shared" si="42"/>
        <v>0.92170022371364657</v>
      </c>
      <c r="H144" s="32">
        <f t="shared" si="43"/>
        <v>0.63111111111111107</v>
      </c>
      <c r="I144" s="32">
        <f t="shared" si="44"/>
        <v>1.8883989038781153</v>
      </c>
      <c r="Q144" s="32">
        <v>91</v>
      </c>
    </row>
    <row r="145" spans="1:17" x14ac:dyDescent="0.3">
      <c r="A145" s="32" t="s">
        <v>52</v>
      </c>
      <c r="B145" s="32">
        <v>20</v>
      </c>
      <c r="C145" s="24">
        <v>145</v>
      </c>
      <c r="D145" s="32">
        <v>4.12</v>
      </c>
      <c r="E145" s="32">
        <v>1.946</v>
      </c>
      <c r="F145" s="32">
        <v>0.19</v>
      </c>
      <c r="G145" s="32">
        <f t="shared" si="42"/>
        <v>0.92170022371364657</v>
      </c>
      <c r="H145" s="32">
        <f t="shared" si="43"/>
        <v>0.86488888888888882</v>
      </c>
      <c r="I145" s="32">
        <f t="shared" si="44"/>
        <v>1.8883989038781153</v>
      </c>
      <c r="Q145" s="32">
        <v>95</v>
      </c>
    </row>
    <row r="146" spans="1:17" x14ac:dyDescent="0.3">
      <c r="A146" s="32" t="s">
        <v>52</v>
      </c>
      <c r="B146" s="32">
        <v>21</v>
      </c>
      <c r="C146" s="24">
        <v>146</v>
      </c>
      <c r="D146" s="32">
        <v>4.47</v>
      </c>
      <c r="E146" s="32">
        <v>2.25</v>
      </c>
      <c r="F146" s="32">
        <v>0.22</v>
      </c>
      <c r="G146" s="32">
        <f t="shared" si="42"/>
        <v>1</v>
      </c>
      <c r="H146" s="32">
        <f t="shared" si="43"/>
        <v>1</v>
      </c>
      <c r="I146" s="32">
        <f t="shared" si="44"/>
        <v>2.0488211408580521</v>
      </c>
      <c r="Q146" s="32">
        <v>71</v>
      </c>
    </row>
    <row r="147" spans="1:17" x14ac:dyDescent="0.3">
      <c r="A147" s="25" t="s">
        <v>53</v>
      </c>
      <c r="B147" s="25">
        <v>11</v>
      </c>
      <c r="C147" s="24">
        <v>147</v>
      </c>
      <c r="D147" s="25">
        <v>2.23</v>
      </c>
      <c r="E147" s="25">
        <v>0.104</v>
      </c>
      <c r="F147" s="25">
        <v>0.12</v>
      </c>
      <c r="G147" s="25">
        <f t="shared" ref="G147:G153" si="45">D147/$D$153</f>
        <v>0.65014577259475215</v>
      </c>
      <c r="H147" s="25">
        <f t="shared" ref="H147:H153" si="46">E147/$E$153</f>
        <v>2.1576763485477175E-2</v>
      </c>
      <c r="I147" s="25">
        <f t="shared" ref="I147:I153" si="47">D147/SQRT($Y$28)</f>
        <v>1.0319209338435271</v>
      </c>
      <c r="Q147" s="25">
        <v>500</v>
      </c>
    </row>
    <row r="148" spans="1:17" x14ac:dyDescent="0.3">
      <c r="A148" s="25" t="s">
        <v>53</v>
      </c>
      <c r="B148" s="25">
        <v>12</v>
      </c>
      <c r="C148" s="24">
        <v>148</v>
      </c>
      <c r="D148" s="25">
        <v>2.23</v>
      </c>
      <c r="E148" s="25">
        <v>0.24099999999999999</v>
      </c>
      <c r="F148" s="25">
        <v>0.25</v>
      </c>
      <c r="G148" s="25">
        <f t="shared" si="45"/>
        <v>0.65014577259475215</v>
      </c>
      <c r="H148" s="25">
        <f t="shared" si="46"/>
        <v>4.9999999999999996E-2</v>
      </c>
      <c r="I148" s="25">
        <f t="shared" si="47"/>
        <v>1.0319209338435271</v>
      </c>
      <c r="Q148" s="25">
        <v>500</v>
      </c>
    </row>
    <row r="149" spans="1:17" x14ac:dyDescent="0.3">
      <c r="A149" s="25" t="s">
        <v>53</v>
      </c>
      <c r="B149" s="25">
        <v>16</v>
      </c>
      <c r="C149" s="24">
        <v>149</v>
      </c>
      <c r="D149" s="25">
        <v>2.71</v>
      </c>
      <c r="E149" s="25">
        <v>0.31900000000000001</v>
      </c>
      <c r="F149" s="25">
        <v>0.28000000000000003</v>
      </c>
      <c r="G149" s="25">
        <f t="shared" si="45"/>
        <v>0.79008746355685122</v>
      </c>
      <c r="H149" s="25">
        <f t="shared" si="46"/>
        <v>6.6182572614107885E-2</v>
      </c>
      <c r="I149" s="25">
        <f t="shared" si="47"/>
        <v>1.2540384442672459</v>
      </c>
      <c r="Q149" s="25">
        <v>330</v>
      </c>
    </row>
    <row r="150" spans="1:17" x14ac:dyDescent="0.3">
      <c r="A150" s="25" t="s">
        <v>53</v>
      </c>
      <c r="B150" s="25">
        <v>19</v>
      </c>
      <c r="C150" s="24">
        <v>150</v>
      </c>
      <c r="D150" s="25">
        <v>3.14</v>
      </c>
      <c r="E150" s="25">
        <v>1.3859999999999999</v>
      </c>
      <c r="F150" s="25">
        <v>0.25</v>
      </c>
      <c r="G150" s="25">
        <f t="shared" si="45"/>
        <v>0.91545189504373181</v>
      </c>
      <c r="H150" s="25">
        <f t="shared" si="46"/>
        <v>0.28755186721991699</v>
      </c>
      <c r="I150" s="25">
        <f t="shared" si="47"/>
        <v>1.4530187140218274</v>
      </c>
      <c r="Q150" s="25">
        <v>129</v>
      </c>
    </row>
    <row r="151" spans="1:17" x14ac:dyDescent="0.3">
      <c r="A151" s="25" t="s">
        <v>53</v>
      </c>
      <c r="B151" s="25">
        <v>21</v>
      </c>
      <c r="C151" s="24">
        <v>151</v>
      </c>
      <c r="D151" s="25">
        <v>3.41</v>
      </c>
      <c r="E151" s="25">
        <v>2.44</v>
      </c>
      <c r="F151" s="25">
        <v>0.33</v>
      </c>
      <c r="G151" s="25">
        <f t="shared" si="45"/>
        <v>0.99416909620991256</v>
      </c>
      <c r="H151" s="25">
        <f t="shared" si="46"/>
        <v>0.50622406639004147</v>
      </c>
      <c r="I151" s="25">
        <f t="shared" si="47"/>
        <v>1.5779598136351694</v>
      </c>
      <c r="Q151" s="25">
        <v>82</v>
      </c>
    </row>
    <row r="152" spans="1:17" x14ac:dyDescent="0.3">
      <c r="A152" s="25" t="s">
        <v>53</v>
      </c>
      <c r="B152" s="25">
        <v>22</v>
      </c>
      <c r="C152" s="24">
        <v>152</v>
      </c>
      <c r="D152" s="25">
        <v>3.41</v>
      </c>
      <c r="E152" s="25">
        <v>3.71</v>
      </c>
      <c r="F152" s="25">
        <v>0.47</v>
      </c>
      <c r="G152" s="25">
        <f t="shared" si="45"/>
        <v>0.99416909620991256</v>
      </c>
      <c r="H152" s="25">
        <f t="shared" si="46"/>
        <v>0.76970954356846466</v>
      </c>
      <c r="I152" s="25">
        <f t="shared" si="47"/>
        <v>1.5779598136351694</v>
      </c>
      <c r="Q152" s="25">
        <v>71</v>
      </c>
    </row>
    <row r="153" spans="1:17" x14ac:dyDescent="0.3">
      <c r="A153" s="25" t="s">
        <v>53</v>
      </c>
      <c r="B153" s="25">
        <v>23</v>
      </c>
      <c r="C153" s="24">
        <v>153</v>
      </c>
      <c r="D153" s="25">
        <v>3.43</v>
      </c>
      <c r="E153" s="25">
        <v>4.82</v>
      </c>
      <c r="F153" s="25">
        <v>0.59</v>
      </c>
      <c r="G153" s="25">
        <f t="shared" si="45"/>
        <v>1</v>
      </c>
      <c r="H153" s="25">
        <f t="shared" si="46"/>
        <v>1</v>
      </c>
      <c r="I153" s="25">
        <f t="shared" si="47"/>
        <v>1.5872147099028242</v>
      </c>
      <c r="Q153" s="25">
        <v>59</v>
      </c>
    </row>
    <row r="154" spans="1:17" x14ac:dyDescent="0.3">
      <c r="A154" s="18" t="s">
        <v>58</v>
      </c>
      <c r="B154" s="18">
        <v>1</v>
      </c>
      <c r="C154" s="24">
        <v>154</v>
      </c>
      <c r="D154" s="18">
        <v>2.23</v>
      </c>
      <c r="E154" s="18">
        <v>0.17</v>
      </c>
      <c r="F154" s="18">
        <v>0.4</v>
      </c>
      <c r="G154" s="18">
        <f t="shared" ref="G154:G160" si="48">D154/$D$160</f>
        <v>0.51740139211136893</v>
      </c>
      <c r="H154" s="18">
        <f t="shared" ref="H154:H160" si="49">E154/$E$160</f>
        <v>2.2516556291390731E-2</v>
      </c>
      <c r="I154" s="18">
        <f t="shared" ref="I154:I160" si="50">D154/SQRT($Y$30)</f>
        <v>1.5574995595661594</v>
      </c>
      <c r="J154">
        <f>SQRT(M154^2/4+D154^2)</f>
        <v>3.1536962440920018</v>
      </c>
      <c r="K154">
        <f>M154/2+SQRT(M154^2/4+D154^2)</f>
        <v>0.92369624409200179</v>
      </c>
      <c r="L154">
        <f>M154/2-SQRT(M154^2/4+D154^2)</f>
        <v>-5.3836962440920022</v>
      </c>
      <c r="M154">
        <f t="shared" ref="M154:M160" si="51">-2*D154</f>
        <v>-4.46</v>
      </c>
      <c r="P154" s="18">
        <v>0.8</v>
      </c>
      <c r="Q154" s="18"/>
    </row>
    <row r="155" spans="1:17" x14ac:dyDescent="0.3">
      <c r="A155" s="18" t="s">
        <v>58</v>
      </c>
      <c r="B155" s="18">
        <v>2</v>
      </c>
      <c r="C155" s="24">
        <v>155</v>
      </c>
      <c r="D155" s="18">
        <v>2.63</v>
      </c>
      <c r="E155" s="18">
        <v>0.2</v>
      </c>
      <c r="F155" s="18">
        <v>0.6</v>
      </c>
      <c r="G155" s="18">
        <f t="shared" si="48"/>
        <v>0.61020881670533644</v>
      </c>
      <c r="H155" s="18">
        <f t="shared" si="49"/>
        <v>2.6490066225165566E-2</v>
      </c>
      <c r="I155" s="18">
        <f t="shared" si="50"/>
        <v>1.8368716778739906</v>
      </c>
      <c r="J155">
        <f t="shared" ref="J155:J190" si="52">SQRT(M155^2/4+D155^2)</f>
        <v>3.7193816690412396</v>
      </c>
      <c r="K155">
        <f t="shared" ref="K155:K190" si="53">M155/2+SQRT(M155^2/4+D155^2)</f>
        <v>1.0893816690412397</v>
      </c>
      <c r="L155">
        <f t="shared" ref="L155:L190" si="54">M155/2-SQRT(M155^2/4+D155^2)</f>
        <v>-6.3493816690412395</v>
      </c>
      <c r="M155">
        <f t="shared" si="51"/>
        <v>-5.26</v>
      </c>
      <c r="P155" s="18">
        <v>0.8</v>
      </c>
      <c r="Q155" s="18"/>
    </row>
    <row r="156" spans="1:17" x14ac:dyDescent="0.3">
      <c r="A156" s="18" t="s">
        <v>58</v>
      </c>
      <c r="B156" s="18">
        <v>3</v>
      </c>
      <c r="C156" s="24">
        <v>156</v>
      </c>
      <c r="D156" s="18">
        <v>3.06</v>
      </c>
      <c r="E156" s="18">
        <v>0.2</v>
      </c>
      <c r="F156" s="18">
        <v>0.6</v>
      </c>
      <c r="G156" s="18">
        <f t="shared" si="48"/>
        <v>0.70997679814385162</v>
      </c>
      <c r="H156" s="18">
        <f t="shared" si="49"/>
        <v>2.6490066225165566E-2</v>
      </c>
      <c r="I156" s="18">
        <f t="shared" si="50"/>
        <v>2.1371967050549094</v>
      </c>
      <c r="J156">
        <f t="shared" si="52"/>
        <v>4.3274935008616708</v>
      </c>
      <c r="K156">
        <f t="shared" si="53"/>
        <v>1.2674935008616708</v>
      </c>
      <c r="L156">
        <f t="shared" si="54"/>
        <v>-7.3874935008616713</v>
      </c>
      <c r="M156">
        <f t="shared" si="51"/>
        <v>-6.12</v>
      </c>
      <c r="P156" s="18">
        <v>0.8</v>
      </c>
      <c r="Q156" s="18"/>
    </row>
    <row r="157" spans="1:17" x14ac:dyDescent="0.3">
      <c r="A157" s="18" t="s">
        <v>58</v>
      </c>
      <c r="B157" s="18">
        <v>4</v>
      </c>
      <c r="C157" s="24">
        <v>157</v>
      </c>
      <c r="D157" s="18">
        <v>3.46</v>
      </c>
      <c r="E157" s="18">
        <v>0.21</v>
      </c>
      <c r="F157" s="18">
        <v>0.6</v>
      </c>
      <c r="G157" s="18">
        <f t="shared" si="48"/>
        <v>0.80278422273781913</v>
      </c>
      <c r="H157" s="18">
        <f t="shared" si="49"/>
        <v>2.781456953642384E-2</v>
      </c>
      <c r="I157" s="18">
        <f t="shared" si="50"/>
        <v>2.4165688233627405</v>
      </c>
      <c r="J157">
        <f t="shared" si="52"/>
        <v>4.8931789258109086</v>
      </c>
      <c r="K157">
        <f t="shared" si="53"/>
        <v>1.4331789258109087</v>
      </c>
      <c r="L157">
        <f t="shared" si="54"/>
        <v>-8.3531789258109086</v>
      </c>
      <c r="M157">
        <f t="shared" si="51"/>
        <v>-6.92</v>
      </c>
      <c r="P157" s="18">
        <v>1.4</v>
      </c>
      <c r="Q157" s="18"/>
    </row>
    <row r="158" spans="1:17" x14ac:dyDescent="0.3">
      <c r="A158" s="18" t="s">
        <v>58</v>
      </c>
      <c r="B158" s="18">
        <v>5</v>
      </c>
      <c r="C158" s="24">
        <v>158</v>
      </c>
      <c r="D158" s="18">
        <v>3.84</v>
      </c>
      <c r="E158" s="18">
        <v>0.86</v>
      </c>
      <c r="F158" s="18">
        <v>0.6</v>
      </c>
      <c r="G158" s="18">
        <f t="shared" si="48"/>
        <v>0.89095127610208824</v>
      </c>
      <c r="H158" s="18">
        <f t="shared" si="49"/>
        <v>0.11390728476821192</v>
      </c>
      <c r="I158" s="18">
        <f t="shared" si="50"/>
        <v>2.6819723357551801</v>
      </c>
      <c r="J158">
        <f t="shared" si="52"/>
        <v>5.4305800795126853</v>
      </c>
      <c r="K158">
        <f t="shared" si="53"/>
        <v>1.5905800795126854</v>
      </c>
      <c r="L158">
        <f t="shared" si="54"/>
        <v>-9.2705800795126851</v>
      </c>
      <c r="M158">
        <f t="shared" si="51"/>
        <v>-7.68</v>
      </c>
      <c r="P158" s="18">
        <v>1.4</v>
      </c>
      <c r="Q158" s="18"/>
    </row>
    <row r="159" spans="1:17" x14ac:dyDescent="0.3">
      <c r="A159" s="18" t="s">
        <v>58</v>
      </c>
      <c r="B159" s="18">
        <v>6</v>
      </c>
      <c r="C159" s="24">
        <v>159</v>
      </c>
      <c r="D159" s="18">
        <v>4.04</v>
      </c>
      <c r="E159" s="18">
        <v>3.73</v>
      </c>
      <c r="F159" s="18">
        <v>0.65</v>
      </c>
      <c r="G159" s="18">
        <f t="shared" si="48"/>
        <v>0.93735498839907205</v>
      </c>
      <c r="H159" s="18">
        <f t="shared" si="49"/>
        <v>0.49403973509933774</v>
      </c>
      <c r="I159" s="18">
        <f t="shared" si="50"/>
        <v>2.8216583949090959</v>
      </c>
      <c r="J159">
        <f t="shared" si="52"/>
        <v>5.7134227919873037</v>
      </c>
      <c r="K159">
        <f t="shared" si="53"/>
        <v>1.6734227919873037</v>
      </c>
      <c r="L159">
        <f t="shared" si="54"/>
        <v>-9.7534227919873047</v>
      </c>
      <c r="M159">
        <f t="shared" si="51"/>
        <v>-8.08</v>
      </c>
      <c r="P159" s="18">
        <v>1.7</v>
      </c>
      <c r="Q159" s="18"/>
    </row>
    <row r="160" spans="1:17" x14ac:dyDescent="0.3">
      <c r="A160" s="18" t="s">
        <v>58</v>
      </c>
      <c r="B160" s="18">
        <v>7</v>
      </c>
      <c r="C160" s="24">
        <v>160</v>
      </c>
      <c r="D160" s="18">
        <v>4.3099999999999996</v>
      </c>
      <c r="E160" s="18">
        <v>7.55</v>
      </c>
      <c r="F160" s="41">
        <v>0.65</v>
      </c>
      <c r="G160" s="18">
        <f t="shared" si="48"/>
        <v>1</v>
      </c>
      <c r="H160" s="18">
        <f t="shared" si="49"/>
        <v>1</v>
      </c>
      <c r="I160" s="18">
        <f t="shared" si="50"/>
        <v>3.0102345747668817</v>
      </c>
      <c r="J160">
        <f t="shared" si="52"/>
        <v>6.0952604538280388</v>
      </c>
      <c r="K160">
        <f t="shared" si="53"/>
        <v>1.7852604538280392</v>
      </c>
      <c r="L160">
        <f t="shared" si="54"/>
        <v>-10.405260453828038</v>
      </c>
      <c r="M160">
        <f t="shared" si="51"/>
        <v>-8.6199999999999992</v>
      </c>
      <c r="P160" s="41">
        <v>1.7</v>
      </c>
      <c r="Q160" s="18"/>
    </row>
    <row r="161" spans="1:17" x14ac:dyDescent="0.3">
      <c r="A161" s="16" t="s">
        <v>59</v>
      </c>
      <c r="B161" s="16">
        <v>1</v>
      </c>
      <c r="C161" s="24">
        <v>161</v>
      </c>
      <c r="D161" s="16">
        <v>2.1</v>
      </c>
      <c r="E161" s="16">
        <v>0.18</v>
      </c>
      <c r="F161" s="16">
        <v>0.1</v>
      </c>
      <c r="G161" s="16">
        <f t="shared" ref="G161:G166" si="55">D161/$D$166</f>
        <v>0.65420560747663559</v>
      </c>
      <c r="H161" s="16">
        <f t="shared" ref="H161:H166" si="56">E161/$E$166</f>
        <v>2.6587887740029542E-2</v>
      </c>
      <c r="I161" s="16">
        <f t="shared" ref="I161:I166" si="57">D161/SQRT($Y$31)</f>
        <v>1.4702940882294104</v>
      </c>
      <c r="J161">
        <f t="shared" si="52"/>
        <v>2.3478713763747794</v>
      </c>
      <c r="K161">
        <f t="shared" si="53"/>
        <v>1.2978713763747793</v>
      </c>
      <c r="L161">
        <f t="shared" si="54"/>
        <v>-3.3978713763747797</v>
      </c>
      <c r="M161">
        <f t="shared" ref="M161:M166" si="58">-D161</f>
        <v>-2.1</v>
      </c>
      <c r="P161" s="16">
        <v>0.1</v>
      </c>
      <c r="Q161" s="16"/>
    </row>
    <row r="162" spans="1:17" x14ac:dyDescent="0.3">
      <c r="A162" s="16" t="s">
        <v>59</v>
      </c>
      <c r="B162" s="16">
        <v>2</v>
      </c>
      <c r="C162" s="24">
        <v>162</v>
      </c>
      <c r="D162" s="16">
        <v>2.36</v>
      </c>
      <c r="E162" s="16">
        <v>0.38</v>
      </c>
      <c r="F162" s="16">
        <v>0.1</v>
      </c>
      <c r="G162" s="16">
        <f t="shared" si="55"/>
        <v>0.73520249221183798</v>
      </c>
      <c r="H162" s="16">
        <f t="shared" si="56"/>
        <v>5.6129985228951261E-2</v>
      </c>
      <c r="I162" s="16">
        <f t="shared" si="57"/>
        <v>1.6523304991530516</v>
      </c>
      <c r="J162">
        <f t="shared" si="52"/>
        <v>2.6385602134497517</v>
      </c>
      <c r="K162">
        <f t="shared" si="53"/>
        <v>1.4585602134497517</v>
      </c>
      <c r="L162">
        <f t="shared" si="54"/>
        <v>-3.8185602134497518</v>
      </c>
      <c r="M162">
        <f t="shared" si="58"/>
        <v>-2.36</v>
      </c>
      <c r="P162" s="16">
        <v>0.15</v>
      </c>
      <c r="Q162" s="16"/>
    </row>
    <row r="163" spans="1:17" x14ac:dyDescent="0.3">
      <c r="A163" s="16" t="s">
        <v>59</v>
      </c>
      <c r="B163" s="16">
        <v>3</v>
      </c>
      <c r="C163" s="24">
        <v>163</v>
      </c>
      <c r="D163" s="16">
        <v>2.67</v>
      </c>
      <c r="E163" s="16">
        <v>0.97</v>
      </c>
      <c r="F163" s="16">
        <v>0.3</v>
      </c>
      <c r="G163" s="16">
        <f t="shared" si="55"/>
        <v>0.83177570093457942</v>
      </c>
      <c r="H163" s="16">
        <f t="shared" si="56"/>
        <v>0.14327917282127031</v>
      </c>
      <c r="I163" s="16">
        <f t="shared" si="57"/>
        <v>1.8693739121773931</v>
      </c>
      <c r="J163">
        <f t="shared" si="52"/>
        <v>2.9851507499622194</v>
      </c>
      <c r="K163">
        <f t="shared" si="53"/>
        <v>1.6501507499622194</v>
      </c>
      <c r="L163">
        <f t="shared" si="54"/>
        <v>-4.3201507499622194</v>
      </c>
      <c r="M163">
        <f t="shared" si="58"/>
        <v>-2.67</v>
      </c>
      <c r="P163" s="16">
        <v>0.45</v>
      </c>
      <c r="Q163" s="16"/>
    </row>
    <row r="164" spans="1:17" x14ac:dyDescent="0.3">
      <c r="A164" s="16" t="s">
        <v>59</v>
      </c>
      <c r="B164" s="16">
        <v>4</v>
      </c>
      <c r="C164" s="24">
        <v>164</v>
      </c>
      <c r="D164" s="16">
        <v>2.81</v>
      </c>
      <c r="E164" s="16">
        <v>1.91</v>
      </c>
      <c r="F164" s="16">
        <v>0.65</v>
      </c>
      <c r="G164" s="16">
        <f t="shared" si="55"/>
        <v>0.87538940809968846</v>
      </c>
      <c r="H164" s="16">
        <f t="shared" si="56"/>
        <v>0.28212703101920239</v>
      </c>
      <c r="I164" s="16">
        <f t="shared" si="57"/>
        <v>1.9673935180593538</v>
      </c>
      <c r="J164">
        <f t="shared" si="52"/>
        <v>3.141675508387205</v>
      </c>
      <c r="K164">
        <f t="shared" si="53"/>
        <v>1.736675508387205</v>
      </c>
      <c r="L164">
        <f t="shared" si="54"/>
        <v>-4.5466755083872048</v>
      </c>
      <c r="M164">
        <f t="shared" si="58"/>
        <v>-2.81</v>
      </c>
      <c r="P164" s="16">
        <v>1.05</v>
      </c>
      <c r="Q164" s="16"/>
    </row>
    <row r="165" spans="1:17" x14ac:dyDescent="0.3">
      <c r="A165" s="16" t="s">
        <v>59</v>
      </c>
      <c r="B165" s="16">
        <v>5</v>
      </c>
      <c r="C165" s="24">
        <v>165</v>
      </c>
      <c r="D165" s="16">
        <v>2.97</v>
      </c>
      <c r="E165" s="16">
        <v>3.21</v>
      </c>
      <c r="F165" s="16">
        <v>0.8</v>
      </c>
      <c r="G165" s="16">
        <f t="shared" si="55"/>
        <v>0.92523364485981319</v>
      </c>
      <c r="H165" s="16">
        <f t="shared" si="56"/>
        <v>0.47415066469719352</v>
      </c>
      <c r="I165" s="16">
        <f t="shared" si="57"/>
        <v>2.0794159247815949</v>
      </c>
      <c r="J165">
        <f t="shared" si="52"/>
        <v>3.3205609465871881</v>
      </c>
      <c r="K165">
        <f t="shared" si="53"/>
        <v>1.835560946587188</v>
      </c>
      <c r="L165">
        <f t="shared" si="54"/>
        <v>-4.805560946587188</v>
      </c>
      <c r="M165">
        <f t="shared" si="58"/>
        <v>-2.97</v>
      </c>
      <c r="P165" s="16">
        <v>1.4</v>
      </c>
      <c r="Q165" s="16"/>
    </row>
    <row r="166" spans="1:17" x14ac:dyDescent="0.3">
      <c r="A166" s="16" t="s">
        <v>59</v>
      </c>
      <c r="B166" s="16">
        <v>6</v>
      </c>
      <c r="C166" s="24">
        <v>166</v>
      </c>
      <c r="D166" s="16">
        <v>3.21</v>
      </c>
      <c r="E166" s="16">
        <v>6.77</v>
      </c>
      <c r="F166" s="43">
        <v>0.8</v>
      </c>
      <c r="G166" s="16">
        <f t="shared" si="55"/>
        <v>1</v>
      </c>
      <c r="H166" s="16">
        <f t="shared" si="56"/>
        <v>1</v>
      </c>
      <c r="I166" s="16">
        <f t="shared" si="57"/>
        <v>2.2474495348649559</v>
      </c>
      <c r="J166">
        <f t="shared" si="52"/>
        <v>3.5888891038871624</v>
      </c>
      <c r="K166">
        <f t="shared" si="53"/>
        <v>1.9838891038871624</v>
      </c>
      <c r="L166">
        <f t="shared" si="54"/>
        <v>-5.1938891038871624</v>
      </c>
      <c r="M166">
        <f t="shared" si="58"/>
        <v>-3.21</v>
      </c>
      <c r="P166" s="43">
        <v>1.4</v>
      </c>
      <c r="Q166" s="16"/>
    </row>
    <row r="167" spans="1:17" x14ac:dyDescent="0.3">
      <c r="A167" s="15" t="s">
        <v>60</v>
      </c>
      <c r="B167" s="15">
        <v>1</v>
      </c>
      <c r="C167" s="24">
        <v>167</v>
      </c>
      <c r="D167" s="15">
        <v>0.67100000000000004</v>
      </c>
      <c r="E167" s="15">
        <v>0.04</v>
      </c>
      <c r="F167" s="15">
        <v>0.1</v>
      </c>
      <c r="G167" s="15">
        <f t="shared" ref="G167:G175" si="59">D167/$D$175</f>
        <v>0.22072368421052632</v>
      </c>
      <c r="H167" s="15">
        <f t="shared" ref="H167:H175" si="60">E167/$E$175</f>
        <v>3.6036036036036037E-3</v>
      </c>
      <c r="I167" s="15">
        <f t="shared" ref="I167:I175" si="61">D167/SQRT($Y$32)</f>
        <v>0.45868615703354904</v>
      </c>
      <c r="J167">
        <f t="shared" si="52"/>
        <v>0.75020080645117948</v>
      </c>
      <c r="K167">
        <f t="shared" si="53"/>
        <v>1.0857008064511795</v>
      </c>
      <c r="L167">
        <f t="shared" si="54"/>
        <v>-0.41470080645117946</v>
      </c>
      <c r="M167">
        <f t="shared" ref="M167:M175" si="62">1*D167</f>
        <v>0.67100000000000004</v>
      </c>
      <c r="P167" s="15">
        <v>0.15</v>
      </c>
      <c r="Q167" s="15"/>
    </row>
    <row r="168" spans="1:17" x14ac:dyDescent="0.3">
      <c r="A168" s="15" t="s">
        <v>60</v>
      </c>
      <c r="B168" s="15">
        <v>2</v>
      </c>
      <c r="C168" s="24">
        <v>168</v>
      </c>
      <c r="D168" s="15">
        <v>1.1859999999999999</v>
      </c>
      <c r="E168" s="15">
        <v>0.13</v>
      </c>
      <c r="F168" s="15">
        <v>0.25</v>
      </c>
      <c r="G168" s="15">
        <f t="shared" si="59"/>
        <v>0.39013157894736838</v>
      </c>
      <c r="H168" s="15">
        <f t="shared" si="60"/>
        <v>1.1711711711711712E-2</v>
      </c>
      <c r="I168" s="15">
        <f t="shared" si="61"/>
        <v>0.81073290945125054</v>
      </c>
      <c r="J168">
        <f t="shared" si="52"/>
        <v>1.3259883106573753</v>
      </c>
      <c r="K168">
        <f t="shared" si="53"/>
        <v>1.9189883106573753</v>
      </c>
      <c r="L168">
        <f t="shared" si="54"/>
        <v>-0.73298831065737535</v>
      </c>
      <c r="M168">
        <f t="shared" si="62"/>
        <v>1.1859999999999999</v>
      </c>
      <c r="P168" s="15">
        <v>0.4</v>
      </c>
      <c r="Q168" s="15"/>
    </row>
    <row r="169" spans="1:17" x14ac:dyDescent="0.3">
      <c r="A169" s="15" t="s">
        <v>60</v>
      </c>
      <c r="B169" s="15">
        <v>3</v>
      </c>
      <c r="C169" s="24">
        <v>169</v>
      </c>
      <c r="D169" s="15">
        <v>1.34</v>
      </c>
      <c r="E169" s="15">
        <v>0.65</v>
      </c>
      <c r="F169" s="15">
        <v>0.3</v>
      </c>
      <c r="G169" s="15">
        <f t="shared" si="59"/>
        <v>0.44078947368421056</v>
      </c>
      <c r="H169" s="15">
        <f t="shared" si="60"/>
        <v>5.8558558558558564E-2</v>
      </c>
      <c r="I169" s="15">
        <f t="shared" si="61"/>
        <v>0.91600514221304874</v>
      </c>
      <c r="J169">
        <f t="shared" si="52"/>
        <v>1.4981655449248592</v>
      </c>
      <c r="K169">
        <f t="shared" si="53"/>
        <v>2.1681655449248591</v>
      </c>
      <c r="L169">
        <f t="shared" si="54"/>
        <v>-0.82816554492485916</v>
      </c>
      <c r="M169">
        <f t="shared" si="62"/>
        <v>1.34</v>
      </c>
      <c r="P169" s="15">
        <v>0.55000000000000004</v>
      </c>
      <c r="Q169" s="15"/>
    </row>
    <row r="170" spans="1:17" x14ac:dyDescent="0.3">
      <c r="A170" s="15" t="s">
        <v>60</v>
      </c>
      <c r="B170" s="15">
        <v>4</v>
      </c>
      <c r="C170" s="24">
        <v>170</v>
      </c>
      <c r="D170" s="15">
        <v>1.5940000000000001</v>
      </c>
      <c r="E170" s="44">
        <v>4.5</v>
      </c>
      <c r="F170" s="44">
        <v>0.65</v>
      </c>
      <c r="G170" s="15">
        <f t="shared" si="59"/>
        <v>0.52434210526315794</v>
      </c>
      <c r="H170" s="15">
        <f t="shared" si="60"/>
        <v>0.40540540540540543</v>
      </c>
      <c r="I170" s="15">
        <f t="shared" si="61"/>
        <v>1.0896359676773131</v>
      </c>
      <c r="J170">
        <f t="shared" si="52"/>
        <v>1.7821461780673324</v>
      </c>
      <c r="K170">
        <f t="shared" si="53"/>
        <v>2.5791461780673326</v>
      </c>
      <c r="L170">
        <f t="shared" si="54"/>
        <v>-0.9851461780673324</v>
      </c>
      <c r="M170">
        <f t="shared" si="62"/>
        <v>1.5940000000000001</v>
      </c>
      <c r="P170" s="44">
        <v>0.9</v>
      </c>
      <c r="Q170" s="15"/>
    </row>
    <row r="171" spans="1:17" x14ac:dyDescent="0.3">
      <c r="A171" s="15" t="s">
        <v>60</v>
      </c>
      <c r="B171" s="15">
        <v>5</v>
      </c>
      <c r="C171" s="24">
        <v>171</v>
      </c>
      <c r="D171" s="15">
        <v>1.7789999999999999</v>
      </c>
      <c r="E171" s="44">
        <v>4.5</v>
      </c>
      <c r="F171" s="44">
        <v>0.65</v>
      </c>
      <c r="G171" s="15">
        <f t="shared" si="59"/>
        <v>0.58519736842105263</v>
      </c>
      <c r="H171" s="15">
        <f t="shared" si="60"/>
        <v>0.40540540540540543</v>
      </c>
      <c r="I171" s="15">
        <f t="shared" si="61"/>
        <v>1.2160993641768758</v>
      </c>
      <c r="J171">
        <f t="shared" si="52"/>
        <v>1.9889824659860629</v>
      </c>
      <c r="K171">
        <f t="shared" si="53"/>
        <v>2.8784824659860631</v>
      </c>
      <c r="L171">
        <f t="shared" si="54"/>
        <v>-1.0994824659860629</v>
      </c>
      <c r="M171">
        <f t="shared" si="62"/>
        <v>1.7789999999999999</v>
      </c>
      <c r="P171" s="44">
        <v>0.9</v>
      </c>
      <c r="Q171" s="15"/>
    </row>
    <row r="172" spans="1:17" x14ac:dyDescent="0.3">
      <c r="A172" s="15" t="s">
        <v>60</v>
      </c>
      <c r="B172" s="15">
        <v>6</v>
      </c>
      <c r="C172" s="24">
        <v>172</v>
      </c>
      <c r="D172" s="15">
        <v>2.06</v>
      </c>
      <c r="E172" s="15">
        <v>4.5599999999999996</v>
      </c>
      <c r="F172" s="15">
        <v>0.65</v>
      </c>
      <c r="G172" s="15">
        <f t="shared" si="59"/>
        <v>0.67763157894736847</v>
      </c>
      <c r="H172" s="15">
        <f t="shared" si="60"/>
        <v>0.41081081081081078</v>
      </c>
      <c r="I172" s="15">
        <f t="shared" si="61"/>
        <v>1.4081870096708062</v>
      </c>
      <c r="J172">
        <f t="shared" si="52"/>
        <v>2.3031500168247834</v>
      </c>
      <c r="K172">
        <f t="shared" si="53"/>
        <v>3.3331500168247832</v>
      </c>
      <c r="L172">
        <f t="shared" si="54"/>
        <v>-1.2731500168247833</v>
      </c>
      <c r="M172">
        <f t="shared" si="62"/>
        <v>2.06</v>
      </c>
      <c r="P172" s="15">
        <v>0.9</v>
      </c>
      <c r="Q172" s="15"/>
    </row>
    <row r="173" spans="1:17" x14ac:dyDescent="0.3">
      <c r="A173" s="15" t="s">
        <v>60</v>
      </c>
      <c r="B173" s="15">
        <v>7</v>
      </c>
      <c r="C173" s="24">
        <v>173</v>
      </c>
      <c r="D173" s="15">
        <v>2.29</v>
      </c>
      <c r="E173" s="15">
        <v>4.55</v>
      </c>
      <c r="F173" s="15">
        <v>0.65</v>
      </c>
      <c r="G173" s="15">
        <f t="shared" si="59"/>
        <v>0.75328947368421051</v>
      </c>
      <c r="H173" s="15">
        <f t="shared" si="60"/>
        <v>0.40990990990990989</v>
      </c>
      <c r="I173" s="15">
        <f t="shared" si="61"/>
        <v>1.5654117728864787</v>
      </c>
      <c r="J173">
        <f t="shared" si="52"/>
        <v>2.5602978342372591</v>
      </c>
      <c r="K173">
        <f t="shared" si="53"/>
        <v>3.7052978342372591</v>
      </c>
      <c r="L173">
        <f t="shared" si="54"/>
        <v>-1.4152978342372591</v>
      </c>
      <c r="M173">
        <f t="shared" si="62"/>
        <v>2.29</v>
      </c>
      <c r="P173" s="15">
        <v>0.9</v>
      </c>
      <c r="Q173" s="15"/>
    </row>
    <row r="174" spans="1:17" x14ac:dyDescent="0.3">
      <c r="A174" s="15" t="s">
        <v>60</v>
      </c>
      <c r="B174" s="15">
        <v>8</v>
      </c>
      <c r="C174" s="24">
        <v>174</v>
      </c>
      <c r="D174" s="15">
        <v>2.62</v>
      </c>
      <c r="E174" s="15">
        <v>6.3</v>
      </c>
      <c r="F174" s="15">
        <v>0.7</v>
      </c>
      <c r="G174" s="15">
        <f t="shared" si="59"/>
        <v>0.86184210526315796</v>
      </c>
      <c r="H174" s="15">
        <f t="shared" si="60"/>
        <v>0.56756756756756754</v>
      </c>
      <c r="I174" s="15">
        <f t="shared" si="61"/>
        <v>1.7909951288046175</v>
      </c>
      <c r="J174">
        <f t="shared" si="52"/>
        <v>2.9292490505247248</v>
      </c>
      <c r="K174">
        <f t="shared" si="53"/>
        <v>4.2392490505247249</v>
      </c>
      <c r="L174">
        <f t="shared" si="54"/>
        <v>-1.6192490505247248</v>
      </c>
      <c r="M174">
        <f t="shared" si="62"/>
        <v>2.62</v>
      </c>
      <c r="P174" s="15">
        <v>1.1000000000000001</v>
      </c>
      <c r="Q174" s="15"/>
    </row>
    <row r="175" spans="1:17" x14ac:dyDescent="0.3">
      <c r="A175" s="15" t="s">
        <v>60</v>
      </c>
      <c r="B175" s="15">
        <v>9</v>
      </c>
      <c r="C175" s="24">
        <v>175</v>
      </c>
      <c r="D175" s="15">
        <v>3.04</v>
      </c>
      <c r="E175" s="15">
        <v>11.1</v>
      </c>
      <c r="F175" s="44">
        <v>0.7</v>
      </c>
      <c r="G175" s="15">
        <f t="shared" si="59"/>
        <v>1</v>
      </c>
      <c r="H175" s="15">
        <f t="shared" si="60"/>
        <v>1</v>
      </c>
      <c r="I175" s="15">
        <f t="shared" si="61"/>
        <v>2.0781012181549761</v>
      </c>
      <c r="J175">
        <f t="shared" si="52"/>
        <v>3.3988233257996803</v>
      </c>
      <c r="K175">
        <f t="shared" si="53"/>
        <v>4.9188233257996803</v>
      </c>
      <c r="L175">
        <f t="shared" si="54"/>
        <v>-1.8788233257996803</v>
      </c>
      <c r="M175">
        <f t="shared" si="62"/>
        <v>3.04</v>
      </c>
      <c r="P175" s="44">
        <v>1.1000000000000001</v>
      </c>
      <c r="Q175" s="15"/>
    </row>
    <row r="176" spans="1:17" x14ac:dyDescent="0.3">
      <c r="A176" s="19" t="s">
        <v>61</v>
      </c>
      <c r="B176" s="19">
        <v>1</v>
      </c>
      <c r="C176" s="24">
        <v>176</v>
      </c>
      <c r="D176" s="19">
        <v>3.41</v>
      </c>
      <c r="E176" s="19">
        <v>0.7</v>
      </c>
      <c r="F176" s="19">
        <v>0.2</v>
      </c>
      <c r="G176" s="19">
        <f>D176/$D$177</f>
        <v>0.70893970893970903</v>
      </c>
      <c r="H176" s="19">
        <f>E176/$E$177</f>
        <v>0.19943019943019943</v>
      </c>
      <c r="I176" s="19">
        <f>D176/SQRT($Y$33)</f>
        <v>2.3148588355602655</v>
      </c>
      <c r="J176">
        <f t="shared" si="52"/>
        <v>5.8667858321230719</v>
      </c>
      <c r="K176">
        <f t="shared" si="53"/>
        <v>1.0927858321230719</v>
      </c>
      <c r="L176">
        <f t="shared" si="54"/>
        <v>-10.640785832123072</v>
      </c>
      <c r="M176">
        <f>-2.8*D176</f>
        <v>-9.548</v>
      </c>
      <c r="P176" s="19">
        <v>0.5</v>
      </c>
      <c r="Q176" s="19"/>
    </row>
    <row r="177" spans="1:17" x14ac:dyDescent="0.3">
      <c r="A177" s="19" t="s">
        <v>61</v>
      </c>
      <c r="B177" s="19">
        <v>2</v>
      </c>
      <c r="C177" s="24">
        <v>177</v>
      </c>
      <c r="D177" s="19">
        <v>4.8099999999999996</v>
      </c>
      <c r="E177" s="19">
        <v>3.51</v>
      </c>
      <c r="F177" s="45">
        <v>0.2</v>
      </c>
      <c r="G177" s="19">
        <f>D177/$D$177</f>
        <v>1</v>
      </c>
      <c r="H177" s="19">
        <f>E177/$E$177</f>
        <v>1</v>
      </c>
      <c r="I177" s="19">
        <f>D177/SQRT($Y$33)</f>
        <v>3.265240762183248</v>
      </c>
      <c r="J177">
        <f>SQRT(M177^2/4+D177^2)</f>
        <v>8.2754369068950062</v>
      </c>
      <c r="K177">
        <f t="shared" si="53"/>
        <v>1.5414369068950071</v>
      </c>
      <c r="L177">
        <f t="shared" si="54"/>
        <v>-15.009436906895004</v>
      </c>
      <c r="M177">
        <f>-2.8*D177</f>
        <v>-13.467999999999998</v>
      </c>
      <c r="P177" s="45">
        <v>0.5</v>
      </c>
      <c r="Q177" s="19"/>
    </row>
    <row r="178" spans="1:17" x14ac:dyDescent="0.3">
      <c r="A178" s="20" t="s">
        <v>62</v>
      </c>
      <c r="B178" s="20">
        <v>1</v>
      </c>
      <c r="C178" s="24">
        <v>178</v>
      </c>
      <c r="D178" s="20">
        <v>1.7470000000000001</v>
      </c>
      <c r="E178" s="20">
        <v>0.34</v>
      </c>
      <c r="F178" s="20">
        <v>0.25</v>
      </c>
      <c r="G178" s="20">
        <f>D178/$D$182</f>
        <v>0.54423676012461064</v>
      </c>
      <c r="H178" s="20">
        <f>E178/$E$182</f>
        <v>2.9184549356223177E-2</v>
      </c>
      <c r="I178" s="20">
        <f>D178/SQRT($Y$34)</f>
        <v>1.2231446533984667</v>
      </c>
      <c r="J178">
        <f t="shared" si="52"/>
        <v>1.7470000000000001</v>
      </c>
      <c r="K178">
        <f t="shared" si="53"/>
        <v>1.7470000000000001</v>
      </c>
      <c r="L178">
        <f t="shared" si="54"/>
        <v>-1.7470000000000001</v>
      </c>
      <c r="M178">
        <v>0</v>
      </c>
      <c r="P178" s="20">
        <v>0.4</v>
      </c>
      <c r="Q178" s="20"/>
    </row>
    <row r="179" spans="1:17" x14ac:dyDescent="0.3">
      <c r="A179" s="20" t="s">
        <v>62</v>
      </c>
      <c r="B179" s="20">
        <v>2</v>
      </c>
      <c r="C179" s="24">
        <v>179</v>
      </c>
      <c r="D179" s="20">
        <v>2.1</v>
      </c>
      <c r="E179" s="20">
        <v>1.43</v>
      </c>
      <c r="F179" s="20">
        <v>0.35</v>
      </c>
      <c r="G179" s="20">
        <f>D179/$D$182</f>
        <v>0.65420560747663559</v>
      </c>
      <c r="H179" s="20">
        <f>E179/$E$182</f>
        <v>0.12274678111587982</v>
      </c>
      <c r="I179" s="20">
        <f>D179/SQRT($Y$34)</f>
        <v>1.4702940882294104</v>
      </c>
      <c r="J179">
        <f t="shared" si="52"/>
        <v>2.1</v>
      </c>
      <c r="K179">
        <f t="shared" si="53"/>
        <v>2.1</v>
      </c>
      <c r="L179">
        <f t="shared" si="54"/>
        <v>-2.1</v>
      </c>
      <c r="M179">
        <v>0</v>
      </c>
      <c r="P179" s="20">
        <v>0.55000000000000004</v>
      </c>
      <c r="Q179" s="20"/>
    </row>
    <row r="180" spans="1:17" x14ac:dyDescent="0.3">
      <c r="A180" s="20" t="s">
        <v>62</v>
      </c>
      <c r="B180" s="20">
        <v>3</v>
      </c>
      <c r="C180" s="24">
        <v>180</v>
      </c>
      <c r="D180" s="20">
        <v>2.4700000000000002</v>
      </c>
      <c r="E180" s="20">
        <v>3.19</v>
      </c>
      <c r="F180" s="20">
        <v>0.5</v>
      </c>
      <c r="G180" s="20">
        <f>D180/$D$182</f>
        <v>0.76947040498442376</v>
      </c>
      <c r="H180" s="20">
        <f>E180/$E$182</f>
        <v>0.27381974248927038</v>
      </c>
      <c r="I180" s="20">
        <f>D180/SQRT($Y$34)</f>
        <v>1.7293459037745924</v>
      </c>
      <c r="J180">
        <f t="shared" si="52"/>
        <v>2.4700000000000002</v>
      </c>
      <c r="K180">
        <f t="shared" si="53"/>
        <v>2.4700000000000002</v>
      </c>
      <c r="L180">
        <f t="shared" si="54"/>
        <v>-2.4700000000000002</v>
      </c>
      <c r="M180">
        <v>0</v>
      </c>
      <c r="P180" s="20">
        <v>0.85</v>
      </c>
      <c r="Q180" s="20"/>
    </row>
    <row r="181" spans="1:17" x14ac:dyDescent="0.3">
      <c r="A181" s="20" t="s">
        <v>62</v>
      </c>
      <c r="B181" s="20">
        <v>4</v>
      </c>
      <c r="C181" s="24">
        <v>181</v>
      </c>
      <c r="D181" s="20">
        <v>2.9</v>
      </c>
      <c r="E181" s="20">
        <v>5.44</v>
      </c>
      <c r="F181" s="20">
        <v>0.75</v>
      </c>
      <c r="G181" s="20">
        <f>D181/$D$182</f>
        <v>0.90342679127725856</v>
      </c>
      <c r="H181" s="20">
        <f>E181/$E$182</f>
        <v>0.46695278969957082</v>
      </c>
      <c r="I181" s="20">
        <f>D181/SQRT($Y$34)</f>
        <v>2.0304061218406142</v>
      </c>
      <c r="J181">
        <f t="shared" si="52"/>
        <v>2.9</v>
      </c>
      <c r="K181">
        <f t="shared" si="53"/>
        <v>2.9</v>
      </c>
      <c r="L181">
        <f t="shared" si="54"/>
        <v>-2.9</v>
      </c>
      <c r="M181">
        <v>0</v>
      </c>
      <c r="P181" s="20">
        <v>1.05</v>
      </c>
      <c r="Q181" s="20"/>
    </row>
    <row r="182" spans="1:17" x14ac:dyDescent="0.3">
      <c r="A182" s="20" t="s">
        <v>62</v>
      </c>
      <c r="B182" s="20">
        <v>5</v>
      </c>
      <c r="C182" s="24">
        <v>182</v>
      </c>
      <c r="D182" s="20">
        <v>3.21</v>
      </c>
      <c r="E182" s="20">
        <v>11.65</v>
      </c>
      <c r="F182" s="46">
        <v>0.75</v>
      </c>
      <c r="G182" s="20">
        <f>D182/$D$182</f>
        <v>1</v>
      </c>
      <c r="H182" s="20">
        <f>E182/$E$182</f>
        <v>1</v>
      </c>
      <c r="I182" s="20">
        <f>D182/SQRT($Y$34)</f>
        <v>2.2474495348649559</v>
      </c>
      <c r="J182">
        <f t="shared" si="52"/>
        <v>3.21</v>
      </c>
      <c r="K182">
        <f t="shared" si="53"/>
        <v>3.21</v>
      </c>
      <c r="L182">
        <f t="shared" si="54"/>
        <v>-3.21</v>
      </c>
      <c r="M182">
        <v>0</v>
      </c>
      <c r="P182" s="46">
        <v>1.05</v>
      </c>
      <c r="Q182" s="20"/>
    </row>
    <row r="183" spans="1:17" x14ac:dyDescent="0.3">
      <c r="A183" s="22" t="s">
        <v>63</v>
      </c>
      <c r="B183" s="22">
        <v>1</v>
      </c>
      <c r="C183" s="24">
        <v>183</v>
      </c>
      <c r="D183" s="22">
        <v>0.754</v>
      </c>
      <c r="E183" s="22">
        <v>0.43</v>
      </c>
      <c r="F183" s="22">
        <v>0.1</v>
      </c>
      <c r="G183" s="22">
        <f>D183/$D$190</f>
        <v>0.30526315789473679</v>
      </c>
      <c r="H183" s="22">
        <f t="shared" ref="H183:H190" si="63">E183/$E$190</f>
        <v>3.6973344797936368E-2</v>
      </c>
      <c r="I183" s="22">
        <f t="shared" ref="I183:I190" si="64">D183/SQRT($Y$35)</f>
        <v>0.51067323795486164</v>
      </c>
      <c r="J183">
        <f t="shared" si="52"/>
        <v>1.3592928308499239</v>
      </c>
      <c r="K183">
        <f t="shared" si="53"/>
        <v>2.4902928308499241</v>
      </c>
      <c r="L183">
        <f t="shared" si="54"/>
        <v>-0.22829283084992391</v>
      </c>
      <c r="M183">
        <f t="shared" ref="M183:M190" si="65">3*D183</f>
        <v>2.262</v>
      </c>
      <c r="P183" s="22">
        <v>0.1</v>
      </c>
      <c r="Q183" s="22"/>
    </row>
    <row r="184" spans="1:17" x14ac:dyDescent="0.3">
      <c r="A184" s="22" t="s">
        <v>63</v>
      </c>
      <c r="B184" s="22">
        <v>2</v>
      </c>
      <c r="C184" s="24">
        <v>184</v>
      </c>
      <c r="D184" s="22">
        <v>1.006</v>
      </c>
      <c r="E184" s="22">
        <v>1.26</v>
      </c>
      <c r="F184" s="22">
        <v>0.15</v>
      </c>
      <c r="G184" s="22">
        <f t="shared" ref="G184:G190" si="66">D184/$D$190</f>
        <v>0.4072874493927125</v>
      </c>
      <c r="H184" s="22">
        <f t="shared" si="63"/>
        <v>0.10834049871023216</v>
      </c>
      <c r="I184" s="22">
        <f t="shared" si="64"/>
        <v>0.68134917424746788</v>
      </c>
      <c r="J184">
        <f t="shared" si="52"/>
        <v>1.8135922915583866</v>
      </c>
      <c r="K184">
        <f t="shared" si="53"/>
        <v>3.3225922915583865</v>
      </c>
      <c r="L184">
        <f t="shared" si="54"/>
        <v>-0.30459229155838674</v>
      </c>
      <c r="M184">
        <f t="shared" si="65"/>
        <v>3.0179999999999998</v>
      </c>
      <c r="P184" s="22">
        <v>0.2</v>
      </c>
      <c r="Q184" s="22"/>
    </row>
    <row r="185" spans="1:17" x14ac:dyDescent="0.3">
      <c r="A185" s="22" t="s">
        <v>63</v>
      </c>
      <c r="B185" s="22">
        <v>3</v>
      </c>
      <c r="C185" s="24">
        <v>185</v>
      </c>
      <c r="D185" s="22">
        <v>1.2669999999999999</v>
      </c>
      <c r="E185" s="22">
        <v>2.0499999999999998</v>
      </c>
      <c r="F185" s="22">
        <v>0.2</v>
      </c>
      <c r="G185" s="22">
        <f t="shared" si="66"/>
        <v>0.51295546558704441</v>
      </c>
      <c r="H185" s="22">
        <f t="shared" si="63"/>
        <v>0.17626827171109197</v>
      </c>
      <c r="I185" s="22">
        <f t="shared" si="64"/>
        <v>0.85812067969338146</v>
      </c>
      <c r="J185">
        <f t="shared" si="52"/>
        <v>2.2841167330064369</v>
      </c>
      <c r="K185">
        <f t="shared" si="53"/>
        <v>4.184616733006437</v>
      </c>
      <c r="L185">
        <f t="shared" si="54"/>
        <v>-0.38361673300643706</v>
      </c>
      <c r="M185">
        <f t="shared" si="65"/>
        <v>3.8009999999999997</v>
      </c>
      <c r="P185" s="22">
        <v>0.35</v>
      </c>
      <c r="Q185" s="22"/>
    </row>
    <row r="186" spans="1:17" x14ac:dyDescent="0.3">
      <c r="A186" s="22" t="s">
        <v>63</v>
      </c>
      <c r="B186" s="22">
        <v>4</v>
      </c>
      <c r="C186" s="24">
        <v>186</v>
      </c>
      <c r="D186" s="22">
        <v>1.5329999999999999</v>
      </c>
      <c r="E186" s="47">
        <v>2.0499999999999998</v>
      </c>
      <c r="F186" s="47">
        <v>0.2</v>
      </c>
      <c r="G186" s="22">
        <f t="shared" si="66"/>
        <v>0.62064777327935217</v>
      </c>
      <c r="H186" s="22">
        <f t="shared" si="63"/>
        <v>0.17626827171109197</v>
      </c>
      <c r="I186" s="22">
        <f t="shared" si="64"/>
        <v>1.0382786124466881</v>
      </c>
      <c r="J186">
        <f t="shared" si="52"/>
        <v>2.7636550526431476</v>
      </c>
      <c r="K186">
        <f t="shared" si="53"/>
        <v>5.0631550526431477</v>
      </c>
      <c r="L186">
        <f t="shared" si="54"/>
        <v>-0.46415505264314749</v>
      </c>
      <c r="M186">
        <f t="shared" si="65"/>
        <v>4.5990000000000002</v>
      </c>
      <c r="P186" s="47">
        <v>0.35</v>
      </c>
      <c r="Q186" s="22"/>
    </row>
    <row r="187" spans="1:17" x14ac:dyDescent="0.3">
      <c r="A187" s="22" t="s">
        <v>63</v>
      </c>
      <c r="B187" s="22">
        <v>5</v>
      </c>
      <c r="C187" s="24">
        <v>187</v>
      </c>
      <c r="D187" s="22">
        <v>1.804</v>
      </c>
      <c r="E187" s="22">
        <v>4.62</v>
      </c>
      <c r="F187" s="22">
        <v>0.2</v>
      </c>
      <c r="G187" s="22">
        <f t="shared" si="66"/>
        <v>0.73036437246963559</v>
      </c>
      <c r="H187" s="22">
        <f t="shared" si="63"/>
        <v>0.39724849527085121</v>
      </c>
      <c r="I187" s="22">
        <f t="shared" si="64"/>
        <v>1.2218229725073879</v>
      </c>
      <c r="J187">
        <f t="shared" si="52"/>
        <v>3.2522072504685182</v>
      </c>
      <c r="K187">
        <f t="shared" si="53"/>
        <v>5.9582072504685186</v>
      </c>
      <c r="L187">
        <f t="shared" si="54"/>
        <v>-0.54620725046851826</v>
      </c>
      <c r="M187">
        <f t="shared" si="65"/>
        <v>5.4119999999999999</v>
      </c>
      <c r="P187" s="22">
        <v>0.35</v>
      </c>
      <c r="Q187" s="22"/>
    </row>
    <row r="188" spans="1:17" x14ac:dyDescent="0.3">
      <c r="A188" s="22" t="s">
        <v>63</v>
      </c>
      <c r="B188" s="22">
        <v>6</v>
      </c>
      <c r="C188" s="24">
        <v>188</v>
      </c>
      <c r="D188" s="22">
        <v>1.893</v>
      </c>
      <c r="E188" s="22">
        <v>4.91</v>
      </c>
      <c r="F188" s="22">
        <v>0.6</v>
      </c>
      <c r="G188" s="22">
        <f t="shared" si="66"/>
        <v>0.76639676113360322</v>
      </c>
      <c r="H188" s="22">
        <f t="shared" si="63"/>
        <v>0.42218400687876179</v>
      </c>
      <c r="I188" s="22">
        <f t="shared" si="64"/>
        <v>1.282101378578983</v>
      </c>
      <c r="J188">
        <f t="shared" si="52"/>
        <v>3.4126542822266659</v>
      </c>
      <c r="K188">
        <f t="shared" si="53"/>
        <v>6.252154282226666</v>
      </c>
      <c r="L188">
        <f t="shared" si="54"/>
        <v>-0.57315428222666576</v>
      </c>
      <c r="M188">
        <f t="shared" si="65"/>
        <v>5.6790000000000003</v>
      </c>
      <c r="P188" s="22">
        <v>0.9</v>
      </c>
      <c r="Q188" s="22"/>
    </row>
    <row r="189" spans="1:17" x14ac:dyDescent="0.3">
      <c r="A189" s="22" t="s">
        <v>63</v>
      </c>
      <c r="B189" s="22">
        <v>7</v>
      </c>
      <c r="C189" s="24">
        <v>189</v>
      </c>
      <c r="D189" s="22">
        <v>2.0299999999999998</v>
      </c>
      <c r="E189" s="22">
        <v>5.45</v>
      </c>
      <c r="F189" s="22">
        <v>0.7</v>
      </c>
      <c r="G189" s="22">
        <f t="shared" si="66"/>
        <v>0.82186234817813753</v>
      </c>
      <c r="H189" s="22">
        <f t="shared" si="63"/>
        <v>0.46861564918314702</v>
      </c>
      <c r="I189" s="22">
        <f t="shared" si="64"/>
        <v>1.3748894868015504</v>
      </c>
      <c r="J189">
        <f t="shared" si="52"/>
        <v>3.6596345445959488</v>
      </c>
      <c r="K189">
        <f t="shared" si="53"/>
        <v>6.7046345445959492</v>
      </c>
      <c r="L189">
        <f t="shared" si="54"/>
        <v>-0.61463454459594891</v>
      </c>
      <c r="M189">
        <f t="shared" si="65"/>
        <v>6.09</v>
      </c>
      <c r="P189" s="22">
        <v>1</v>
      </c>
      <c r="Q189" s="22"/>
    </row>
    <row r="190" spans="1:17" x14ac:dyDescent="0.3">
      <c r="A190" s="22" t="s">
        <v>63</v>
      </c>
      <c r="B190" s="21">
        <v>8</v>
      </c>
      <c r="C190" s="24">
        <v>190</v>
      </c>
      <c r="D190" s="21">
        <v>2.4700000000000002</v>
      </c>
      <c r="E190" s="21">
        <v>11.63</v>
      </c>
      <c r="F190" s="21">
        <v>0.7</v>
      </c>
      <c r="G190" s="22">
        <f t="shared" si="66"/>
        <v>1</v>
      </c>
      <c r="H190" s="22">
        <f t="shared" si="63"/>
        <v>1</v>
      </c>
      <c r="I190" s="21">
        <f t="shared" si="64"/>
        <v>1.6728950898521331</v>
      </c>
      <c r="J190">
        <f t="shared" si="52"/>
        <v>4.4528558251980268</v>
      </c>
      <c r="K190">
        <f t="shared" si="53"/>
        <v>8.1578558251980269</v>
      </c>
      <c r="L190">
        <f t="shared" si="54"/>
        <v>-0.74785582519802674</v>
      </c>
      <c r="M190">
        <f t="shared" si="65"/>
        <v>7.41</v>
      </c>
      <c r="P190" s="21">
        <v>1</v>
      </c>
      <c r="Q190" s="22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53"/>
  <sheetViews>
    <sheetView topLeftCell="A13" zoomScaleNormal="100" workbookViewId="0">
      <selection activeCell="C37" sqref="C37:F37"/>
    </sheetView>
  </sheetViews>
  <sheetFormatPr defaultRowHeight="14.4" x14ac:dyDescent="0.3"/>
  <cols>
    <col min="1" max="1" width="10.109375" customWidth="1"/>
    <col min="2" max="2" width="8.4414062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1" width="11" customWidth="1"/>
    <col min="13" max="13" width="11" customWidth="1"/>
    <col min="14" max="14" width="11.6640625" customWidth="1"/>
    <col min="15" max="15" width="11" customWidth="1"/>
    <col min="19" max="19" width="11.33203125" customWidth="1"/>
    <col min="21" max="21" width="10.5546875" customWidth="1"/>
    <col min="22" max="22" width="11" customWidth="1"/>
    <col min="24" max="25" width="11" customWidth="1"/>
  </cols>
  <sheetData>
    <row r="1" spans="1:30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56</v>
      </c>
      <c r="J1" s="40" t="s">
        <v>67</v>
      </c>
      <c r="K1" s="40" t="s">
        <v>65</v>
      </c>
      <c r="L1" s="40" t="s">
        <v>80</v>
      </c>
      <c r="M1" s="40" t="s">
        <v>64</v>
      </c>
      <c r="N1" s="40" t="s">
        <v>69</v>
      </c>
      <c r="O1" s="40" t="s">
        <v>70</v>
      </c>
      <c r="P1" s="40" t="s">
        <v>71</v>
      </c>
      <c r="Q1" s="40" t="s">
        <v>72</v>
      </c>
      <c r="R1" s="92" t="s">
        <v>81</v>
      </c>
      <c r="S1" s="40" t="s">
        <v>71</v>
      </c>
      <c r="T1" s="10" t="s">
        <v>45</v>
      </c>
      <c r="U1" s="40" t="s">
        <v>72</v>
      </c>
      <c r="V1" s="40" t="s">
        <v>66</v>
      </c>
      <c r="X1" s="2"/>
      <c r="Y1" s="2" t="s">
        <v>1</v>
      </c>
      <c r="Z1" s="2" t="s">
        <v>2</v>
      </c>
      <c r="AA1" s="2" t="s">
        <v>4</v>
      </c>
      <c r="AB1" s="2" t="s">
        <v>5</v>
      </c>
      <c r="AC1" s="2" t="s">
        <v>7</v>
      </c>
      <c r="AD1" s="2" t="s">
        <v>8</v>
      </c>
    </row>
    <row r="2" spans="1:30" ht="15" x14ac:dyDescent="0.25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E2/$E$8</f>
        <v>2.6845637583892617E-2</v>
      </c>
      <c r="I2" s="32">
        <f t="shared" ref="I2:I8" si="2">D2/SQRT($AD$3)</f>
        <v>1.0417867790937976</v>
      </c>
      <c r="J2" s="32">
        <f t="shared" ref="J2:J17" si="3">ABS(K2-V2)/2</f>
        <v>2.0609000000000002</v>
      </c>
      <c r="K2" s="49">
        <v>2</v>
      </c>
      <c r="L2">
        <f t="shared" ref="L2:L33" si="4">ABS(V2)</f>
        <v>2.1218000000000004</v>
      </c>
      <c r="M2" s="32">
        <f t="shared" ref="M2:M8" si="5">-(D2^2-K2^2)/K2</f>
        <v>-0.12179999999999991</v>
      </c>
      <c r="N2" s="32">
        <f t="shared" ref="N2:O8" si="6">J2/SQRT($AD$3)</f>
        <v>1.0422419286574793</v>
      </c>
      <c r="O2" s="32">
        <f t="shared" si="6"/>
        <v>1.0114434748483472</v>
      </c>
      <c r="P2" s="6">
        <f>ABS(S2)</f>
        <v>1.0730403824666117</v>
      </c>
      <c r="Q2" s="6">
        <f>ABS(U2)</f>
        <v>6.1596907618264293E-2</v>
      </c>
      <c r="R2" s="6">
        <f>$AD$3</f>
        <v>3.91</v>
      </c>
      <c r="S2" s="32">
        <f t="shared" ref="S2:S8" si="7">V2/SQRT($AD$3)</f>
        <v>-1.0730403824666117</v>
      </c>
      <c r="T2" s="8">
        <v>368</v>
      </c>
      <c r="U2" s="32">
        <f t="shared" ref="U2:U8" si="8">M2/SQRT($AD$3)</f>
        <v>-6.1596907618264293E-2</v>
      </c>
      <c r="V2" s="32">
        <f t="shared" ref="V2:V8" si="9">M2/2-SQRT(M2^2/4+D2^2)</f>
        <v>-2.1218000000000004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41</v>
      </c>
    </row>
    <row r="3" spans="1:30" ht="15" x14ac:dyDescent="0.25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0.20357941834451904</v>
      </c>
      <c r="I3" s="32">
        <f t="shared" si="2"/>
        <v>1.3351053867998184</v>
      </c>
      <c r="J3" s="32">
        <f t="shared" si="3"/>
        <v>2.8360000000000003</v>
      </c>
      <c r="K3" s="49">
        <v>1.8</v>
      </c>
      <c r="L3">
        <f t="shared" si="4"/>
        <v>3.8720000000000003</v>
      </c>
      <c r="M3" s="32">
        <f t="shared" si="5"/>
        <v>-2.0720000000000001</v>
      </c>
      <c r="N3" s="32">
        <f t="shared" si="6"/>
        <v>1.4342268473349564</v>
      </c>
      <c r="O3" s="32">
        <f t="shared" si="6"/>
        <v>0.91029912736351248</v>
      </c>
      <c r="P3" s="6">
        <f t="shared" ref="P3:P53" si="10">ABS(S3)</f>
        <v>1.9581545673064003</v>
      </c>
      <c r="Q3" s="6">
        <f t="shared" ref="Q3:Q53" si="11">ABS(U3)</f>
        <v>1.0478554399428877</v>
      </c>
      <c r="R3" s="6">
        <f t="shared" ref="R3:R7" si="12">$AD$3</f>
        <v>3.91</v>
      </c>
      <c r="S3" s="32">
        <f t="shared" si="7"/>
        <v>-1.9581545673064003</v>
      </c>
      <c r="T3" s="6">
        <v>158</v>
      </c>
      <c r="U3" s="32">
        <f t="shared" si="8"/>
        <v>-1.0478554399428877</v>
      </c>
      <c r="V3" s="32">
        <f t="shared" si="9"/>
        <v>-3.8720000000000003</v>
      </c>
      <c r="X3" t="s">
        <v>3</v>
      </c>
      <c r="Y3">
        <v>0</v>
      </c>
      <c r="Z3">
        <v>0</v>
      </c>
      <c r="AA3">
        <v>3.31</v>
      </c>
      <c r="AB3">
        <v>0.42</v>
      </c>
      <c r="AC3">
        <v>43</v>
      </c>
      <c r="AD3">
        <v>3.91</v>
      </c>
    </row>
    <row r="4" spans="1:30" ht="15" x14ac:dyDescent="0.25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0.37583892617449666</v>
      </c>
      <c r="I4" s="32">
        <f t="shared" si="2"/>
        <v>1.5222224296467624</v>
      </c>
      <c r="J4" s="32">
        <f t="shared" si="3"/>
        <v>3.416694444444444</v>
      </c>
      <c r="K4" s="49">
        <v>1.8</v>
      </c>
      <c r="L4">
        <f t="shared" si="4"/>
        <v>5.0333888888888882</v>
      </c>
      <c r="M4" s="32">
        <f t="shared" si="5"/>
        <v>-3.233388888888888</v>
      </c>
      <c r="N4" s="32">
        <f t="shared" si="6"/>
        <v>1.7278966506919657</v>
      </c>
      <c r="O4" s="32">
        <f t="shared" si="6"/>
        <v>0.91029912736351248</v>
      </c>
      <c r="P4" s="6">
        <f t="shared" si="10"/>
        <v>2.5454941740204191</v>
      </c>
      <c r="Q4" s="6">
        <f t="shared" si="11"/>
        <v>1.6351950466569065</v>
      </c>
      <c r="R4" s="6">
        <f t="shared" si="12"/>
        <v>3.91</v>
      </c>
      <c r="S4" s="32">
        <f t="shared" si="7"/>
        <v>-2.5454941740204191</v>
      </c>
      <c r="T4" s="6">
        <v>110</v>
      </c>
      <c r="U4" s="32">
        <f t="shared" si="8"/>
        <v>-1.6351950466569065</v>
      </c>
      <c r="V4" s="32">
        <f t="shared" si="9"/>
        <v>-5.0333888888888882</v>
      </c>
      <c r="X4" t="s">
        <v>57</v>
      </c>
      <c r="Y4">
        <v>0</v>
      </c>
      <c r="Z4">
        <v>0</v>
      </c>
      <c r="AA4">
        <v>3.31</v>
      </c>
      <c r="AB4">
        <v>0.42</v>
      </c>
      <c r="AC4">
        <v>43</v>
      </c>
      <c r="AD4">
        <v>3.91</v>
      </c>
    </row>
    <row r="5" spans="1:30" ht="15" x14ac:dyDescent="0.25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0.52796420581655479</v>
      </c>
      <c r="I5" s="32">
        <f t="shared" si="2"/>
        <v>1.8458843415982336</v>
      </c>
      <c r="J5" s="32">
        <f t="shared" si="3"/>
        <v>4.6006944444444446</v>
      </c>
      <c r="K5" s="49">
        <v>1.8</v>
      </c>
      <c r="L5">
        <f t="shared" si="4"/>
        <v>7.4013888888888886</v>
      </c>
      <c r="M5" s="32">
        <f t="shared" si="5"/>
        <v>-5.6013888888888888</v>
      </c>
      <c r="N5" s="32">
        <f t="shared" si="6"/>
        <v>2.3266711878021877</v>
      </c>
      <c r="O5" s="32">
        <f t="shared" si="6"/>
        <v>0.91029912736351248</v>
      </c>
      <c r="P5" s="6">
        <f t="shared" si="10"/>
        <v>3.7430432482408622</v>
      </c>
      <c r="Q5" s="6">
        <f t="shared" si="11"/>
        <v>2.8327441208773498</v>
      </c>
      <c r="R5" s="6">
        <f t="shared" si="12"/>
        <v>3.91</v>
      </c>
      <c r="S5" s="32">
        <f t="shared" si="7"/>
        <v>-3.7430432482408622</v>
      </c>
      <c r="T5" s="6">
        <v>101</v>
      </c>
      <c r="U5" s="32">
        <f t="shared" si="8"/>
        <v>-2.8327441208773498</v>
      </c>
      <c r="V5" s="32">
        <f t="shared" si="9"/>
        <v>-7.4013888888888886</v>
      </c>
      <c r="X5" t="s">
        <v>10</v>
      </c>
      <c r="Y5">
        <v>0.5</v>
      </c>
      <c r="Z5">
        <v>79</v>
      </c>
      <c r="AA5">
        <v>3.31</v>
      </c>
      <c r="AB5">
        <v>0</v>
      </c>
      <c r="AC5">
        <v>53.2</v>
      </c>
      <c r="AD5">
        <v>3.66</v>
      </c>
    </row>
    <row r="6" spans="1:30" ht="15" x14ac:dyDescent="0.25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0.67114093959731547</v>
      </c>
      <c r="I6" s="32">
        <f t="shared" si="2"/>
        <v>2.108859645058804</v>
      </c>
      <c r="J6" s="32">
        <f t="shared" si="3"/>
        <v>5.7302499999999998</v>
      </c>
      <c r="K6" s="49">
        <v>1.8</v>
      </c>
      <c r="L6">
        <f t="shared" si="4"/>
        <v>9.660499999999999</v>
      </c>
      <c r="M6" s="32">
        <f t="shared" si="5"/>
        <v>-7.8604999999999992</v>
      </c>
      <c r="N6" s="32">
        <f t="shared" si="6"/>
        <v>2.8979119858748708</v>
      </c>
      <c r="O6" s="32">
        <f t="shared" si="6"/>
        <v>0.91029912736351248</v>
      </c>
      <c r="P6" s="6">
        <f t="shared" si="10"/>
        <v>4.8855248443862287</v>
      </c>
      <c r="Q6" s="6">
        <f t="shared" si="11"/>
        <v>3.9752257170227159</v>
      </c>
      <c r="R6" s="6">
        <f t="shared" si="12"/>
        <v>3.91</v>
      </c>
      <c r="S6" s="32">
        <f t="shared" si="7"/>
        <v>-4.8855248443862287</v>
      </c>
      <c r="T6" s="6">
        <v>90</v>
      </c>
      <c r="U6" s="32">
        <f t="shared" si="8"/>
        <v>-3.9752257170227159</v>
      </c>
      <c r="V6" s="32">
        <f t="shared" si="9"/>
        <v>-9.660499999999999</v>
      </c>
      <c r="X6" t="s">
        <v>11</v>
      </c>
      <c r="Y6">
        <v>0.5</v>
      </c>
      <c r="Z6">
        <v>79</v>
      </c>
      <c r="AA6">
        <v>3.31</v>
      </c>
      <c r="AB6">
        <v>0</v>
      </c>
      <c r="AC6">
        <v>53.2</v>
      </c>
      <c r="AD6">
        <v>3.66</v>
      </c>
    </row>
    <row r="7" spans="1:30" ht="15" x14ac:dyDescent="0.25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0.85234899328859071</v>
      </c>
      <c r="I7" s="32">
        <f t="shared" si="2"/>
        <v>2.3667777311451323</v>
      </c>
      <c r="J7" s="32">
        <f t="shared" si="3"/>
        <v>6.984</v>
      </c>
      <c r="K7" s="49">
        <v>1.8</v>
      </c>
      <c r="L7">
        <f t="shared" si="4"/>
        <v>12.167999999999999</v>
      </c>
      <c r="M7" s="32">
        <f t="shared" si="5"/>
        <v>-10.367999999999999</v>
      </c>
      <c r="N7" s="32">
        <f t="shared" si="6"/>
        <v>3.5319606141704285</v>
      </c>
      <c r="O7" s="32">
        <f t="shared" si="6"/>
        <v>0.91029912736351248</v>
      </c>
      <c r="P7" s="6">
        <f t="shared" si="10"/>
        <v>6.1536221009773442</v>
      </c>
      <c r="Q7" s="6">
        <f t="shared" si="11"/>
        <v>5.2433229736138314</v>
      </c>
      <c r="R7" s="6">
        <f t="shared" si="12"/>
        <v>3.91</v>
      </c>
      <c r="S7" s="32">
        <f t="shared" si="7"/>
        <v>-6.1536221009773442</v>
      </c>
      <c r="T7" s="6">
        <v>76</v>
      </c>
      <c r="U7" s="32">
        <f t="shared" si="8"/>
        <v>-5.2433229736138314</v>
      </c>
      <c r="V7" s="32">
        <f t="shared" si="9"/>
        <v>-12.167999999999999</v>
      </c>
      <c r="X7" t="s">
        <v>12</v>
      </c>
      <c r="Y7">
        <v>1</v>
      </c>
      <c r="Z7">
        <v>79</v>
      </c>
      <c r="AA7">
        <v>3.31</v>
      </c>
      <c r="AB7">
        <v>0</v>
      </c>
      <c r="AC7">
        <v>57.5</v>
      </c>
      <c r="AD7">
        <v>4.13</v>
      </c>
    </row>
    <row r="8" spans="1:30" ht="15" x14ac:dyDescent="0.25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1</v>
      </c>
      <c r="I8" s="32">
        <f t="shared" si="2"/>
        <v>2.6348102519799443</v>
      </c>
      <c r="J8" s="32">
        <f t="shared" si="3"/>
        <v>8.440027777777777</v>
      </c>
      <c r="K8" s="49">
        <v>1.8</v>
      </c>
      <c r="L8">
        <f t="shared" si="4"/>
        <v>15.080055555555553</v>
      </c>
      <c r="M8" s="32">
        <f t="shared" si="5"/>
        <v>-13.280055555555554</v>
      </c>
      <c r="N8" s="32">
        <f t="shared" si="6"/>
        <v>4.268305511686064</v>
      </c>
      <c r="O8" s="32">
        <f t="shared" si="6"/>
        <v>0.91029912736351248</v>
      </c>
      <c r="P8" s="6">
        <f t="shared" si="10"/>
        <v>7.626311896008616</v>
      </c>
      <c r="Q8" s="6">
        <f t="shared" si="11"/>
        <v>6.7160127686451041</v>
      </c>
      <c r="R8" s="6">
        <f>$AD$3</f>
        <v>3.91</v>
      </c>
      <c r="S8" s="32">
        <f t="shared" si="7"/>
        <v>-7.626311896008616</v>
      </c>
      <c r="T8" s="6">
        <v>72</v>
      </c>
      <c r="U8" s="32">
        <f t="shared" si="8"/>
        <v>-6.7160127686451041</v>
      </c>
      <c r="V8" s="32">
        <f t="shared" si="9"/>
        <v>-15.080055555555553</v>
      </c>
      <c r="X8" t="s">
        <v>13</v>
      </c>
      <c r="Y8">
        <v>1</v>
      </c>
      <c r="Z8">
        <v>79</v>
      </c>
      <c r="AA8">
        <v>3.31</v>
      </c>
      <c r="AB8">
        <v>0</v>
      </c>
      <c r="AC8">
        <v>57.5</v>
      </c>
      <c r="AD8">
        <v>4.13</v>
      </c>
    </row>
    <row r="9" spans="1:30" ht="15" x14ac:dyDescent="0.25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E9/$E$12</f>
        <v>1.8574514038876888E-2</v>
      </c>
      <c r="I9" s="29">
        <f>D9/SQRT($AD$14)</f>
        <v>0.99632001016418537</v>
      </c>
      <c r="J9" s="29">
        <f t="shared" si="3"/>
        <v>2.0415000000000001</v>
      </c>
      <c r="K9" s="29">
        <v>2.484</v>
      </c>
      <c r="L9">
        <f t="shared" si="4"/>
        <v>1.599</v>
      </c>
      <c r="M9" s="29">
        <v>0.79600000000000004</v>
      </c>
      <c r="N9" s="29">
        <f t="shared" ref="N9:O12" si="13">J9/SQRT($AD$14)</f>
        <v>1.0119339804727288</v>
      </c>
      <c r="O9" s="29">
        <f t="shared" si="13"/>
        <v>1.2312730871879785</v>
      </c>
      <c r="P9" s="6">
        <f t="shared" si="10"/>
        <v>0.79259487375747895</v>
      </c>
      <c r="Q9" s="6">
        <f t="shared" si="11"/>
        <v>0.39456255128890133</v>
      </c>
      <c r="R9" s="6">
        <f>$AD$14</f>
        <v>4.07</v>
      </c>
      <c r="S9" s="29">
        <f>V9/SQRT($AD$14)</f>
        <v>-0.79259487375747895</v>
      </c>
      <c r="T9" s="8">
        <v>1260</v>
      </c>
      <c r="U9" s="29">
        <f>M9/SQRT($AD$14)</f>
        <v>0.39456255128890133</v>
      </c>
      <c r="V9" s="29">
        <v>-1.599</v>
      </c>
      <c r="X9" t="s">
        <v>33</v>
      </c>
      <c r="Y9">
        <v>1</v>
      </c>
      <c r="Z9">
        <v>79</v>
      </c>
      <c r="AA9">
        <v>3.31</v>
      </c>
      <c r="AB9">
        <v>0</v>
      </c>
      <c r="AC9">
        <v>43.2</v>
      </c>
      <c r="AD9">
        <v>4</v>
      </c>
    </row>
    <row r="10" spans="1:30" ht="15" x14ac:dyDescent="0.25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>E10/$E$12</f>
        <v>6.6090712742980562E-2</v>
      </c>
      <c r="I10" s="29">
        <f>D10/SQRT($AD$14)</f>
        <v>1.229290360799592</v>
      </c>
      <c r="J10" s="29">
        <f t="shared" si="3"/>
        <v>2.4820000000000002</v>
      </c>
      <c r="K10" s="29">
        <v>2.58</v>
      </c>
      <c r="L10">
        <f t="shared" si="4"/>
        <v>2.3839999999999999</v>
      </c>
      <c r="M10" s="29">
        <v>0.23400000000000001</v>
      </c>
      <c r="N10" s="29">
        <f t="shared" si="13"/>
        <v>1.2302817239937853</v>
      </c>
      <c r="O10" s="29">
        <f t="shared" si="13"/>
        <v>1.2788585205092531</v>
      </c>
      <c r="P10" s="6">
        <f t="shared" si="10"/>
        <v>1.1817049274783176</v>
      </c>
      <c r="Q10" s="6">
        <f t="shared" si="11"/>
        <v>0.11598949372060667</v>
      </c>
      <c r="R10" s="6">
        <f t="shared" ref="R10:R12" si="14">$AD$14</f>
        <v>4.07</v>
      </c>
      <c r="S10" s="29">
        <f>V10/SQRT($AD$14)</f>
        <v>-1.1817049274783176</v>
      </c>
      <c r="T10" s="6">
        <v>149</v>
      </c>
      <c r="U10" s="29">
        <f>M10/SQRT($AD$14)</f>
        <v>0.11598949372060667</v>
      </c>
      <c r="V10" s="29">
        <v>-2.3839999999999999</v>
      </c>
      <c r="X10" t="s">
        <v>34</v>
      </c>
      <c r="Y10">
        <v>1</v>
      </c>
      <c r="Z10">
        <v>79</v>
      </c>
      <c r="AA10">
        <v>3.31</v>
      </c>
      <c r="AB10">
        <v>0</v>
      </c>
      <c r="AC10">
        <v>60.2</v>
      </c>
      <c r="AD10">
        <v>4.57</v>
      </c>
    </row>
    <row r="11" spans="1:30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>E11/$E$12</f>
        <v>0.45788336933045359</v>
      </c>
      <c r="I11" s="29">
        <f>D11/SQRT($AD$14)</f>
        <v>1.8984605168800153</v>
      </c>
      <c r="J11" s="29">
        <f t="shared" si="3"/>
        <v>3.9924999999999997</v>
      </c>
      <c r="K11" s="29">
        <v>1.6240000000000001</v>
      </c>
      <c r="L11">
        <f t="shared" si="4"/>
        <v>6.3609999999999998</v>
      </c>
      <c r="M11" s="29">
        <v>-3.5049999999999999</v>
      </c>
      <c r="N11" s="29">
        <f t="shared" si="13"/>
        <v>1.979008776408214</v>
      </c>
      <c r="O11" s="29">
        <f t="shared" si="13"/>
        <v>0.80498691368489417</v>
      </c>
      <c r="P11" s="6">
        <f t="shared" si="10"/>
        <v>3.1530306391315341</v>
      </c>
      <c r="Q11" s="6">
        <f t="shared" si="11"/>
        <v>1.7373639978236171</v>
      </c>
      <c r="R11" s="6">
        <f t="shared" si="14"/>
        <v>4.07</v>
      </c>
      <c r="S11" s="29">
        <f>V11/SQRT($AD$14)</f>
        <v>-3.1530306391315341</v>
      </c>
      <c r="T11" s="8">
        <v>1260</v>
      </c>
      <c r="U11" s="29">
        <f>M11/SQRT($AD$14)</f>
        <v>-1.7373639978236171</v>
      </c>
      <c r="V11" s="29">
        <v>-6.3609999999999998</v>
      </c>
      <c r="X11" t="s">
        <v>15</v>
      </c>
      <c r="Y11">
        <v>1.5</v>
      </c>
      <c r="Z11">
        <v>79</v>
      </c>
      <c r="AA11">
        <v>3.31</v>
      </c>
      <c r="AB11">
        <v>0</v>
      </c>
      <c r="AC11">
        <v>48.9</v>
      </c>
      <c r="AD11">
        <v>3.89</v>
      </c>
    </row>
    <row r="12" spans="1:30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>E12/$E$12</f>
        <v>1</v>
      </c>
      <c r="I12" s="29">
        <f>D12/SQRT($AD$14)</f>
        <v>2.701464704176523</v>
      </c>
      <c r="J12" s="29">
        <f t="shared" si="3"/>
        <v>6.1364999999999998</v>
      </c>
      <c r="K12" s="29">
        <v>1.337</v>
      </c>
      <c r="L12">
        <f t="shared" si="4"/>
        <v>10.936</v>
      </c>
      <c r="M12" s="29">
        <v>-7.6239999999999997</v>
      </c>
      <c r="N12" s="29">
        <f t="shared" si="13"/>
        <v>3.0417501205833455</v>
      </c>
      <c r="O12" s="29">
        <f t="shared" si="13"/>
        <v>0.66272629531816718</v>
      </c>
      <c r="P12" s="6">
        <f t="shared" si="10"/>
        <v>5.4207739458485236</v>
      </c>
      <c r="Q12" s="6">
        <f t="shared" si="11"/>
        <v>3.779076496264552</v>
      </c>
      <c r="R12" s="6">
        <f t="shared" si="14"/>
        <v>4.07</v>
      </c>
      <c r="S12" s="29">
        <f>V12/SQRT($AD$14)</f>
        <v>-5.4207739458485236</v>
      </c>
      <c r="T12" s="6">
        <v>788</v>
      </c>
      <c r="U12" s="29">
        <f>M12/SQRT($AD$14)</f>
        <v>-3.779076496264552</v>
      </c>
      <c r="V12" s="29">
        <v>-10.936</v>
      </c>
      <c r="X12" t="s">
        <v>16</v>
      </c>
      <c r="Y12">
        <v>1</v>
      </c>
      <c r="Z12">
        <v>55</v>
      </c>
      <c r="AA12">
        <v>3.31</v>
      </c>
      <c r="AB12">
        <v>0</v>
      </c>
      <c r="AC12">
        <v>50.1</v>
      </c>
      <c r="AD12">
        <v>3.32</v>
      </c>
    </row>
    <row r="13" spans="1:30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E13/$E$16</f>
        <v>1.8714555765595463E-2</v>
      </c>
      <c r="I13" s="14">
        <f>D13/SQRT($AD$20)</f>
        <v>1.2646143264541658</v>
      </c>
      <c r="J13" s="14">
        <f t="shared" si="3"/>
        <v>2.5999999999999996</v>
      </c>
      <c r="K13" s="14">
        <v>2.2679999999999998</v>
      </c>
      <c r="L13">
        <f t="shared" si="4"/>
        <v>2.9319999999999999</v>
      </c>
      <c r="M13" s="14">
        <v>-0.49399999999999999</v>
      </c>
      <c r="N13" s="14">
        <f t="shared" ref="N13:O16" si="15">J13/SQRT($AD$20)</f>
        <v>1.2793763613933196</v>
      </c>
      <c r="O13" s="14">
        <f t="shared" si="15"/>
        <v>1.1160098414000188</v>
      </c>
      <c r="P13" s="6">
        <f t="shared" si="10"/>
        <v>1.4427428813866203</v>
      </c>
      <c r="Q13" s="6">
        <f t="shared" si="11"/>
        <v>0.24308150866473072</v>
      </c>
      <c r="R13" s="6">
        <f>$AD$20</f>
        <v>4.13</v>
      </c>
      <c r="S13" s="14">
        <f>V13/SQRT($AD$20)</f>
        <v>-1.4427428813866203</v>
      </c>
      <c r="T13" s="6">
        <v>252</v>
      </c>
      <c r="U13" s="14">
        <f>M13/SQRT($AD$20)</f>
        <v>-0.24308150866473072</v>
      </c>
      <c r="V13" s="14">
        <v>-2.9319999999999999</v>
      </c>
      <c r="X13" t="s">
        <v>17</v>
      </c>
      <c r="Y13">
        <v>1</v>
      </c>
      <c r="Z13">
        <v>55</v>
      </c>
      <c r="AA13">
        <v>3.31</v>
      </c>
      <c r="AB13">
        <v>0</v>
      </c>
      <c r="AC13">
        <v>50.1</v>
      </c>
      <c r="AD13">
        <v>3.32</v>
      </c>
    </row>
    <row r="14" spans="1:30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>E14/$E$16</f>
        <v>9.9810964083175802E-2</v>
      </c>
      <c r="I14" s="14">
        <f>D14/SQRT($AD$20)</f>
        <v>1.5254102770458811</v>
      </c>
      <c r="J14" s="14">
        <f t="shared" si="3"/>
        <v>3.1534999999999997</v>
      </c>
      <c r="K14" s="14">
        <v>2.0209999999999999</v>
      </c>
      <c r="L14">
        <f t="shared" si="4"/>
        <v>4.2859999999999996</v>
      </c>
      <c r="M14" s="14">
        <v>-1.772</v>
      </c>
      <c r="N14" s="14">
        <f t="shared" si="15"/>
        <v>1.551735906020705</v>
      </c>
      <c r="O14" s="14">
        <f t="shared" si="15"/>
        <v>0.99446908706765336</v>
      </c>
      <c r="P14" s="6">
        <f t="shared" si="10"/>
        <v>2.1090027249737568</v>
      </c>
      <c r="Q14" s="6">
        <f t="shared" si="11"/>
        <v>0.8719441970726779</v>
      </c>
      <c r="R14" s="6">
        <f t="shared" ref="R14:R16" si="16">$AD$20</f>
        <v>4.13</v>
      </c>
      <c r="S14" s="14">
        <f>V14/SQRT($AD$20)</f>
        <v>-2.1090027249737568</v>
      </c>
      <c r="T14" s="6">
        <v>86</v>
      </c>
      <c r="U14" s="14">
        <f>M14/SQRT($AD$20)</f>
        <v>-0.8719441970726779</v>
      </c>
      <c r="V14" s="14">
        <v>-4.2859999999999996</v>
      </c>
      <c r="X14" t="s">
        <v>18</v>
      </c>
      <c r="Y14">
        <v>0</v>
      </c>
      <c r="Z14">
        <v>0</v>
      </c>
      <c r="AA14">
        <v>3.31</v>
      </c>
      <c r="AB14">
        <v>0.42</v>
      </c>
      <c r="AC14">
        <v>65.7</v>
      </c>
      <c r="AD14">
        <v>4.07</v>
      </c>
    </row>
    <row r="15" spans="1:30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>E15/$E$16</f>
        <v>0.59735349716446129</v>
      </c>
      <c r="I15" s="14">
        <f>D15/SQRT($AD$20)</f>
        <v>2.3963703384559487</v>
      </c>
      <c r="J15" s="14">
        <f t="shared" si="3"/>
        <v>5.5204999999999993</v>
      </c>
      <c r="K15" s="14">
        <v>1.155</v>
      </c>
      <c r="L15">
        <f t="shared" si="4"/>
        <v>9.8859999999999992</v>
      </c>
      <c r="M15" s="14">
        <v>-6.968</v>
      </c>
      <c r="N15" s="14">
        <f t="shared" si="15"/>
        <v>2.7164604627199309</v>
      </c>
      <c r="O15" s="14">
        <f t="shared" si="15"/>
        <v>0.56833834515741699</v>
      </c>
      <c r="P15" s="6">
        <f t="shared" si="10"/>
        <v>4.8645825802824447</v>
      </c>
      <c r="Q15" s="6">
        <f t="shared" si="11"/>
        <v>3.4287286485340966</v>
      </c>
      <c r="R15" s="6">
        <f t="shared" si="16"/>
        <v>4.13</v>
      </c>
      <c r="S15" s="14">
        <f>V15/SQRT($AD$20)</f>
        <v>-4.8645825802824447</v>
      </c>
      <c r="T15" s="6">
        <v>66</v>
      </c>
      <c r="U15" s="14">
        <f>M15/SQRT($AD$20)</f>
        <v>-3.4287286485340966</v>
      </c>
      <c r="V15" s="14">
        <v>-9.8859999999999992</v>
      </c>
      <c r="X15" t="s">
        <v>19</v>
      </c>
      <c r="Y15">
        <v>0.5</v>
      </c>
      <c r="Z15">
        <v>81</v>
      </c>
      <c r="AA15">
        <v>3.31</v>
      </c>
      <c r="AB15">
        <v>0</v>
      </c>
      <c r="AC15">
        <v>51.4</v>
      </c>
      <c r="AD15">
        <v>3.77</v>
      </c>
    </row>
    <row r="16" spans="1:30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>E16/$E$16</f>
        <v>1</v>
      </c>
      <c r="I16" s="14">
        <f>D16/SQRT($AD$20)</f>
        <v>2.9573276661437888</v>
      </c>
      <c r="J16" s="14">
        <f t="shared" si="3"/>
        <v>7.1609999999999996</v>
      </c>
      <c r="K16" s="14">
        <v>1.26</v>
      </c>
      <c r="L16">
        <f t="shared" si="4"/>
        <v>13.061999999999999</v>
      </c>
      <c r="M16" s="14">
        <v>-9.7859999999999996</v>
      </c>
      <c r="N16" s="14">
        <f t="shared" si="15"/>
        <v>3.5236977399759852</v>
      </c>
      <c r="O16" s="14">
        <f t="shared" si="15"/>
        <v>0.62000546744445495</v>
      </c>
      <c r="P16" s="6">
        <f t="shared" si="10"/>
        <v>6.4273900125075158</v>
      </c>
      <c r="Q16" s="6">
        <f t="shared" si="11"/>
        <v>4.8153757971519324</v>
      </c>
      <c r="R16" s="6">
        <f t="shared" si="16"/>
        <v>4.13</v>
      </c>
      <c r="S16" s="14">
        <f>V16/SQRT($AD$20)</f>
        <v>-6.4273900125075158</v>
      </c>
      <c r="T16" s="6">
        <v>55</v>
      </c>
      <c r="U16" s="14">
        <f>M16/SQRT($AD$20)</f>
        <v>-4.8153757971519324</v>
      </c>
      <c r="V16" s="14">
        <v>-13.061999999999999</v>
      </c>
      <c r="X16" t="s">
        <v>20</v>
      </c>
      <c r="Y16">
        <v>1</v>
      </c>
      <c r="Z16">
        <v>81</v>
      </c>
      <c r="AA16">
        <v>3.31</v>
      </c>
      <c r="AB16">
        <v>0</v>
      </c>
      <c r="AC16">
        <v>53.4</v>
      </c>
      <c r="AD16">
        <v>3.74</v>
      </c>
    </row>
    <row r="17" spans="1:30" x14ac:dyDescent="0.3">
      <c r="A17" s="18" t="s">
        <v>58</v>
      </c>
      <c r="B17" s="18">
        <v>1</v>
      </c>
      <c r="C17" s="18">
        <v>154</v>
      </c>
      <c r="D17" s="18">
        <v>2.23</v>
      </c>
      <c r="E17" s="18">
        <v>0.17</v>
      </c>
      <c r="F17" s="18">
        <v>0.4</v>
      </c>
      <c r="G17" s="18">
        <f t="shared" ref="G17:G23" si="17">D17/$D$23</f>
        <v>0.51740139211136893</v>
      </c>
      <c r="H17" s="18">
        <f t="shared" ref="H17:H23" si="18">E17/$E$23</f>
        <v>2.2516556291390731E-2</v>
      </c>
      <c r="I17" s="18">
        <f t="shared" ref="I17:I23" si="19">D17/SQRT($AD$30)</f>
        <v>1.5574995595661594</v>
      </c>
      <c r="J17" s="18">
        <f t="shared" si="3"/>
        <v>2.4076333333333335</v>
      </c>
      <c r="K17" s="41">
        <v>1.5</v>
      </c>
      <c r="L17">
        <f t="shared" si="4"/>
        <v>3.315266666666667</v>
      </c>
      <c r="M17" s="18">
        <f>-(D17^2-K17^2)/K17</f>
        <v>-1.8152666666666668</v>
      </c>
      <c r="N17" s="18">
        <f t="shared" ref="N17:O23" si="20">J17/SQRT($AD$30)</f>
        <v>1.6815640611046956</v>
      </c>
      <c r="O17" s="18">
        <f t="shared" si="20"/>
        <v>1.0476454436543674</v>
      </c>
      <c r="P17" s="6">
        <f t="shared" si="10"/>
        <v>2.315482678555024</v>
      </c>
      <c r="Q17" s="6">
        <f t="shared" si="11"/>
        <v>1.2678372349006566</v>
      </c>
      <c r="R17" s="6">
        <f>$AD$30</f>
        <v>2.0499999999999998</v>
      </c>
      <c r="S17" s="18">
        <f t="shared" ref="S17:S23" si="21">V17/SQRT($AD$30)</f>
        <v>-2.315482678555024</v>
      </c>
      <c r="T17" s="8">
        <v>315</v>
      </c>
      <c r="U17" s="18">
        <f t="shared" ref="U17:U23" si="22">M17/SQRT($AD$30)</f>
        <v>-1.2678372349006566</v>
      </c>
      <c r="V17" s="18">
        <f t="shared" ref="V17:V53" si="23">M17/2-SQRT(M17^2/4+D17^2)</f>
        <v>-3.315266666666667</v>
      </c>
      <c r="X17" t="s">
        <v>21</v>
      </c>
      <c r="Y17">
        <v>1.5</v>
      </c>
      <c r="Z17">
        <v>81</v>
      </c>
      <c r="AA17">
        <v>3.31</v>
      </c>
      <c r="AB17">
        <v>0</v>
      </c>
      <c r="AC17">
        <v>49.7</v>
      </c>
      <c r="AD17">
        <v>4.55</v>
      </c>
    </row>
    <row r="18" spans="1:30" x14ac:dyDescent="0.3">
      <c r="A18" s="18" t="s">
        <v>58</v>
      </c>
      <c r="B18" s="18">
        <v>2</v>
      </c>
      <c r="C18" s="18">
        <v>155</v>
      </c>
      <c r="D18" s="18">
        <v>2.63</v>
      </c>
      <c r="E18" s="18">
        <v>0.2</v>
      </c>
      <c r="F18" s="18">
        <v>0.6</v>
      </c>
      <c r="G18" s="18">
        <f t="shared" si="17"/>
        <v>0.61020881670533644</v>
      </c>
      <c r="H18" s="18">
        <f t="shared" si="18"/>
        <v>2.6490066225165566E-2</v>
      </c>
      <c r="I18" s="18">
        <f t="shared" si="19"/>
        <v>1.8368716778739906</v>
      </c>
      <c r="J18" s="18">
        <f t="shared" ref="J18:J53" si="24">SQRT(M18^2/4+D18^2)</f>
        <v>3.0556333333333332</v>
      </c>
      <c r="K18" s="41">
        <v>1.5</v>
      </c>
      <c r="L18">
        <f t="shared" si="4"/>
        <v>4.6112666666666664</v>
      </c>
      <c r="M18" s="18">
        <f t="shared" ref="M18:M53" si="25">-(D18^2-K18^2)/K18</f>
        <v>-3.111266666666666</v>
      </c>
      <c r="N18" s="18">
        <f t="shared" si="20"/>
        <v>2.1341468927633822</v>
      </c>
      <c r="O18" s="18">
        <f t="shared" si="20"/>
        <v>1.0476454436543674</v>
      </c>
      <c r="P18" s="6">
        <f t="shared" si="10"/>
        <v>3.2206483418723968</v>
      </c>
      <c r="Q18" s="6">
        <f t="shared" si="11"/>
        <v>2.1730028982180292</v>
      </c>
      <c r="R18" s="6">
        <f t="shared" ref="R18:R23" si="26">$AD$30</f>
        <v>2.0499999999999998</v>
      </c>
      <c r="S18" s="18">
        <f t="shared" si="21"/>
        <v>-3.2206483418723968</v>
      </c>
      <c r="T18" s="6">
        <v>169</v>
      </c>
      <c r="U18" s="18">
        <f t="shared" si="22"/>
        <v>-2.1730028982180292</v>
      </c>
      <c r="V18" s="18">
        <f t="shared" si="23"/>
        <v>-4.6112666666666664</v>
      </c>
      <c r="X18" t="s">
        <v>22</v>
      </c>
      <c r="Y18">
        <v>1.5</v>
      </c>
      <c r="Z18">
        <v>79</v>
      </c>
      <c r="AA18">
        <v>3.31</v>
      </c>
      <c r="AB18">
        <v>0</v>
      </c>
      <c r="AC18">
        <v>59.7</v>
      </c>
      <c r="AD18">
        <v>4.2699999999999996</v>
      </c>
    </row>
    <row r="19" spans="1:30" x14ac:dyDescent="0.3">
      <c r="A19" s="18" t="s">
        <v>58</v>
      </c>
      <c r="B19" s="18">
        <v>3</v>
      </c>
      <c r="C19" s="18">
        <v>156</v>
      </c>
      <c r="D19" s="18">
        <v>3.06</v>
      </c>
      <c r="E19" s="18">
        <v>0.2</v>
      </c>
      <c r="F19" s="18">
        <v>0.6</v>
      </c>
      <c r="G19" s="18">
        <f t="shared" si="17"/>
        <v>0.70997679814385162</v>
      </c>
      <c r="H19" s="18">
        <f t="shared" si="18"/>
        <v>2.6490066225165566E-2</v>
      </c>
      <c r="I19" s="18">
        <f t="shared" si="19"/>
        <v>2.1371967050549094</v>
      </c>
      <c r="J19" s="18">
        <f t="shared" si="24"/>
        <v>3.8712</v>
      </c>
      <c r="K19" s="41">
        <v>1.5</v>
      </c>
      <c r="L19">
        <f t="shared" si="4"/>
        <v>6.2423999999999999</v>
      </c>
      <c r="M19" s="18">
        <f t="shared" si="25"/>
        <v>-4.7423999999999999</v>
      </c>
      <c r="N19" s="18">
        <f t="shared" si="20"/>
        <v>2.7037633609831913</v>
      </c>
      <c r="O19" s="18">
        <f t="shared" si="20"/>
        <v>1.0476454436543674</v>
      </c>
      <c r="P19" s="6">
        <f t="shared" si="10"/>
        <v>4.3598812783120149</v>
      </c>
      <c r="Q19" s="6">
        <f t="shared" si="11"/>
        <v>3.3122358346576477</v>
      </c>
      <c r="R19" s="6">
        <f t="shared" si="26"/>
        <v>2.0499999999999998</v>
      </c>
      <c r="S19" s="18">
        <f t="shared" si="21"/>
        <v>-4.3598812783120149</v>
      </c>
      <c r="T19" s="6">
        <v>110</v>
      </c>
      <c r="U19" s="18">
        <f t="shared" si="22"/>
        <v>-3.3122358346576477</v>
      </c>
      <c r="V19" s="18">
        <f t="shared" si="23"/>
        <v>-6.2423999999999999</v>
      </c>
      <c r="X19" t="s">
        <v>23</v>
      </c>
      <c r="Y19">
        <v>1.5</v>
      </c>
      <c r="Z19">
        <v>64</v>
      </c>
      <c r="AA19">
        <v>3.31</v>
      </c>
      <c r="AB19">
        <v>0</v>
      </c>
      <c r="AC19">
        <v>45.5</v>
      </c>
      <c r="AD19">
        <v>4.9400000000000004</v>
      </c>
    </row>
    <row r="20" spans="1:30" x14ac:dyDescent="0.3">
      <c r="A20" s="18" t="s">
        <v>58</v>
      </c>
      <c r="B20" s="18">
        <v>4</v>
      </c>
      <c r="C20" s="18">
        <v>157</v>
      </c>
      <c r="D20" s="18">
        <v>3.46</v>
      </c>
      <c r="E20" s="18">
        <v>0.21</v>
      </c>
      <c r="F20" s="18">
        <v>0.6</v>
      </c>
      <c r="G20" s="18">
        <f t="shared" si="17"/>
        <v>0.80278422273781913</v>
      </c>
      <c r="H20" s="18">
        <f t="shared" si="18"/>
        <v>2.781456953642384E-2</v>
      </c>
      <c r="I20" s="18">
        <f t="shared" si="19"/>
        <v>2.4165688233627405</v>
      </c>
      <c r="J20" s="18">
        <f t="shared" si="24"/>
        <v>6.4858000000000002</v>
      </c>
      <c r="K20" s="41">
        <v>1</v>
      </c>
      <c r="L20">
        <f t="shared" si="4"/>
        <v>11.9716</v>
      </c>
      <c r="M20" s="18">
        <f t="shared" si="25"/>
        <v>-10.9716</v>
      </c>
      <c r="N20" s="18">
        <f t="shared" si="20"/>
        <v>4.5298792123023306</v>
      </c>
      <c r="O20" s="18">
        <f t="shared" si="20"/>
        <v>0.69843029576957827</v>
      </c>
      <c r="P20" s="6">
        <f t="shared" si="10"/>
        <v>8.3613281288350834</v>
      </c>
      <c r="Q20" s="6">
        <f t="shared" si="11"/>
        <v>7.6628978330655046</v>
      </c>
      <c r="R20" s="6">
        <f t="shared" si="26"/>
        <v>2.0499999999999998</v>
      </c>
      <c r="S20" s="18">
        <f t="shared" si="21"/>
        <v>-8.3613281288350834</v>
      </c>
      <c r="T20" s="6">
        <v>97</v>
      </c>
      <c r="U20" s="18">
        <f t="shared" si="22"/>
        <v>-7.6628978330655046</v>
      </c>
      <c r="V20" s="18">
        <f t="shared" si="23"/>
        <v>-11.9716</v>
      </c>
      <c r="X20" t="s">
        <v>24</v>
      </c>
      <c r="Y20">
        <v>0</v>
      </c>
      <c r="Z20">
        <v>0</v>
      </c>
      <c r="AA20">
        <v>3.31</v>
      </c>
      <c r="AB20">
        <v>0.42</v>
      </c>
      <c r="AC20">
        <v>90.5</v>
      </c>
      <c r="AD20">
        <v>4.13</v>
      </c>
    </row>
    <row r="21" spans="1:30" x14ac:dyDescent="0.3">
      <c r="A21" s="18" t="s">
        <v>58</v>
      </c>
      <c r="B21" s="18">
        <v>5</v>
      </c>
      <c r="C21" s="18">
        <v>158</v>
      </c>
      <c r="D21" s="18">
        <v>3.84</v>
      </c>
      <c r="E21" s="18">
        <v>0.86</v>
      </c>
      <c r="F21" s="18">
        <v>0.6</v>
      </c>
      <c r="G21" s="18">
        <f t="shared" si="17"/>
        <v>0.89095127610208824</v>
      </c>
      <c r="H21" s="18">
        <f t="shared" si="18"/>
        <v>0.11390728476821192</v>
      </c>
      <c r="I21" s="18">
        <f t="shared" si="19"/>
        <v>2.6819723357551801</v>
      </c>
      <c r="J21" s="18">
        <f t="shared" si="24"/>
        <v>7.8727999999999998</v>
      </c>
      <c r="K21" s="41">
        <v>1</v>
      </c>
      <c r="L21">
        <f t="shared" si="4"/>
        <v>14.7456</v>
      </c>
      <c r="M21" s="18">
        <f t="shared" si="25"/>
        <v>-13.7456</v>
      </c>
      <c r="N21" s="18">
        <f t="shared" si="20"/>
        <v>5.4986020325347358</v>
      </c>
      <c r="O21" s="18">
        <f t="shared" si="20"/>
        <v>0.69843029576957827</v>
      </c>
      <c r="P21" s="6">
        <f t="shared" si="10"/>
        <v>10.298773769299892</v>
      </c>
      <c r="Q21" s="6">
        <f t="shared" si="11"/>
        <v>9.6003434735303141</v>
      </c>
      <c r="R21" s="6">
        <f t="shared" si="26"/>
        <v>2.0499999999999998</v>
      </c>
      <c r="S21" s="18">
        <f t="shared" si="21"/>
        <v>-10.298773769299892</v>
      </c>
      <c r="T21" s="8">
        <v>1260</v>
      </c>
      <c r="U21" s="18">
        <f t="shared" si="22"/>
        <v>-9.6003434735303141</v>
      </c>
      <c r="V21" s="18">
        <f t="shared" si="23"/>
        <v>-14.7456</v>
      </c>
      <c r="X21" t="s">
        <v>25</v>
      </c>
      <c r="Y21">
        <v>1.5</v>
      </c>
      <c r="Z21">
        <v>81</v>
      </c>
      <c r="AA21">
        <v>3.31</v>
      </c>
      <c r="AB21">
        <v>0</v>
      </c>
      <c r="AC21">
        <v>79</v>
      </c>
      <c r="AD21">
        <v>4.99</v>
      </c>
    </row>
    <row r="22" spans="1:30" x14ac:dyDescent="0.3">
      <c r="A22" s="18" t="s">
        <v>58</v>
      </c>
      <c r="B22" s="18">
        <v>6</v>
      </c>
      <c r="C22" s="18">
        <v>159</v>
      </c>
      <c r="D22" s="18">
        <v>4.04</v>
      </c>
      <c r="E22" s="18">
        <v>3.73</v>
      </c>
      <c r="F22" s="18">
        <v>0.65</v>
      </c>
      <c r="G22" s="18">
        <f t="shared" si="17"/>
        <v>0.93735498839907205</v>
      </c>
      <c r="H22" s="18">
        <f t="shared" si="18"/>
        <v>0.49403973509933774</v>
      </c>
      <c r="I22" s="18">
        <f t="shared" si="19"/>
        <v>2.8216583949090959</v>
      </c>
      <c r="J22" s="18">
        <f t="shared" si="24"/>
        <v>8.6608000000000001</v>
      </c>
      <c r="K22" s="41">
        <v>1</v>
      </c>
      <c r="L22">
        <f t="shared" si="4"/>
        <v>16.3216</v>
      </c>
      <c r="M22" s="18">
        <f t="shared" si="25"/>
        <v>-15.3216</v>
      </c>
      <c r="N22" s="18">
        <f t="shared" si="20"/>
        <v>6.0489651056011633</v>
      </c>
      <c r="O22" s="18">
        <f t="shared" si="20"/>
        <v>0.69843029576957827</v>
      </c>
      <c r="P22" s="6">
        <f t="shared" si="10"/>
        <v>11.399499915432749</v>
      </c>
      <c r="Q22" s="6">
        <f t="shared" si="11"/>
        <v>10.701069619663169</v>
      </c>
      <c r="R22" s="6">
        <f t="shared" si="26"/>
        <v>2.0499999999999998</v>
      </c>
      <c r="S22" s="18">
        <f t="shared" si="21"/>
        <v>-11.399499915432749</v>
      </c>
      <c r="T22" s="6">
        <v>284</v>
      </c>
      <c r="U22" s="18">
        <f t="shared" si="22"/>
        <v>-10.701069619663169</v>
      </c>
      <c r="V22" s="18">
        <f t="shared" si="23"/>
        <v>-16.3216</v>
      </c>
      <c r="X22" t="s">
        <v>26</v>
      </c>
      <c r="Y22">
        <v>1.5</v>
      </c>
      <c r="Z22">
        <v>79</v>
      </c>
      <c r="AA22">
        <v>3.31</v>
      </c>
      <c r="AB22">
        <v>0</v>
      </c>
      <c r="AC22">
        <v>76.5</v>
      </c>
      <c r="AD22">
        <v>4.72</v>
      </c>
    </row>
    <row r="23" spans="1:30" x14ac:dyDescent="0.3">
      <c r="A23" s="18" t="s">
        <v>58</v>
      </c>
      <c r="B23" s="18">
        <v>7</v>
      </c>
      <c r="C23" s="18">
        <v>160</v>
      </c>
      <c r="D23" s="18">
        <v>4.3099999999999996</v>
      </c>
      <c r="E23" s="18">
        <v>7.55</v>
      </c>
      <c r="F23" s="41">
        <v>0.65</v>
      </c>
      <c r="G23" s="18">
        <f t="shared" si="17"/>
        <v>1</v>
      </c>
      <c r="H23" s="18">
        <f t="shared" si="18"/>
        <v>1</v>
      </c>
      <c r="I23" s="18">
        <f t="shared" si="19"/>
        <v>3.0102345747668817</v>
      </c>
      <c r="J23" s="18">
        <f t="shared" si="24"/>
        <v>9.7880499999999984</v>
      </c>
      <c r="K23" s="41">
        <v>1</v>
      </c>
      <c r="L23">
        <f t="shared" si="4"/>
        <v>18.576099999999997</v>
      </c>
      <c r="M23" s="18">
        <f t="shared" si="25"/>
        <v>-17.576099999999997</v>
      </c>
      <c r="N23" s="18">
        <f t="shared" si="20"/>
        <v>6.8362706565074189</v>
      </c>
      <c r="O23" s="18">
        <f t="shared" si="20"/>
        <v>0.69843029576957827</v>
      </c>
      <c r="P23" s="6">
        <f t="shared" si="10"/>
        <v>12.97411101724526</v>
      </c>
      <c r="Q23" s="6">
        <f t="shared" si="11"/>
        <v>12.275680721475682</v>
      </c>
      <c r="R23" s="6">
        <f t="shared" si="26"/>
        <v>2.0499999999999998</v>
      </c>
      <c r="S23" s="18">
        <f t="shared" si="21"/>
        <v>-12.97411101724526</v>
      </c>
      <c r="T23" s="6">
        <v>127</v>
      </c>
      <c r="U23" s="18">
        <f t="shared" si="22"/>
        <v>-12.275680721475682</v>
      </c>
      <c r="V23" s="18">
        <f t="shared" si="23"/>
        <v>-18.576099999999997</v>
      </c>
      <c r="X23" t="s">
        <v>27</v>
      </c>
      <c r="Y23">
        <v>1.5</v>
      </c>
      <c r="Z23">
        <v>64</v>
      </c>
      <c r="AA23">
        <v>3.31</v>
      </c>
      <c r="AB23">
        <v>0</v>
      </c>
      <c r="AC23">
        <v>62</v>
      </c>
      <c r="AD23">
        <v>4.03</v>
      </c>
    </row>
    <row r="24" spans="1:30" x14ac:dyDescent="0.3">
      <c r="A24" s="16" t="s">
        <v>59</v>
      </c>
      <c r="B24" s="16">
        <v>1</v>
      </c>
      <c r="C24" s="16">
        <v>161</v>
      </c>
      <c r="D24" s="16">
        <v>2.1</v>
      </c>
      <c r="E24" s="16">
        <v>0.18</v>
      </c>
      <c r="F24" s="16">
        <v>0.1</v>
      </c>
      <c r="G24" s="16">
        <f t="shared" ref="G24:G29" si="27">D24/$D$29</f>
        <v>0.65420560747663559</v>
      </c>
      <c r="H24" s="16">
        <f t="shared" ref="H24:H29" si="28">E24/$E$29</f>
        <v>2.6587887740029542E-2</v>
      </c>
      <c r="I24" s="16">
        <f t="shared" ref="I24:I29" si="29">D24/SQRT($AD$31)</f>
        <v>1.4702940882294104</v>
      </c>
      <c r="J24" s="16">
        <f t="shared" si="24"/>
        <v>2.2749999999999999</v>
      </c>
      <c r="K24" s="43">
        <v>1.4</v>
      </c>
      <c r="L24">
        <f t="shared" si="4"/>
        <v>3.15</v>
      </c>
      <c r="M24" s="16">
        <f t="shared" si="25"/>
        <v>-1.7500000000000002</v>
      </c>
      <c r="N24" s="16">
        <f t="shared" ref="N24:O29" si="30">J24/SQRT($AD$31)</f>
        <v>1.5928185955818612</v>
      </c>
      <c r="O24" s="16">
        <f t="shared" si="30"/>
        <v>0.98019605881960681</v>
      </c>
      <c r="P24" s="6">
        <f t="shared" si="10"/>
        <v>2.2054411323441157</v>
      </c>
      <c r="Q24" s="6">
        <f t="shared" si="11"/>
        <v>1.2252450735245088</v>
      </c>
      <c r="R24" s="6">
        <f>$AD$31</f>
        <v>2.04</v>
      </c>
      <c r="S24" s="16">
        <f t="shared" ref="S24:S29" si="31">V24/SQRT($AD$31)</f>
        <v>-2.2054411323441157</v>
      </c>
      <c r="T24" s="6">
        <v>88</v>
      </c>
      <c r="U24" s="16">
        <f t="shared" ref="U24:U29" si="32">M24/SQRT($AD$31)</f>
        <v>-1.2252450735245088</v>
      </c>
      <c r="V24" s="16">
        <f t="shared" si="23"/>
        <v>-3.15</v>
      </c>
      <c r="X24" t="s">
        <v>28</v>
      </c>
      <c r="Y24">
        <v>0</v>
      </c>
      <c r="Z24">
        <v>0</v>
      </c>
      <c r="AA24">
        <v>3.31</v>
      </c>
      <c r="AB24">
        <v>0.42</v>
      </c>
      <c r="AC24">
        <v>71.7</v>
      </c>
      <c r="AD24">
        <v>4.3499999999999996</v>
      </c>
    </row>
    <row r="25" spans="1:30" x14ac:dyDescent="0.3">
      <c r="A25" s="16" t="s">
        <v>59</v>
      </c>
      <c r="B25" s="16">
        <v>2</v>
      </c>
      <c r="C25" s="16">
        <v>162</v>
      </c>
      <c r="D25" s="16">
        <v>2.36</v>
      </c>
      <c r="E25" s="16">
        <v>0.38</v>
      </c>
      <c r="F25" s="16">
        <v>0.1</v>
      </c>
      <c r="G25" s="16">
        <f t="shared" si="27"/>
        <v>0.73520249221183798</v>
      </c>
      <c r="H25" s="16">
        <f t="shared" si="28"/>
        <v>5.6129985228951261E-2</v>
      </c>
      <c r="I25" s="16">
        <f t="shared" si="29"/>
        <v>1.6523304991530516</v>
      </c>
      <c r="J25" s="16">
        <f t="shared" si="24"/>
        <v>2.7378148148148145</v>
      </c>
      <c r="K25" s="43">
        <v>1.35</v>
      </c>
      <c r="L25">
        <f t="shared" si="4"/>
        <v>4.1256296296296284</v>
      </c>
      <c r="M25" s="16">
        <f t="shared" si="25"/>
        <v>-2.7756296296296288</v>
      </c>
      <c r="N25" s="16">
        <f t="shared" si="30"/>
        <v>1.9168537794710094</v>
      </c>
      <c r="O25" s="16">
        <f t="shared" si="30"/>
        <v>0.94518905671890674</v>
      </c>
      <c r="P25" s="6">
        <f t="shared" si="10"/>
        <v>2.8885185022231115</v>
      </c>
      <c r="Q25" s="6">
        <f t="shared" si="11"/>
        <v>1.9433294455042052</v>
      </c>
      <c r="R25" s="6">
        <f t="shared" ref="R25:R29" si="33">$AD$31</f>
        <v>2.04</v>
      </c>
      <c r="S25" s="16">
        <f t="shared" si="31"/>
        <v>-2.8885185022231115</v>
      </c>
      <c r="T25" s="6">
        <v>74</v>
      </c>
      <c r="U25" s="16">
        <f t="shared" si="32"/>
        <v>-1.9433294455042052</v>
      </c>
      <c r="V25" s="16">
        <f t="shared" si="23"/>
        <v>-4.1256296296296284</v>
      </c>
      <c r="X25" t="s">
        <v>29</v>
      </c>
      <c r="Y25">
        <v>1</v>
      </c>
      <c r="Z25" s="3">
        <f>30/0.38</f>
        <v>78.94736842105263</v>
      </c>
      <c r="AA25">
        <v>3.31</v>
      </c>
      <c r="AB25">
        <v>0</v>
      </c>
      <c r="AC25">
        <v>62.1</v>
      </c>
      <c r="AD25">
        <v>3.9</v>
      </c>
    </row>
    <row r="26" spans="1:30" x14ac:dyDescent="0.3">
      <c r="A26" s="16" t="s">
        <v>59</v>
      </c>
      <c r="B26" s="16">
        <v>3</v>
      </c>
      <c r="C26" s="16">
        <v>163</v>
      </c>
      <c r="D26" s="16">
        <v>2.67</v>
      </c>
      <c r="E26" s="16">
        <v>0.97</v>
      </c>
      <c r="F26" s="16">
        <v>0.3</v>
      </c>
      <c r="G26" s="16">
        <f t="shared" si="27"/>
        <v>0.83177570093457942</v>
      </c>
      <c r="H26" s="16">
        <f t="shared" si="28"/>
        <v>0.14327917282127031</v>
      </c>
      <c r="I26" s="16">
        <f t="shared" si="29"/>
        <v>1.8693739121773931</v>
      </c>
      <c r="J26" s="16">
        <f t="shared" si="24"/>
        <v>3.5703749999999999</v>
      </c>
      <c r="K26" s="43">
        <v>1.2</v>
      </c>
      <c r="L26">
        <f t="shared" si="4"/>
        <v>5.9407499999999995</v>
      </c>
      <c r="M26" s="16">
        <f t="shared" si="25"/>
        <v>-4.7407500000000002</v>
      </c>
      <c r="N26" s="16">
        <f t="shared" si="30"/>
        <v>2.4997625025057526</v>
      </c>
      <c r="O26" s="16">
        <f t="shared" si="30"/>
        <v>0.84016805041680587</v>
      </c>
      <c r="P26" s="6">
        <f t="shared" si="10"/>
        <v>4.1593569545946991</v>
      </c>
      <c r="Q26" s="6">
        <f t="shared" si="11"/>
        <v>3.3191889041778939</v>
      </c>
      <c r="R26" s="6">
        <f t="shared" si="33"/>
        <v>2.04</v>
      </c>
      <c r="S26" s="16">
        <f t="shared" si="31"/>
        <v>-4.1593569545946991</v>
      </c>
      <c r="T26" s="8">
        <v>1260</v>
      </c>
      <c r="U26" s="16">
        <f t="shared" si="32"/>
        <v>-3.3191889041778939</v>
      </c>
      <c r="V26" s="16">
        <f t="shared" si="23"/>
        <v>-5.9407499999999995</v>
      </c>
      <c r="X26" t="s">
        <v>30</v>
      </c>
      <c r="Y26">
        <v>2</v>
      </c>
      <c r="Z26" s="3">
        <f>54/0.81</f>
        <v>66.666666666666657</v>
      </c>
      <c r="AA26">
        <v>3.31</v>
      </c>
      <c r="AB26">
        <v>0</v>
      </c>
      <c r="AC26">
        <v>50.9</v>
      </c>
      <c r="AD26">
        <v>4.49</v>
      </c>
    </row>
    <row r="27" spans="1:30" x14ac:dyDescent="0.3">
      <c r="A27" s="16" t="s">
        <v>59</v>
      </c>
      <c r="B27" s="16">
        <v>4</v>
      </c>
      <c r="C27" s="16">
        <v>164</v>
      </c>
      <c r="D27" s="16">
        <v>2.81</v>
      </c>
      <c r="E27" s="16">
        <v>1.91</v>
      </c>
      <c r="F27" s="16">
        <v>0.65</v>
      </c>
      <c r="G27" s="16">
        <f t="shared" si="27"/>
        <v>0.87538940809968846</v>
      </c>
      <c r="H27" s="16">
        <f t="shared" si="28"/>
        <v>0.28212703101920239</v>
      </c>
      <c r="I27" s="16">
        <f t="shared" si="29"/>
        <v>1.9673935180593538</v>
      </c>
      <c r="J27" s="16">
        <f t="shared" si="24"/>
        <v>5.3350625000000003</v>
      </c>
      <c r="K27" s="43">
        <v>0.8</v>
      </c>
      <c r="L27">
        <f t="shared" si="4"/>
        <v>9.8701249999999998</v>
      </c>
      <c r="M27" s="16">
        <f t="shared" si="25"/>
        <v>-9.0701249999999991</v>
      </c>
      <c r="N27" s="16">
        <f t="shared" si="30"/>
        <v>3.7352908828973423</v>
      </c>
      <c r="O27" s="16">
        <f t="shared" si="30"/>
        <v>0.56011203361120399</v>
      </c>
      <c r="P27" s="6">
        <f t="shared" si="10"/>
        <v>6.91046973218348</v>
      </c>
      <c r="Q27" s="6">
        <f t="shared" si="11"/>
        <v>6.3503576985722754</v>
      </c>
      <c r="R27" s="6">
        <f t="shared" si="33"/>
        <v>2.04</v>
      </c>
      <c r="S27" s="16">
        <f t="shared" si="31"/>
        <v>-6.91046973218348</v>
      </c>
      <c r="T27" s="6">
        <v>252</v>
      </c>
      <c r="U27" s="16">
        <f t="shared" si="32"/>
        <v>-6.3503576985722754</v>
      </c>
      <c r="V27" s="16">
        <f t="shared" si="23"/>
        <v>-9.8701249999999998</v>
      </c>
      <c r="X27" t="s">
        <v>31</v>
      </c>
      <c r="Y27">
        <v>1</v>
      </c>
      <c r="Z27" s="3">
        <f>30/0.38</f>
        <v>78.94736842105263</v>
      </c>
      <c r="AA27">
        <v>3.31</v>
      </c>
      <c r="AB27">
        <v>0</v>
      </c>
      <c r="AC27">
        <v>64</v>
      </c>
      <c r="AD27">
        <v>4.76</v>
      </c>
    </row>
    <row r="28" spans="1:30" x14ac:dyDescent="0.3">
      <c r="A28" s="16" t="s">
        <v>59</v>
      </c>
      <c r="B28" s="16">
        <v>5</v>
      </c>
      <c r="C28" s="16">
        <v>165</v>
      </c>
      <c r="D28" s="16">
        <v>2.97</v>
      </c>
      <c r="E28" s="16">
        <v>3.21</v>
      </c>
      <c r="F28" s="16">
        <v>0.8</v>
      </c>
      <c r="G28" s="16">
        <f t="shared" si="27"/>
        <v>0.92523364485981319</v>
      </c>
      <c r="H28" s="16">
        <f t="shared" si="28"/>
        <v>0.47415066469719352</v>
      </c>
      <c r="I28" s="16">
        <f t="shared" si="29"/>
        <v>2.0794159247815949</v>
      </c>
      <c r="J28" s="16">
        <f t="shared" si="24"/>
        <v>6.2556000000000012</v>
      </c>
      <c r="K28" s="43">
        <v>0.75</v>
      </c>
      <c r="L28">
        <f t="shared" si="4"/>
        <v>11.761200000000002</v>
      </c>
      <c r="M28" s="16">
        <f t="shared" si="25"/>
        <v>-11.011200000000002</v>
      </c>
      <c r="N28" s="16">
        <f t="shared" si="30"/>
        <v>4.3797960468228103</v>
      </c>
      <c r="O28" s="16">
        <f t="shared" si="30"/>
        <v>0.52510503151050369</v>
      </c>
      <c r="P28" s="6">
        <f t="shared" si="10"/>
        <v>8.2344870621351163</v>
      </c>
      <c r="Q28" s="6">
        <f t="shared" si="11"/>
        <v>7.7093820306246128</v>
      </c>
      <c r="R28" s="6">
        <f t="shared" si="33"/>
        <v>2.04</v>
      </c>
      <c r="S28" s="16">
        <f t="shared" si="31"/>
        <v>-8.2344870621351163</v>
      </c>
      <c r="T28" s="6">
        <v>158</v>
      </c>
      <c r="U28" s="16">
        <f t="shared" si="32"/>
        <v>-7.7093820306246128</v>
      </c>
      <c r="V28" s="16">
        <f t="shared" si="23"/>
        <v>-11.761200000000002</v>
      </c>
      <c r="X28" t="s">
        <v>32</v>
      </c>
      <c r="Y28">
        <v>2</v>
      </c>
      <c r="Z28" s="3">
        <f>54/0.81</f>
        <v>66.666666666666657</v>
      </c>
      <c r="AA28">
        <v>3.31</v>
      </c>
      <c r="AB28">
        <v>0</v>
      </c>
      <c r="AC28">
        <v>54.3</v>
      </c>
      <c r="AD28">
        <v>4.67</v>
      </c>
    </row>
    <row r="29" spans="1:30" x14ac:dyDescent="0.3">
      <c r="A29" s="16" t="s">
        <v>59</v>
      </c>
      <c r="B29" s="16">
        <v>6</v>
      </c>
      <c r="C29" s="16">
        <v>166</v>
      </c>
      <c r="D29" s="16">
        <v>3.21</v>
      </c>
      <c r="E29" s="16">
        <v>6.77</v>
      </c>
      <c r="F29" s="43">
        <v>0.8</v>
      </c>
      <c r="G29" s="16">
        <f t="shared" si="27"/>
        <v>1</v>
      </c>
      <c r="H29" s="16">
        <f t="shared" si="28"/>
        <v>1</v>
      </c>
      <c r="I29" s="16">
        <f t="shared" si="29"/>
        <v>2.2474495348649559</v>
      </c>
      <c r="J29" s="16">
        <f t="shared" si="24"/>
        <v>6.4862352941176464</v>
      </c>
      <c r="K29" s="43">
        <v>0.85</v>
      </c>
      <c r="L29">
        <f t="shared" si="4"/>
        <v>12.122470588235293</v>
      </c>
      <c r="M29" s="16">
        <f t="shared" si="25"/>
        <v>-11.272470588235294</v>
      </c>
      <c r="N29" s="16">
        <f t="shared" si="30"/>
        <v>4.5412730513362503</v>
      </c>
      <c r="O29" s="16">
        <f t="shared" si="30"/>
        <v>0.59511903571190417</v>
      </c>
      <c r="P29" s="6">
        <f t="shared" si="10"/>
        <v>8.4874270669605973</v>
      </c>
      <c r="Q29" s="6">
        <f t="shared" si="11"/>
        <v>7.8923080312486933</v>
      </c>
      <c r="R29" s="6">
        <f t="shared" si="33"/>
        <v>2.04</v>
      </c>
      <c r="S29" s="16">
        <f t="shared" si="31"/>
        <v>-8.4874270669605973</v>
      </c>
      <c r="T29" s="6">
        <v>97</v>
      </c>
      <c r="U29" s="16">
        <f t="shared" si="32"/>
        <v>-7.8923080312486933</v>
      </c>
      <c r="V29" s="16">
        <f t="shared" si="23"/>
        <v>-12.122470588235293</v>
      </c>
      <c r="X29" t="s">
        <v>14</v>
      </c>
      <c r="Y29">
        <v>1.5</v>
      </c>
      <c r="Z29" s="3">
        <v>79</v>
      </c>
      <c r="AA29">
        <v>3.31</v>
      </c>
      <c r="AB29">
        <v>0</v>
      </c>
      <c r="AC29">
        <v>48.9</v>
      </c>
      <c r="AD29">
        <v>3.89</v>
      </c>
    </row>
    <row r="30" spans="1:30" x14ac:dyDescent="0.3">
      <c r="A30" s="15" t="s">
        <v>60</v>
      </c>
      <c r="B30" s="15">
        <v>1</v>
      </c>
      <c r="C30" s="15">
        <v>167</v>
      </c>
      <c r="D30" s="15">
        <v>0.67100000000000004</v>
      </c>
      <c r="E30" s="15">
        <v>0.04</v>
      </c>
      <c r="F30" s="15">
        <v>0.1</v>
      </c>
      <c r="G30" s="15">
        <f t="shared" ref="G30:G38" si="34">D30/$D$38</f>
        <v>0.22072368421052632</v>
      </c>
      <c r="H30" s="15">
        <f t="shared" ref="H30:H38" si="35">E30/$E$38</f>
        <v>3.6036036036036037E-3</v>
      </c>
      <c r="I30" s="15">
        <f t="shared" ref="I30:I38" si="36">D30/SQRT($AD$32)</f>
        <v>0.45868615703354904</v>
      </c>
      <c r="J30" s="15">
        <f t="shared" si="24"/>
        <v>0.86080035714285719</v>
      </c>
      <c r="K30" s="44">
        <v>1.4</v>
      </c>
      <c r="L30">
        <f t="shared" si="4"/>
        <v>0.32160071428571446</v>
      </c>
      <c r="M30" s="15">
        <f t="shared" si="25"/>
        <v>1.0783992857142854</v>
      </c>
      <c r="N30" s="15">
        <f t="shared" ref="N30:N38" si="37">J30/SQRT($AD$32)</f>
        <v>0.58843101012066112</v>
      </c>
      <c r="O30" s="15">
        <f t="shared" ref="O30:O38" si="38">K30/SQRT($AD$32)</f>
        <v>0.95702029783452836</v>
      </c>
      <c r="P30" s="6">
        <f t="shared" si="10"/>
        <v>0.21984172240679395</v>
      </c>
      <c r="Q30" s="6">
        <f t="shared" si="11"/>
        <v>0.73717857542773446</v>
      </c>
      <c r="R30" s="6">
        <f>$AD$32</f>
        <v>2.14</v>
      </c>
      <c r="S30" s="15">
        <f t="shared" ref="S30:S38" si="39">V30/SQRT($AD$32)</f>
        <v>-0.21984172240679395</v>
      </c>
      <c r="T30" s="6">
        <v>90</v>
      </c>
      <c r="U30" s="15">
        <f t="shared" ref="U30:U38" si="40">M30/SQRT($AD$32)</f>
        <v>0.73717857542773446</v>
      </c>
      <c r="V30" s="15">
        <f t="shared" si="23"/>
        <v>-0.32160071428571446</v>
      </c>
      <c r="X30" t="s">
        <v>58</v>
      </c>
      <c r="Y30">
        <v>0</v>
      </c>
      <c r="Z30" s="3">
        <v>0</v>
      </c>
      <c r="AA30">
        <v>1.58</v>
      </c>
      <c r="AB30">
        <v>0.185</v>
      </c>
      <c r="AC30">
        <v>38.5</v>
      </c>
      <c r="AD30">
        <v>2.0499999999999998</v>
      </c>
    </row>
    <row r="31" spans="1:30" x14ac:dyDescent="0.3">
      <c r="A31" s="15" t="s">
        <v>60</v>
      </c>
      <c r="B31" s="15">
        <v>2</v>
      </c>
      <c r="C31" s="15">
        <v>168</v>
      </c>
      <c r="D31" s="15">
        <v>1.1859999999999999</v>
      </c>
      <c r="E31" s="15">
        <v>0.13</v>
      </c>
      <c r="F31" s="15">
        <v>0.25</v>
      </c>
      <c r="G31" s="15">
        <f t="shared" si="34"/>
        <v>0.39013157894736838</v>
      </c>
      <c r="H31" s="15">
        <f t="shared" si="35"/>
        <v>1.1711711711711712E-2</v>
      </c>
      <c r="I31" s="15">
        <f t="shared" si="36"/>
        <v>0.81073290945125054</v>
      </c>
      <c r="J31" s="15">
        <f t="shared" si="24"/>
        <v>1.1860816666666667</v>
      </c>
      <c r="K31" s="44">
        <v>1.2</v>
      </c>
      <c r="L31">
        <f t="shared" si="4"/>
        <v>1.1721633333333334</v>
      </c>
      <c r="M31" s="15">
        <f t="shared" si="25"/>
        <v>2.7836666666666659E-2</v>
      </c>
      <c r="N31" s="15">
        <f t="shared" si="37"/>
        <v>0.81078873563529086</v>
      </c>
      <c r="O31" s="15">
        <f t="shared" si="38"/>
        <v>0.82030311242959575</v>
      </c>
      <c r="P31" s="6">
        <f t="shared" si="10"/>
        <v>0.80127435884098597</v>
      </c>
      <c r="Q31" s="6">
        <f t="shared" si="11"/>
        <v>1.9028753588609868E-2</v>
      </c>
      <c r="R31" s="6">
        <f t="shared" ref="R31:R38" si="41">$AD$32</f>
        <v>2.14</v>
      </c>
      <c r="S31" s="15">
        <f t="shared" si="39"/>
        <v>-0.80127435884098597</v>
      </c>
      <c r="T31" s="8">
        <v>629</v>
      </c>
      <c r="U31" s="15">
        <f t="shared" si="40"/>
        <v>1.9028753588609868E-2</v>
      </c>
      <c r="V31" s="15">
        <f t="shared" si="23"/>
        <v>-1.1721633333333334</v>
      </c>
      <c r="X31" t="s">
        <v>59</v>
      </c>
      <c r="Y31">
        <v>0</v>
      </c>
      <c r="Z31" s="3">
        <v>0</v>
      </c>
      <c r="AA31">
        <v>1.58</v>
      </c>
      <c r="AB31">
        <v>0.185</v>
      </c>
      <c r="AC31">
        <v>38.200000000000003</v>
      </c>
      <c r="AD31">
        <v>2.04</v>
      </c>
    </row>
    <row r="32" spans="1:30" x14ac:dyDescent="0.3">
      <c r="A32" s="15" t="s">
        <v>60</v>
      </c>
      <c r="B32" s="15">
        <v>3</v>
      </c>
      <c r="C32" s="15">
        <v>169</v>
      </c>
      <c r="D32" s="15">
        <v>1.34</v>
      </c>
      <c r="E32" s="15">
        <v>0.65</v>
      </c>
      <c r="F32" s="15">
        <v>0.3</v>
      </c>
      <c r="G32" s="15">
        <f t="shared" si="34"/>
        <v>0.44078947368421056</v>
      </c>
      <c r="H32" s="15">
        <f t="shared" si="35"/>
        <v>5.8558558558558564E-2</v>
      </c>
      <c r="I32" s="15">
        <f t="shared" si="36"/>
        <v>0.91600514221304874</v>
      </c>
      <c r="J32" s="15">
        <f t="shared" si="24"/>
        <v>1.3481666666666667</v>
      </c>
      <c r="K32" s="44">
        <v>1.2</v>
      </c>
      <c r="L32">
        <f t="shared" si="4"/>
        <v>1.4963333333333335</v>
      </c>
      <c r="M32" s="15">
        <f t="shared" si="25"/>
        <v>-0.29633333333333367</v>
      </c>
      <c r="N32" s="15">
        <f t="shared" si="37"/>
        <v>0.92158776061708347</v>
      </c>
      <c r="O32" s="15">
        <f t="shared" si="38"/>
        <v>0.82030311242959575</v>
      </c>
      <c r="P32" s="6">
        <f t="shared" si="10"/>
        <v>1.0228724088045711</v>
      </c>
      <c r="Q32" s="6">
        <f t="shared" si="11"/>
        <v>0.20256929637497542</v>
      </c>
      <c r="R32" s="6">
        <f t="shared" si="41"/>
        <v>2.14</v>
      </c>
      <c r="S32" s="15">
        <f t="shared" si="39"/>
        <v>-1.0228724088045711</v>
      </c>
      <c r="T32" s="6">
        <v>252</v>
      </c>
      <c r="U32" s="15">
        <f t="shared" si="40"/>
        <v>-0.20256929637497542</v>
      </c>
      <c r="V32" s="15">
        <f t="shared" si="23"/>
        <v>-1.4963333333333335</v>
      </c>
      <c r="X32" t="s">
        <v>60</v>
      </c>
      <c r="Y32">
        <v>0</v>
      </c>
      <c r="Z32" s="3">
        <v>0</v>
      </c>
      <c r="AA32">
        <v>1.58</v>
      </c>
      <c r="AB32">
        <v>0.185</v>
      </c>
      <c r="AC32">
        <v>42</v>
      </c>
      <c r="AD32">
        <v>2.14</v>
      </c>
    </row>
    <row r="33" spans="1:30" x14ac:dyDescent="0.3">
      <c r="A33" s="15" t="s">
        <v>60</v>
      </c>
      <c r="B33" s="15">
        <v>4</v>
      </c>
      <c r="C33" s="15">
        <v>170</v>
      </c>
      <c r="D33" s="15">
        <v>1.5940000000000001</v>
      </c>
      <c r="E33" s="44">
        <v>4.5</v>
      </c>
      <c r="F33" s="44">
        <v>0.65</v>
      </c>
      <c r="G33" s="15">
        <f t="shared" si="34"/>
        <v>0.52434210526315794</v>
      </c>
      <c r="H33" s="15">
        <f t="shared" si="35"/>
        <v>0.40540540540540543</v>
      </c>
      <c r="I33" s="15">
        <f t="shared" si="36"/>
        <v>1.0896359676773131</v>
      </c>
      <c r="J33" s="15">
        <f t="shared" si="24"/>
        <v>1.9880225</v>
      </c>
      <c r="K33" s="44">
        <v>0.8</v>
      </c>
      <c r="L33">
        <f t="shared" si="4"/>
        <v>3.1760450000000002</v>
      </c>
      <c r="M33" s="15">
        <f t="shared" si="25"/>
        <v>-2.376045</v>
      </c>
      <c r="N33" s="15">
        <f t="shared" si="37"/>
        <v>1.3589842036083886</v>
      </c>
      <c r="O33" s="15">
        <f t="shared" si="38"/>
        <v>0.54686874161973054</v>
      </c>
      <c r="P33" s="6">
        <f t="shared" si="10"/>
        <v>2.1710996655970467</v>
      </c>
      <c r="Q33" s="6">
        <f t="shared" si="11"/>
        <v>1.6242309239773158</v>
      </c>
      <c r="R33" s="6">
        <f t="shared" si="41"/>
        <v>2.14</v>
      </c>
      <c r="S33" s="15">
        <f t="shared" si="39"/>
        <v>-2.1710996655970467</v>
      </c>
      <c r="T33" s="6">
        <v>84</v>
      </c>
      <c r="U33" s="15">
        <f t="shared" si="40"/>
        <v>-1.6242309239773158</v>
      </c>
      <c r="V33" s="15">
        <f t="shared" si="23"/>
        <v>-3.1760450000000002</v>
      </c>
      <c r="X33" t="s">
        <v>61</v>
      </c>
      <c r="Y33">
        <v>0</v>
      </c>
      <c r="Z33" s="3">
        <v>0</v>
      </c>
      <c r="AA33">
        <v>1.65</v>
      </c>
      <c r="AB33">
        <v>0.19400000000000001</v>
      </c>
      <c r="AC33">
        <v>43.1</v>
      </c>
      <c r="AD33">
        <v>2.17</v>
      </c>
    </row>
    <row r="34" spans="1:30" x14ac:dyDescent="0.3">
      <c r="A34" s="15" t="s">
        <v>60</v>
      </c>
      <c r="B34" s="15">
        <v>5</v>
      </c>
      <c r="C34" s="15">
        <v>171</v>
      </c>
      <c r="D34" s="15">
        <v>1.7789999999999999</v>
      </c>
      <c r="E34" s="44">
        <v>4.5</v>
      </c>
      <c r="F34" s="44">
        <v>0.65</v>
      </c>
      <c r="G34" s="15">
        <f t="shared" si="34"/>
        <v>0.58519736842105263</v>
      </c>
      <c r="H34" s="15">
        <f t="shared" si="35"/>
        <v>0.40540540540540543</v>
      </c>
      <c r="I34" s="15">
        <f t="shared" si="36"/>
        <v>1.2160993641768758</v>
      </c>
      <c r="J34" s="15">
        <f t="shared" si="24"/>
        <v>2.3780256249999994</v>
      </c>
      <c r="K34" s="44">
        <v>0.8</v>
      </c>
      <c r="L34">
        <f t="shared" ref="L34:L53" si="42">ABS(V34)</f>
        <v>3.9560512499999989</v>
      </c>
      <c r="M34" s="15">
        <f t="shared" si="25"/>
        <v>-3.1560512499999991</v>
      </c>
      <c r="N34" s="15">
        <f t="shared" si="37"/>
        <v>1.6255848513540285</v>
      </c>
      <c r="O34" s="15">
        <f t="shared" si="38"/>
        <v>0.54686874161973054</v>
      </c>
      <c r="P34" s="6">
        <f t="shared" si="10"/>
        <v>2.7043009610883266</v>
      </c>
      <c r="Q34" s="6">
        <f t="shared" si="11"/>
        <v>2.1574322194685962</v>
      </c>
      <c r="R34" s="6">
        <f t="shared" si="41"/>
        <v>2.14</v>
      </c>
      <c r="S34" s="15">
        <f t="shared" si="39"/>
        <v>-2.7043009610883266</v>
      </c>
      <c r="T34" s="6">
        <v>57</v>
      </c>
      <c r="U34" s="15">
        <f t="shared" si="40"/>
        <v>-2.1574322194685962</v>
      </c>
      <c r="V34" s="15">
        <f t="shared" si="23"/>
        <v>-3.9560512499999989</v>
      </c>
      <c r="X34" t="s">
        <v>62</v>
      </c>
      <c r="Y34">
        <v>0</v>
      </c>
      <c r="Z34" s="3">
        <v>0</v>
      </c>
      <c r="AA34">
        <v>1.58</v>
      </c>
      <c r="AB34">
        <v>0.185</v>
      </c>
      <c r="AC34">
        <v>38.1</v>
      </c>
      <c r="AD34">
        <v>2.04</v>
      </c>
    </row>
    <row r="35" spans="1:30" x14ac:dyDescent="0.3">
      <c r="A35" s="15" t="s">
        <v>60</v>
      </c>
      <c r="B35" s="15">
        <v>6</v>
      </c>
      <c r="C35" s="15">
        <v>172</v>
      </c>
      <c r="D35" s="15">
        <v>2.06</v>
      </c>
      <c r="E35" s="15">
        <v>4.5599999999999996</v>
      </c>
      <c r="F35" s="15">
        <v>0.65</v>
      </c>
      <c r="G35" s="15">
        <f t="shared" si="34"/>
        <v>0.67763157894736847</v>
      </c>
      <c r="H35" s="15">
        <f t="shared" si="35"/>
        <v>0.41081081081081078</v>
      </c>
      <c r="I35" s="15">
        <f t="shared" si="36"/>
        <v>1.4081870096708062</v>
      </c>
      <c r="J35" s="15">
        <f t="shared" si="24"/>
        <v>3.0522499999999995</v>
      </c>
      <c r="K35" s="44">
        <v>0.8</v>
      </c>
      <c r="L35">
        <f t="shared" si="42"/>
        <v>5.3044999999999991</v>
      </c>
      <c r="M35" s="15">
        <f t="shared" si="25"/>
        <v>-4.5044999999999993</v>
      </c>
      <c r="N35" s="15">
        <f t="shared" si="37"/>
        <v>2.0864751457610278</v>
      </c>
      <c r="O35" s="15">
        <f t="shared" si="38"/>
        <v>0.54686874161973054</v>
      </c>
      <c r="P35" s="6">
        <f t="shared" si="10"/>
        <v>3.6260815499023251</v>
      </c>
      <c r="Q35" s="6">
        <f t="shared" si="11"/>
        <v>3.0792128082825947</v>
      </c>
      <c r="R35" s="6">
        <f t="shared" si="41"/>
        <v>2.14</v>
      </c>
      <c r="S35" s="15">
        <f t="shared" si="39"/>
        <v>-3.6260815499023251</v>
      </c>
      <c r="T35" s="8">
        <v>629</v>
      </c>
      <c r="U35" s="15">
        <f t="shared" si="40"/>
        <v>-3.0792128082825947</v>
      </c>
      <c r="V35" s="15">
        <f t="shared" si="23"/>
        <v>-5.3044999999999991</v>
      </c>
      <c r="X35" t="s">
        <v>63</v>
      </c>
      <c r="Y35">
        <v>0</v>
      </c>
      <c r="Z35" s="3">
        <v>0</v>
      </c>
      <c r="AA35">
        <v>1.58</v>
      </c>
      <c r="AB35">
        <v>0.185</v>
      </c>
      <c r="AC35">
        <v>43.5</v>
      </c>
      <c r="AD35">
        <v>2.1800000000000002</v>
      </c>
    </row>
    <row r="36" spans="1:30" x14ac:dyDescent="0.3">
      <c r="A36" s="15" t="s">
        <v>60</v>
      </c>
      <c r="B36" s="15">
        <v>7</v>
      </c>
      <c r="C36" s="15">
        <v>173</v>
      </c>
      <c r="D36" s="15">
        <v>2.29</v>
      </c>
      <c r="E36" s="15">
        <v>4.55</v>
      </c>
      <c r="F36" s="15">
        <v>0.65</v>
      </c>
      <c r="G36" s="15">
        <f t="shared" si="34"/>
        <v>0.75328947368421051</v>
      </c>
      <c r="H36" s="15">
        <f t="shared" si="35"/>
        <v>0.40990990990990989</v>
      </c>
      <c r="I36" s="15">
        <f t="shared" si="36"/>
        <v>1.5654117728864787</v>
      </c>
      <c r="J36" s="15">
        <f t="shared" si="24"/>
        <v>3.6775625000000001</v>
      </c>
      <c r="K36" s="44">
        <v>0.8</v>
      </c>
      <c r="L36">
        <f t="shared" si="42"/>
        <v>6.5551250000000003</v>
      </c>
      <c r="M36" s="15">
        <f t="shared" si="25"/>
        <v>-5.7551250000000005</v>
      </c>
      <c r="N36" s="15">
        <f t="shared" si="37"/>
        <v>2.513929970753638</v>
      </c>
      <c r="O36" s="15">
        <f t="shared" si="38"/>
        <v>0.54686874161973054</v>
      </c>
      <c r="P36" s="6">
        <f t="shared" si="10"/>
        <v>4.4809911998875451</v>
      </c>
      <c r="Q36" s="6">
        <f t="shared" si="11"/>
        <v>3.9341224582678151</v>
      </c>
      <c r="R36" s="6">
        <f t="shared" si="41"/>
        <v>2.14</v>
      </c>
      <c r="S36" s="15">
        <f t="shared" si="39"/>
        <v>-4.4809911998875451</v>
      </c>
      <c r="T36" s="6">
        <v>252</v>
      </c>
      <c r="U36" s="15">
        <f t="shared" si="40"/>
        <v>-3.9341224582678151</v>
      </c>
      <c r="V36" s="15">
        <f t="shared" si="23"/>
        <v>-6.5551250000000003</v>
      </c>
    </row>
    <row r="37" spans="1:30" x14ac:dyDescent="0.3">
      <c r="A37" s="15" t="s">
        <v>60</v>
      </c>
      <c r="B37" s="15">
        <v>8</v>
      </c>
      <c r="C37" s="15">
        <v>174</v>
      </c>
      <c r="D37" s="15">
        <v>2.62</v>
      </c>
      <c r="E37" s="15">
        <v>6.3</v>
      </c>
      <c r="F37" s="15">
        <v>0.7</v>
      </c>
      <c r="G37" s="15">
        <f t="shared" si="34"/>
        <v>0.86184210526315796</v>
      </c>
      <c r="H37" s="15">
        <f t="shared" si="35"/>
        <v>0.56756756756756754</v>
      </c>
      <c r="I37" s="15">
        <f t="shared" si="36"/>
        <v>1.7909951288046175</v>
      </c>
      <c r="J37" s="15">
        <f t="shared" si="24"/>
        <v>4.6902500000000007</v>
      </c>
      <c r="K37" s="44">
        <v>0.8</v>
      </c>
      <c r="L37">
        <f t="shared" si="42"/>
        <v>8.5805000000000007</v>
      </c>
      <c r="M37" s="15">
        <f t="shared" si="25"/>
        <v>-7.7805000000000009</v>
      </c>
      <c r="N37" s="15">
        <f t="shared" si="37"/>
        <v>3.2061888942274268</v>
      </c>
      <c r="O37" s="15">
        <f t="shared" si="38"/>
        <v>0.54686874161973054</v>
      </c>
      <c r="P37" s="6">
        <f t="shared" si="10"/>
        <v>5.8655090468351228</v>
      </c>
      <c r="Q37" s="6">
        <f t="shared" si="11"/>
        <v>5.3186403052153928</v>
      </c>
      <c r="R37" s="6">
        <f t="shared" si="41"/>
        <v>2.14</v>
      </c>
      <c r="S37" s="15">
        <f t="shared" si="39"/>
        <v>-5.8655090468351228</v>
      </c>
      <c r="T37" s="6">
        <v>180</v>
      </c>
      <c r="U37" s="15">
        <f t="shared" si="40"/>
        <v>-5.3186403052153928</v>
      </c>
      <c r="V37" s="15">
        <f t="shared" si="23"/>
        <v>-8.5805000000000007</v>
      </c>
    </row>
    <row r="38" spans="1:30" x14ac:dyDescent="0.3">
      <c r="A38" s="15" t="s">
        <v>60</v>
      </c>
      <c r="B38" s="15">
        <v>9</v>
      </c>
      <c r="C38" s="15">
        <v>175</v>
      </c>
      <c r="D38" s="15">
        <v>3.04</v>
      </c>
      <c r="E38" s="15">
        <v>11.1</v>
      </c>
      <c r="F38" s="44">
        <v>0.7</v>
      </c>
      <c r="G38" s="15">
        <f t="shared" si="34"/>
        <v>1</v>
      </c>
      <c r="H38" s="15">
        <f t="shared" si="35"/>
        <v>1</v>
      </c>
      <c r="I38" s="15">
        <f t="shared" si="36"/>
        <v>2.0781012181549761</v>
      </c>
      <c r="J38" s="15">
        <f t="shared" si="24"/>
        <v>6.1760000000000002</v>
      </c>
      <c r="K38" s="44">
        <v>0.8</v>
      </c>
      <c r="L38">
        <f t="shared" si="42"/>
        <v>11.552</v>
      </c>
      <c r="M38" s="15">
        <f t="shared" si="25"/>
        <v>-10.751999999999999</v>
      </c>
      <c r="N38" s="15">
        <f t="shared" si="37"/>
        <v>4.22182668530432</v>
      </c>
      <c r="O38" s="15">
        <f t="shared" si="38"/>
        <v>0.54686874161973054</v>
      </c>
      <c r="P38" s="6">
        <f t="shared" si="10"/>
        <v>7.8967846289889083</v>
      </c>
      <c r="Q38" s="6">
        <f t="shared" si="11"/>
        <v>7.3499158873691774</v>
      </c>
      <c r="R38" s="6">
        <f t="shared" si="41"/>
        <v>2.14</v>
      </c>
      <c r="S38" s="15">
        <f t="shared" si="39"/>
        <v>-7.8967846289889083</v>
      </c>
      <c r="T38" s="6">
        <v>114</v>
      </c>
      <c r="U38" s="15">
        <f t="shared" si="40"/>
        <v>-7.3499158873691774</v>
      </c>
      <c r="V38" s="15">
        <f t="shared" si="23"/>
        <v>-11.552</v>
      </c>
    </row>
    <row r="39" spans="1:30" x14ac:dyDescent="0.3">
      <c r="A39" s="19" t="s">
        <v>61</v>
      </c>
      <c r="B39" s="19">
        <v>1</v>
      </c>
      <c r="C39" s="19">
        <v>176</v>
      </c>
      <c r="D39" s="19">
        <v>3.41</v>
      </c>
      <c r="E39" s="19">
        <v>0.7</v>
      </c>
      <c r="F39" s="19">
        <v>0.2</v>
      </c>
      <c r="G39" s="19">
        <f>D39/$D$40</f>
        <v>0.70893970893970903</v>
      </c>
      <c r="H39" s="19">
        <f>E39/$E$40</f>
        <v>0.19943019943019943</v>
      </c>
      <c r="I39" s="19">
        <f>D39/SQRT($AD$33)</f>
        <v>2.3148588355602655</v>
      </c>
      <c r="J39" s="19">
        <f t="shared" si="24"/>
        <v>6.3140500000000008</v>
      </c>
      <c r="K39" s="45">
        <v>1</v>
      </c>
      <c r="L39">
        <f t="shared" si="42"/>
        <v>11.628100000000002</v>
      </c>
      <c r="M39" s="19">
        <f t="shared" si="25"/>
        <v>-10.628100000000002</v>
      </c>
      <c r="N39" s="19">
        <f>J39/SQRT($AD$33)</f>
        <v>4.2862564312813189</v>
      </c>
      <c r="O39" s="19">
        <f>K39/SQRT($AD$33)</f>
        <v>0.67884423330213062</v>
      </c>
      <c r="P39" s="6">
        <f t="shared" si="10"/>
        <v>7.8936686292605067</v>
      </c>
      <c r="Q39" s="6">
        <f t="shared" si="11"/>
        <v>7.2148243959583755</v>
      </c>
      <c r="R39" s="6">
        <f>$AD$33</f>
        <v>2.17</v>
      </c>
      <c r="S39" s="19">
        <f>V39/SQRT($AD$33)</f>
        <v>-7.8936686292605067</v>
      </c>
      <c r="T39" s="8">
        <v>420</v>
      </c>
      <c r="U39" s="19">
        <f>M39/SQRT($AD$33)</f>
        <v>-7.2148243959583755</v>
      </c>
      <c r="V39" s="19">
        <f t="shared" si="23"/>
        <v>-11.628100000000002</v>
      </c>
    </row>
    <row r="40" spans="1:30" x14ac:dyDescent="0.3">
      <c r="A40" s="19" t="s">
        <v>61</v>
      </c>
      <c r="B40" s="19">
        <v>2</v>
      </c>
      <c r="C40" s="19">
        <v>177</v>
      </c>
      <c r="D40" s="19">
        <v>4.8099999999999996</v>
      </c>
      <c r="E40" s="19">
        <v>3.51</v>
      </c>
      <c r="F40" s="45">
        <v>0.2</v>
      </c>
      <c r="G40" s="19">
        <f>D40/$D$40</f>
        <v>1</v>
      </c>
      <c r="H40" s="19">
        <f>E40/$E$40</f>
        <v>1</v>
      </c>
      <c r="I40" s="19">
        <f>D40/SQRT($AD$33)</f>
        <v>3.265240762183248</v>
      </c>
      <c r="J40" s="19">
        <f t="shared" si="24"/>
        <v>12.068049999999998</v>
      </c>
      <c r="K40" s="45">
        <v>1</v>
      </c>
      <c r="L40">
        <f t="shared" si="42"/>
        <v>23.136099999999995</v>
      </c>
      <c r="M40" s="19">
        <f t="shared" si="25"/>
        <v>-22.136099999999995</v>
      </c>
      <c r="N40" s="19">
        <f>J40/SQRT($AD$33)</f>
        <v>8.1923261497017759</v>
      </c>
      <c r="O40" s="19">
        <f>K40/SQRT($AD$33)</f>
        <v>0.67884423330213062</v>
      </c>
      <c r="P40" s="6">
        <f t="shared" si="10"/>
        <v>15.705808066101422</v>
      </c>
      <c r="Q40" s="6">
        <f t="shared" si="11"/>
        <v>15.026963832799291</v>
      </c>
      <c r="R40" s="6">
        <f>$AD$33</f>
        <v>2.17</v>
      </c>
      <c r="S40" s="19">
        <f>V40/SQRT($AD$33)</f>
        <v>-15.705808066101422</v>
      </c>
      <c r="T40" s="6">
        <v>140</v>
      </c>
      <c r="U40" s="19">
        <f>M40/SQRT($AD$33)</f>
        <v>-15.026963832799291</v>
      </c>
      <c r="V40" s="19">
        <f t="shared" si="23"/>
        <v>-23.136099999999995</v>
      </c>
    </row>
    <row r="41" spans="1:30" x14ac:dyDescent="0.3">
      <c r="A41" s="20" t="s">
        <v>62</v>
      </c>
      <c r="B41" s="20">
        <v>1</v>
      </c>
      <c r="C41" s="20">
        <v>178</v>
      </c>
      <c r="D41" s="20">
        <v>1.7470000000000001</v>
      </c>
      <c r="E41" s="20">
        <v>0.34</v>
      </c>
      <c r="F41" s="20">
        <v>0.25</v>
      </c>
      <c r="G41" s="20">
        <f>D41/$D$45</f>
        <v>0.54423676012461064</v>
      </c>
      <c r="H41" s="20">
        <f>E41/$E$45</f>
        <v>2.9184549356223177E-2</v>
      </c>
      <c r="I41" s="20">
        <f>D41/SQRT($AD$34)</f>
        <v>1.2231446533984667</v>
      </c>
      <c r="J41" s="20">
        <f t="shared" si="24"/>
        <v>1.7673363333333334</v>
      </c>
      <c r="K41" s="46">
        <v>1.5</v>
      </c>
      <c r="L41">
        <f t="shared" si="42"/>
        <v>2.0346726666666668</v>
      </c>
      <c r="M41" s="20">
        <f t="shared" si="25"/>
        <v>-0.53467266666666691</v>
      </c>
      <c r="N41" s="20">
        <f t="shared" ref="N41:O45" si="43">J41/SQRT($AD$34)</f>
        <v>1.2373829346728775</v>
      </c>
      <c r="O41" s="20">
        <f t="shared" si="43"/>
        <v>1.0502100630210074</v>
      </c>
      <c r="P41" s="6">
        <f t="shared" si="10"/>
        <v>1.4245558063247474</v>
      </c>
      <c r="Q41" s="6">
        <f t="shared" si="11"/>
        <v>0.37434574330374021</v>
      </c>
      <c r="R41" s="6">
        <f>$AD$34</f>
        <v>2.04</v>
      </c>
      <c r="S41" s="20">
        <f>V41/SQRT($AD$34)</f>
        <v>-1.4245558063247474</v>
      </c>
      <c r="T41" s="6">
        <v>74</v>
      </c>
      <c r="U41" s="20">
        <f>M41/SQRT($AD$34)</f>
        <v>-0.37434574330374021</v>
      </c>
      <c r="V41" s="20">
        <f t="shared" si="23"/>
        <v>-2.0346726666666668</v>
      </c>
    </row>
    <row r="42" spans="1:30" x14ac:dyDescent="0.3">
      <c r="A42" s="20" t="s">
        <v>62</v>
      </c>
      <c r="B42" s="20">
        <v>2</v>
      </c>
      <c r="C42" s="20">
        <v>179</v>
      </c>
      <c r="D42" s="20">
        <v>2.1</v>
      </c>
      <c r="E42" s="20">
        <v>1.43</v>
      </c>
      <c r="F42" s="20">
        <v>0.35</v>
      </c>
      <c r="G42" s="20">
        <f>D42/$D$45</f>
        <v>0.65420560747663559</v>
      </c>
      <c r="H42" s="20">
        <f>E42/$E$45</f>
        <v>0.12274678111587982</v>
      </c>
      <c r="I42" s="20">
        <f>D42/SQRT($AD$34)</f>
        <v>1.4702940882294104</v>
      </c>
      <c r="J42" s="20">
        <f t="shared" si="24"/>
        <v>2.3461538461538463</v>
      </c>
      <c r="K42" s="46">
        <v>1.3</v>
      </c>
      <c r="L42">
        <f t="shared" si="42"/>
        <v>3.3923076923076922</v>
      </c>
      <c r="M42" s="20">
        <f t="shared" si="25"/>
        <v>-2.092307692307692</v>
      </c>
      <c r="N42" s="20">
        <f t="shared" si="43"/>
        <v>1.6426362524174731</v>
      </c>
      <c r="O42" s="20">
        <f t="shared" si="43"/>
        <v>0.91018205461820645</v>
      </c>
      <c r="P42" s="6">
        <f t="shared" si="10"/>
        <v>2.3750904502167396</v>
      </c>
      <c r="Q42" s="6">
        <f t="shared" si="11"/>
        <v>1.4649083955985331</v>
      </c>
      <c r="R42" s="6">
        <f t="shared" ref="R42:R45" si="44">$AD$34</f>
        <v>2.04</v>
      </c>
      <c r="S42" s="20">
        <f>V42/SQRT($AD$34)</f>
        <v>-2.3750904502167396</v>
      </c>
      <c r="T42" s="6">
        <v>55</v>
      </c>
      <c r="U42" s="20">
        <f>M42/SQRT($AD$34)</f>
        <v>-1.4649083955985331</v>
      </c>
      <c r="V42" s="20">
        <f t="shared" si="23"/>
        <v>-3.3923076923076922</v>
      </c>
    </row>
    <row r="43" spans="1:30" x14ac:dyDescent="0.3">
      <c r="A43" s="20" t="s">
        <v>62</v>
      </c>
      <c r="B43" s="20">
        <v>3</v>
      </c>
      <c r="C43" s="20">
        <v>180</v>
      </c>
      <c r="D43" s="20">
        <v>2.4700000000000002</v>
      </c>
      <c r="E43" s="20">
        <v>3.19</v>
      </c>
      <c r="F43" s="20">
        <v>0.5</v>
      </c>
      <c r="G43" s="20">
        <f>D43/$D$45</f>
        <v>0.76947040498442376</v>
      </c>
      <c r="H43" s="20">
        <f>E43/$E$45</f>
        <v>0.27381974248927038</v>
      </c>
      <c r="I43" s="20">
        <f>D43/SQRT($AD$34)</f>
        <v>1.7293459037745924</v>
      </c>
      <c r="J43" s="20">
        <f t="shared" si="24"/>
        <v>4.2130625000000004</v>
      </c>
      <c r="K43" s="46">
        <v>0.8</v>
      </c>
      <c r="L43">
        <f t="shared" si="42"/>
        <v>7.626125</v>
      </c>
      <c r="M43" s="20">
        <f t="shared" si="25"/>
        <v>-6.8261250000000002</v>
      </c>
      <c r="N43" s="20">
        <f t="shared" si="43"/>
        <v>2.9497337557576291</v>
      </c>
      <c r="O43" s="20">
        <f t="shared" si="43"/>
        <v>0.56011203361120399</v>
      </c>
      <c r="P43" s="6">
        <f t="shared" si="10"/>
        <v>5.3393554779040535</v>
      </c>
      <c r="Q43" s="6">
        <f t="shared" si="11"/>
        <v>4.7792434442928498</v>
      </c>
      <c r="R43" s="6">
        <f t="shared" si="44"/>
        <v>2.04</v>
      </c>
      <c r="S43" s="20">
        <f>V43/SQRT($AD$34)</f>
        <v>-5.3393554779040535</v>
      </c>
      <c r="T43" s="8">
        <v>420</v>
      </c>
      <c r="U43" s="20">
        <f>M43/SQRT($AD$34)</f>
        <v>-4.7792434442928498</v>
      </c>
      <c r="V43" s="20">
        <f t="shared" si="23"/>
        <v>-7.626125</v>
      </c>
    </row>
    <row r="44" spans="1:30" x14ac:dyDescent="0.3">
      <c r="A44" s="20" t="s">
        <v>62</v>
      </c>
      <c r="B44" s="20">
        <v>4</v>
      </c>
      <c r="C44" s="20">
        <v>181</v>
      </c>
      <c r="D44" s="20">
        <v>2.9</v>
      </c>
      <c r="E44" s="20">
        <v>5.44</v>
      </c>
      <c r="F44" s="20">
        <v>0.75</v>
      </c>
      <c r="G44" s="20">
        <f>D44/$D$45</f>
        <v>0.90342679127725856</v>
      </c>
      <c r="H44" s="20">
        <f>E44/$E$45</f>
        <v>0.46695278969957082</v>
      </c>
      <c r="I44" s="20">
        <f>D44/SQRT($AD$34)</f>
        <v>2.0304061218406142</v>
      </c>
      <c r="J44" s="20">
        <f t="shared" si="24"/>
        <v>5.6562499999999991</v>
      </c>
      <c r="K44" s="46">
        <v>0.8</v>
      </c>
      <c r="L44">
        <f t="shared" si="42"/>
        <v>10.512499999999999</v>
      </c>
      <c r="M44" s="20">
        <f t="shared" si="25"/>
        <v>-9.7124999999999986</v>
      </c>
      <c r="N44" s="20">
        <f t="shared" si="43"/>
        <v>3.9601671126417148</v>
      </c>
      <c r="O44" s="20">
        <f t="shared" si="43"/>
        <v>0.56011203361120399</v>
      </c>
      <c r="P44" s="6">
        <f t="shared" si="10"/>
        <v>7.3602221916722259</v>
      </c>
      <c r="Q44" s="6">
        <f t="shared" si="11"/>
        <v>6.8001101580610221</v>
      </c>
      <c r="R44" s="6">
        <f t="shared" si="44"/>
        <v>2.04</v>
      </c>
      <c r="S44" s="20">
        <f>V44/SQRT($AD$34)</f>
        <v>-7.3602221916722259</v>
      </c>
      <c r="T44" s="6">
        <v>180</v>
      </c>
      <c r="U44" s="20">
        <f>M44/SQRT($AD$34)</f>
        <v>-6.8001101580610221</v>
      </c>
      <c r="V44" s="20">
        <f t="shared" si="23"/>
        <v>-10.512499999999999</v>
      </c>
    </row>
    <row r="45" spans="1:30" x14ac:dyDescent="0.3">
      <c r="A45" s="20" t="s">
        <v>62</v>
      </c>
      <c r="B45" s="20">
        <v>5</v>
      </c>
      <c r="C45" s="20">
        <v>182</v>
      </c>
      <c r="D45" s="20">
        <v>3.21</v>
      </c>
      <c r="E45" s="20">
        <v>11.65</v>
      </c>
      <c r="F45" s="46">
        <v>0.75</v>
      </c>
      <c r="G45" s="20">
        <f>D45/$D$45</f>
        <v>1</v>
      </c>
      <c r="H45" s="20">
        <f>E45/$E$45</f>
        <v>1</v>
      </c>
      <c r="I45" s="20">
        <f>D45/SQRT($AD$34)</f>
        <v>2.2474495348649559</v>
      </c>
      <c r="J45" s="20">
        <f t="shared" si="24"/>
        <v>6.8400624999999993</v>
      </c>
      <c r="K45" s="46">
        <v>0.8</v>
      </c>
      <c r="L45">
        <f t="shared" si="42"/>
        <v>12.880125</v>
      </c>
      <c r="M45" s="20">
        <f t="shared" si="25"/>
        <v>-12.080124999999999</v>
      </c>
      <c r="N45" s="20">
        <f t="shared" si="43"/>
        <v>4.7890016461284191</v>
      </c>
      <c r="O45" s="20">
        <f t="shared" si="43"/>
        <v>0.56011203361120399</v>
      </c>
      <c r="P45" s="6">
        <f t="shared" si="10"/>
        <v>9.0178912586456352</v>
      </c>
      <c r="Q45" s="6">
        <f t="shared" si="11"/>
        <v>8.4577792250344306</v>
      </c>
      <c r="R45" s="6">
        <f t="shared" si="44"/>
        <v>2.04</v>
      </c>
      <c r="S45" s="20">
        <f>V45/SQRT($AD$34)</f>
        <v>-9.0178912586456352</v>
      </c>
      <c r="T45" s="6">
        <v>97</v>
      </c>
      <c r="U45" s="20">
        <f>M45/SQRT($AD$34)</f>
        <v>-8.4577792250344306</v>
      </c>
      <c r="V45" s="20">
        <f t="shared" si="23"/>
        <v>-12.880125</v>
      </c>
    </row>
    <row r="46" spans="1:30" x14ac:dyDescent="0.3">
      <c r="A46" s="22" t="s">
        <v>63</v>
      </c>
      <c r="B46" s="22">
        <v>1</v>
      </c>
      <c r="C46" s="22">
        <v>183</v>
      </c>
      <c r="D46" s="22">
        <v>0.754</v>
      </c>
      <c r="E46" s="22">
        <v>0.43</v>
      </c>
      <c r="F46" s="22">
        <v>0.1</v>
      </c>
      <c r="G46" s="22">
        <f t="shared" ref="G46:G53" si="45">D46/$D$53</f>
        <v>0.30526315789473679</v>
      </c>
      <c r="H46" s="22">
        <f t="shared" ref="H46:H53" si="46">E46/$E$53</f>
        <v>3.6973344797936368E-2</v>
      </c>
      <c r="I46" s="22">
        <f t="shared" ref="I46:I53" si="47">D46/SQRT($AD$35)</f>
        <v>0.51067323795486164</v>
      </c>
      <c r="J46" s="22">
        <f t="shared" si="24"/>
        <v>1.1421290000000002</v>
      </c>
      <c r="K46" s="47">
        <v>2</v>
      </c>
      <c r="L46">
        <f t="shared" si="42"/>
        <v>0.28425800000000012</v>
      </c>
      <c r="M46" s="22">
        <f t="shared" si="25"/>
        <v>1.7157420000000001</v>
      </c>
      <c r="N46" s="22">
        <f t="shared" ref="N46:O53" si="48">J46/SQRT($AD$35)</f>
        <v>0.77354736683308789</v>
      </c>
      <c r="O46" s="22">
        <f t="shared" si="48"/>
        <v>1.3545709229571927</v>
      </c>
      <c r="P46" s="6">
        <f t="shared" si="10"/>
        <v>0.19252381070898292</v>
      </c>
      <c r="Q46" s="6">
        <f t="shared" si="11"/>
        <v>1.1620471122482099</v>
      </c>
      <c r="R46" s="6">
        <f>$AD$35</f>
        <v>2.1800000000000002</v>
      </c>
      <c r="S46" s="22">
        <f t="shared" ref="S46:S53" si="49">V46/SQRT($AD$35)</f>
        <v>-0.19252381070898292</v>
      </c>
      <c r="T46" s="6">
        <v>57</v>
      </c>
      <c r="U46" s="22">
        <f t="shared" ref="U46:U53" si="50">M46/SQRT($AD$35)</f>
        <v>1.1620471122482099</v>
      </c>
      <c r="V46" s="22">
        <f t="shared" si="23"/>
        <v>-0.28425800000000012</v>
      </c>
    </row>
    <row r="47" spans="1:30" x14ac:dyDescent="0.3">
      <c r="A47" s="22" t="s">
        <v>63</v>
      </c>
      <c r="B47" s="22">
        <v>2</v>
      </c>
      <c r="C47" s="22">
        <v>184</v>
      </c>
      <c r="D47" s="22">
        <v>1.006</v>
      </c>
      <c r="E47" s="22">
        <v>1.26</v>
      </c>
      <c r="F47" s="22">
        <v>0.15</v>
      </c>
      <c r="G47" s="22">
        <f t="shared" si="45"/>
        <v>0.4072874493927125</v>
      </c>
      <c r="H47" s="22">
        <f t="shared" si="46"/>
        <v>0.10834049871023216</v>
      </c>
      <c r="I47" s="22">
        <f t="shared" si="47"/>
        <v>0.68134917424746788</v>
      </c>
      <c r="J47" s="22">
        <f t="shared" si="24"/>
        <v>1.0873453333333334</v>
      </c>
      <c r="K47" s="47">
        <v>1.5</v>
      </c>
      <c r="L47">
        <f t="shared" si="42"/>
        <v>0.67469066666666677</v>
      </c>
      <c r="M47" s="22">
        <f t="shared" si="25"/>
        <v>0.82530933333333334</v>
      </c>
      <c r="N47" s="22">
        <f t="shared" si="48"/>
        <v>0.73644318587326485</v>
      </c>
      <c r="O47" s="22">
        <f t="shared" si="48"/>
        <v>1.0159281922178944</v>
      </c>
      <c r="P47" s="6">
        <f t="shared" si="10"/>
        <v>0.45695817952863521</v>
      </c>
      <c r="Q47" s="6">
        <f t="shared" si="11"/>
        <v>0.55897001268925939</v>
      </c>
      <c r="R47" s="6">
        <f t="shared" ref="R47:R53" si="51">$AD$35</f>
        <v>2.1800000000000002</v>
      </c>
      <c r="S47" s="22">
        <f t="shared" si="49"/>
        <v>-0.45695817952863521</v>
      </c>
      <c r="T47" s="8">
        <v>629</v>
      </c>
      <c r="U47" s="22">
        <f t="shared" si="50"/>
        <v>0.55897001268925939</v>
      </c>
      <c r="V47" s="22">
        <f t="shared" si="23"/>
        <v>-0.67469066666666677</v>
      </c>
    </row>
    <row r="48" spans="1:30" x14ac:dyDescent="0.3">
      <c r="A48" s="22" t="s">
        <v>63</v>
      </c>
      <c r="B48" s="22">
        <v>3</v>
      </c>
      <c r="C48" s="22">
        <v>185</v>
      </c>
      <c r="D48" s="22">
        <v>1.2669999999999999</v>
      </c>
      <c r="E48" s="22">
        <v>2.0499999999999998</v>
      </c>
      <c r="F48" s="22">
        <v>0.2</v>
      </c>
      <c r="G48" s="22">
        <f t="shared" si="45"/>
        <v>0.51295546558704441</v>
      </c>
      <c r="H48" s="22">
        <f t="shared" si="46"/>
        <v>0.17626827171109197</v>
      </c>
      <c r="I48" s="22">
        <f t="shared" si="47"/>
        <v>0.85812067969338146</v>
      </c>
      <c r="J48" s="22">
        <f t="shared" si="24"/>
        <v>1.3026444999999998</v>
      </c>
      <c r="K48" s="47">
        <v>1</v>
      </c>
      <c r="L48">
        <f t="shared" si="42"/>
        <v>1.6052889999999995</v>
      </c>
      <c r="M48" s="22">
        <f t="shared" si="25"/>
        <v>-0.60528899999999974</v>
      </c>
      <c r="N48" s="22">
        <f t="shared" si="48"/>
        <v>0.88226218132505529</v>
      </c>
      <c r="O48" s="22">
        <f t="shared" si="48"/>
        <v>0.67728546147859636</v>
      </c>
      <c r="P48" s="6">
        <f t="shared" si="10"/>
        <v>1.0872389011715142</v>
      </c>
      <c r="Q48" s="6">
        <f t="shared" si="11"/>
        <v>0.40995343969291792</v>
      </c>
      <c r="R48" s="6">
        <f t="shared" si="51"/>
        <v>2.1800000000000002</v>
      </c>
      <c r="S48" s="22">
        <f t="shared" si="49"/>
        <v>-1.0872389011715142</v>
      </c>
      <c r="T48" s="6">
        <v>114</v>
      </c>
      <c r="U48" s="22">
        <f t="shared" si="50"/>
        <v>-0.40995343969291792</v>
      </c>
      <c r="V48" s="22">
        <f t="shared" si="23"/>
        <v>-1.6052889999999995</v>
      </c>
    </row>
    <row r="49" spans="1:22" x14ac:dyDescent="0.3">
      <c r="A49" s="22" t="s">
        <v>63</v>
      </c>
      <c r="B49" s="22">
        <v>4</v>
      </c>
      <c r="C49" s="22">
        <v>186</v>
      </c>
      <c r="D49" s="22">
        <v>1.5329999999999999</v>
      </c>
      <c r="E49" s="47">
        <v>2.0499999999999998</v>
      </c>
      <c r="F49" s="47">
        <v>0.2</v>
      </c>
      <c r="G49" s="22">
        <f t="shared" si="45"/>
        <v>0.62064777327935217</v>
      </c>
      <c r="H49" s="22">
        <f t="shared" si="46"/>
        <v>0.17626827171109197</v>
      </c>
      <c r="I49" s="22">
        <f t="shared" si="47"/>
        <v>1.0382786124466881</v>
      </c>
      <c r="J49" s="22">
        <f t="shared" si="24"/>
        <v>1.6750444999999998</v>
      </c>
      <c r="K49" s="47">
        <v>1</v>
      </c>
      <c r="L49">
        <f t="shared" si="42"/>
        <v>2.3500889999999997</v>
      </c>
      <c r="M49" s="22">
        <f t="shared" si="25"/>
        <v>-1.3500889999999997</v>
      </c>
      <c r="N49" s="22">
        <f t="shared" si="48"/>
        <v>1.1344832871796846</v>
      </c>
      <c r="O49" s="22">
        <f t="shared" si="48"/>
        <v>0.67728546147859636</v>
      </c>
      <c r="P49" s="6">
        <f t="shared" si="10"/>
        <v>1.5916811128807729</v>
      </c>
      <c r="Q49" s="6">
        <f t="shared" si="11"/>
        <v>0.91439565140217638</v>
      </c>
      <c r="R49" s="6">
        <f t="shared" si="51"/>
        <v>2.1800000000000002</v>
      </c>
      <c r="S49" s="22">
        <f t="shared" si="49"/>
        <v>-1.5916811128807729</v>
      </c>
      <c r="T49" s="6">
        <v>63</v>
      </c>
      <c r="U49" s="22">
        <f t="shared" si="50"/>
        <v>-0.91439565140217638</v>
      </c>
      <c r="V49" s="22">
        <f t="shared" si="23"/>
        <v>-2.3500889999999997</v>
      </c>
    </row>
    <row r="50" spans="1:22" x14ac:dyDescent="0.3">
      <c r="A50" s="22" t="s">
        <v>63</v>
      </c>
      <c r="B50" s="22">
        <v>5</v>
      </c>
      <c r="C50" s="22">
        <v>187</v>
      </c>
      <c r="D50" s="22">
        <v>1.804</v>
      </c>
      <c r="E50" s="22">
        <v>4.62</v>
      </c>
      <c r="F50" s="22">
        <v>0.2</v>
      </c>
      <c r="G50" s="22">
        <f t="shared" si="45"/>
        <v>0.73036437246963559</v>
      </c>
      <c r="H50" s="22">
        <f t="shared" si="46"/>
        <v>0.39724849527085121</v>
      </c>
      <c r="I50" s="22">
        <f t="shared" si="47"/>
        <v>1.2218229725073879</v>
      </c>
      <c r="J50" s="22">
        <f t="shared" si="24"/>
        <v>2.127208</v>
      </c>
      <c r="K50" s="47">
        <v>1</v>
      </c>
      <c r="L50">
        <f t="shared" si="42"/>
        <v>3.254416</v>
      </c>
      <c r="M50" s="22">
        <f t="shared" si="25"/>
        <v>-2.254416</v>
      </c>
      <c r="N50" s="22">
        <f t="shared" si="48"/>
        <v>1.4407270519409621</v>
      </c>
      <c r="O50" s="22">
        <f t="shared" si="48"/>
        <v>0.67728546147859636</v>
      </c>
      <c r="P50" s="6">
        <f t="shared" si="10"/>
        <v>2.2041686424033275</v>
      </c>
      <c r="Q50" s="6">
        <f t="shared" si="11"/>
        <v>1.5268831809247312</v>
      </c>
      <c r="R50" s="6">
        <f t="shared" si="51"/>
        <v>2.1800000000000002</v>
      </c>
      <c r="S50" s="22">
        <f t="shared" si="49"/>
        <v>-2.2041686424033275</v>
      </c>
      <c r="T50" s="6">
        <v>38</v>
      </c>
      <c r="U50" s="22">
        <f t="shared" si="50"/>
        <v>-1.5268831809247312</v>
      </c>
      <c r="V50" s="22">
        <f t="shared" si="23"/>
        <v>-3.254416</v>
      </c>
    </row>
    <row r="51" spans="1:22" x14ac:dyDescent="0.3">
      <c r="A51" s="22" t="s">
        <v>63</v>
      </c>
      <c r="B51" s="22">
        <v>6</v>
      </c>
      <c r="C51" s="22">
        <v>188</v>
      </c>
      <c r="D51" s="22">
        <v>1.893</v>
      </c>
      <c r="E51" s="22">
        <v>4.91</v>
      </c>
      <c r="F51" s="22">
        <v>0.6</v>
      </c>
      <c r="G51" s="22">
        <f t="shared" si="45"/>
        <v>0.76639676113360322</v>
      </c>
      <c r="H51" s="22">
        <f t="shared" si="46"/>
        <v>0.42218400687876179</v>
      </c>
      <c r="I51" s="22">
        <f t="shared" si="47"/>
        <v>1.282101378578983</v>
      </c>
      <c r="J51" s="22">
        <f t="shared" si="24"/>
        <v>2.2917244999999999</v>
      </c>
      <c r="K51" s="47">
        <v>1</v>
      </c>
      <c r="L51">
        <f t="shared" si="42"/>
        <v>3.5834489999999999</v>
      </c>
      <c r="M51" s="22">
        <f t="shared" si="25"/>
        <v>-2.5834489999999999</v>
      </c>
      <c r="N51" s="22">
        <f t="shared" si="48"/>
        <v>1.5521516855643054</v>
      </c>
      <c r="O51" s="22">
        <f t="shared" si="48"/>
        <v>0.67728546147859636</v>
      </c>
      <c r="P51" s="6">
        <f t="shared" si="10"/>
        <v>2.4270179096500146</v>
      </c>
      <c r="Q51" s="6">
        <f t="shared" si="11"/>
        <v>1.7497324481714183</v>
      </c>
      <c r="R51" s="6">
        <f t="shared" si="51"/>
        <v>2.1800000000000002</v>
      </c>
      <c r="S51" s="22">
        <f t="shared" si="49"/>
        <v>-2.4270179096500146</v>
      </c>
      <c r="T51" s="8">
        <v>420</v>
      </c>
      <c r="U51" s="22">
        <f t="shared" si="50"/>
        <v>-1.7497324481714183</v>
      </c>
      <c r="V51" s="22">
        <f t="shared" si="23"/>
        <v>-3.5834489999999999</v>
      </c>
    </row>
    <row r="52" spans="1:22" x14ac:dyDescent="0.3">
      <c r="A52" s="22" t="s">
        <v>63</v>
      </c>
      <c r="B52" s="22">
        <v>7</v>
      </c>
      <c r="C52" s="22">
        <v>189</v>
      </c>
      <c r="D52" s="22">
        <v>2.0299999999999998</v>
      </c>
      <c r="E52" s="22">
        <v>5.45</v>
      </c>
      <c r="F52" s="22">
        <v>0.7</v>
      </c>
      <c r="G52" s="22">
        <f t="shared" si="45"/>
        <v>0.82186234817813753</v>
      </c>
      <c r="H52" s="22">
        <f t="shared" si="46"/>
        <v>0.46861564918314702</v>
      </c>
      <c r="I52" s="22">
        <f t="shared" si="47"/>
        <v>1.3748894868015504</v>
      </c>
      <c r="J52" s="22">
        <f t="shared" si="24"/>
        <v>2.5604499999999994</v>
      </c>
      <c r="K52" s="47">
        <v>1</v>
      </c>
      <c r="L52">
        <f t="shared" si="42"/>
        <v>4.1208999999999989</v>
      </c>
      <c r="M52" s="22">
        <f t="shared" si="25"/>
        <v>-3.1208999999999989</v>
      </c>
      <c r="N52" s="22">
        <f t="shared" si="48"/>
        <v>1.7341555598428717</v>
      </c>
      <c r="O52" s="22">
        <f t="shared" si="48"/>
        <v>0.67728546147859636</v>
      </c>
      <c r="P52" s="6">
        <f t="shared" si="10"/>
        <v>2.7910256582071469</v>
      </c>
      <c r="Q52" s="6">
        <f t="shared" si="11"/>
        <v>2.1137401967285507</v>
      </c>
      <c r="R52" s="6">
        <f t="shared" si="51"/>
        <v>2.1800000000000002</v>
      </c>
      <c r="S52" s="22">
        <f t="shared" si="49"/>
        <v>-2.7910256582071469</v>
      </c>
      <c r="T52" s="6">
        <v>157</v>
      </c>
      <c r="U52" s="22">
        <f t="shared" si="50"/>
        <v>-2.1137401967285507</v>
      </c>
      <c r="V52" s="22">
        <f t="shared" si="23"/>
        <v>-4.1208999999999989</v>
      </c>
    </row>
    <row r="53" spans="1:22" x14ac:dyDescent="0.3">
      <c r="A53" s="22" t="s">
        <v>63</v>
      </c>
      <c r="B53" s="21">
        <v>8</v>
      </c>
      <c r="C53" s="21">
        <v>190</v>
      </c>
      <c r="D53" s="21">
        <v>2.4700000000000002</v>
      </c>
      <c r="E53" s="21">
        <v>11.63</v>
      </c>
      <c r="F53" s="21">
        <v>0.7</v>
      </c>
      <c r="G53" s="22">
        <f t="shared" si="45"/>
        <v>1</v>
      </c>
      <c r="H53" s="22">
        <f t="shared" si="46"/>
        <v>1</v>
      </c>
      <c r="I53" s="22">
        <f t="shared" si="47"/>
        <v>1.6728950898521331</v>
      </c>
      <c r="J53" s="22">
        <f t="shared" si="24"/>
        <v>3.5504500000000005</v>
      </c>
      <c r="K53" s="47">
        <v>1</v>
      </c>
      <c r="L53">
        <f t="shared" si="42"/>
        <v>6.1009000000000011</v>
      </c>
      <c r="M53" s="22">
        <f t="shared" si="25"/>
        <v>-5.1009000000000011</v>
      </c>
      <c r="N53" s="22">
        <f t="shared" si="48"/>
        <v>2.4046681667066827</v>
      </c>
      <c r="O53" s="22">
        <f t="shared" si="48"/>
        <v>0.67728546147859636</v>
      </c>
      <c r="P53" s="6">
        <f t="shared" si="10"/>
        <v>4.1320508719347693</v>
      </c>
      <c r="Q53" s="6">
        <f t="shared" si="11"/>
        <v>3.4547654104561727</v>
      </c>
      <c r="R53" s="6">
        <f t="shared" si="51"/>
        <v>2.1800000000000002</v>
      </c>
      <c r="S53" s="22">
        <f t="shared" si="49"/>
        <v>-4.1320508719347693</v>
      </c>
      <c r="T53" s="6">
        <v>90</v>
      </c>
      <c r="U53" s="22">
        <f t="shared" si="50"/>
        <v>-3.4547654104561727</v>
      </c>
      <c r="V53" s="22">
        <f t="shared" si="23"/>
        <v>-6.1009000000000011</v>
      </c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4618"/>
  <sheetViews>
    <sheetView topLeftCell="A22" zoomScaleNormal="100" workbookViewId="0">
      <selection activeCell="AJ20" sqref="AJ20:AP20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5" width="8.88671875" customWidth="1"/>
    <col min="30" max="31" width="11" style="6" customWidth="1"/>
    <col min="36" max="37" width="11" customWidth="1"/>
  </cols>
  <sheetData>
    <row r="1" spans="1:4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112" t="s">
        <v>92</v>
      </c>
      <c r="R1" s="93" t="s">
        <v>82</v>
      </c>
      <c r="S1" s="2" t="s">
        <v>1</v>
      </c>
      <c r="T1" s="2" t="s">
        <v>2</v>
      </c>
      <c r="U1" s="112" t="s">
        <v>93</v>
      </c>
      <c r="V1" s="40" t="s">
        <v>88</v>
      </c>
      <c r="W1" s="40" t="s">
        <v>89</v>
      </c>
      <c r="X1" s="40" t="s">
        <v>86</v>
      </c>
      <c r="Y1" s="40" t="s">
        <v>87</v>
      </c>
      <c r="Z1" s="108" t="s">
        <v>90</v>
      </c>
      <c r="AA1" s="108" t="s">
        <v>91</v>
      </c>
      <c r="AB1" s="40" t="s">
        <v>64</v>
      </c>
      <c r="AC1" s="40" t="s">
        <v>88</v>
      </c>
      <c r="AD1" s="40" t="s">
        <v>85</v>
      </c>
      <c r="AE1" s="40" t="s">
        <v>76</v>
      </c>
      <c r="AJ1" s="2"/>
      <c r="AK1" s="2" t="s">
        <v>1</v>
      </c>
      <c r="AL1" s="2" t="s">
        <v>2</v>
      </c>
      <c r="AM1" s="2" t="s">
        <v>4</v>
      </c>
      <c r="AN1" s="2" t="s">
        <v>5</v>
      </c>
      <c r="AO1" s="2" t="s">
        <v>7</v>
      </c>
      <c r="AP1" s="2" t="s">
        <v>8</v>
      </c>
    </row>
    <row r="2" spans="1:4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-L2/($AP$3)</f>
        <v>0.69053708439897699</v>
      </c>
      <c r="I2" s="32">
        <f t="shared" ref="I2:I8" si="2">D2/($AP$3)</f>
        <v>0.52685421994884907</v>
      </c>
      <c r="J2" s="32">
        <f t="shared" ref="J2:J16" si="3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4">J2/($AP$3)</f>
        <v>0.53580562659846553</v>
      </c>
      <c r="O2" s="32">
        <f t="shared" si="4"/>
        <v>0.38107416879795397</v>
      </c>
      <c r="P2">
        <f t="shared" ref="P2:P51" si="5">ABS(AE2)</f>
        <v>0.69053708439897699</v>
      </c>
      <c r="Q2">
        <f t="shared" ref="Q2:Q16" si="6">X2</f>
        <v>0.25319693094629153</v>
      </c>
      <c r="R2">
        <f t="shared" ref="R2:R8" si="7">($AP$3)</f>
        <v>3.91</v>
      </c>
      <c r="S2">
        <v>0</v>
      </c>
      <c r="T2">
        <v>0</v>
      </c>
      <c r="U2">
        <f t="shared" ref="U2:U16" si="8">Y2</f>
        <v>5.6265984654731455E-2</v>
      </c>
      <c r="V2">
        <v>-0.22</v>
      </c>
      <c r="W2">
        <v>0</v>
      </c>
      <c r="X2">
        <f t="shared" ref="X2:X33" si="9">-(AD2)</f>
        <v>0.25319693094629153</v>
      </c>
      <c r="Y2">
        <f t="shared" ref="Y2:Y33" si="10">-V2/R2</f>
        <v>5.6265984654731455E-2</v>
      </c>
      <c r="AD2" s="32">
        <f t="shared" ref="AD2:AD8" si="11">M2/($AP$3)</f>
        <v>-0.25319693094629153</v>
      </c>
      <c r="AE2" s="32">
        <f t="shared" ref="AE2:AE8" si="12">L2/($AP$3)</f>
        <v>-0.69053708439897699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</row>
    <row r="3" spans="1:4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1.0997442455242965</v>
      </c>
      <c r="I3" s="32">
        <f t="shared" si="2"/>
        <v>0.67519181585677746</v>
      </c>
      <c r="J3" s="32">
        <f t="shared" si="3"/>
        <v>2.7850000000000001</v>
      </c>
      <c r="K3" s="49">
        <v>1.27</v>
      </c>
      <c r="L3" s="32">
        <v>-4.3</v>
      </c>
      <c r="M3" s="32">
        <v>-2.35</v>
      </c>
      <c r="N3" s="32">
        <f t="shared" si="4"/>
        <v>0.71227621483375958</v>
      </c>
      <c r="O3" s="32">
        <f t="shared" si="4"/>
        <v>0.32480818414322249</v>
      </c>
      <c r="P3">
        <f t="shared" si="5"/>
        <v>1.0997442455242965</v>
      </c>
      <c r="Q3">
        <f t="shared" si="6"/>
        <v>0.60102301790281332</v>
      </c>
      <c r="R3">
        <f t="shared" si="7"/>
        <v>3.91</v>
      </c>
      <c r="S3">
        <v>0</v>
      </c>
      <c r="T3">
        <v>0</v>
      </c>
      <c r="U3">
        <f t="shared" si="8"/>
        <v>0.17135549872122763</v>
      </c>
      <c r="V3">
        <v>-0.67</v>
      </c>
      <c r="W3">
        <v>0</v>
      </c>
      <c r="X3">
        <f t="shared" si="9"/>
        <v>0.60102301790281332</v>
      </c>
      <c r="Y3">
        <f t="shared" si="10"/>
        <v>0.17135549872122763</v>
      </c>
      <c r="AD3" s="32">
        <f t="shared" si="11"/>
        <v>-0.60102301790281332</v>
      </c>
      <c r="AE3" s="32">
        <f t="shared" si="12"/>
        <v>-1.0997442455242965</v>
      </c>
      <c r="AJ3" t="s">
        <v>3</v>
      </c>
      <c r="AK3">
        <v>0</v>
      </c>
      <c r="AL3">
        <v>0</v>
      </c>
      <c r="AM3">
        <v>3.31</v>
      </c>
      <c r="AN3">
        <v>0.42</v>
      </c>
      <c r="AO3">
        <v>43</v>
      </c>
      <c r="AP3">
        <v>3.91</v>
      </c>
    </row>
    <row r="4" spans="1:4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1.4066496163682864</v>
      </c>
      <c r="I4" s="32">
        <f t="shared" si="2"/>
        <v>0.7698209718670076</v>
      </c>
      <c r="J4" s="32">
        <f t="shared" si="3"/>
        <v>3.335</v>
      </c>
      <c r="K4" s="49">
        <v>1.17</v>
      </c>
      <c r="L4" s="32">
        <v>-5.5</v>
      </c>
      <c r="M4" s="32">
        <v>-3.32</v>
      </c>
      <c r="N4" s="32">
        <f t="shared" si="4"/>
        <v>0.8529411764705882</v>
      </c>
      <c r="O4" s="32">
        <f t="shared" si="4"/>
        <v>0.29923273657289001</v>
      </c>
      <c r="P4">
        <f t="shared" si="5"/>
        <v>1.4066496163682864</v>
      </c>
      <c r="Q4">
        <f t="shared" si="6"/>
        <v>0.84910485933503832</v>
      </c>
      <c r="R4">
        <f t="shared" si="7"/>
        <v>3.91</v>
      </c>
      <c r="S4">
        <v>0</v>
      </c>
      <c r="T4">
        <v>0</v>
      </c>
      <c r="U4">
        <f t="shared" si="8"/>
        <v>0.26342710997442453</v>
      </c>
      <c r="V4">
        <v>-1.03</v>
      </c>
      <c r="W4">
        <v>0</v>
      </c>
      <c r="X4">
        <f t="shared" si="9"/>
        <v>0.84910485933503832</v>
      </c>
      <c r="Y4">
        <f t="shared" si="10"/>
        <v>0.26342710997442453</v>
      </c>
      <c r="AD4" s="32">
        <f t="shared" si="11"/>
        <v>-0.84910485933503832</v>
      </c>
      <c r="AE4" s="32">
        <f t="shared" si="12"/>
        <v>-1.4066496163682864</v>
      </c>
      <c r="AJ4" t="s">
        <v>57</v>
      </c>
      <c r="AK4">
        <v>0</v>
      </c>
      <c r="AL4">
        <v>0</v>
      </c>
      <c r="AM4">
        <v>3.31</v>
      </c>
      <c r="AN4">
        <v>0.42</v>
      </c>
      <c r="AO4">
        <v>43</v>
      </c>
      <c r="AP4">
        <v>3.91</v>
      </c>
    </row>
    <row r="5" spans="1:4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1.7391304347826086</v>
      </c>
      <c r="I5" s="32">
        <f t="shared" si="2"/>
        <v>0.93350383631713552</v>
      </c>
      <c r="J5" s="32">
        <f t="shared" si="3"/>
        <v>3.9449999999999998</v>
      </c>
      <c r="K5" s="49">
        <v>1.0900000000000001</v>
      </c>
      <c r="L5" s="32">
        <v>-6.8</v>
      </c>
      <c r="M5" s="32">
        <v>-4.29</v>
      </c>
      <c r="N5" s="32">
        <f t="shared" si="4"/>
        <v>1.0089514066496164</v>
      </c>
      <c r="O5" s="32">
        <f t="shared" si="4"/>
        <v>0.27877237851662406</v>
      </c>
      <c r="P5">
        <f t="shared" si="5"/>
        <v>1.7391304347826086</v>
      </c>
      <c r="Q5">
        <f t="shared" si="6"/>
        <v>1.0971867007672633</v>
      </c>
      <c r="R5">
        <f t="shared" si="7"/>
        <v>3.91</v>
      </c>
      <c r="S5">
        <v>0</v>
      </c>
      <c r="T5">
        <v>0</v>
      </c>
      <c r="U5">
        <f t="shared" si="8"/>
        <v>0.3631713554987212</v>
      </c>
      <c r="V5">
        <v>-1.42</v>
      </c>
      <c r="W5">
        <v>0</v>
      </c>
      <c r="X5">
        <f t="shared" si="9"/>
        <v>1.0971867007672633</v>
      </c>
      <c r="Y5">
        <f t="shared" si="10"/>
        <v>0.3631713554987212</v>
      </c>
      <c r="AD5" s="32">
        <f t="shared" si="11"/>
        <v>-1.0971867007672633</v>
      </c>
      <c r="AE5" s="32">
        <f t="shared" si="12"/>
        <v>-1.7391304347826086</v>
      </c>
      <c r="AJ5" t="s">
        <v>10</v>
      </c>
      <c r="AK5">
        <v>0.5</v>
      </c>
      <c r="AL5">
        <v>79</v>
      </c>
      <c r="AM5">
        <v>3.31</v>
      </c>
      <c r="AN5">
        <v>0</v>
      </c>
      <c r="AO5">
        <v>53.2</v>
      </c>
      <c r="AP5">
        <v>3.66</v>
      </c>
    </row>
    <row r="6" spans="1:4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2.0204603580562659</v>
      </c>
      <c r="I6" s="32">
        <f t="shared" si="2"/>
        <v>1.0664961636828645</v>
      </c>
      <c r="J6" s="32">
        <f t="shared" si="3"/>
        <v>4.4700000000000006</v>
      </c>
      <c r="K6" s="49">
        <v>1.04</v>
      </c>
      <c r="L6" s="32">
        <v>-7.9</v>
      </c>
      <c r="M6" s="32">
        <v>-5.09</v>
      </c>
      <c r="N6" s="32">
        <f t="shared" si="4"/>
        <v>1.1432225063938619</v>
      </c>
      <c r="O6" s="32">
        <f t="shared" si="4"/>
        <v>0.26598465473145783</v>
      </c>
      <c r="P6">
        <f t="shared" si="5"/>
        <v>2.0204603580562659</v>
      </c>
      <c r="Q6">
        <f t="shared" si="6"/>
        <v>1.3017902813299231</v>
      </c>
      <c r="R6">
        <f t="shared" si="7"/>
        <v>3.91</v>
      </c>
      <c r="S6">
        <v>0</v>
      </c>
      <c r="T6">
        <v>0</v>
      </c>
      <c r="U6">
        <f t="shared" si="8"/>
        <v>0.44501278772378516</v>
      </c>
      <c r="V6">
        <v>-1.74</v>
      </c>
      <c r="W6">
        <v>0</v>
      </c>
      <c r="X6">
        <f t="shared" si="9"/>
        <v>1.3017902813299231</v>
      </c>
      <c r="Y6">
        <f t="shared" si="10"/>
        <v>0.44501278772378516</v>
      </c>
      <c r="AD6" s="32">
        <f t="shared" si="11"/>
        <v>-1.3017902813299231</v>
      </c>
      <c r="AE6" s="32">
        <f t="shared" si="12"/>
        <v>-2.0204603580562659</v>
      </c>
      <c r="AJ6" t="s">
        <v>11</v>
      </c>
      <c r="AK6">
        <v>0.5</v>
      </c>
      <c r="AL6">
        <v>79</v>
      </c>
      <c r="AM6">
        <v>3.31</v>
      </c>
      <c r="AN6">
        <v>0</v>
      </c>
      <c r="AO6">
        <v>53.2</v>
      </c>
      <c r="AP6">
        <v>3.66</v>
      </c>
    </row>
    <row r="7" spans="1:4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2.3529411764705879</v>
      </c>
      <c r="I7" s="32">
        <f t="shared" si="2"/>
        <v>1.19693094629156</v>
      </c>
      <c r="J7" s="32">
        <f t="shared" si="3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4"/>
        <v>1.3030690537084397</v>
      </c>
      <c r="O7" s="32">
        <f t="shared" si="4"/>
        <v>0.25319693094629153</v>
      </c>
      <c r="P7">
        <f t="shared" si="5"/>
        <v>2.3529411764705879</v>
      </c>
      <c r="Q7">
        <f t="shared" si="6"/>
        <v>1.5447570332480818</v>
      </c>
      <c r="R7">
        <f t="shared" si="7"/>
        <v>3.91</v>
      </c>
      <c r="S7">
        <v>0</v>
      </c>
      <c r="T7">
        <v>0</v>
      </c>
      <c r="U7">
        <f t="shared" si="8"/>
        <v>0.54475703324808178</v>
      </c>
      <c r="V7">
        <v>-2.13</v>
      </c>
      <c r="W7">
        <v>0</v>
      </c>
      <c r="X7">
        <f t="shared" si="9"/>
        <v>1.5447570332480818</v>
      </c>
      <c r="Y7">
        <f t="shared" si="10"/>
        <v>0.54475703324808178</v>
      </c>
      <c r="AD7" s="32">
        <f t="shared" si="11"/>
        <v>-1.5447570332480818</v>
      </c>
      <c r="AE7" s="32">
        <f t="shared" si="12"/>
        <v>-2.3529411764705879</v>
      </c>
      <c r="AJ7" t="s">
        <v>12</v>
      </c>
      <c r="AK7">
        <v>1</v>
      </c>
      <c r="AL7">
        <v>79</v>
      </c>
      <c r="AM7">
        <v>3.31</v>
      </c>
      <c r="AN7">
        <v>0</v>
      </c>
      <c r="AO7">
        <v>57.5</v>
      </c>
      <c r="AP7">
        <v>4.13</v>
      </c>
    </row>
    <row r="8" spans="1:42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2.7365728900255752</v>
      </c>
      <c r="I8" s="32">
        <f t="shared" si="2"/>
        <v>1.3324808184143222</v>
      </c>
      <c r="J8" s="32">
        <f t="shared" si="3"/>
        <v>5.8199999999999994</v>
      </c>
      <c r="K8" s="49">
        <v>0.94</v>
      </c>
      <c r="L8" s="32">
        <v>-10.7</v>
      </c>
      <c r="M8" s="32">
        <v>-7.14</v>
      </c>
      <c r="N8" s="32">
        <f t="shared" si="4"/>
        <v>1.4884910485933502</v>
      </c>
      <c r="O8" s="32">
        <f t="shared" si="4"/>
        <v>0.24040920716112529</v>
      </c>
      <c r="P8">
        <f t="shared" si="5"/>
        <v>2.7365728900255752</v>
      </c>
      <c r="Q8">
        <f t="shared" si="6"/>
        <v>1.826086956521739</v>
      </c>
      <c r="R8">
        <f t="shared" si="7"/>
        <v>3.91</v>
      </c>
      <c r="S8">
        <v>0</v>
      </c>
      <c r="T8">
        <v>0</v>
      </c>
      <c r="U8">
        <f t="shared" si="8"/>
        <v>0.66240409207161122</v>
      </c>
      <c r="V8">
        <v>-2.59</v>
      </c>
      <c r="W8">
        <v>0</v>
      </c>
      <c r="X8">
        <f t="shared" si="9"/>
        <v>1.826086956521739</v>
      </c>
      <c r="Y8">
        <f t="shared" si="10"/>
        <v>0.66240409207161122</v>
      </c>
      <c r="AD8" s="32">
        <f t="shared" si="11"/>
        <v>-1.826086956521739</v>
      </c>
      <c r="AE8" s="32">
        <f t="shared" si="12"/>
        <v>-2.7365728900255752</v>
      </c>
      <c r="AJ8" t="s">
        <v>13</v>
      </c>
      <c r="AK8">
        <v>1</v>
      </c>
      <c r="AL8">
        <v>79</v>
      </c>
      <c r="AM8">
        <v>3.31</v>
      </c>
      <c r="AN8">
        <v>0</v>
      </c>
      <c r="AO8">
        <v>57.5</v>
      </c>
      <c r="AP8">
        <v>4.13</v>
      </c>
    </row>
    <row r="9" spans="1:42" x14ac:dyDescent="0.3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-L9/($AP$14)</f>
        <v>0.39287469287469284</v>
      </c>
      <c r="I9" s="29">
        <f>D9/($AP$14)</f>
        <v>0.49385749385749378</v>
      </c>
      <c r="J9" s="29">
        <f t="shared" si="3"/>
        <v>2.0415000000000001</v>
      </c>
      <c r="K9" s="29">
        <v>2.484</v>
      </c>
      <c r="L9" s="29">
        <v>-1.599</v>
      </c>
      <c r="M9" s="29">
        <v>0.79600000000000004</v>
      </c>
      <c r="N9" s="29">
        <f t="shared" ref="N9:O12" si="13">J9/($AP$14)</f>
        <v>0.50159705159705159</v>
      </c>
      <c r="O9" s="29">
        <f t="shared" si="13"/>
        <v>0.61031941031941028</v>
      </c>
      <c r="P9">
        <f t="shared" si="5"/>
        <v>0.39287469287469284</v>
      </c>
      <c r="Q9">
        <f t="shared" si="6"/>
        <v>-0.19557739557739556</v>
      </c>
      <c r="R9">
        <f>$AP$14</f>
        <v>4.07</v>
      </c>
      <c r="S9">
        <v>0</v>
      </c>
      <c r="T9">
        <v>0</v>
      </c>
      <c r="U9">
        <f t="shared" si="8"/>
        <v>-3.1695331695331695E-2</v>
      </c>
      <c r="V9">
        <v>0.129</v>
      </c>
      <c r="W9">
        <v>47.2</v>
      </c>
      <c r="X9">
        <f t="shared" si="9"/>
        <v>-0.19557739557739556</v>
      </c>
      <c r="Y9">
        <f t="shared" si="10"/>
        <v>-3.1695331695331695E-2</v>
      </c>
      <c r="AD9" s="29">
        <f>M9/($AP$14)</f>
        <v>0.19557739557739556</v>
      </c>
      <c r="AE9" s="29">
        <f>L9/($AP$14)</f>
        <v>-0.39287469287469284</v>
      </c>
      <c r="AJ9" t="s">
        <v>33</v>
      </c>
      <c r="AK9">
        <v>1</v>
      </c>
      <c r="AL9">
        <v>79</v>
      </c>
      <c r="AM9">
        <v>3.31</v>
      </c>
      <c r="AN9">
        <v>0</v>
      </c>
      <c r="AO9">
        <v>43.2</v>
      </c>
      <c r="AP9">
        <v>4</v>
      </c>
    </row>
    <row r="10" spans="1:42" x14ac:dyDescent="0.3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>-L10/($AP$14)</f>
        <v>0.58574938574938573</v>
      </c>
      <c r="I10" s="29">
        <f>D10/($AP$14)</f>
        <v>0.60933660933660927</v>
      </c>
      <c r="J10" s="29">
        <f t="shared" si="3"/>
        <v>2.4820000000000002</v>
      </c>
      <c r="K10" s="29">
        <v>2.58</v>
      </c>
      <c r="L10" s="29">
        <v>-2.3839999999999999</v>
      </c>
      <c r="M10" s="29">
        <v>0.23400000000000001</v>
      </c>
      <c r="N10" s="29">
        <f t="shared" si="13"/>
        <v>0.60982800982800989</v>
      </c>
      <c r="O10" s="29">
        <f t="shared" si="13"/>
        <v>0.63390663390663393</v>
      </c>
      <c r="P10">
        <f t="shared" si="5"/>
        <v>0.58574938574938573</v>
      </c>
      <c r="Q10">
        <f t="shared" si="6"/>
        <v>-5.7493857493857492E-2</v>
      </c>
      <c r="R10">
        <f>$AP$14</f>
        <v>4.07</v>
      </c>
      <c r="S10">
        <v>0</v>
      </c>
      <c r="T10">
        <v>0</v>
      </c>
      <c r="U10">
        <f t="shared" si="8"/>
        <v>8.8452088452088441E-3</v>
      </c>
      <c r="V10">
        <v>-3.5999999999999997E-2</v>
      </c>
      <c r="W10">
        <v>53.7</v>
      </c>
      <c r="X10">
        <f t="shared" si="9"/>
        <v>-5.7493857493857492E-2</v>
      </c>
      <c r="Y10">
        <f t="shared" si="10"/>
        <v>8.8452088452088441E-3</v>
      </c>
      <c r="AD10" s="29">
        <f>M10/($AP$14)</f>
        <v>5.7493857493857492E-2</v>
      </c>
      <c r="AE10" s="29">
        <f>L10/($AP$14)</f>
        <v>-0.58574938574938573</v>
      </c>
      <c r="AJ10" t="s">
        <v>34</v>
      </c>
      <c r="AK10">
        <v>1</v>
      </c>
      <c r="AL10">
        <v>79</v>
      </c>
      <c r="AM10">
        <v>3.31</v>
      </c>
      <c r="AN10">
        <v>0</v>
      </c>
      <c r="AO10">
        <v>60.2</v>
      </c>
      <c r="AP10">
        <v>4.57</v>
      </c>
    </row>
    <row r="11" spans="1:42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>-L11/($AP$14)</f>
        <v>1.5628992628992628</v>
      </c>
      <c r="I11" s="29">
        <f>D11/($AP$14)</f>
        <v>0.94103194103194099</v>
      </c>
      <c r="J11" s="29">
        <f t="shared" si="3"/>
        <v>3.9924999999999997</v>
      </c>
      <c r="K11" s="29">
        <v>1.6240000000000001</v>
      </c>
      <c r="L11" s="29">
        <v>-6.3609999999999998</v>
      </c>
      <c r="M11" s="29">
        <v>-3.5049999999999999</v>
      </c>
      <c r="N11" s="29">
        <f t="shared" si="13"/>
        <v>0.98095823095823087</v>
      </c>
      <c r="O11" s="29">
        <f t="shared" si="13"/>
        <v>0.39901719901719901</v>
      </c>
      <c r="P11">
        <f t="shared" si="5"/>
        <v>1.5628992628992628</v>
      </c>
      <c r="Q11">
        <f t="shared" si="6"/>
        <v>0.86117936117936111</v>
      </c>
      <c r="R11">
        <f>$AP$14</f>
        <v>4.07</v>
      </c>
      <c r="S11">
        <v>0</v>
      </c>
      <c r="T11">
        <v>0</v>
      </c>
      <c r="U11">
        <f t="shared" si="8"/>
        <v>0.30294840294840297</v>
      </c>
      <c r="V11">
        <v>-1.2330000000000001</v>
      </c>
      <c r="W11">
        <v>55.8</v>
      </c>
      <c r="X11">
        <f t="shared" si="9"/>
        <v>0.86117936117936111</v>
      </c>
      <c r="Y11">
        <f t="shared" si="10"/>
        <v>0.30294840294840297</v>
      </c>
      <c r="AD11" s="29">
        <f>M11/($AP$14)</f>
        <v>-0.86117936117936111</v>
      </c>
      <c r="AE11" s="29">
        <f>L11/($AP$14)</f>
        <v>-1.5628992628992628</v>
      </c>
      <c r="AJ11" t="s">
        <v>15</v>
      </c>
      <c r="AK11">
        <v>1.5</v>
      </c>
      <c r="AL11">
        <v>79</v>
      </c>
      <c r="AM11">
        <v>3.31</v>
      </c>
      <c r="AN11">
        <v>0</v>
      </c>
      <c r="AO11">
        <v>48.9</v>
      </c>
      <c r="AP11">
        <v>3.89</v>
      </c>
    </row>
    <row r="12" spans="1:42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>-L12/($AP$14)</f>
        <v>2.6869778869778869</v>
      </c>
      <c r="I12" s="29">
        <f>D12/($AP$14)</f>
        <v>1.3390663390663391</v>
      </c>
      <c r="J12" s="29">
        <f t="shared" si="3"/>
        <v>6.1364999999999998</v>
      </c>
      <c r="K12" s="29">
        <v>1.337</v>
      </c>
      <c r="L12" s="29">
        <v>-10.936</v>
      </c>
      <c r="M12" s="29">
        <v>-7.6239999999999997</v>
      </c>
      <c r="N12" s="29">
        <f t="shared" si="13"/>
        <v>1.5077395577395576</v>
      </c>
      <c r="O12" s="29">
        <f t="shared" si="13"/>
        <v>0.32850122850122848</v>
      </c>
      <c r="P12">
        <f t="shared" si="5"/>
        <v>2.6869778869778869</v>
      </c>
      <c r="Q12">
        <f t="shared" si="6"/>
        <v>1.8732186732186731</v>
      </c>
      <c r="R12">
        <f>$AP$14</f>
        <v>4.07</v>
      </c>
      <c r="S12">
        <v>0</v>
      </c>
      <c r="T12">
        <v>0</v>
      </c>
      <c r="U12">
        <f t="shared" si="8"/>
        <v>0.48550368550368544</v>
      </c>
      <c r="V12">
        <v>-1.976</v>
      </c>
      <c r="W12">
        <v>57.5</v>
      </c>
      <c r="X12">
        <f t="shared" si="9"/>
        <v>1.8732186732186731</v>
      </c>
      <c r="Y12">
        <f t="shared" si="10"/>
        <v>0.48550368550368544</v>
      </c>
      <c r="AD12" s="29">
        <f>M12/($AP$14)</f>
        <v>-1.8732186732186731</v>
      </c>
      <c r="AE12" s="29">
        <f>L12/($AP$14)</f>
        <v>-2.6869778869778869</v>
      </c>
      <c r="AJ12" t="s">
        <v>16</v>
      </c>
      <c r="AK12">
        <v>1</v>
      </c>
      <c r="AL12">
        <v>55</v>
      </c>
      <c r="AM12">
        <v>3.31</v>
      </c>
      <c r="AN12">
        <v>0</v>
      </c>
      <c r="AO12">
        <v>50.1</v>
      </c>
      <c r="AP12">
        <v>3.32</v>
      </c>
    </row>
    <row r="13" spans="1:42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-L13/($AP$20)</f>
        <v>0.70992736077481844</v>
      </c>
      <c r="I13" s="14">
        <f>D13/($AP$20)</f>
        <v>0.62227602905569002</v>
      </c>
      <c r="J13" s="14">
        <f t="shared" si="3"/>
        <v>2.5999999999999996</v>
      </c>
      <c r="K13" s="14">
        <v>2.2679999999999998</v>
      </c>
      <c r="L13" s="14">
        <v>-2.9319999999999999</v>
      </c>
      <c r="M13" s="14">
        <v>-0.49399999999999999</v>
      </c>
      <c r="N13" s="14">
        <f t="shared" ref="N13:O16" si="14">J13/($AP$20)</f>
        <v>0.62953995157384979</v>
      </c>
      <c r="O13" s="14">
        <f t="shared" si="14"/>
        <v>0.54915254237288136</v>
      </c>
      <c r="P13">
        <f t="shared" si="5"/>
        <v>0.70992736077481844</v>
      </c>
      <c r="Q13">
        <f t="shared" si="6"/>
        <v>0.11961259079903148</v>
      </c>
      <c r="R13">
        <f>$AP$20</f>
        <v>4.13</v>
      </c>
      <c r="S13">
        <v>0</v>
      </c>
      <c r="T13">
        <v>0</v>
      </c>
      <c r="U13">
        <f t="shared" si="8"/>
        <v>4.0920096852300247E-2</v>
      </c>
      <c r="V13">
        <v>-0.16900000000000001</v>
      </c>
      <c r="W13">
        <v>42.3</v>
      </c>
      <c r="X13">
        <f t="shared" si="9"/>
        <v>0.11961259079903148</v>
      </c>
      <c r="Y13">
        <f t="shared" si="10"/>
        <v>4.0920096852300247E-2</v>
      </c>
      <c r="AD13" s="14">
        <f>M13/($AP$20)</f>
        <v>-0.11961259079903148</v>
      </c>
      <c r="AE13" s="14">
        <f>L13/($AP$20)</f>
        <v>-0.70992736077481844</v>
      </c>
      <c r="AJ13" t="s">
        <v>17</v>
      </c>
      <c r="AK13">
        <v>1</v>
      </c>
      <c r="AL13">
        <v>55</v>
      </c>
      <c r="AM13">
        <v>3.31</v>
      </c>
      <c r="AN13">
        <v>0</v>
      </c>
      <c r="AO13">
        <v>50.1</v>
      </c>
      <c r="AP13">
        <v>3.32</v>
      </c>
    </row>
    <row r="14" spans="1:42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>-L14/($AP$20)</f>
        <v>1.0377723970944308</v>
      </c>
      <c r="I14" s="14">
        <f>D14/($AP$20)</f>
        <v>0.75060532687651338</v>
      </c>
      <c r="J14" s="14">
        <f t="shared" si="3"/>
        <v>3.1534999999999997</v>
      </c>
      <c r="K14" s="14">
        <v>2.0209999999999999</v>
      </c>
      <c r="L14" s="14">
        <v>-4.2859999999999996</v>
      </c>
      <c r="M14" s="14">
        <v>-1.772</v>
      </c>
      <c r="N14" s="14">
        <f t="shared" si="14"/>
        <v>0.76355932203389831</v>
      </c>
      <c r="O14" s="14">
        <f t="shared" si="14"/>
        <v>0.4893462469733656</v>
      </c>
      <c r="P14">
        <f t="shared" si="5"/>
        <v>1.0377723970944308</v>
      </c>
      <c r="Q14">
        <f t="shared" si="6"/>
        <v>0.42905569007263922</v>
      </c>
      <c r="R14">
        <f>$AP$20</f>
        <v>4.13</v>
      </c>
      <c r="S14">
        <v>0</v>
      </c>
      <c r="T14">
        <v>0</v>
      </c>
      <c r="U14">
        <f t="shared" si="8"/>
        <v>0.11937046004842615</v>
      </c>
      <c r="V14">
        <v>-0.49299999999999999</v>
      </c>
      <c r="W14">
        <v>55</v>
      </c>
      <c r="X14">
        <f t="shared" si="9"/>
        <v>0.42905569007263922</v>
      </c>
      <c r="Y14">
        <f t="shared" si="10"/>
        <v>0.11937046004842615</v>
      </c>
      <c r="AD14" s="14">
        <f>M14/($AP$20)</f>
        <v>-0.42905569007263922</v>
      </c>
      <c r="AE14" s="14">
        <f>L14/($AP$20)</f>
        <v>-1.0377723970944308</v>
      </c>
      <c r="AJ14" t="s">
        <v>18</v>
      </c>
      <c r="AK14">
        <v>0</v>
      </c>
      <c r="AL14">
        <v>0</v>
      </c>
      <c r="AM14">
        <v>3.31</v>
      </c>
      <c r="AN14">
        <v>0.42</v>
      </c>
      <c r="AO14">
        <v>65.7</v>
      </c>
      <c r="AP14">
        <v>4.07</v>
      </c>
    </row>
    <row r="15" spans="1:42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>-L15/($AP$20)</f>
        <v>2.3937046004842615</v>
      </c>
      <c r="I15" s="14">
        <f>D15/($AP$20)</f>
        <v>1.179176755447942</v>
      </c>
      <c r="J15" s="14">
        <f t="shared" si="3"/>
        <v>5.5204999999999993</v>
      </c>
      <c r="K15" s="14">
        <v>1.155</v>
      </c>
      <c r="L15" s="14">
        <v>-9.8859999999999992</v>
      </c>
      <c r="M15" s="14">
        <v>-6.968</v>
      </c>
      <c r="N15" s="14">
        <f t="shared" si="14"/>
        <v>1.3366828087167069</v>
      </c>
      <c r="O15" s="14">
        <f t="shared" si="14"/>
        <v>0.27966101694915257</v>
      </c>
      <c r="P15">
        <f t="shared" si="5"/>
        <v>2.3937046004842615</v>
      </c>
      <c r="Q15">
        <f t="shared" si="6"/>
        <v>1.6871670702179178</v>
      </c>
      <c r="R15">
        <f>$AP$20</f>
        <v>4.13</v>
      </c>
      <c r="S15">
        <v>0</v>
      </c>
      <c r="T15">
        <v>0</v>
      </c>
      <c r="U15">
        <f t="shared" si="8"/>
        <v>0.42711864406779665</v>
      </c>
      <c r="V15">
        <v>-1.764</v>
      </c>
      <c r="W15">
        <v>55.7</v>
      </c>
      <c r="X15">
        <f t="shared" si="9"/>
        <v>1.6871670702179178</v>
      </c>
      <c r="Y15">
        <f t="shared" si="10"/>
        <v>0.42711864406779665</v>
      </c>
      <c r="AD15" s="14">
        <f>M15/($AP$20)</f>
        <v>-1.6871670702179178</v>
      </c>
      <c r="AE15" s="14">
        <f>L15/($AP$20)</f>
        <v>-2.3937046004842615</v>
      </c>
      <c r="AJ15" t="s">
        <v>19</v>
      </c>
      <c r="AK15">
        <v>0.5</v>
      </c>
      <c r="AL15">
        <v>81</v>
      </c>
      <c r="AM15">
        <v>3.31</v>
      </c>
      <c r="AN15">
        <v>0</v>
      </c>
      <c r="AO15">
        <v>51.4</v>
      </c>
      <c r="AP15">
        <v>3.77</v>
      </c>
    </row>
    <row r="16" spans="1:42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>-L16/($AP$20)</f>
        <v>3.1627118644067798</v>
      </c>
      <c r="I16" s="14">
        <f>D16/($AP$20)</f>
        <v>1.4552058111380146</v>
      </c>
      <c r="J16" s="14">
        <f t="shared" si="3"/>
        <v>7.1609999999999996</v>
      </c>
      <c r="K16" s="14">
        <v>1.26</v>
      </c>
      <c r="L16" s="14">
        <v>-13.061999999999999</v>
      </c>
      <c r="M16" s="14">
        <v>-9.7859999999999996</v>
      </c>
      <c r="N16" s="14">
        <f t="shared" si="14"/>
        <v>1.7338983050847456</v>
      </c>
      <c r="O16" s="14">
        <f t="shared" si="14"/>
        <v>0.30508474576271188</v>
      </c>
      <c r="P16">
        <f t="shared" si="5"/>
        <v>3.1627118644067798</v>
      </c>
      <c r="Q16">
        <f t="shared" si="6"/>
        <v>2.369491525423729</v>
      </c>
      <c r="R16">
        <f>$AP$20</f>
        <v>4.13</v>
      </c>
      <c r="S16">
        <v>0</v>
      </c>
      <c r="T16">
        <v>0</v>
      </c>
      <c r="U16">
        <f t="shared" si="8"/>
        <v>0.488135593220339</v>
      </c>
      <c r="V16">
        <v>-2.016</v>
      </c>
      <c r="W16">
        <v>59.3</v>
      </c>
      <c r="X16">
        <f t="shared" si="9"/>
        <v>2.369491525423729</v>
      </c>
      <c r="Y16">
        <f t="shared" si="10"/>
        <v>0.488135593220339</v>
      </c>
      <c r="AD16" s="14">
        <f>M16/($AP$20)</f>
        <v>-2.369491525423729</v>
      </c>
      <c r="AE16" s="14">
        <f>L16/($AP$20)</f>
        <v>-3.1627118644067798</v>
      </c>
      <c r="AJ16" t="s">
        <v>20</v>
      </c>
      <c r="AK16">
        <v>1</v>
      </c>
      <c r="AL16">
        <v>81</v>
      </c>
      <c r="AM16">
        <v>3.31</v>
      </c>
      <c r="AN16">
        <v>0</v>
      </c>
      <c r="AO16">
        <v>53.4</v>
      </c>
      <c r="AP16">
        <v>3.74</v>
      </c>
    </row>
    <row r="17" spans="1:42" x14ac:dyDescent="0.3">
      <c r="A17" s="18" t="s">
        <v>58</v>
      </c>
      <c r="B17" s="18">
        <v>1</v>
      </c>
      <c r="C17" s="18">
        <v>154</v>
      </c>
      <c r="D17" s="18">
        <v>2.23</v>
      </c>
      <c r="E17" s="18">
        <v>0.17</v>
      </c>
      <c r="F17" s="18">
        <v>0.4</v>
      </c>
      <c r="G17" s="18">
        <f>D17/$D$23</f>
        <v>0.51740139211136893</v>
      </c>
      <c r="H17" s="18">
        <f t="shared" ref="H17:H23" si="15">-L17/($AP$30)</f>
        <v>2.3414634146341466</v>
      </c>
      <c r="I17" s="18">
        <f t="shared" ref="I17:I23" si="16">D17/($AP$30)</f>
        <v>1.0878048780487806</v>
      </c>
      <c r="J17" s="18">
        <f>SQRT(M17^2/4+D17^2)</f>
        <v>2.9135073365275743</v>
      </c>
      <c r="K17" s="41">
        <v>1.01</v>
      </c>
      <c r="L17" s="18">
        <v>-4.8</v>
      </c>
      <c r="M17" s="18">
        <v>-3.75</v>
      </c>
      <c r="N17" s="18">
        <f t="shared" ref="N17:O23" si="17">J17/($AP$30)</f>
        <v>1.4212230909890609</v>
      </c>
      <c r="O17" s="18">
        <f t="shared" si="17"/>
        <v>0.49268292682926834</v>
      </c>
      <c r="P17">
        <f t="shared" si="5"/>
        <v>2.3414634146341466</v>
      </c>
      <c r="Q17">
        <f>-AB17/R17</f>
        <v>1.9331219512195124</v>
      </c>
      <c r="R17">
        <f t="shared" ref="R17:R23" si="18">$AP$30</f>
        <v>2.0499999999999998</v>
      </c>
      <c r="S17">
        <v>0</v>
      </c>
      <c r="T17">
        <v>0</v>
      </c>
      <c r="U17">
        <f>-AC17/R17</f>
        <v>1.8946341463414638E-3</v>
      </c>
      <c r="V17">
        <v>0</v>
      </c>
      <c r="W17">
        <v>66.400000000000006</v>
      </c>
      <c r="X17">
        <f t="shared" si="9"/>
        <v>1.8292682926829269</v>
      </c>
      <c r="Y17">
        <f t="shared" si="10"/>
        <v>0</v>
      </c>
      <c r="Z17">
        <v>-0.15</v>
      </c>
      <c r="AA17">
        <v>0.01</v>
      </c>
      <c r="AB17">
        <f>-2*D17-1.657/100*200000*Z17/1000</f>
        <v>-3.9628999999999999</v>
      </c>
      <c r="AC17">
        <f>-0.1942/100*200000*AA17/1000</f>
        <v>-3.8840000000000003E-3</v>
      </c>
      <c r="AD17" s="18">
        <f>M17/($AP$30)</f>
        <v>-1.8292682926829269</v>
      </c>
      <c r="AE17" s="18">
        <f>L17/($AP$30)</f>
        <v>-2.3414634146341466</v>
      </c>
      <c r="AJ17" t="s">
        <v>21</v>
      </c>
      <c r="AK17">
        <v>1.5</v>
      </c>
      <c r="AL17">
        <v>81</v>
      </c>
      <c r="AM17">
        <v>3.31</v>
      </c>
      <c r="AN17">
        <v>0</v>
      </c>
      <c r="AO17">
        <v>49.7</v>
      </c>
      <c r="AP17">
        <v>4.55</v>
      </c>
    </row>
    <row r="18" spans="1:42" ht="15" customHeight="1" x14ac:dyDescent="0.3">
      <c r="A18" s="18" t="s">
        <v>58</v>
      </c>
      <c r="B18" s="18">
        <v>2</v>
      </c>
      <c r="C18" s="18">
        <v>155</v>
      </c>
      <c r="D18" s="18">
        <v>2.63</v>
      </c>
      <c r="E18" s="18">
        <v>0.2</v>
      </c>
      <c r="F18" s="18">
        <v>0.6</v>
      </c>
      <c r="G18" s="18">
        <f t="shared" ref="G18:G23" si="19">D18/$D$23</f>
        <v>0.61020881670533644</v>
      </c>
      <c r="H18" s="18">
        <f t="shared" si="15"/>
        <v>2.8292682926829271</v>
      </c>
      <c r="I18" s="18">
        <f t="shared" si="16"/>
        <v>1.2829268292682927</v>
      </c>
      <c r="J18" s="18">
        <f t="shared" ref="J18:J20" si="20">SQRT(M18^2/4+D18^2)</f>
        <v>3.4741617694056792</v>
      </c>
      <c r="K18" s="41">
        <v>1.22</v>
      </c>
      <c r="L18" s="18">
        <v>-5.8</v>
      </c>
      <c r="M18" s="18">
        <v>-4.54</v>
      </c>
      <c r="N18" s="18">
        <f t="shared" si="17"/>
        <v>1.694713058246673</v>
      </c>
      <c r="O18" s="18">
        <f t="shared" si="17"/>
        <v>0.59512195121951228</v>
      </c>
      <c r="P18">
        <f t="shared" si="5"/>
        <v>2.8292682926829271</v>
      </c>
      <c r="Q18">
        <f>-AB18/R18</f>
        <v>2.2910341463414632</v>
      </c>
      <c r="R18">
        <f t="shared" si="18"/>
        <v>2.0499999999999998</v>
      </c>
      <c r="S18">
        <v>0</v>
      </c>
      <c r="T18">
        <v>0</v>
      </c>
      <c r="U18">
        <f>-AC18/R18</f>
        <v>1.8946341463414638E-3</v>
      </c>
      <c r="V18">
        <v>0</v>
      </c>
      <c r="W18">
        <v>66.599999999999994</v>
      </c>
      <c r="X18">
        <f t="shared" si="9"/>
        <v>2.2146341463414636</v>
      </c>
      <c r="Y18">
        <f t="shared" si="10"/>
        <v>0</v>
      </c>
      <c r="Z18">
        <v>-0.17</v>
      </c>
      <c r="AA18">
        <v>0.01</v>
      </c>
      <c r="AB18">
        <f>-2*D18-1.657/100*200000*Z18/1000</f>
        <v>-4.6966199999999994</v>
      </c>
      <c r="AC18">
        <f t="shared" ref="AC18:AC21" si="21">-0.1942/100*200000*AA18/1000</f>
        <v>-3.8840000000000003E-3</v>
      </c>
      <c r="AD18" s="18">
        <f>M18/($AP$30)</f>
        <v>-2.2146341463414636</v>
      </c>
      <c r="AE18" s="18">
        <f>L18/($AP$30)</f>
        <v>-2.8292682926829271</v>
      </c>
      <c r="AJ18" t="s">
        <v>22</v>
      </c>
      <c r="AK18">
        <v>1.5</v>
      </c>
      <c r="AL18">
        <v>79</v>
      </c>
      <c r="AM18">
        <v>3.31</v>
      </c>
      <c r="AN18">
        <v>0</v>
      </c>
      <c r="AO18">
        <v>59.7</v>
      </c>
      <c r="AP18">
        <v>4.2699999999999996</v>
      </c>
    </row>
    <row r="19" spans="1:42" x14ac:dyDescent="0.3">
      <c r="A19" s="18" t="s">
        <v>58</v>
      </c>
      <c r="B19" s="18">
        <v>3</v>
      </c>
      <c r="C19" s="18">
        <v>156</v>
      </c>
      <c r="D19" s="18">
        <v>3.06</v>
      </c>
      <c r="E19" s="18">
        <v>0.2</v>
      </c>
      <c r="F19" s="18">
        <v>0.6</v>
      </c>
      <c r="G19" s="18">
        <f t="shared" si="19"/>
        <v>0.70997679814385162</v>
      </c>
      <c r="H19" s="18">
        <f t="shared" si="15"/>
        <v>3.0731707317073171</v>
      </c>
      <c r="I19" s="18">
        <f t="shared" si="16"/>
        <v>1.4926829268292685</v>
      </c>
      <c r="J19" s="18">
        <f t="shared" si="20"/>
        <v>3.9514048134808966</v>
      </c>
      <c r="K19" s="41">
        <v>1.34</v>
      </c>
      <c r="L19" s="18">
        <v>-6.3</v>
      </c>
      <c r="M19" s="18">
        <v>-5</v>
      </c>
      <c r="N19" s="18">
        <f t="shared" si="17"/>
        <v>1.9275145431614131</v>
      </c>
      <c r="O19" s="18">
        <f t="shared" si="17"/>
        <v>0.65365853658536599</v>
      </c>
      <c r="P19">
        <f t="shared" si="5"/>
        <v>3.0731707317073171</v>
      </c>
      <c r="Q19">
        <f>X19</f>
        <v>2.4390243902439028</v>
      </c>
      <c r="R19">
        <f t="shared" si="18"/>
        <v>2.0499999999999998</v>
      </c>
      <c r="S19">
        <v>0</v>
      </c>
      <c r="T19">
        <v>0</v>
      </c>
      <c r="U19">
        <f>V19</f>
        <v>0</v>
      </c>
      <c r="V19">
        <v>0</v>
      </c>
      <c r="W19">
        <v>90</v>
      </c>
      <c r="X19">
        <f t="shared" si="9"/>
        <v>2.4390243902439028</v>
      </c>
      <c r="Y19">
        <f t="shared" si="10"/>
        <v>0</v>
      </c>
      <c r="AD19" s="18">
        <f>M19/($AP$30)</f>
        <v>-2.4390243902439028</v>
      </c>
      <c r="AE19" s="18">
        <f>L19/($AP$30)</f>
        <v>-3.0731707317073171</v>
      </c>
      <c r="AJ19" t="s">
        <v>23</v>
      </c>
      <c r="AK19">
        <v>1.5</v>
      </c>
      <c r="AL19">
        <v>64</v>
      </c>
      <c r="AM19">
        <v>3.31</v>
      </c>
      <c r="AN19">
        <v>0</v>
      </c>
      <c r="AO19">
        <v>45.5</v>
      </c>
      <c r="AP19">
        <v>4.9400000000000004</v>
      </c>
    </row>
    <row r="20" spans="1:42" x14ac:dyDescent="0.3">
      <c r="A20" s="18" t="s">
        <v>58</v>
      </c>
      <c r="B20" s="18">
        <v>4</v>
      </c>
      <c r="C20" s="18">
        <v>157</v>
      </c>
      <c r="D20" s="18">
        <v>3.46</v>
      </c>
      <c r="E20" s="18">
        <v>0.21</v>
      </c>
      <c r="F20" s="18">
        <v>0.6</v>
      </c>
      <c r="G20" s="18">
        <f t="shared" si="19"/>
        <v>0.80278422273781913</v>
      </c>
      <c r="H20" s="18">
        <f t="shared" si="15"/>
        <v>3.7073170731707319</v>
      </c>
      <c r="I20" s="18">
        <f t="shared" si="16"/>
        <v>1.6878048780487807</v>
      </c>
      <c r="J20" s="18">
        <f t="shared" si="20"/>
        <v>4.5827529935618392</v>
      </c>
      <c r="K20" s="41">
        <v>1.49</v>
      </c>
      <c r="L20" s="18">
        <v>-7.6</v>
      </c>
      <c r="M20" s="18">
        <v>-6.01</v>
      </c>
      <c r="N20" s="18">
        <f t="shared" si="17"/>
        <v>2.235489265152117</v>
      </c>
      <c r="O20" s="18">
        <f t="shared" si="17"/>
        <v>0.72682926829268302</v>
      </c>
      <c r="P20">
        <f t="shared" si="5"/>
        <v>3.7073170731707319</v>
      </c>
      <c r="Q20">
        <f t="shared" ref="Q20:Q32" si="22">-AB20/R20</f>
        <v>3.0037951219512196</v>
      </c>
      <c r="R20">
        <f t="shared" si="18"/>
        <v>2.0499999999999998</v>
      </c>
      <c r="S20">
        <v>0</v>
      </c>
      <c r="T20">
        <v>0</v>
      </c>
      <c r="U20">
        <f t="shared" ref="U20:U32" si="23">-AC20/R20</f>
        <v>3.7892682926829275E-3</v>
      </c>
      <c r="V20">
        <v>-7.0000000000000007E-2</v>
      </c>
      <c r="W20">
        <v>69.900000000000006</v>
      </c>
      <c r="X20">
        <f t="shared" si="9"/>
        <v>2.9317073170731707</v>
      </c>
      <c r="Y20">
        <f t="shared" si="10"/>
        <v>3.4146341463414644E-2</v>
      </c>
      <c r="Z20">
        <v>-0.23</v>
      </c>
      <c r="AA20">
        <v>0.02</v>
      </c>
      <c r="AB20">
        <f>-2*D20-1.657/100*200000*Z20/1000</f>
        <v>-6.1577799999999998</v>
      </c>
      <c r="AC20">
        <f t="shared" si="21"/>
        <v>-7.7680000000000006E-3</v>
      </c>
      <c r="AD20" s="18">
        <f>M20/($AP$30)</f>
        <v>-2.9317073170731707</v>
      </c>
      <c r="AE20" s="18">
        <f>L20/($AP$30)</f>
        <v>-3.7073170731707319</v>
      </c>
      <c r="AJ20" t="s">
        <v>24</v>
      </c>
      <c r="AK20">
        <v>0</v>
      </c>
      <c r="AL20">
        <v>0</v>
      </c>
      <c r="AM20">
        <v>3.31</v>
      </c>
      <c r="AN20">
        <v>0.42</v>
      </c>
      <c r="AO20">
        <v>90.5</v>
      </c>
      <c r="AP20">
        <v>4.13</v>
      </c>
    </row>
    <row r="21" spans="1:42" x14ac:dyDescent="0.3">
      <c r="A21" s="18" t="s">
        <v>58</v>
      </c>
      <c r="B21" s="18">
        <v>5</v>
      </c>
      <c r="C21" s="18">
        <v>158</v>
      </c>
      <c r="D21" s="18">
        <v>3.84</v>
      </c>
      <c r="E21" s="18">
        <v>0.86</v>
      </c>
      <c r="F21" s="18">
        <v>0.6</v>
      </c>
      <c r="G21" s="18">
        <f t="shared" si="19"/>
        <v>0.89095127610208824</v>
      </c>
      <c r="H21" s="18">
        <f t="shared" si="15"/>
        <v>4.0975609756097562</v>
      </c>
      <c r="I21" s="18">
        <f t="shared" si="16"/>
        <v>1.8731707317073172</v>
      </c>
      <c r="J21" s="18">
        <f>SQRT(M21^2/4+D21^2)</f>
        <v>5.0794906240685203</v>
      </c>
      <c r="K21" s="41">
        <v>1.78</v>
      </c>
      <c r="L21" s="18">
        <v>-8.4</v>
      </c>
      <c r="M21" s="18">
        <v>-6.65</v>
      </c>
      <c r="N21" s="18">
        <f t="shared" si="17"/>
        <v>2.4778003044236687</v>
      </c>
      <c r="O21" s="18">
        <f t="shared" si="17"/>
        <v>0.86829268292682937</v>
      </c>
      <c r="P21">
        <f t="shared" si="5"/>
        <v>4.0975609756097562</v>
      </c>
      <c r="Q21">
        <f t="shared" si="22"/>
        <v>3.4068585365853661</v>
      </c>
      <c r="R21">
        <f t="shared" si="18"/>
        <v>2.0499999999999998</v>
      </c>
      <c r="S21">
        <v>0</v>
      </c>
      <c r="T21">
        <v>0</v>
      </c>
      <c r="U21">
        <f t="shared" si="23"/>
        <v>0.20272585365853663</v>
      </c>
      <c r="V21">
        <v>0</v>
      </c>
      <c r="W21">
        <v>73.099999999999994</v>
      </c>
      <c r="X21">
        <f t="shared" si="9"/>
        <v>3.2439024390243909</v>
      </c>
      <c r="Y21">
        <f t="shared" si="10"/>
        <v>0</v>
      </c>
      <c r="Z21">
        <v>-0.21</v>
      </c>
      <c r="AA21">
        <v>1.07</v>
      </c>
      <c r="AB21">
        <f>-2*D21-1.657/100*200000*Z21/1000</f>
        <v>-6.9840599999999995</v>
      </c>
      <c r="AC21">
        <f t="shared" si="21"/>
        <v>-0.41558800000000007</v>
      </c>
      <c r="AD21" s="18">
        <f>M21/($AP$30)</f>
        <v>-3.2439024390243909</v>
      </c>
      <c r="AE21" s="18">
        <f>L21/($AP$30)</f>
        <v>-4.0975609756097562</v>
      </c>
      <c r="AJ21" t="s">
        <v>25</v>
      </c>
      <c r="AK21">
        <v>1.5</v>
      </c>
      <c r="AL21">
        <v>81</v>
      </c>
      <c r="AM21">
        <v>3.31</v>
      </c>
      <c r="AN21">
        <v>0</v>
      </c>
      <c r="AO21">
        <v>79</v>
      </c>
      <c r="AP21">
        <v>4.99</v>
      </c>
    </row>
    <row r="22" spans="1:42" x14ac:dyDescent="0.3">
      <c r="A22" s="18" t="s">
        <v>58</v>
      </c>
      <c r="B22" s="18">
        <v>6</v>
      </c>
      <c r="C22" s="18">
        <v>159</v>
      </c>
      <c r="D22" s="18">
        <v>4.04</v>
      </c>
      <c r="E22" s="18">
        <v>3.73</v>
      </c>
      <c r="F22" s="18">
        <v>0.65</v>
      </c>
      <c r="G22" s="18">
        <f t="shared" si="19"/>
        <v>0.93735498839907205</v>
      </c>
      <c r="H22" s="18">
        <f t="shared" si="15"/>
        <v>4.0975609756097562</v>
      </c>
      <c r="I22" s="18">
        <f t="shared" si="16"/>
        <v>1.9707317073170734</v>
      </c>
      <c r="J22" s="18">
        <f t="shared" ref="J22:J23" si="24">SQRT(M22^2/4+D22^2)</f>
        <v>5.2323250090184574</v>
      </c>
      <c r="K22" s="41">
        <v>1.78</v>
      </c>
      <c r="L22" s="18">
        <v>-8.4</v>
      </c>
      <c r="M22" s="18">
        <v>-6.65</v>
      </c>
      <c r="N22" s="18">
        <f t="shared" si="17"/>
        <v>2.552353662935833</v>
      </c>
      <c r="O22" s="18">
        <f t="shared" si="17"/>
        <v>0.86829268292682937</v>
      </c>
      <c r="P22">
        <f t="shared" ref="P22:P23" si="25">ABS(AE22)</f>
        <v>0</v>
      </c>
      <c r="Q22">
        <f t="shared" si="22"/>
        <v>4.086956097560976</v>
      </c>
      <c r="R22">
        <f t="shared" si="18"/>
        <v>2.0499999999999998</v>
      </c>
      <c r="S22">
        <v>0</v>
      </c>
      <c r="T22">
        <v>0</v>
      </c>
      <c r="U22">
        <f t="shared" si="23"/>
        <v>0.50192737800000009</v>
      </c>
      <c r="W22">
        <v>65.099999999999994</v>
      </c>
      <c r="X22">
        <f t="shared" si="9"/>
        <v>0</v>
      </c>
      <c r="Y22">
        <f t="shared" si="10"/>
        <v>0</v>
      </c>
      <c r="Z22">
        <v>0.09</v>
      </c>
      <c r="AA22" s="111">
        <v>3.25</v>
      </c>
      <c r="AB22">
        <f>-2*D22-1.657/100*200000*Z22/1000</f>
        <v>-8.3782600000000009</v>
      </c>
      <c r="AC22">
        <f>-0.1942/100*(529+1390*(AA22-2.645)/1000)</f>
        <v>-1.0289511249000001</v>
      </c>
      <c r="AD22" s="18"/>
      <c r="AE22" s="18"/>
      <c r="AL22" s="3"/>
    </row>
    <row r="23" spans="1:42" x14ac:dyDescent="0.3">
      <c r="A23" s="18" t="s">
        <v>58</v>
      </c>
      <c r="B23" s="18">
        <v>7</v>
      </c>
      <c r="C23" s="18">
        <v>160</v>
      </c>
      <c r="D23" s="18">
        <v>4.3099999999999996</v>
      </c>
      <c r="E23" s="18">
        <v>7.55</v>
      </c>
      <c r="F23" s="18">
        <v>0.65</v>
      </c>
      <c r="G23" s="18">
        <f t="shared" si="19"/>
        <v>1</v>
      </c>
      <c r="H23" s="18">
        <f t="shared" si="15"/>
        <v>4.0975609756097562</v>
      </c>
      <c r="I23" s="18">
        <f t="shared" si="16"/>
        <v>2.102439024390244</v>
      </c>
      <c r="J23" s="18">
        <f t="shared" si="24"/>
        <v>5.4435030081740559</v>
      </c>
      <c r="K23" s="41">
        <v>1.78</v>
      </c>
      <c r="L23" s="18">
        <v>-8.4</v>
      </c>
      <c r="M23" s="18">
        <v>-6.65</v>
      </c>
      <c r="N23" s="18">
        <f t="shared" si="17"/>
        <v>2.6553673210605151</v>
      </c>
      <c r="O23" s="18">
        <f t="shared" si="17"/>
        <v>0.86829268292682937</v>
      </c>
      <c r="P23">
        <f t="shared" si="25"/>
        <v>0</v>
      </c>
      <c r="Q23">
        <f t="shared" si="22"/>
        <v>4.7060195121951223</v>
      </c>
      <c r="R23">
        <f t="shared" si="18"/>
        <v>2.0499999999999998</v>
      </c>
      <c r="S23">
        <v>0</v>
      </c>
      <c r="T23">
        <v>0</v>
      </c>
      <c r="U23">
        <f t="shared" si="23"/>
        <v>0.50938030034146353</v>
      </c>
      <c r="W23">
        <v>69.400000000000006</v>
      </c>
      <c r="X23">
        <f t="shared" si="9"/>
        <v>0</v>
      </c>
      <c r="Y23">
        <f t="shared" si="10"/>
        <v>0</v>
      </c>
      <c r="Z23">
        <v>0.31</v>
      </c>
      <c r="AA23" s="111">
        <v>8.91</v>
      </c>
      <c r="AB23">
        <f>-2*D23-1.657/100*200000*Z23/1000</f>
        <v>-9.6473399999999998</v>
      </c>
      <c r="AC23">
        <f>-0.1942/100*(529+1390*(AA23-2.645)/1000)</f>
        <v>-1.0442296157000002</v>
      </c>
      <c r="AD23" s="18"/>
      <c r="AE23" s="18"/>
      <c r="AL23" s="3"/>
    </row>
    <row r="24" spans="1:42" x14ac:dyDescent="0.3">
      <c r="A24" s="16" t="s">
        <v>59</v>
      </c>
      <c r="B24" s="16">
        <v>1</v>
      </c>
      <c r="C24" s="16">
        <v>161</v>
      </c>
      <c r="D24" s="16">
        <v>2.1</v>
      </c>
      <c r="E24" s="16">
        <v>0.18</v>
      </c>
      <c r="F24" s="16">
        <v>0.1</v>
      </c>
      <c r="G24" s="16">
        <f t="shared" ref="G24:G29" si="26">D24/$D$29</f>
        <v>0.65420560747663559</v>
      </c>
      <c r="H24" s="16">
        <f t="shared" ref="H24:H29" si="27">-L24/($AP$31)</f>
        <v>1.5441176470588234</v>
      </c>
      <c r="I24" s="16">
        <f t="shared" ref="I24:I29" si="28">D24/($AP$31)</f>
        <v>1.0294117647058825</v>
      </c>
      <c r="J24" s="16">
        <f t="shared" ref="J24:J36" si="29">SQRT(M24^2/4+D24^2)</f>
        <v>2.2749999999999999</v>
      </c>
      <c r="K24" s="43">
        <v>1.4</v>
      </c>
      <c r="L24" s="16">
        <f>M24/2-SQRT(M24^2/4+D24^2)</f>
        <v>-3.15</v>
      </c>
      <c r="M24" s="16">
        <f>-(D24^2-K24^2)/K24</f>
        <v>-1.7500000000000002</v>
      </c>
      <c r="N24" s="16">
        <f t="shared" ref="N24:O29" si="30">J24/($AP$31)</f>
        <v>1.1151960784313726</v>
      </c>
      <c r="O24" s="16">
        <f t="shared" si="30"/>
        <v>0.68627450980392146</v>
      </c>
      <c r="P24">
        <f t="shared" si="5"/>
        <v>1.5441176470588234</v>
      </c>
      <c r="Q24">
        <f t="shared" si="22"/>
        <v>0.94818627450980397</v>
      </c>
      <c r="R24">
        <f t="shared" ref="R24:R29" si="31">$AP$31</f>
        <v>2.04</v>
      </c>
      <c r="S24">
        <v>0</v>
      </c>
      <c r="T24">
        <v>0</v>
      </c>
      <c r="U24">
        <f t="shared" si="23"/>
        <v>0</v>
      </c>
      <c r="V24">
        <v>0</v>
      </c>
      <c r="W24">
        <v>53.5</v>
      </c>
      <c r="X24">
        <f t="shared" si="9"/>
        <v>0.85784313725490202</v>
      </c>
      <c r="Y24">
        <f t="shared" si="10"/>
        <v>0</v>
      </c>
      <c r="Z24">
        <v>-0.05</v>
      </c>
      <c r="AA24">
        <v>0</v>
      </c>
      <c r="AB24">
        <f>-1*D24-1.657/100*200000*Z24/1000</f>
        <v>-1.9343000000000001</v>
      </c>
      <c r="AC24">
        <f t="shared" ref="AC24" si="32">0.1942/100*200000*AA24/1000</f>
        <v>0</v>
      </c>
      <c r="AD24" s="16">
        <f t="shared" ref="AD24:AD29" si="33">M24/($AP$31)</f>
        <v>-0.85784313725490202</v>
      </c>
      <c r="AE24" s="16">
        <f t="shared" ref="AE24:AE29" si="34">L24/($AP$31)</f>
        <v>-1.5441176470588234</v>
      </c>
      <c r="AJ24" t="s">
        <v>28</v>
      </c>
      <c r="AK24">
        <v>0</v>
      </c>
      <c r="AL24">
        <v>0</v>
      </c>
      <c r="AM24">
        <v>3.31</v>
      </c>
      <c r="AN24">
        <v>0.42</v>
      </c>
      <c r="AO24">
        <v>71.7</v>
      </c>
      <c r="AP24">
        <v>4.3499999999999996</v>
      </c>
    </row>
    <row r="25" spans="1:42" x14ac:dyDescent="0.3">
      <c r="A25" s="16" t="s">
        <v>59</v>
      </c>
      <c r="B25" s="16">
        <v>2</v>
      </c>
      <c r="C25" s="16">
        <v>162</v>
      </c>
      <c r="D25" s="16">
        <v>2.36</v>
      </c>
      <c r="E25" s="16">
        <v>0.38</v>
      </c>
      <c r="F25" s="16">
        <v>0.1</v>
      </c>
      <c r="G25" s="16">
        <f t="shared" si="26"/>
        <v>0.73520249221183798</v>
      </c>
      <c r="H25" s="16">
        <f t="shared" si="27"/>
        <v>1.8137254901960784</v>
      </c>
      <c r="I25" s="16">
        <f t="shared" si="28"/>
        <v>1.1568627450980391</v>
      </c>
      <c r="J25" s="16">
        <f t="shared" si="29"/>
        <v>2.5995576546789647</v>
      </c>
      <c r="K25" s="103">
        <v>1.46</v>
      </c>
      <c r="L25" s="104">
        <v>-3.7</v>
      </c>
      <c r="M25" s="104">
        <v>-2.1800000000000002</v>
      </c>
      <c r="N25" s="16">
        <f t="shared" si="30"/>
        <v>1.2742929679798847</v>
      </c>
      <c r="O25" s="16">
        <f t="shared" si="30"/>
        <v>0.71568627450980393</v>
      </c>
      <c r="P25">
        <f t="shared" si="5"/>
        <v>1.8137254901960784</v>
      </c>
      <c r="Q25">
        <f t="shared" si="22"/>
        <v>1.2055980392156862</v>
      </c>
      <c r="R25">
        <f t="shared" si="31"/>
        <v>2.04</v>
      </c>
      <c r="S25">
        <v>0</v>
      </c>
      <c r="T25">
        <v>0</v>
      </c>
      <c r="U25">
        <f t="shared" si="23"/>
        <v>1.3327450980392161E-2</v>
      </c>
      <c r="V25">
        <v>-0.06</v>
      </c>
      <c r="W25">
        <v>47.9</v>
      </c>
      <c r="X25">
        <f t="shared" si="9"/>
        <v>1.0686274509803921</v>
      </c>
      <c r="Y25">
        <f t="shared" si="10"/>
        <v>2.9411764705882353E-2</v>
      </c>
      <c r="Z25">
        <v>0.03</v>
      </c>
      <c r="AA25">
        <v>7.0000000000000007E-2</v>
      </c>
      <c r="AB25">
        <f t="shared" ref="AB25:AB29" si="35">-1*D25-1.657/100*200000*Z25/1000</f>
        <v>-2.4594199999999997</v>
      </c>
      <c r="AC25">
        <f>-0.1942/100*200000*AA25/1000</f>
        <v>-2.7188000000000007E-2</v>
      </c>
      <c r="AD25" s="16">
        <f t="shared" si="33"/>
        <v>-1.0686274509803921</v>
      </c>
      <c r="AE25" s="16">
        <f t="shared" si="34"/>
        <v>-1.8137254901960784</v>
      </c>
      <c r="AJ25" t="s">
        <v>29</v>
      </c>
      <c r="AK25">
        <v>1</v>
      </c>
      <c r="AL25" s="3">
        <f>30/0.38</f>
        <v>78.94736842105263</v>
      </c>
      <c r="AM25">
        <v>3.31</v>
      </c>
      <c r="AN25">
        <v>0</v>
      </c>
      <c r="AO25">
        <v>62.1</v>
      </c>
      <c r="AP25">
        <v>3.9</v>
      </c>
    </row>
    <row r="26" spans="1:42" x14ac:dyDescent="0.3">
      <c r="A26" s="16" t="s">
        <v>59</v>
      </c>
      <c r="B26" s="16">
        <v>3</v>
      </c>
      <c r="C26" s="16">
        <v>163</v>
      </c>
      <c r="D26" s="16">
        <v>2.67</v>
      </c>
      <c r="E26" s="16">
        <v>0.97</v>
      </c>
      <c r="F26" s="16">
        <v>0.3</v>
      </c>
      <c r="G26" s="16">
        <f t="shared" si="26"/>
        <v>0.83177570093457942</v>
      </c>
      <c r="H26" s="16">
        <f t="shared" si="27"/>
        <v>2.5</v>
      </c>
      <c r="I26" s="16">
        <f t="shared" si="28"/>
        <v>1.3088235294117647</v>
      </c>
      <c r="J26" s="16">
        <f t="shared" si="29"/>
        <v>3.2228752690726337</v>
      </c>
      <c r="K26" s="103">
        <v>0.98</v>
      </c>
      <c r="L26">
        <v>-5.0999999999999996</v>
      </c>
      <c r="M26">
        <v>-3.61</v>
      </c>
      <c r="N26" s="16">
        <f t="shared" si="30"/>
        <v>1.5798408181728596</v>
      </c>
      <c r="O26" s="16">
        <f t="shared" si="30"/>
        <v>0.48039215686274506</v>
      </c>
      <c r="P26">
        <f t="shared" si="5"/>
        <v>2.5</v>
      </c>
      <c r="Q26">
        <f t="shared" si="22"/>
        <v>1.4387843137254901</v>
      </c>
      <c r="R26">
        <f t="shared" si="31"/>
        <v>2.04</v>
      </c>
      <c r="S26">
        <v>0</v>
      </c>
      <c r="T26">
        <v>0</v>
      </c>
      <c r="U26">
        <f t="shared" si="23"/>
        <v>0.11994705882352943</v>
      </c>
      <c r="V26">
        <v>-0.54</v>
      </c>
      <c r="W26">
        <v>59.9</v>
      </c>
      <c r="X26">
        <f t="shared" si="9"/>
        <v>1.7696078431372548</v>
      </c>
      <c r="Y26">
        <f t="shared" si="10"/>
        <v>0.26470588235294118</v>
      </c>
      <c r="Z26">
        <v>0.08</v>
      </c>
      <c r="AA26">
        <v>0.63</v>
      </c>
      <c r="AB26">
        <f t="shared" si="35"/>
        <v>-2.93512</v>
      </c>
      <c r="AC26">
        <f t="shared" ref="AC26:AC27" si="36">-0.1942/100*200000*AA26/1000</f>
        <v>-0.24469200000000005</v>
      </c>
      <c r="AD26" s="16">
        <f t="shared" si="33"/>
        <v>-1.7696078431372548</v>
      </c>
      <c r="AE26" s="16">
        <f t="shared" si="34"/>
        <v>-2.5</v>
      </c>
      <c r="AJ26" t="s">
        <v>30</v>
      </c>
      <c r="AK26">
        <v>2</v>
      </c>
      <c r="AL26" s="3">
        <f>54/0.81</f>
        <v>66.666666666666657</v>
      </c>
      <c r="AM26">
        <v>3.31</v>
      </c>
      <c r="AN26">
        <v>0</v>
      </c>
      <c r="AO26">
        <v>50.9</v>
      </c>
      <c r="AP26">
        <v>4.49</v>
      </c>
    </row>
    <row r="27" spans="1:42" x14ac:dyDescent="0.3">
      <c r="A27" s="16" t="s">
        <v>59</v>
      </c>
      <c r="B27" s="16">
        <v>4</v>
      </c>
      <c r="C27" s="16">
        <v>164</v>
      </c>
      <c r="D27" s="16">
        <v>2.81</v>
      </c>
      <c r="E27" s="16">
        <v>1.91</v>
      </c>
      <c r="F27" s="16">
        <v>0.65</v>
      </c>
      <c r="G27" s="16">
        <f t="shared" si="26"/>
        <v>0.87538940809968846</v>
      </c>
      <c r="H27" s="16">
        <f t="shared" si="27"/>
        <v>2.7450980392156858</v>
      </c>
      <c r="I27" s="16">
        <f t="shared" si="28"/>
        <v>1.3774509803921569</v>
      </c>
      <c r="J27" s="16">
        <f t="shared" si="29"/>
        <v>3.4577919254923368</v>
      </c>
      <c r="K27" s="103">
        <v>0.92</v>
      </c>
      <c r="L27">
        <v>-5.6</v>
      </c>
      <c r="M27">
        <v>-4.03</v>
      </c>
      <c r="N27" s="16">
        <f t="shared" si="30"/>
        <v>1.6949960419080081</v>
      </c>
      <c r="O27" s="16">
        <f t="shared" si="30"/>
        <v>0.45098039215686275</v>
      </c>
      <c r="P27">
        <f t="shared" si="5"/>
        <v>2.7450980392156858</v>
      </c>
      <c r="Q27">
        <f t="shared" si="22"/>
        <v>1.8648039215686276</v>
      </c>
      <c r="R27">
        <f t="shared" si="31"/>
        <v>2.04</v>
      </c>
      <c r="S27">
        <v>0</v>
      </c>
      <c r="T27">
        <v>0</v>
      </c>
      <c r="U27">
        <f t="shared" si="23"/>
        <v>0.36936078431372549</v>
      </c>
      <c r="V27">
        <v>-0.68</v>
      </c>
      <c r="W27">
        <v>65.3</v>
      </c>
      <c r="X27">
        <f t="shared" si="9"/>
        <v>1.9754901960784315</v>
      </c>
      <c r="Y27">
        <f t="shared" si="10"/>
        <v>0.33333333333333337</v>
      </c>
      <c r="Z27">
        <v>0.3</v>
      </c>
      <c r="AA27">
        <v>1.94</v>
      </c>
      <c r="AB27">
        <f t="shared" si="35"/>
        <v>-3.8042000000000002</v>
      </c>
      <c r="AC27">
        <f t="shared" si="36"/>
        <v>-0.75349600000000005</v>
      </c>
      <c r="AD27" s="16">
        <f t="shared" si="33"/>
        <v>-1.9754901960784315</v>
      </c>
      <c r="AE27" s="16">
        <f t="shared" si="34"/>
        <v>-2.7450980392156858</v>
      </c>
      <c r="AJ27" t="s">
        <v>31</v>
      </c>
      <c r="AK27">
        <v>1</v>
      </c>
      <c r="AL27" s="3">
        <f>30/0.38</f>
        <v>78.94736842105263</v>
      </c>
      <c r="AM27">
        <v>3.31</v>
      </c>
      <c r="AN27">
        <v>0</v>
      </c>
      <c r="AO27">
        <v>64</v>
      </c>
      <c r="AP27">
        <v>4.76</v>
      </c>
    </row>
    <row r="28" spans="1:42" x14ac:dyDescent="0.3">
      <c r="A28" s="16" t="s">
        <v>59</v>
      </c>
      <c r="B28" s="16">
        <v>5</v>
      </c>
      <c r="C28" s="16">
        <v>165</v>
      </c>
      <c r="D28" s="16">
        <v>2.97</v>
      </c>
      <c r="E28" s="16">
        <v>3.21</v>
      </c>
      <c r="F28" s="16">
        <v>0.8</v>
      </c>
      <c r="G28" s="16">
        <f t="shared" si="26"/>
        <v>0.92523364485981319</v>
      </c>
      <c r="H28" s="16">
        <f t="shared" si="27"/>
        <v>2.892156862745098</v>
      </c>
      <c r="I28" s="16">
        <f t="shared" si="28"/>
        <v>1.4558823529411766</v>
      </c>
      <c r="J28" s="16">
        <f t="shared" si="29"/>
        <v>3.6577486244956749</v>
      </c>
      <c r="K28" s="103">
        <v>0.9</v>
      </c>
      <c r="L28">
        <v>-5.9</v>
      </c>
      <c r="M28">
        <v>-4.2699999999999996</v>
      </c>
      <c r="N28" s="16">
        <f t="shared" si="30"/>
        <v>1.793014031615527</v>
      </c>
      <c r="O28" s="16">
        <f t="shared" si="30"/>
        <v>0.44117647058823528</v>
      </c>
      <c r="P28">
        <f t="shared" si="5"/>
        <v>2.892156862745098</v>
      </c>
      <c r="Q28">
        <f t="shared" si="22"/>
        <v>2.1706666666666665</v>
      </c>
      <c r="R28">
        <f t="shared" si="31"/>
        <v>2.04</v>
      </c>
      <c r="S28">
        <v>0</v>
      </c>
      <c r="T28">
        <v>0</v>
      </c>
      <c r="U28">
        <f t="shared" si="23"/>
        <v>0.50417609024509802</v>
      </c>
      <c r="V28">
        <v>-0.75</v>
      </c>
      <c r="W28">
        <v>64.8</v>
      </c>
      <c r="X28">
        <f t="shared" si="9"/>
        <v>2.0931372549019605</v>
      </c>
      <c r="Y28">
        <f t="shared" si="10"/>
        <v>0.36764705882352938</v>
      </c>
      <c r="Z28">
        <v>0.44</v>
      </c>
      <c r="AA28" s="111">
        <v>3.09</v>
      </c>
      <c r="AB28">
        <f t="shared" si="35"/>
        <v>-4.4281600000000001</v>
      </c>
      <c r="AC28">
        <f>-0.1942/100*(529+1390*(AA28-2.645)/1000)</f>
        <v>-1.0285192241000001</v>
      </c>
      <c r="AD28" s="16">
        <f t="shared" si="33"/>
        <v>-2.0931372549019605</v>
      </c>
      <c r="AE28" s="16">
        <f t="shared" si="34"/>
        <v>-2.892156862745098</v>
      </c>
      <c r="AJ28" t="s">
        <v>32</v>
      </c>
      <c r="AK28">
        <v>2</v>
      </c>
      <c r="AL28" s="3">
        <f>54/0.81</f>
        <v>66.666666666666657</v>
      </c>
      <c r="AM28">
        <v>3.31</v>
      </c>
      <c r="AN28">
        <v>0</v>
      </c>
      <c r="AO28">
        <v>54.3</v>
      </c>
      <c r="AP28">
        <v>4.67</v>
      </c>
    </row>
    <row r="29" spans="1:42" x14ac:dyDescent="0.3">
      <c r="A29" s="16" t="s">
        <v>59</v>
      </c>
      <c r="B29" s="16">
        <v>6</v>
      </c>
      <c r="C29" s="16">
        <v>166</v>
      </c>
      <c r="D29" s="16">
        <v>3.21</v>
      </c>
      <c r="E29" s="16">
        <v>6.77</v>
      </c>
      <c r="F29" s="43">
        <v>0.8</v>
      </c>
      <c r="G29" s="16">
        <f t="shared" si="26"/>
        <v>1</v>
      </c>
      <c r="H29" s="16">
        <f t="shared" si="27"/>
        <v>3.0392156862745097</v>
      </c>
      <c r="I29" s="16">
        <f t="shared" si="28"/>
        <v>1.5735294117647058</v>
      </c>
      <c r="J29" s="16">
        <f t="shared" si="29"/>
        <v>3.9257738090725502</v>
      </c>
      <c r="K29" s="103">
        <v>0.85</v>
      </c>
      <c r="L29">
        <v>-6.2</v>
      </c>
      <c r="M29">
        <v>-4.5199999999999996</v>
      </c>
      <c r="N29" s="16">
        <f t="shared" si="30"/>
        <v>1.924398926015956</v>
      </c>
      <c r="O29" s="16">
        <f t="shared" si="30"/>
        <v>0.41666666666666663</v>
      </c>
      <c r="P29">
        <f t="shared" si="5"/>
        <v>3.0392156862745097</v>
      </c>
      <c r="Q29">
        <f t="shared" si="22"/>
        <v>2.6132156862745104</v>
      </c>
      <c r="R29">
        <f t="shared" si="31"/>
        <v>2.04</v>
      </c>
      <c r="S29">
        <v>0</v>
      </c>
      <c r="T29">
        <v>0</v>
      </c>
      <c r="U29">
        <f t="shared" si="23"/>
        <v>0.50919111485294122</v>
      </c>
      <c r="V29">
        <v>-0.84</v>
      </c>
      <c r="W29">
        <v>69.8</v>
      </c>
      <c r="X29">
        <f t="shared" si="9"/>
        <v>2.2156862745098036</v>
      </c>
      <c r="Y29">
        <f t="shared" si="10"/>
        <v>0.41176470588235292</v>
      </c>
      <c r="Z29">
        <v>0.64</v>
      </c>
      <c r="AA29" s="111">
        <v>6.88</v>
      </c>
      <c r="AB29">
        <f t="shared" si="35"/>
        <v>-5.330960000000001</v>
      </c>
      <c r="AC29">
        <f>-0.1942/100*(529+1390*(AA29-2.645)/1000)</f>
        <v>-1.0387498743000001</v>
      </c>
      <c r="AD29" s="16">
        <f t="shared" si="33"/>
        <v>-2.2156862745098036</v>
      </c>
      <c r="AE29" s="16">
        <f t="shared" si="34"/>
        <v>-3.0392156862745097</v>
      </c>
      <c r="AJ29" t="s">
        <v>14</v>
      </c>
      <c r="AK29">
        <v>1.5</v>
      </c>
      <c r="AL29" s="3">
        <v>79</v>
      </c>
      <c r="AM29">
        <v>3.31</v>
      </c>
      <c r="AN29">
        <v>0</v>
      </c>
      <c r="AO29">
        <v>48.9</v>
      </c>
      <c r="AP29">
        <v>3.89</v>
      </c>
    </row>
    <row r="30" spans="1:42" x14ac:dyDescent="0.3">
      <c r="A30" s="15" t="s">
        <v>60</v>
      </c>
      <c r="B30" s="15">
        <v>1</v>
      </c>
      <c r="C30" s="15">
        <v>167</v>
      </c>
      <c r="D30" s="15">
        <v>0.67100000000000004</v>
      </c>
      <c r="E30" s="15">
        <v>0.04</v>
      </c>
      <c r="F30" s="15">
        <v>0.1</v>
      </c>
      <c r="G30" s="15">
        <f t="shared" ref="G30:G37" si="37">D30/$D$37</f>
        <v>0.22072368421052632</v>
      </c>
      <c r="H30" s="15">
        <f t="shared" ref="H30:H37" si="38">-L30/($AP$32)</f>
        <v>0.23364485981308411</v>
      </c>
      <c r="I30" s="15">
        <f t="shared" ref="I30:I37" si="39">D30/($AP$32)</f>
        <v>0.31355140186915886</v>
      </c>
      <c r="J30" s="15">
        <f t="shared" si="29"/>
        <v>0.73098631998143448</v>
      </c>
      <c r="K30" s="44">
        <v>1.04</v>
      </c>
      <c r="L30" s="15">
        <v>-0.5</v>
      </c>
      <c r="M30" s="15">
        <v>0.57999999999999996</v>
      </c>
      <c r="N30" s="15">
        <f t="shared" ref="N30:O37" si="40">J30/($AP$32)</f>
        <v>0.34158239251468897</v>
      </c>
      <c r="O30" s="15">
        <f t="shared" si="40"/>
        <v>0.48598130841121495</v>
      </c>
      <c r="P30">
        <f t="shared" si="5"/>
        <v>0.23364485981308411</v>
      </c>
      <c r="Q30">
        <f t="shared" si="22"/>
        <v>-0.18966355140186913</v>
      </c>
      <c r="R30">
        <f t="shared" ref="R30:R37" si="41">$AP$32</f>
        <v>2.14</v>
      </c>
      <c r="S30">
        <v>0</v>
      </c>
      <c r="T30">
        <v>0</v>
      </c>
      <c r="U30">
        <f t="shared" si="23"/>
        <v>1.45196261682243E-2</v>
      </c>
      <c r="V30">
        <v>0</v>
      </c>
      <c r="W30">
        <v>48</v>
      </c>
      <c r="X30">
        <f t="shared" si="9"/>
        <v>-0.27102803738317754</v>
      </c>
      <c r="Y30">
        <f t="shared" si="10"/>
        <v>0</v>
      </c>
      <c r="Z30">
        <v>0.08</v>
      </c>
      <c r="AA30">
        <v>0.08</v>
      </c>
      <c r="AB30">
        <f>1*D30-1.657/100*200000*Z30/1000</f>
        <v>0.40587999999999996</v>
      </c>
      <c r="AC30">
        <f>-0.1942/100*200000*AA30/1000</f>
        <v>-3.1072000000000002E-2</v>
      </c>
      <c r="AD30" s="15">
        <f t="shared" ref="AD30:AD36" si="42">M30/($AP$32)</f>
        <v>0.27102803738317754</v>
      </c>
      <c r="AE30" s="15">
        <f t="shared" ref="AE30:AE36" si="43">L30/($AP$32)</f>
        <v>-0.23364485981308411</v>
      </c>
      <c r="AJ30" t="s">
        <v>58</v>
      </c>
      <c r="AK30">
        <v>0</v>
      </c>
      <c r="AL30" s="3">
        <v>0</v>
      </c>
      <c r="AM30">
        <v>1.58</v>
      </c>
      <c r="AN30">
        <v>0.185</v>
      </c>
      <c r="AO30">
        <v>38.5</v>
      </c>
      <c r="AP30">
        <v>2.0499999999999998</v>
      </c>
    </row>
    <row r="31" spans="1:42" x14ac:dyDescent="0.3">
      <c r="A31" s="15" t="s">
        <v>60</v>
      </c>
      <c r="B31" s="15">
        <v>2</v>
      </c>
      <c r="C31" s="15">
        <v>168</v>
      </c>
      <c r="D31" s="15">
        <v>1.1859999999999999</v>
      </c>
      <c r="E31" s="15">
        <v>0.13</v>
      </c>
      <c r="F31" s="15">
        <v>0.25</v>
      </c>
      <c r="G31" s="15">
        <f t="shared" si="37"/>
        <v>0.39013157894736838</v>
      </c>
      <c r="H31" s="15">
        <f t="shared" si="38"/>
        <v>0.5140186915887851</v>
      </c>
      <c r="I31" s="15">
        <f t="shared" si="39"/>
        <v>0.5542056074766355</v>
      </c>
      <c r="J31" s="15">
        <f t="shared" si="29"/>
        <v>1.1974226488587896</v>
      </c>
      <c r="K31" s="103">
        <v>1.33</v>
      </c>
      <c r="L31">
        <v>-1.1000000000000001</v>
      </c>
      <c r="M31">
        <v>0.33</v>
      </c>
      <c r="N31" s="15">
        <f t="shared" si="40"/>
        <v>0.55954329385924739</v>
      </c>
      <c r="O31" s="15">
        <f t="shared" si="40"/>
        <v>0.62149532710280375</v>
      </c>
      <c r="P31">
        <f t="shared" si="5"/>
        <v>0.5140186915887851</v>
      </c>
      <c r="Q31">
        <f t="shared" si="22"/>
        <v>-0.16705607476635503</v>
      </c>
      <c r="R31">
        <f t="shared" si="41"/>
        <v>2.14</v>
      </c>
      <c r="S31">
        <v>0</v>
      </c>
      <c r="T31">
        <v>0</v>
      </c>
      <c r="U31">
        <f t="shared" si="23"/>
        <v>6.896822429906542E-2</v>
      </c>
      <c r="V31">
        <v>-7.0000000000000007E-2</v>
      </c>
      <c r="W31">
        <v>68.2</v>
      </c>
      <c r="X31">
        <f t="shared" si="9"/>
        <v>-0.1542056074766355</v>
      </c>
      <c r="Y31">
        <f t="shared" si="10"/>
        <v>3.2710280373831779E-2</v>
      </c>
      <c r="Z31">
        <v>0.25</v>
      </c>
      <c r="AA31">
        <v>0.38</v>
      </c>
      <c r="AB31">
        <f>1*D31-1.657/100*200000*Z31/1000</f>
        <v>0.35749999999999982</v>
      </c>
      <c r="AC31">
        <f t="shared" ref="AC31:AC32" si="44">-0.1942/100*200000*AA31/1000</f>
        <v>-0.147592</v>
      </c>
      <c r="AD31" s="15">
        <f t="shared" si="42"/>
        <v>0.1542056074766355</v>
      </c>
      <c r="AE31" s="15">
        <f t="shared" si="43"/>
        <v>-0.5140186915887851</v>
      </c>
      <c r="AJ31" t="s">
        <v>59</v>
      </c>
      <c r="AK31">
        <v>0</v>
      </c>
      <c r="AL31" s="3">
        <v>0</v>
      </c>
      <c r="AM31">
        <v>1.58</v>
      </c>
      <c r="AN31">
        <v>0.185</v>
      </c>
      <c r="AO31">
        <v>38.200000000000003</v>
      </c>
      <c r="AP31">
        <v>2.04</v>
      </c>
    </row>
    <row r="32" spans="1:42" x14ac:dyDescent="0.3">
      <c r="A32" s="15" t="s">
        <v>60</v>
      </c>
      <c r="B32" s="15">
        <v>3</v>
      </c>
      <c r="C32" s="15">
        <v>169</v>
      </c>
      <c r="D32" s="15">
        <v>1.34</v>
      </c>
      <c r="E32" s="15">
        <v>0.65</v>
      </c>
      <c r="F32" s="15">
        <v>0.3</v>
      </c>
      <c r="G32" s="15">
        <f t="shared" si="37"/>
        <v>0.44078947368421056</v>
      </c>
      <c r="H32" s="15">
        <f t="shared" si="38"/>
        <v>0.42056074766355139</v>
      </c>
      <c r="I32" s="15">
        <f t="shared" si="39"/>
        <v>0.62616822429906538</v>
      </c>
      <c r="J32" s="15">
        <f t="shared" si="29"/>
        <v>1.4561936684383709</v>
      </c>
      <c r="K32" s="44">
        <v>2.02</v>
      </c>
      <c r="L32" s="15">
        <v>-0.9</v>
      </c>
      <c r="M32" s="15">
        <v>1.1399999999999999</v>
      </c>
      <c r="N32" s="15">
        <f t="shared" si="40"/>
        <v>0.68046433104596771</v>
      </c>
      <c r="O32" s="15">
        <f t="shared" si="40"/>
        <v>0.94392523364485981</v>
      </c>
      <c r="P32">
        <f t="shared" si="5"/>
        <v>0.42056074766355139</v>
      </c>
      <c r="Q32">
        <f t="shared" si="22"/>
        <v>0.16361682242990669</v>
      </c>
      <c r="R32">
        <f t="shared" si="41"/>
        <v>2.14</v>
      </c>
      <c r="S32">
        <v>0</v>
      </c>
      <c r="T32">
        <v>0</v>
      </c>
      <c r="U32">
        <f t="shared" si="23"/>
        <v>0.10889719626168225</v>
      </c>
      <c r="V32">
        <v>0</v>
      </c>
      <c r="W32">
        <v>48.9</v>
      </c>
      <c r="X32">
        <f t="shared" si="9"/>
        <v>-0.53271028037383172</v>
      </c>
      <c r="Y32">
        <f t="shared" si="10"/>
        <v>0</v>
      </c>
      <c r="Z32">
        <v>0.51</v>
      </c>
      <c r="AA32">
        <v>0.6</v>
      </c>
      <c r="AB32">
        <f>1*D32-1.657/100*200000*Z32/1000</f>
        <v>-0.35014000000000034</v>
      </c>
      <c r="AC32">
        <f t="shared" si="44"/>
        <v>-0.23304000000000002</v>
      </c>
      <c r="AD32" s="15">
        <f t="shared" si="42"/>
        <v>0.53271028037383172</v>
      </c>
      <c r="AE32" s="15">
        <f t="shared" si="43"/>
        <v>-0.42056074766355139</v>
      </c>
      <c r="AJ32" t="s">
        <v>60</v>
      </c>
      <c r="AK32">
        <v>0</v>
      </c>
      <c r="AL32" s="3">
        <v>0</v>
      </c>
      <c r="AM32">
        <v>1.58</v>
      </c>
      <c r="AN32">
        <v>0.185</v>
      </c>
      <c r="AO32">
        <v>42</v>
      </c>
      <c r="AP32">
        <v>2.14</v>
      </c>
    </row>
    <row r="33" spans="1:42" ht="18.600000000000001" customHeight="1" x14ac:dyDescent="0.3">
      <c r="A33" s="15" t="s">
        <v>60</v>
      </c>
      <c r="B33" s="15">
        <v>4</v>
      </c>
      <c r="C33" s="15">
        <v>170</v>
      </c>
      <c r="D33" s="15">
        <v>1.5940000000000001</v>
      </c>
      <c r="E33" s="44">
        <v>4.5</v>
      </c>
      <c r="F33" s="44">
        <v>0.65</v>
      </c>
      <c r="G33" s="15">
        <f t="shared" si="37"/>
        <v>0.52434210526315794</v>
      </c>
      <c r="H33" s="15">
        <f t="shared" si="38"/>
        <v>1.0280373831775702</v>
      </c>
      <c r="I33" s="15">
        <f t="shared" si="39"/>
        <v>0.7448598130841122</v>
      </c>
      <c r="J33" s="15">
        <f t="shared" si="29"/>
        <v>1.6446461625529061</v>
      </c>
      <c r="K33" s="103">
        <v>1</v>
      </c>
      <c r="L33">
        <v>-2.2000000000000002</v>
      </c>
      <c r="M33">
        <v>-0.81</v>
      </c>
      <c r="N33" s="15">
        <f t="shared" si="40"/>
        <v>0.76852624418360094</v>
      </c>
      <c r="O33" s="15">
        <f t="shared" si="40"/>
        <v>0.46728971962616822</v>
      </c>
      <c r="P33">
        <f t="shared" si="5"/>
        <v>1.0280373831775702</v>
      </c>
      <c r="Q33">
        <f>X33</f>
        <v>0.37850467289719625</v>
      </c>
      <c r="R33">
        <f t="shared" si="41"/>
        <v>2.14</v>
      </c>
      <c r="S33">
        <v>0</v>
      </c>
      <c r="T33">
        <v>0</v>
      </c>
      <c r="U33">
        <f>Y33</f>
        <v>0.17757009345794392</v>
      </c>
      <c r="V33">
        <v>-0.38</v>
      </c>
      <c r="W33">
        <v>90</v>
      </c>
      <c r="X33">
        <f t="shared" si="9"/>
        <v>0.37850467289719625</v>
      </c>
      <c r="Y33">
        <f t="shared" si="10"/>
        <v>0.17757009345794392</v>
      </c>
      <c r="AD33" s="15">
        <f t="shared" si="42"/>
        <v>-0.37850467289719625</v>
      </c>
      <c r="AE33" s="15">
        <f t="shared" si="43"/>
        <v>-1.0280373831775702</v>
      </c>
      <c r="AJ33" t="s">
        <v>61</v>
      </c>
      <c r="AK33">
        <v>0</v>
      </c>
      <c r="AL33" s="3">
        <v>0</v>
      </c>
      <c r="AM33">
        <v>1.65</v>
      </c>
      <c r="AN33">
        <v>0.19400000000000001</v>
      </c>
      <c r="AO33">
        <v>43.1</v>
      </c>
      <c r="AP33">
        <v>2.17</v>
      </c>
    </row>
    <row r="34" spans="1:42" ht="16.8" customHeight="1" x14ac:dyDescent="0.3">
      <c r="A34" s="15" t="s">
        <v>60</v>
      </c>
      <c r="B34" s="15">
        <v>5</v>
      </c>
      <c r="C34" s="15">
        <v>171</v>
      </c>
      <c r="D34" s="15">
        <v>1.7789999999999999</v>
      </c>
      <c r="E34" s="44">
        <v>4.5</v>
      </c>
      <c r="F34" s="44">
        <v>0.65</v>
      </c>
      <c r="G34" s="15">
        <f t="shared" si="37"/>
        <v>0.58519736842105263</v>
      </c>
      <c r="H34" s="15">
        <f t="shared" si="38"/>
        <v>1.2616822429906542</v>
      </c>
      <c r="I34" s="15">
        <f t="shared" si="39"/>
        <v>0.83130841121495314</v>
      </c>
      <c r="J34" s="15">
        <f t="shared" si="29"/>
        <v>1.8823033761856773</v>
      </c>
      <c r="K34" s="105">
        <v>0.92</v>
      </c>
      <c r="L34" s="106">
        <v>-2.7</v>
      </c>
      <c r="M34" s="107">
        <v>-1.23</v>
      </c>
      <c r="N34" s="15">
        <f t="shared" si="40"/>
        <v>0.87958101690919499</v>
      </c>
      <c r="O34" s="15">
        <f t="shared" si="40"/>
        <v>0.42990654205607476</v>
      </c>
      <c r="P34">
        <f t="shared" si="5"/>
        <v>1.2616822429906542</v>
      </c>
      <c r="Q34">
        <f>X34</f>
        <v>0.57476635514018692</v>
      </c>
      <c r="R34">
        <f t="shared" si="41"/>
        <v>2.14</v>
      </c>
      <c r="S34">
        <v>0</v>
      </c>
      <c r="T34">
        <v>0</v>
      </c>
      <c r="U34">
        <f>Y34</f>
        <v>0.25233644859813087</v>
      </c>
      <c r="V34">
        <v>-0.54</v>
      </c>
      <c r="W34">
        <v>90</v>
      </c>
      <c r="X34">
        <f t="shared" ref="X34:X52" si="45">-(AD34)</f>
        <v>0.57476635514018692</v>
      </c>
      <c r="Y34">
        <f t="shared" ref="Y34:Y52" si="46">-V34/R34</f>
        <v>0.25233644859813087</v>
      </c>
      <c r="AD34" s="15">
        <f t="shared" si="42"/>
        <v>-0.57476635514018692</v>
      </c>
      <c r="AE34" s="15">
        <f t="shared" si="43"/>
        <v>-1.2616822429906542</v>
      </c>
      <c r="AJ34" t="s">
        <v>62</v>
      </c>
      <c r="AK34">
        <v>0</v>
      </c>
      <c r="AL34" s="3">
        <v>0</v>
      </c>
      <c r="AM34">
        <v>1.58</v>
      </c>
      <c r="AN34">
        <v>0.185</v>
      </c>
      <c r="AO34">
        <v>38.1</v>
      </c>
      <c r="AP34">
        <v>2.04</v>
      </c>
    </row>
    <row r="35" spans="1:42" x14ac:dyDescent="0.3">
      <c r="A35" s="15" t="s">
        <v>60</v>
      </c>
      <c r="B35" s="15">
        <v>6</v>
      </c>
      <c r="C35" s="15">
        <v>172</v>
      </c>
      <c r="D35" s="15">
        <v>2.06</v>
      </c>
      <c r="E35" s="15">
        <v>4.5599999999999996</v>
      </c>
      <c r="F35" s="15">
        <v>0.65</v>
      </c>
      <c r="G35" s="15">
        <f t="shared" si="37"/>
        <v>0.67763157894736847</v>
      </c>
      <c r="H35" s="15">
        <f t="shared" si="38"/>
        <v>1.542056074766355</v>
      </c>
      <c r="I35" s="15">
        <f t="shared" si="39"/>
        <v>0.96261682242990654</v>
      </c>
      <c r="J35" s="15">
        <f t="shared" si="29"/>
        <v>2.2381297996318263</v>
      </c>
      <c r="K35" s="103">
        <v>0.85</v>
      </c>
      <c r="L35">
        <v>-3.3</v>
      </c>
      <c r="M35">
        <v>-1.75</v>
      </c>
      <c r="N35" s="15">
        <f t="shared" si="40"/>
        <v>1.0458550465569281</v>
      </c>
      <c r="O35" s="15">
        <f t="shared" si="40"/>
        <v>0.39719626168224298</v>
      </c>
      <c r="P35">
        <f t="shared" si="5"/>
        <v>1.542056074766355</v>
      </c>
      <c r="Q35">
        <f t="shared" ref="Q35:Q47" si="47">-AB35/R35</f>
        <v>1.2673644859813085</v>
      </c>
      <c r="R35">
        <f t="shared" si="41"/>
        <v>2.14</v>
      </c>
      <c r="S35">
        <v>0</v>
      </c>
      <c r="T35">
        <v>0</v>
      </c>
      <c r="U35">
        <f t="shared" ref="U35:U47" si="48">-AC35/R35</f>
        <v>0.47551775700934579</v>
      </c>
      <c r="V35">
        <v>-0.75</v>
      </c>
      <c r="W35">
        <v>52.2</v>
      </c>
      <c r="X35">
        <f t="shared" si="45"/>
        <v>0.81775700934579432</v>
      </c>
      <c r="Y35">
        <f t="shared" si="46"/>
        <v>0.35046728971962615</v>
      </c>
      <c r="Z35">
        <v>1.44</v>
      </c>
      <c r="AA35">
        <v>2.62</v>
      </c>
      <c r="AB35">
        <f>1*D35-1.657/100*200000*Z35/1000</f>
        <v>-2.7121600000000003</v>
      </c>
      <c r="AC35">
        <f>-0.1942/100*200000*AA35/1000</f>
        <v>-1.0176080000000001</v>
      </c>
      <c r="AD35" s="15">
        <f t="shared" si="42"/>
        <v>-0.81775700934579432</v>
      </c>
      <c r="AE35" s="15">
        <f t="shared" si="43"/>
        <v>-1.542056074766355</v>
      </c>
      <c r="AJ35" t="s">
        <v>63</v>
      </c>
      <c r="AK35">
        <v>0</v>
      </c>
      <c r="AL35" s="3">
        <v>0</v>
      </c>
      <c r="AM35">
        <v>1.58</v>
      </c>
      <c r="AN35">
        <v>0.185</v>
      </c>
      <c r="AO35">
        <v>43.5</v>
      </c>
      <c r="AP35">
        <v>2.1800000000000002</v>
      </c>
    </row>
    <row r="36" spans="1:42" x14ac:dyDescent="0.3">
      <c r="A36" s="15" t="s">
        <v>60</v>
      </c>
      <c r="B36" s="15">
        <v>7</v>
      </c>
      <c r="C36" s="15">
        <v>173</v>
      </c>
      <c r="D36" s="15">
        <v>2.29</v>
      </c>
      <c r="E36" s="15">
        <v>4.55</v>
      </c>
      <c r="F36" s="15">
        <v>0.65</v>
      </c>
      <c r="G36" s="15">
        <f t="shared" si="37"/>
        <v>0.75328947368421051</v>
      </c>
      <c r="H36" s="15">
        <f t="shared" si="38"/>
        <v>1.8224299065420559</v>
      </c>
      <c r="I36" s="15">
        <f t="shared" si="39"/>
        <v>1.0700934579439252</v>
      </c>
      <c r="J36" s="15">
        <f t="shared" si="29"/>
        <v>2.5340333462683557</v>
      </c>
      <c r="K36" s="105">
        <v>0.8</v>
      </c>
      <c r="L36" s="106">
        <v>-3.9</v>
      </c>
      <c r="M36" s="107">
        <v>-2.17</v>
      </c>
      <c r="N36" s="15">
        <f t="shared" si="40"/>
        <v>1.1841277319011008</v>
      </c>
      <c r="O36" s="15">
        <f t="shared" si="40"/>
        <v>0.37383177570093457</v>
      </c>
      <c r="P36">
        <f t="shared" si="5"/>
        <v>1.8224299065420559</v>
      </c>
      <c r="Q36">
        <f t="shared" si="47"/>
        <v>1.1753738317757008</v>
      </c>
      <c r="R36">
        <f t="shared" si="41"/>
        <v>2.14</v>
      </c>
      <c r="S36">
        <v>0</v>
      </c>
      <c r="T36">
        <v>0</v>
      </c>
      <c r="U36">
        <f t="shared" si="48"/>
        <v>0.4718878504672897</v>
      </c>
      <c r="V36">
        <v>-0.93</v>
      </c>
      <c r="W36">
        <v>52.1</v>
      </c>
      <c r="X36">
        <f t="shared" si="45"/>
        <v>1.014018691588785</v>
      </c>
      <c r="Y36">
        <f t="shared" si="46"/>
        <v>0.43457943925233644</v>
      </c>
      <c r="Z36">
        <v>1.45</v>
      </c>
      <c r="AA36">
        <v>2.6</v>
      </c>
      <c r="AB36">
        <f>1*D36-1.657/100*200000*Z36/1000</f>
        <v>-2.5152999999999999</v>
      </c>
      <c r="AC36">
        <f>-0.1942/100*200000*AA36/1000</f>
        <v>-1.0098400000000001</v>
      </c>
      <c r="AD36" s="15">
        <f t="shared" si="42"/>
        <v>-1.014018691588785</v>
      </c>
      <c r="AE36" s="15">
        <f t="shared" si="43"/>
        <v>-1.8224299065420559</v>
      </c>
    </row>
    <row r="37" spans="1:42" x14ac:dyDescent="0.3">
      <c r="A37" s="15" t="s">
        <v>60</v>
      </c>
      <c r="B37" s="15">
        <v>9</v>
      </c>
      <c r="C37" s="15">
        <v>175</v>
      </c>
      <c r="D37" s="15">
        <v>3.04</v>
      </c>
      <c r="E37" s="15">
        <v>4.55</v>
      </c>
      <c r="F37" s="15">
        <v>0.65</v>
      </c>
      <c r="G37" s="15">
        <f t="shared" si="37"/>
        <v>1</v>
      </c>
      <c r="H37" s="15">
        <f t="shared" si="38"/>
        <v>1.8224299065420559</v>
      </c>
      <c r="I37" s="15">
        <f t="shared" si="39"/>
        <v>1.4205607476635513</v>
      </c>
      <c r="J37" s="15">
        <f t="shared" ref="J37" si="49">SQRT(M37^2/4+D37^2)</f>
        <v>3.227820472083291</v>
      </c>
      <c r="K37" s="105">
        <v>0.8</v>
      </c>
      <c r="L37" s="106">
        <v>-3.9</v>
      </c>
      <c r="M37" s="107">
        <v>-2.17</v>
      </c>
      <c r="N37" s="15">
        <f t="shared" si="40"/>
        <v>1.5083273234034069</v>
      </c>
      <c r="O37" s="15">
        <f t="shared" si="40"/>
        <v>0.37383177570093457</v>
      </c>
      <c r="P37">
        <f t="shared" ref="P37" si="50">ABS(AE37)</f>
        <v>0</v>
      </c>
      <c r="Q37">
        <f t="shared" si="47"/>
        <v>2.8071121495327107</v>
      </c>
      <c r="R37">
        <f t="shared" si="41"/>
        <v>2.14</v>
      </c>
      <c r="S37">
        <v>0</v>
      </c>
      <c r="T37">
        <v>0</v>
      </c>
      <c r="U37">
        <f t="shared" si="48"/>
        <v>0.49060668864485979</v>
      </c>
      <c r="V37">
        <v>-0.93</v>
      </c>
      <c r="W37">
        <v>63.5</v>
      </c>
      <c r="X37">
        <f t="shared" si="45"/>
        <v>0</v>
      </c>
      <c r="Y37">
        <f t="shared" si="46"/>
        <v>0.43457943925233644</v>
      </c>
      <c r="Z37">
        <v>2.73</v>
      </c>
      <c r="AA37" s="111">
        <v>11.01</v>
      </c>
      <c r="AB37">
        <f>1*D37-1.657/100*200000*Z37/1000</f>
        <v>-6.0072200000000011</v>
      </c>
      <c r="AC37">
        <f>-0.1942/100*(529+1390*(AA37-2.645)/1000)</f>
        <v>-1.0498983137</v>
      </c>
      <c r="AD37" s="15"/>
      <c r="AE37" s="15"/>
    </row>
    <row r="38" spans="1:42" x14ac:dyDescent="0.3">
      <c r="A38" s="19" t="s">
        <v>61</v>
      </c>
      <c r="B38" s="19">
        <v>1</v>
      </c>
      <c r="C38" s="19">
        <v>176</v>
      </c>
      <c r="D38" s="19">
        <v>3.41</v>
      </c>
      <c r="E38" s="19">
        <v>0.7</v>
      </c>
      <c r="F38" s="19">
        <v>0.2</v>
      </c>
      <c r="G38" s="19">
        <f>D38/$D$39</f>
        <v>0.70893970893970903</v>
      </c>
      <c r="H38" s="19">
        <f>-L38/($AP$33)</f>
        <v>4.4700460829493087</v>
      </c>
      <c r="I38" s="19">
        <f>D38/($AP$33)</f>
        <v>1.5714285714285716</v>
      </c>
      <c r="J38" s="19">
        <f>SQRT(M38^2/4+D38^2)</f>
        <v>5.4333231083748377</v>
      </c>
      <c r="K38" s="45">
        <v>1.27</v>
      </c>
      <c r="L38" s="19">
        <v>-9.6999999999999993</v>
      </c>
      <c r="M38" s="19">
        <v>-8.4600000000000009</v>
      </c>
      <c r="N38" s="19">
        <f>J38/($AP$33)</f>
        <v>2.5038355338132892</v>
      </c>
      <c r="O38" s="19">
        <f>K38/($AP$33)</f>
        <v>0.58525345622119818</v>
      </c>
      <c r="P38">
        <f t="shared" si="5"/>
        <v>4.4700460829493087</v>
      </c>
      <c r="Q38">
        <f t="shared" si="47"/>
        <v>4.0487465437788019</v>
      </c>
      <c r="R38">
        <f>$AP$33</f>
        <v>2.17</v>
      </c>
      <c r="S38">
        <v>0</v>
      </c>
      <c r="T38">
        <v>0</v>
      </c>
      <c r="U38">
        <f t="shared" si="48"/>
        <v>9.1282949308755787E-2</v>
      </c>
      <c r="V38">
        <v>0</v>
      </c>
      <c r="W38">
        <v>68.3</v>
      </c>
      <c r="X38">
        <f t="shared" si="45"/>
        <v>3.898617511520738</v>
      </c>
      <c r="Y38">
        <f t="shared" si="46"/>
        <v>0</v>
      </c>
      <c r="Z38">
        <v>-0.23</v>
      </c>
      <c r="AA38">
        <v>0.51</v>
      </c>
      <c r="AB38">
        <f>-2.8*D38-1.657/100*200000*Z38/1000</f>
        <v>-8.785779999999999</v>
      </c>
      <c r="AC38">
        <f>-0.1942/100*200000*AA38/1000</f>
        <v>-0.19808400000000004</v>
      </c>
      <c r="AD38" s="19">
        <f>M38/($AP$33)</f>
        <v>-3.898617511520738</v>
      </c>
      <c r="AE38" s="19">
        <f>L38/($AP$33)</f>
        <v>-4.4700460829493087</v>
      </c>
    </row>
    <row r="39" spans="1:42" x14ac:dyDescent="0.3">
      <c r="A39" s="19" t="s">
        <v>61</v>
      </c>
      <c r="B39" s="19">
        <v>2</v>
      </c>
      <c r="C39" s="19">
        <v>177</v>
      </c>
      <c r="D39" s="19">
        <v>4.8099999999999996</v>
      </c>
      <c r="E39" s="19">
        <v>3.51</v>
      </c>
      <c r="F39" s="45">
        <v>0.2</v>
      </c>
      <c r="G39" s="19">
        <f>D39/$D$39</f>
        <v>1</v>
      </c>
      <c r="H39" s="19">
        <f>-L39/($AP$33)</f>
        <v>5.9447004608294938</v>
      </c>
      <c r="I39" s="19">
        <f>D39/($AP$33)</f>
        <v>2.2165898617511521</v>
      </c>
      <c r="J39" s="19">
        <f>SQRT(M39^2/4+D39^2)</f>
        <v>7.3973305996149721</v>
      </c>
      <c r="K39" s="45">
        <v>1.69</v>
      </c>
      <c r="L39" s="19">
        <v>-12.9</v>
      </c>
      <c r="M39" s="19">
        <v>-11.24</v>
      </c>
      <c r="N39" s="19">
        <f>J39/($AP$33)</f>
        <v>3.4089081104216463</v>
      </c>
      <c r="O39" s="19">
        <f>K39/($AP$33)</f>
        <v>0.77880184331797231</v>
      </c>
      <c r="P39">
        <f t="shared" si="5"/>
        <v>5.9447004608294938</v>
      </c>
      <c r="Q39">
        <f t="shared" si="47"/>
        <v>5.687207373271888</v>
      </c>
      <c r="R39">
        <f>$AP$33</f>
        <v>2.17</v>
      </c>
      <c r="S39">
        <v>0</v>
      </c>
      <c r="T39">
        <v>0</v>
      </c>
      <c r="U39">
        <f t="shared" si="48"/>
        <v>0.43135668202764982</v>
      </c>
      <c r="V39">
        <v>0</v>
      </c>
      <c r="W39">
        <v>66.2</v>
      </c>
      <c r="X39">
        <f t="shared" si="45"/>
        <v>5.1797235023041477</v>
      </c>
      <c r="Y39">
        <f t="shared" si="46"/>
        <v>0</v>
      </c>
      <c r="Z39">
        <v>-0.34</v>
      </c>
      <c r="AA39">
        <v>2.41</v>
      </c>
      <c r="AB39">
        <f>-2.8*D39-1.657/100*200000*Z39/1000</f>
        <v>-12.341239999999997</v>
      </c>
      <c r="AC39">
        <f t="shared" ref="AC39:AC42" si="51">-0.1942/100*200000*AA39/1000</f>
        <v>-0.9360440000000001</v>
      </c>
      <c r="AD39" s="19">
        <f>M39/($AP$33)</f>
        <v>-5.1797235023041477</v>
      </c>
      <c r="AE39" s="19">
        <f>L39/($AP$33)</f>
        <v>-5.9447004608294938</v>
      </c>
    </row>
    <row r="40" spans="1:42" x14ac:dyDescent="0.3">
      <c r="A40" s="20" t="s">
        <v>62</v>
      </c>
      <c r="B40" s="20">
        <v>1</v>
      </c>
      <c r="C40" s="20">
        <v>178</v>
      </c>
      <c r="D40" s="20">
        <v>1.7470000000000001</v>
      </c>
      <c r="E40" s="20">
        <v>0.34</v>
      </c>
      <c r="F40" s="20">
        <v>0.25</v>
      </c>
      <c r="G40" s="20">
        <f>D40/$D$44</f>
        <v>0.54423676012461064</v>
      </c>
      <c r="H40" s="20">
        <f>-L40/($AP$34)</f>
        <v>1.1764705882352942</v>
      </c>
      <c r="I40" s="20">
        <f>D40/($AP$34)</f>
        <v>0.85637254901960791</v>
      </c>
      <c r="J40" s="20">
        <f>SQRT(M40^2/4+D40^2)</f>
        <v>1.8213275378141078</v>
      </c>
      <c r="K40" s="46">
        <v>1.1499999999999999</v>
      </c>
      <c r="L40" s="20">
        <v>-2.4</v>
      </c>
      <c r="M40" s="20">
        <v>-1.03</v>
      </c>
      <c r="N40" s="20">
        <f t="shared" ref="N40:O44" si="52">J40/($AP$34)</f>
        <v>0.89280761657554308</v>
      </c>
      <c r="O40" s="20">
        <f t="shared" si="52"/>
        <v>0.56372549019607843</v>
      </c>
      <c r="P40">
        <f t="shared" si="5"/>
        <v>1.1764705882352942</v>
      </c>
      <c r="Q40">
        <f t="shared" si="47"/>
        <v>0.17869607843137258</v>
      </c>
      <c r="R40">
        <f>$AP$34</f>
        <v>2.04</v>
      </c>
      <c r="S40">
        <v>0</v>
      </c>
      <c r="T40">
        <v>0</v>
      </c>
      <c r="U40">
        <f t="shared" si="48"/>
        <v>6.4733333333333337E-2</v>
      </c>
      <c r="V40">
        <v>-0.22</v>
      </c>
      <c r="W40">
        <v>61.9</v>
      </c>
      <c r="X40">
        <f t="shared" si="45"/>
        <v>0.50490196078431371</v>
      </c>
      <c r="Y40">
        <f t="shared" si="46"/>
        <v>0.10784313725490197</v>
      </c>
      <c r="Z40">
        <v>0.11</v>
      </c>
      <c r="AA40">
        <v>0.34</v>
      </c>
      <c r="AB40">
        <f>0*D40-1.657/100*200000*Z40/1000</f>
        <v>-0.36454000000000009</v>
      </c>
      <c r="AC40">
        <f t="shared" si="51"/>
        <v>-0.13205600000000001</v>
      </c>
      <c r="AD40" s="20">
        <f>M40/($AP$34)</f>
        <v>-0.50490196078431371</v>
      </c>
      <c r="AE40" s="20">
        <f>L40/($AP$34)</f>
        <v>-1.1764705882352942</v>
      </c>
    </row>
    <row r="41" spans="1:42" x14ac:dyDescent="0.3">
      <c r="A41" s="20" t="s">
        <v>62</v>
      </c>
      <c r="B41" s="20">
        <v>2</v>
      </c>
      <c r="C41" s="20">
        <v>179</v>
      </c>
      <c r="D41" s="20">
        <v>2.1</v>
      </c>
      <c r="E41" s="20">
        <v>1.43</v>
      </c>
      <c r="F41" s="20">
        <v>0.35</v>
      </c>
      <c r="G41" s="20">
        <f t="shared" ref="G41:G44" si="53">D41/$D$44</f>
        <v>0.65420560747663559</v>
      </c>
      <c r="H41" s="20">
        <f>-L41/($AP$34)</f>
        <v>1.7647058823529411</v>
      </c>
      <c r="I41" s="20">
        <f>D41/($AP$34)</f>
        <v>1.0294117647058825</v>
      </c>
      <c r="J41" s="20">
        <f>SQRT(M41^2/4+D41^2)</f>
        <v>2.3478713763747794</v>
      </c>
      <c r="K41" s="46">
        <v>0.94</v>
      </c>
      <c r="L41" s="20">
        <v>-3.6</v>
      </c>
      <c r="M41" s="20">
        <v>-2.1</v>
      </c>
      <c r="N41" s="20">
        <f t="shared" si="52"/>
        <v>1.1509173413601859</v>
      </c>
      <c r="O41" s="20">
        <f t="shared" si="52"/>
        <v>0.46078431372549017</v>
      </c>
      <c r="P41">
        <f t="shared" si="5"/>
        <v>1.7647058823529411</v>
      </c>
      <c r="Q41">
        <f t="shared" si="47"/>
        <v>0.61731372549019614</v>
      </c>
      <c r="R41">
        <f>$AP$34</f>
        <v>2.04</v>
      </c>
      <c r="S41">
        <v>0</v>
      </c>
      <c r="T41">
        <v>0</v>
      </c>
      <c r="U41">
        <f t="shared" si="48"/>
        <v>0.14089019607843137</v>
      </c>
      <c r="V41">
        <v>-0.56000000000000005</v>
      </c>
      <c r="W41">
        <v>52.2</v>
      </c>
      <c r="X41">
        <f t="shared" si="45"/>
        <v>1.0294117647058825</v>
      </c>
      <c r="Y41">
        <f t="shared" si="46"/>
        <v>0.27450980392156865</v>
      </c>
      <c r="Z41">
        <v>0.38</v>
      </c>
      <c r="AA41">
        <v>0.74</v>
      </c>
      <c r="AB41">
        <f>0*D41-1.657/100*200000*Z41/1000</f>
        <v>-1.2593200000000002</v>
      </c>
      <c r="AC41">
        <f t="shared" si="51"/>
        <v>-0.287416</v>
      </c>
      <c r="AD41" s="20">
        <f>M41/($AP$34)</f>
        <v>-1.0294117647058825</v>
      </c>
      <c r="AE41" s="20">
        <f>L41/($AP$34)</f>
        <v>-1.7647058823529411</v>
      </c>
    </row>
    <row r="42" spans="1:42" x14ac:dyDescent="0.3">
      <c r="A42" s="20" t="s">
        <v>62</v>
      </c>
      <c r="B42" s="20">
        <v>3</v>
      </c>
      <c r="C42" s="20">
        <v>180</v>
      </c>
      <c r="D42" s="20">
        <v>2.4700000000000002</v>
      </c>
      <c r="E42" s="20">
        <v>3.19</v>
      </c>
      <c r="F42" s="20">
        <v>0.5</v>
      </c>
      <c r="G42" s="20">
        <f t="shared" si="53"/>
        <v>0.76947040498442376</v>
      </c>
      <c r="H42" s="20">
        <f>-L42/($AP$34)</f>
        <v>2.107843137254902</v>
      </c>
      <c r="I42" s="20">
        <f>D42/($AP$34)</f>
        <v>1.2107843137254903</v>
      </c>
      <c r="J42" s="20">
        <f>SQRT(M42^2/4+D42^2)</f>
        <v>2.8148534597737056</v>
      </c>
      <c r="K42" s="46">
        <v>0.86</v>
      </c>
      <c r="L42" s="20">
        <v>-4.3</v>
      </c>
      <c r="M42" s="20">
        <v>-2.7</v>
      </c>
      <c r="N42" s="20">
        <f t="shared" si="52"/>
        <v>1.3798301273400517</v>
      </c>
      <c r="O42" s="20">
        <f t="shared" si="52"/>
        <v>0.42156862745098039</v>
      </c>
      <c r="P42">
        <f t="shared" si="5"/>
        <v>2.107843137254902</v>
      </c>
      <c r="Q42">
        <f t="shared" si="47"/>
        <v>1.1371568627450981</v>
      </c>
      <c r="R42">
        <f>$AP$34</f>
        <v>2.04</v>
      </c>
      <c r="S42">
        <v>0</v>
      </c>
      <c r="T42">
        <v>0</v>
      </c>
      <c r="U42">
        <f t="shared" si="48"/>
        <v>0.27226078431372547</v>
      </c>
      <c r="V42">
        <v>-0.78</v>
      </c>
      <c r="W42">
        <v>51.5</v>
      </c>
      <c r="X42">
        <f t="shared" si="45"/>
        <v>1.3235294117647058</v>
      </c>
      <c r="Y42">
        <f t="shared" si="46"/>
        <v>0.38235294117647062</v>
      </c>
      <c r="Z42">
        <v>0.7</v>
      </c>
      <c r="AA42">
        <v>1.43</v>
      </c>
      <c r="AB42">
        <f>0*D42-1.657/100*200000*Z42/1000</f>
        <v>-2.3198000000000003</v>
      </c>
      <c r="AC42">
        <f t="shared" si="51"/>
        <v>-0.55541200000000002</v>
      </c>
      <c r="AD42" s="20">
        <f>M42/($AP$34)</f>
        <v>-1.3235294117647058</v>
      </c>
      <c r="AE42" s="20">
        <f>L42/($AP$34)</f>
        <v>-2.107843137254902</v>
      </c>
    </row>
    <row r="43" spans="1:42" x14ac:dyDescent="0.3">
      <c r="A43" s="20" t="s">
        <v>62</v>
      </c>
      <c r="B43" s="20">
        <v>4</v>
      </c>
      <c r="C43" s="20">
        <v>181</v>
      </c>
      <c r="D43" s="20">
        <v>2.9</v>
      </c>
      <c r="E43" s="20">
        <v>3.19</v>
      </c>
      <c r="F43" s="20">
        <v>0.5</v>
      </c>
      <c r="G43" s="20">
        <f t="shared" si="53"/>
        <v>0.90342679127725856</v>
      </c>
      <c r="H43" s="20">
        <f>-L43/($AP$34)</f>
        <v>2.107843137254902</v>
      </c>
      <c r="I43" s="20">
        <f>D43/($AP$34)</f>
        <v>1.4215686274509802</v>
      </c>
      <c r="J43" s="20">
        <f t="shared" ref="J43:J44" si="54">SQRT(M43^2/4+D43^2)</f>
        <v>3.1988279103446624</v>
      </c>
      <c r="K43" s="46">
        <v>0.86</v>
      </c>
      <c r="L43" s="20">
        <v>-4.3</v>
      </c>
      <c r="M43" s="20">
        <v>-2.7</v>
      </c>
      <c r="N43" s="20">
        <f t="shared" si="52"/>
        <v>1.5680528972277756</v>
      </c>
      <c r="O43" s="20">
        <f t="shared" si="52"/>
        <v>0.42156862745098039</v>
      </c>
      <c r="P43">
        <f t="shared" ref="P43:P44" si="55">ABS(AE43)</f>
        <v>0</v>
      </c>
      <c r="Q43">
        <f t="shared" si="47"/>
        <v>2.5342352941176474</v>
      </c>
      <c r="R43">
        <f>$AP$34</f>
        <v>2.04</v>
      </c>
      <c r="S43">
        <v>0</v>
      </c>
      <c r="T43">
        <v>0</v>
      </c>
      <c r="U43">
        <f t="shared" si="48"/>
        <v>0.50617416073529409</v>
      </c>
      <c r="V43">
        <v>-0.78</v>
      </c>
      <c r="W43">
        <v>59.6</v>
      </c>
      <c r="X43">
        <f t="shared" si="45"/>
        <v>0</v>
      </c>
      <c r="Y43">
        <f t="shared" si="46"/>
        <v>0.38235294117647062</v>
      </c>
      <c r="Z43">
        <v>1.56</v>
      </c>
      <c r="AA43" s="111">
        <v>4.5999999999999996</v>
      </c>
      <c r="AB43">
        <f>0*D43-1.657/100*200000*Z43/1000</f>
        <v>-5.1698400000000007</v>
      </c>
      <c r="AC43">
        <f>-0.1942/100*(529+1390*(AA43-2.645)/1000)</f>
        <v>-1.0325952879</v>
      </c>
      <c r="AD43" s="20"/>
      <c r="AE43" s="20"/>
    </row>
    <row r="44" spans="1:42" x14ac:dyDescent="0.3">
      <c r="A44" s="20" t="s">
        <v>62</v>
      </c>
      <c r="B44" s="20">
        <v>5</v>
      </c>
      <c r="C44" s="20">
        <v>182</v>
      </c>
      <c r="D44" s="20">
        <v>3.21</v>
      </c>
      <c r="E44" s="20">
        <v>3.19</v>
      </c>
      <c r="F44" s="20">
        <v>0.5</v>
      </c>
      <c r="G44" s="20">
        <f t="shared" si="53"/>
        <v>1</v>
      </c>
      <c r="H44" s="20">
        <f>-L44/($AP$34)</f>
        <v>2.107843137254902</v>
      </c>
      <c r="I44" s="20">
        <f>D44/($AP$34)</f>
        <v>1.5735294117647058</v>
      </c>
      <c r="J44" s="20">
        <f t="shared" si="54"/>
        <v>3.4823268083280179</v>
      </c>
      <c r="K44" s="46">
        <v>0.86</v>
      </c>
      <c r="L44" s="20">
        <v>-4.3</v>
      </c>
      <c r="M44" s="20">
        <v>-2.7</v>
      </c>
      <c r="N44" s="20">
        <f t="shared" si="52"/>
        <v>1.7070229452588324</v>
      </c>
      <c r="O44" s="20">
        <f t="shared" si="52"/>
        <v>0.42156862745098039</v>
      </c>
      <c r="P44">
        <f t="shared" si="55"/>
        <v>0</v>
      </c>
      <c r="Q44">
        <f t="shared" si="47"/>
        <v>3.7688627450980392</v>
      </c>
      <c r="R44">
        <f>$AP$34</f>
        <v>2.04</v>
      </c>
      <c r="S44">
        <v>0</v>
      </c>
      <c r="T44">
        <v>0</v>
      </c>
      <c r="U44">
        <f t="shared" si="48"/>
        <v>0.51877126740196078</v>
      </c>
      <c r="V44">
        <v>-0.78</v>
      </c>
      <c r="W44">
        <v>67.7</v>
      </c>
      <c r="X44">
        <f t="shared" si="45"/>
        <v>0</v>
      </c>
      <c r="Y44">
        <f t="shared" si="46"/>
        <v>0.38235294117647062</v>
      </c>
      <c r="Z44">
        <v>2.3199999999999998</v>
      </c>
      <c r="AA44" s="111">
        <v>14.12</v>
      </c>
      <c r="AB44">
        <f>0*D44-1.657/100*200000*Z44/1000</f>
        <v>-7.6884800000000002</v>
      </c>
      <c r="AC44">
        <f>-0.1942/100*(529+1390*(AA44-2.645)/1000)</f>
        <v>-1.0582933855000001</v>
      </c>
      <c r="AD44" s="20"/>
      <c r="AE44" s="20"/>
    </row>
    <row r="45" spans="1:42" x14ac:dyDescent="0.3">
      <c r="A45" s="22" t="s">
        <v>63</v>
      </c>
      <c r="B45" s="22">
        <v>1</v>
      </c>
      <c r="C45" s="22">
        <v>183</v>
      </c>
      <c r="D45" s="22">
        <v>0.754</v>
      </c>
      <c r="E45" s="22">
        <v>0.43</v>
      </c>
      <c r="F45" s="22">
        <v>0.1</v>
      </c>
      <c r="G45" s="22">
        <f>D45/$D$52</f>
        <v>0.30526315789473679</v>
      </c>
      <c r="H45" s="22">
        <f t="shared" ref="H45:H52" si="56">-L45/($AP$35)</f>
        <v>0.2293577981651376</v>
      </c>
      <c r="I45" s="22">
        <f t="shared" ref="I45:I52" si="57">D45/($AP$35)</f>
        <v>0.34587155963302751</v>
      </c>
      <c r="J45" s="22">
        <f t="shared" ref="J45:J51" si="58">SQRT(M45^2/4+D45^2)</f>
        <v>0.87048319914861083</v>
      </c>
      <c r="K45" s="47">
        <v>1.29</v>
      </c>
      <c r="L45" s="22">
        <v>-0.5</v>
      </c>
      <c r="M45" s="22">
        <v>0.87</v>
      </c>
      <c r="N45" s="22">
        <f t="shared" ref="N45:O52" si="59">J45/($AP$35)</f>
        <v>0.39930421979294073</v>
      </c>
      <c r="O45" s="22">
        <f t="shared" si="59"/>
        <v>0.59174311926605505</v>
      </c>
      <c r="P45">
        <f t="shared" si="5"/>
        <v>0.2293577981651376</v>
      </c>
      <c r="Q45">
        <f t="shared" si="47"/>
        <v>-0.87039449541284397</v>
      </c>
      <c r="R45">
        <f t="shared" ref="R45:R52" si="60">$AP$35</f>
        <v>2.1800000000000002</v>
      </c>
      <c r="S45">
        <v>0</v>
      </c>
      <c r="T45">
        <v>0</v>
      </c>
      <c r="U45">
        <f t="shared" si="48"/>
        <v>-3.5633027522935781E-3</v>
      </c>
      <c r="V45">
        <v>-0.05</v>
      </c>
      <c r="W45">
        <v>35.700000000000003</v>
      </c>
      <c r="X45">
        <f t="shared" si="45"/>
        <v>-0.39908256880733944</v>
      </c>
      <c r="Y45">
        <f t="shared" si="46"/>
        <v>2.2935779816513763E-2</v>
      </c>
      <c r="Z45">
        <v>0.11</v>
      </c>
      <c r="AA45">
        <v>-0.02</v>
      </c>
      <c r="AB45">
        <f>3*D45-1.657/100*200000*Z45/1000</f>
        <v>1.8974599999999999</v>
      </c>
      <c r="AC45">
        <f>-0.1942/100*200000*AA45/1000</f>
        <v>7.7680000000000006E-3</v>
      </c>
      <c r="AD45" s="22">
        <f t="shared" ref="AD45:AD51" si="61">M45/($AP$35)</f>
        <v>0.39908256880733944</v>
      </c>
      <c r="AE45" s="22">
        <f t="shared" ref="AE45:AE51" si="62">L45/($AP$35)</f>
        <v>-0.2293577981651376</v>
      </c>
    </row>
    <row r="46" spans="1:42" x14ac:dyDescent="0.3">
      <c r="A46" s="22" t="s">
        <v>63</v>
      </c>
      <c r="B46" s="22">
        <v>2</v>
      </c>
      <c r="C46" s="22">
        <v>184</v>
      </c>
      <c r="D46" s="22">
        <v>1.006</v>
      </c>
      <c r="E46" s="22">
        <v>1.26</v>
      </c>
      <c r="F46" s="22">
        <v>0.15</v>
      </c>
      <c r="G46" s="22">
        <f t="shared" ref="G46:G52" si="63">D46/$D$52</f>
        <v>0.4072874493927125</v>
      </c>
      <c r="H46" s="22">
        <f t="shared" si="56"/>
        <v>0.50458715596330272</v>
      </c>
      <c r="I46" s="22">
        <f t="shared" si="57"/>
        <v>0.46146788990825682</v>
      </c>
      <c r="J46" s="22">
        <f t="shared" si="58"/>
        <v>1.0095845680278597</v>
      </c>
      <c r="K46" s="47">
        <v>1.04</v>
      </c>
      <c r="L46" s="22">
        <v>-1.1000000000000001</v>
      </c>
      <c r="M46" s="22">
        <v>0.17</v>
      </c>
      <c r="N46" s="22">
        <f t="shared" si="59"/>
        <v>0.46311218716874292</v>
      </c>
      <c r="O46" s="22">
        <f t="shared" si="59"/>
        <v>0.47706422018348621</v>
      </c>
      <c r="P46">
        <f t="shared" si="5"/>
        <v>0.50458715596330272</v>
      </c>
      <c r="Q46">
        <f t="shared" si="47"/>
        <v>-0.48749541284403647</v>
      </c>
      <c r="R46">
        <f t="shared" si="60"/>
        <v>2.1800000000000002</v>
      </c>
      <c r="S46">
        <v>0</v>
      </c>
      <c r="T46">
        <v>0</v>
      </c>
      <c r="U46">
        <f t="shared" si="48"/>
        <v>3.5633027522935781E-3</v>
      </c>
      <c r="V46">
        <v>-0.23</v>
      </c>
      <c r="W46">
        <v>32.9</v>
      </c>
      <c r="X46">
        <f t="shared" si="45"/>
        <v>-7.7981651376146793E-2</v>
      </c>
      <c r="Y46">
        <f t="shared" si="46"/>
        <v>0.10550458715596329</v>
      </c>
      <c r="Z46">
        <v>0.59</v>
      </c>
      <c r="AA46">
        <v>0.02</v>
      </c>
      <c r="AB46">
        <f>3*D46-1.657/100*200000*Z46/1000</f>
        <v>1.0627399999999996</v>
      </c>
      <c r="AC46">
        <f t="shared" ref="AC46:AC49" si="64">-0.1942/100*200000*AA46/1000</f>
        <v>-7.7680000000000006E-3</v>
      </c>
      <c r="AD46" s="22">
        <f t="shared" si="61"/>
        <v>7.7981651376146793E-2</v>
      </c>
      <c r="AE46" s="22">
        <f t="shared" si="62"/>
        <v>-0.50458715596330272</v>
      </c>
    </row>
    <row r="47" spans="1:42" x14ac:dyDescent="0.3">
      <c r="A47" s="22" t="s">
        <v>63</v>
      </c>
      <c r="B47" s="22">
        <v>3</v>
      </c>
      <c r="C47" s="22">
        <v>185</v>
      </c>
      <c r="D47" s="22">
        <v>1.2669999999999999</v>
      </c>
      <c r="E47" s="22">
        <v>2.0499999999999998</v>
      </c>
      <c r="F47" s="22">
        <v>0.2</v>
      </c>
      <c r="G47" s="22">
        <f t="shared" si="63"/>
        <v>0.51295546558704441</v>
      </c>
      <c r="H47" s="22">
        <f t="shared" si="56"/>
        <v>0.73394495412844041</v>
      </c>
      <c r="I47" s="22">
        <f t="shared" si="57"/>
        <v>0.5811926605504586</v>
      </c>
      <c r="J47" s="22">
        <f t="shared" si="58"/>
        <v>1.27584834521976</v>
      </c>
      <c r="K47" s="47">
        <v>0.92</v>
      </c>
      <c r="L47" s="22">
        <v>-1.6</v>
      </c>
      <c r="M47" s="22">
        <v>-0.3</v>
      </c>
      <c r="N47" s="22">
        <f t="shared" si="59"/>
        <v>0.58525153450447698</v>
      </c>
      <c r="O47" s="22">
        <f t="shared" si="59"/>
        <v>0.42201834862385318</v>
      </c>
      <c r="P47">
        <f t="shared" si="5"/>
        <v>0.73394495412844041</v>
      </c>
      <c r="Q47">
        <f t="shared" si="47"/>
        <v>-0.13218348623853168</v>
      </c>
      <c r="R47">
        <f t="shared" si="60"/>
        <v>2.1800000000000002</v>
      </c>
      <c r="S47">
        <v>0</v>
      </c>
      <c r="T47">
        <v>0</v>
      </c>
      <c r="U47">
        <f t="shared" si="48"/>
        <v>7.3047706422018341E-2</v>
      </c>
      <c r="V47">
        <v>-0.43</v>
      </c>
      <c r="W47">
        <v>36.299999999999997</v>
      </c>
      <c r="X47">
        <f t="shared" si="45"/>
        <v>0.13761467889908255</v>
      </c>
      <c r="Y47">
        <f t="shared" si="46"/>
        <v>0.19724770642201833</v>
      </c>
      <c r="Z47">
        <v>1.06</v>
      </c>
      <c r="AA47">
        <v>0.41</v>
      </c>
      <c r="AB47">
        <f>3*D47-1.657/100*200000*Z47/1000</f>
        <v>0.28815999999999908</v>
      </c>
      <c r="AC47">
        <f t="shared" si="64"/>
        <v>-0.159244</v>
      </c>
      <c r="AD47" s="22">
        <f t="shared" si="61"/>
        <v>-0.13761467889908255</v>
      </c>
      <c r="AE47" s="22">
        <f t="shared" si="62"/>
        <v>-0.73394495412844041</v>
      </c>
    </row>
    <row r="48" spans="1:42" x14ac:dyDescent="0.3">
      <c r="A48" s="22" t="s">
        <v>63</v>
      </c>
      <c r="B48" s="22">
        <v>4</v>
      </c>
      <c r="C48" s="22">
        <v>186</v>
      </c>
      <c r="D48" s="22">
        <v>1.5329999999999999</v>
      </c>
      <c r="E48" s="47">
        <v>2.0499999999999998</v>
      </c>
      <c r="F48" s="47">
        <v>0.2</v>
      </c>
      <c r="G48" s="22">
        <f t="shared" si="63"/>
        <v>0.62064777327935217</v>
      </c>
      <c r="H48" s="22">
        <f t="shared" si="56"/>
        <v>1.0550458715596329</v>
      </c>
      <c r="I48" s="22">
        <f t="shared" si="57"/>
        <v>0.70321100917431179</v>
      </c>
      <c r="J48" s="22">
        <f t="shared" si="58"/>
        <v>1.585595787078157</v>
      </c>
      <c r="K48" s="47">
        <v>0.83</v>
      </c>
      <c r="L48" s="22">
        <v>-2.2999999999999998</v>
      </c>
      <c r="M48" s="22">
        <v>-0.81</v>
      </c>
      <c r="N48" s="22">
        <f t="shared" si="59"/>
        <v>0.72733751700832883</v>
      </c>
      <c r="O48" s="22">
        <f t="shared" si="59"/>
        <v>0.38073394495412838</v>
      </c>
      <c r="P48">
        <f t="shared" si="5"/>
        <v>1.0550458715596329</v>
      </c>
      <c r="Q48">
        <f>X48</f>
        <v>0.37155963302752293</v>
      </c>
      <c r="R48">
        <f t="shared" si="60"/>
        <v>2.1800000000000002</v>
      </c>
      <c r="S48">
        <v>0</v>
      </c>
      <c r="T48">
        <v>0</v>
      </c>
      <c r="U48">
        <f>Y48</f>
        <v>0.31651376146788984</v>
      </c>
      <c r="V48">
        <v>-0.69</v>
      </c>
      <c r="W48">
        <v>90</v>
      </c>
      <c r="X48">
        <f t="shared" si="45"/>
        <v>0.37155963302752293</v>
      </c>
      <c r="Y48">
        <f t="shared" si="46"/>
        <v>0.31651376146788984</v>
      </c>
      <c r="AD48" s="22">
        <f t="shared" si="61"/>
        <v>-0.37155963302752293</v>
      </c>
      <c r="AE48" s="22">
        <f t="shared" si="62"/>
        <v>-1.0550458715596329</v>
      </c>
    </row>
    <row r="49" spans="1:31" x14ac:dyDescent="0.3">
      <c r="A49" s="22" t="s">
        <v>63</v>
      </c>
      <c r="B49" s="22">
        <v>5</v>
      </c>
      <c r="C49" s="22">
        <v>187</v>
      </c>
      <c r="D49" s="22">
        <v>1.804</v>
      </c>
      <c r="E49" s="22">
        <v>4.62</v>
      </c>
      <c r="F49" s="22">
        <v>0.2</v>
      </c>
      <c r="G49" s="22">
        <f t="shared" si="63"/>
        <v>0.73036437246963559</v>
      </c>
      <c r="H49" s="22">
        <f t="shared" si="56"/>
        <v>1.2844036697247705</v>
      </c>
      <c r="I49" s="22">
        <f t="shared" si="57"/>
        <v>0.8275229357798165</v>
      </c>
      <c r="J49" s="22">
        <f t="shared" si="58"/>
        <v>1.8889192677295661</v>
      </c>
      <c r="K49" s="47">
        <v>0.78</v>
      </c>
      <c r="L49" s="22">
        <v>-2.8</v>
      </c>
      <c r="M49" s="22">
        <v>-1.1200000000000001</v>
      </c>
      <c r="N49" s="22">
        <f t="shared" si="59"/>
        <v>0.86647672831631461</v>
      </c>
      <c r="O49" s="22">
        <f t="shared" si="59"/>
        <v>0.35779816513761464</v>
      </c>
      <c r="P49">
        <f t="shared" si="5"/>
        <v>1.2844036697247705</v>
      </c>
      <c r="Q49">
        <f>-AB49/R49</f>
        <v>0.86183486238532181</v>
      </c>
      <c r="R49">
        <f t="shared" si="60"/>
        <v>2.1800000000000002</v>
      </c>
      <c r="S49">
        <v>0</v>
      </c>
      <c r="T49">
        <v>0</v>
      </c>
      <c r="U49">
        <f>-AC49/R49</f>
        <v>0.4667926605504587</v>
      </c>
      <c r="V49">
        <v>-0.86</v>
      </c>
      <c r="W49">
        <v>47.6</v>
      </c>
      <c r="X49">
        <f t="shared" si="45"/>
        <v>0.51376146788990829</v>
      </c>
      <c r="Y49">
        <f t="shared" si="46"/>
        <v>0.39449541284403666</v>
      </c>
      <c r="Z49">
        <v>2.2000000000000002</v>
      </c>
      <c r="AA49">
        <v>2.62</v>
      </c>
      <c r="AB49">
        <f>3*D49-1.657/100*200000*Z49/1000</f>
        <v>-1.8788000000000018</v>
      </c>
      <c r="AC49">
        <f t="shared" si="64"/>
        <v>-1.0176080000000001</v>
      </c>
      <c r="AD49" s="22">
        <f t="shared" si="61"/>
        <v>-0.51376146788990829</v>
      </c>
      <c r="AE49" s="22">
        <f t="shared" si="62"/>
        <v>-1.2844036697247705</v>
      </c>
    </row>
    <row r="50" spans="1:31" x14ac:dyDescent="0.3">
      <c r="A50" s="22" t="s">
        <v>63</v>
      </c>
      <c r="B50" s="22">
        <v>6</v>
      </c>
      <c r="C50" s="22">
        <v>188</v>
      </c>
      <c r="D50" s="22">
        <v>1.893</v>
      </c>
      <c r="E50" s="22">
        <v>4.91</v>
      </c>
      <c r="F50" s="22">
        <v>0.6</v>
      </c>
      <c r="G50" s="22">
        <f t="shared" si="63"/>
        <v>0.76639676113360322</v>
      </c>
      <c r="H50" s="22">
        <f t="shared" si="56"/>
        <v>1.3761467889908257</v>
      </c>
      <c r="I50" s="22">
        <f t="shared" si="57"/>
        <v>0.86834862385321099</v>
      </c>
      <c r="J50" s="22">
        <f t="shared" si="58"/>
        <v>1.9998684956766533</v>
      </c>
      <c r="K50" s="47">
        <v>0.76</v>
      </c>
      <c r="L50" s="22">
        <v>-3</v>
      </c>
      <c r="M50" s="22">
        <v>-1.29</v>
      </c>
      <c r="N50" s="22">
        <f t="shared" si="59"/>
        <v>0.91737086957644642</v>
      </c>
      <c r="O50" s="22">
        <f t="shared" si="59"/>
        <v>0.34862385321100914</v>
      </c>
      <c r="P50">
        <f t="shared" si="5"/>
        <v>1.3761467889908257</v>
      </c>
      <c r="Q50">
        <f>-AB50/R50</f>
        <v>0.952183486238532</v>
      </c>
      <c r="R50">
        <f t="shared" si="60"/>
        <v>2.1800000000000002</v>
      </c>
      <c r="S50">
        <v>0</v>
      </c>
      <c r="T50">
        <v>0</v>
      </c>
      <c r="U50">
        <f>-AC50/R50</f>
        <v>0.47153777720183482</v>
      </c>
      <c r="V50">
        <v>-0.96</v>
      </c>
      <c r="W50">
        <v>48.2</v>
      </c>
      <c r="X50">
        <f t="shared" si="45"/>
        <v>0.59174311926605505</v>
      </c>
      <c r="Y50">
        <f t="shared" si="46"/>
        <v>0.44036697247706419</v>
      </c>
      <c r="Z50">
        <v>2.34</v>
      </c>
      <c r="AA50" s="111">
        <v>2.88</v>
      </c>
      <c r="AB50">
        <f>3*D50-1.657/100*200000*Z50/1000</f>
        <v>-2.0757599999999998</v>
      </c>
      <c r="AC50">
        <f>-0.1942/100*(529+1390*(AA50-2.645)/1000)</f>
        <v>-1.0279523543</v>
      </c>
      <c r="AD50" s="22">
        <f t="shared" si="61"/>
        <v>-0.59174311926605505</v>
      </c>
      <c r="AE50" s="22">
        <f t="shared" si="62"/>
        <v>-1.3761467889908257</v>
      </c>
    </row>
    <row r="51" spans="1:31" x14ac:dyDescent="0.3">
      <c r="A51" s="22" t="s">
        <v>63</v>
      </c>
      <c r="B51" s="22">
        <v>7</v>
      </c>
      <c r="C51" s="22">
        <v>189</v>
      </c>
      <c r="D51" s="22">
        <v>2.0299999999999998</v>
      </c>
      <c r="E51" s="22">
        <v>5.45</v>
      </c>
      <c r="F51" s="22">
        <v>0.7</v>
      </c>
      <c r="G51" s="22">
        <f t="shared" si="63"/>
        <v>0.82186234817813753</v>
      </c>
      <c r="H51" s="22">
        <f t="shared" si="56"/>
        <v>1.5596330275229355</v>
      </c>
      <c r="I51" s="22">
        <f t="shared" si="57"/>
        <v>0.93119266055045857</v>
      </c>
      <c r="J51" s="22">
        <f t="shared" si="58"/>
        <v>2.1950227789250842</v>
      </c>
      <c r="K51" s="47">
        <v>0.71</v>
      </c>
      <c r="L51" s="22">
        <v>-3.4</v>
      </c>
      <c r="M51" s="22">
        <v>-1.67</v>
      </c>
      <c r="N51" s="22">
        <f t="shared" si="59"/>
        <v>1.0068911829931579</v>
      </c>
      <c r="O51" s="22">
        <f t="shared" si="59"/>
        <v>0.32568807339449535</v>
      </c>
      <c r="P51">
        <f t="shared" si="5"/>
        <v>1.5596330275229355</v>
      </c>
      <c r="Q51">
        <f>-AB51/R51</f>
        <v>1.2501100917431198</v>
      </c>
      <c r="R51">
        <f t="shared" si="60"/>
        <v>2.1800000000000002</v>
      </c>
      <c r="S51">
        <v>0</v>
      </c>
      <c r="T51">
        <v>0</v>
      </c>
      <c r="U51">
        <f>-AC51/R51</f>
        <v>0.47233025573394488</v>
      </c>
      <c r="V51">
        <v>-1.01</v>
      </c>
      <c r="W51">
        <v>49.5</v>
      </c>
      <c r="X51">
        <f t="shared" si="45"/>
        <v>0.76605504587155959</v>
      </c>
      <c r="Y51">
        <f t="shared" si="46"/>
        <v>0.46330275229357792</v>
      </c>
      <c r="Z51">
        <v>2.66</v>
      </c>
      <c r="AA51" s="111">
        <v>3.52</v>
      </c>
      <c r="AB51">
        <f>3*D51-1.657/100*200000*Z51/1000</f>
        <v>-2.7252400000000012</v>
      </c>
      <c r="AC51">
        <f t="shared" ref="AC51:AC52" si="65">-0.1942/100*(529+1390*(AA51-2.645)/1000)</f>
        <v>-1.0296799575</v>
      </c>
      <c r="AD51" s="22">
        <f t="shared" si="61"/>
        <v>-0.76605504587155959</v>
      </c>
      <c r="AE51" s="22">
        <f t="shared" si="62"/>
        <v>-1.5596330275229355</v>
      </c>
    </row>
    <row r="52" spans="1:31" x14ac:dyDescent="0.3">
      <c r="A52" s="22" t="s">
        <v>63</v>
      </c>
      <c r="B52" s="21">
        <v>8</v>
      </c>
      <c r="C52" s="21">
        <v>190</v>
      </c>
      <c r="D52" s="21">
        <v>2.4700000000000002</v>
      </c>
      <c r="E52" s="22">
        <v>5.45</v>
      </c>
      <c r="F52" s="22">
        <v>0.7</v>
      </c>
      <c r="G52" s="22">
        <f t="shared" si="63"/>
        <v>1</v>
      </c>
      <c r="H52" s="22">
        <f t="shared" si="56"/>
        <v>1.5596330275229355</v>
      </c>
      <c r="I52" s="22">
        <f t="shared" si="57"/>
        <v>1.1330275229357798</v>
      </c>
      <c r="J52" s="22">
        <f t="shared" ref="J52" si="66">SQRT(M52^2/4+D52^2)</f>
        <v>2.6073214224563874</v>
      </c>
      <c r="K52" s="47">
        <v>0.71</v>
      </c>
      <c r="L52" s="22">
        <v>-3.4</v>
      </c>
      <c r="M52" s="22">
        <v>-1.67</v>
      </c>
      <c r="N52" s="22">
        <f t="shared" si="59"/>
        <v>1.1960190011267831</v>
      </c>
      <c r="O52" s="22">
        <f t="shared" si="59"/>
        <v>0.32568807339449535</v>
      </c>
      <c r="P52">
        <f t="shared" ref="P52" si="67">ABS(AE52)</f>
        <v>0</v>
      </c>
      <c r="Q52">
        <f>-AB52/R52</f>
        <v>1.2116259639908258</v>
      </c>
      <c r="R52">
        <f t="shared" si="60"/>
        <v>2.1800000000000002</v>
      </c>
      <c r="S52">
        <v>0</v>
      </c>
      <c r="T52">
        <v>0</v>
      </c>
      <c r="U52">
        <f>-AC52/R52</f>
        <v>0.48125802169724774</v>
      </c>
      <c r="V52">
        <v>-0.01</v>
      </c>
      <c r="W52">
        <v>56.4</v>
      </c>
      <c r="X52">
        <f t="shared" si="45"/>
        <v>0</v>
      </c>
      <c r="Y52">
        <f t="shared" si="46"/>
        <v>4.5871559633027517E-3</v>
      </c>
      <c r="Z52" s="111">
        <v>5.85</v>
      </c>
      <c r="AA52" s="111">
        <v>10.73</v>
      </c>
      <c r="AB52">
        <f>3*D52-1.657/100*(604+881*(Z52-2.9)/1000)</f>
        <v>-2.6413446015000002</v>
      </c>
      <c r="AC52">
        <f t="shared" si="65"/>
        <v>-1.0491424873000001</v>
      </c>
      <c r="AD52"/>
      <c r="AE52"/>
    </row>
    <row r="53" spans="1:31" x14ac:dyDescent="0.3">
      <c r="N53"/>
      <c r="O53"/>
      <c r="AD53"/>
      <c r="AE53"/>
    </row>
    <row r="54" spans="1:31" x14ac:dyDescent="0.3">
      <c r="N54"/>
      <c r="O54"/>
      <c r="AD54"/>
      <c r="AE54"/>
    </row>
    <row r="55" spans="1:31" x14ac:dyDescent="0.3">
      <c r="N55"/>
      <c r="O55"/>
      <c r="AD55"/>
      <c r="AE55"/>
    </row>
    <row r="56" spans="1:31" x14ac:dyDescent="0.3">
      <c r="N56"/>
      <c r="O56"/>
      <c r="AD56"/>
      <c r="AE56"/>
    </row>
    <row r="57" spans="1:31" x14ac:dyDescent="0.3">
      <c r="N57"/>
      <c r="O57"/>
      <c r="AD57"/>
      <c r="AE57"/>
    </row>
    <row r="58" spans="1:31" x14ac:dyDescent="0.3">
      <c r="N58"/>
      <c r="O58"/>
      <c r="AD58"/>
      <c r="AE58"/>
    </row>
    <row r="59" spans="1:31" x14ac:dyDescent="0.3">
      <c r="N59"/>
      <c r="O59"/>
      <c r="AD59"/>
      <c r="AE59"/>
    </row>
    <row r="60" spans="1:31" x14ac:dyDescent="0.3">
      <c r="N60"/>
      <c r="O60"/>
      <c r="AD60"/>
      <c r="AE60"/>
    </row>
    <row r="61" spans="1:31" x14ac:dyDescent="0.3">
      <c r="N61"/>
      <c r="O61"/>
      <c r="AD61"/>
      <c r="AE61"/>
    </row>
    <row r="62" spans="1:31" x14ac:dyDescent="0.3">
      <c r="N62"/>
      <c r="O62"/>
      <c r="AD62"/>
      <c r="AE62"/>
    </row>
    <row r="63" spans="1:31" x14ac:dyDescent="0.3">
      <c r="N63"/>
      <c r="O63"/>
      <c r="AD63"/>
      <c r="AE63"/>
    </row>
    <row r="64" spans="1:31" x14ac:dyDescent="0.3">
      <c r="N64"/>
      <c r="O64"/>
      <c r="AD64"/>
      <c r="AE64"/>
    </row>
    <row r="65" spans="14:31" x14ac:dyDescent="0.3">
      <c r="N65"/>
      <c r="O65"/>
      <c r="AD65"/>
      <c r="AE65"/>
    </row>
    <row r="66" spans="14:31" x14ac:dyDescent="0.3">
      <c r="N66"/>
      <c r="O66"/>
      <c r="AD66"/>
      <c r="AE66"/>
    </row>
    <row r="67" spans="14:31" x14ac:dyDescent="0.3">
      <c r="N67"/>
      <c r="O67"/>
      <c r="AD67"/>
      <c r="AE67"/>
    </row>
    <row r="68" spans="14:31" x14ac:dyDescent="0.3">
      <c r="N68"/>
      <c r="O68"/>
      <c r="AD68"/>
      <c r="AE68"/>
    </row>
    <row r="69" spans="14:31" x14ac:dyDescent="0.3">
      <c r="N69"/>
      <c r="O69"/>
      <c r="AD69"/>
      <c r="AE69"/>
    </row>
    <row r="70" spans="14:31" x14ac:dyDescent="0.3">
      <c r="N70"/>
      <c r="O70"/>
      <c r="AD70"/>
      <c r="AE70"/>
    </row>
    <row r="71" spans="14:31" x14ac:dyDescent="0.3">
      <c r="N71"/>
      <c r="O71"/>
      <c r="AD71"/>
      <c r="AE71"/>
    </row>
    <row r="72" spans="14:31" x14ac:dyDescent="0.3">
      <c r="N72"/>
      <c r="O72"/>
      <c r="AD72"/>
      <c r="AE72"/>
    </row>
    <row r="73" spans="14:31" x14ac:dyDescent="0.3">
      <c r="N73"/>
      <c r="O73"/>
      <c r="AD73"/>
      <c r="AE73"/>
    </row>
    <row r="74" spans="14:31" x14ac:dyDescent="0.3">
      <c r="N74"/>
      <c r="O74"/>
      <c r="AD74"/>
      <c r="AE74"/>
    </row>
    <row r="75" spans="14:31" x14ac:dyDescent="0.3">
      <c r="N75"/>
      <c r="O75"/>
      <c r="AD75"/>
      <c r="AE75"/>
    </row>
    <row r="76" spans="14:31" x14ac:dyDescent="0.3">
      <c r="N76"/>
      <c r="O76"/>
      <c r="AD76"/>
      <c r="AE76"/>
    </row>
    <row r="77" spans="14:31" x14ac:dyDescent="0.3">
      <c r="N77"/>
      <c r="O77"/>
      <c r="AD77"/>
      <c r="AE77"/>
    </row>
    <row r="78" spans="14:31" x14ac:dyDescent="0.3">
      <c r="N78"/>
      <c r="O78"/>
      <c r="AD78"/>
      <c r="AE78"/>
    </row>
    <row r="79" spans="14:31" x14ac:dyDescent="0.3">
      <c r="N79"/>
      <c r="O79"/>
      <c r="AD79"/>
      <c r="AE79"/>
    </row>
    <row r="80" spans="14:31" x14ac:dyDescent="0.3">
      <c r="N80"/>
      <c r="O80"/>
      <c r="AD80"/>
      <c r="AE80"/>
    </row>
    <row r="81" spans="14:31" x14ac:dyDescent="0.3">
      <c r="N81"/>
      <c r="O81"/>
      <c r="AD81"/>
      <c r="AE81"/>
    </row>
    <row r="82" spans="14:31" x14ac:dyDescent="0.3">
      <c r="N82"/>
      <c r="O82"/>
      <c r="AD82"/>
      <c r="AE82"/>
    </row>
    <row r="83" spans="14:31" x14ac:dyDescent="0.3">
      <c r="N83"/>
      <c r="O83"/>
      <c r="AD83"/>
      <c r="AE83"/>
    </row>
    <row r="84" spans="14:31" x14ac:dyDescent="0.3">
      <c r="N84"/>
      <c r="O84"/>
      <c r="AD84"/>
      <c r="AE84"/>
    </row>
    <row r="85" spans="14:31" x14ac:dyDescent="0.3">
      <c r="N85"/>
      <c r="O85"/>
      <c r="AD85"/>
      <c r="AE85"/>
    </row>
    <row r="86" spans="14:31" x14ac:dyDescent="0.3">
      <c r="N86"/>
      <c r="O86"/>
      <c r="AD86"/>
      <c r="AE86"/>
    </row>
    <row r="87" spans="14:31" x14ac:dyDescent="0.3">
      <c r="N87"/>
      <c r="O87"/>
      <c r="AD87"/>
      <c r="AE87"/>
    </row>
    <row r="88" spans="14:31" x14ac:dyDescent="0.3">
      <c r="N88"/>
      <c r="O88"/>
      <c r="AD88"/>
      <c r="AE88"/>
    </row>
    <row r="89" spans="14:31" x14ac:dyDescent="0.3">
      <c r="N89"/>
      <c r="O89"/>
      <c r="AD89"/>
      <c r="AE89"/>
    </row>
    <row r="90" spans="14:31" x14ac:dyDescent="0.3">
      <c r="N90"/>
      <c r="O90"/>
      <c r="AD90"/>
      <c r="AE90"/>
    </row>
    <row r="91" spans="14:31" x14ac:dyDescent="0.3">
      <c r="N91"/>
      <c r="O91"/>
      <c r="AD91"/>
      <c r="AE91"/>
    </row>
    <row r="92" spans="14:31" x14ac:dyDescent="0.3">
      <c r="N92"/>
      <c r="O92"/>
      <c r="AD92"/>
      <c r="AE92"/>
    </row>
    <row r="93" spans="14:31" x14ac:dyDescent="0.3">
      <c r="N93"/>
      <c r="O93"/>
      <c r="AD93"/>
      <c r="AE93"/>
    </row>
    <row r="94" spans="14:31" x14ac:dyDescent="0.3">
      <c r="N94"/>
      <c r="O94"/>
      <c r="AD94"/>
      <c r="AE94"/>
    </row>
    <row r="95" spans="14:31" x14ac:dyDescent="0.3">
      <c r="N95"/>
      <c r="O95"/>
      <c r="AD95"/>
      <c r="AE95"/>
    </row>
    <row r="96" spans="14:31" x14ac:dyDescent="0.3">
      <c r="N96"/>
      <c r="O96"/>
      <c r="AD96"/>
      <c r="AE96"/>
    </row>
    <row r="97" spans="14:31" x14ac:dyDescent="0.3">
      <c r="N97"/>
      <c r="O97"/>
      <c r="AD97"/>
      <c r="AE97"/>
    </row>
    <row r="98" spans="14:31" x14ac:dyDescent="0.3">
      <c r="N98"/>
      <c r="O98"/>
      <c r="AD98"/>
      <c r="AE98"/>
    </row>
    <row r="99" spans="14:31" x14ac:dyDescent="0.3">
      <c r="N99"/>
      <c r="O99"/>
      <c r="AD99"/>
      <c r="AE99"/>
    </row>
    <row r="100" spans="14:31" x14ac:dyDescent="0.3">
      <c r="N100"/>
      <c r="O100"/>
      <c r="AD100"/>
      <c r="AE100"/>
    </row>
    <row r="101" spans="14:31" x14ac:dyDescent="0.3">
      <c r="N101"/>
      <c r="O101"/>
      <c r="AD101"/>
      <c r="AE101"/>
    </row>
    <row r="102" spans="14:31" x14ac:dyDescent="0.3">
      <c r="N102"/>
      <c r="O102"/>
      <c r="AD102"/>
      <c r="AE102"/>
    </row>
    <row r="103" spans="14:31" x14ac:dyDescent="0.3">
      <c r="N103"/>
      <c r="O103"/>
      <c r="AD103"/>
      <c r="AE103"/>
    </row>
    <row r="104" spans="14:31" x14ac:dyDescent="0.3">
      <c r="N104"/>
      <c r="O104"/>
      <c r="AD104"/>
      <c r="AE104"/>
    </row>
    <row r="105" spans="14:31" x14ac:dyDescent="0.3">
      <c r="N105"/>
      <c r="O105"/>
      <c r="AD105"/>
      <c r="AE105"/>
    </row>
    <row r="106" spans="14:31" x14ac:dyDescent="0.3">
      <c r="N106"/>
      <c r="O106"/>
      <c r="AD106"/>
      <c r="AE106"/>
    </row>
    <row r="107" spans="14:31" x14ac:dyDescent="0.3">
      <c r="N107"/>
      <c r="O107"/>
      <c r="AD107"/>
      <c r="AE107"/>
    </row>
    <row r="108" spans="14:31" x14ac:dyDescent="0.3">
      <c r="N108"/>
      <c r="O108"/>
      <c r="AD108"/>
      <c r="AE108"/>
    </row>
    <row r="109" spans="14:31" x14ac:dyDescent="0.3">
      <c r="N109"/>
      <c r="O109"/>
      <c r="AD109"/>
      <c r="AE109"/>
    </row>
    <row r="110" spans="14:31" x14ac:dyDescent="0.3">
      <c r="N110"/>
      <c r="O110"/>
      <c r="AD110"/>
      <c r="AE110"/>
    </row>
    <row r="111" spans="14:31" x14ac:dyDescent="0.3">
      <c r="N111"/>
      <c r="O111"/>
      <c r="AD111"/>
      <c r="AE111"/>
    </row>
    <row r="112" spans="14:31" x14ac:dyDescent="0.3">
      <c r="N112"/>
      <c r="O112"/>
      <c r="AD112"/>
      <c r="AE112"/>
    </row>
    <row r="113" spans="14:31" x14ac:dyDescent="0.3">
      <c r="N113"/>
      <c r="O113"/>
      <c r="AD113"/>
      <c r="AE113"/>
    </row>
    <row r="114" spans="14:31" x14ac:dyDescent="0.3">
      <c r="N114"/>
      <c r="O114"/>
      <c r="AD114"/>
      <c r="AE114"/>
    </row>
    <row r="115" spans="14:31" x14ac:dyDescent="0.3">
      <c r="N115"/>
      <c r="O115"/>
      <c r="AD115"/>
      <c r="AE115"/>
    </row>
    <row r="116" spans="14:31" x14ac:dyDescent="0.3">
      <c r="N116"/>
      <c r="O116"/>
      <c r="AD116"/>
      <c r="AE116"/>
    </row>
    <row r="117" spans="14:31" x14ac:dyDescent="0.3">
      <c r="N117"/>
      <c r="O117"/>
      <c r="AD117"/>
      <c r="AE117"/>
    </row>
    <row r="118" spans="14:31" x14ac:dyDescent="0.3">
      <c r="N118"/>
      <c r="O118"/>
      <c r="AD118"/>
      <c r="AE118"/>
    </row>
    <row r="119" spans="14:31" x14ac:dyDescent="0.3">
      <c r="N119"/>
      <c r="O119"/>
      <c r="AD119"/>
      <c r="AE119"/>
    </row>
    <row r="120" spans="14:31" x14ac:dyDescent="0.3">
      <c r="N120"/>
      <c r="O120"/>
      <c r="AD120"/>
      <c r="AE120"/>
    </row>
    <row r="121" spans="14:31" x14ac:dyDescent="0.3">
      <c r="N121"/>
      <c r="O121"/>
      <c r="AD121"/>
      <c r="AE121"/>
    </row>
    <row r="122" spans="14:31" x14ac:dyDescent="0.3">
      <c r="N122"/>
      <c r="O122"/>
      <c r="AD122"/>
      <c r="AE122"/>
    </row>
    <row r="123" spans="14:31" x14ac:dyDescent="0.3">
      <c r="N123"/>
      <c r="O123"/>
      <c r="AD123"/>
      <c r="AE123"/>
    </row>
    <row r="124" spans="14:31" x14ac:dyDescent="0.3">
      <c r="N124"/>
      <c r="O124"/>
      <c r="AD124"/>
      <c r="AE124"/>
    </row>
    <row r="125" spans="14:31" x14ac:dyDescent="0.3">
      <c r="N125"/>
      <c r="O125"/>
      <c r="AD125"/>
      <c r="AE125"/>
    </row>
    <row r="126" spans="14:31" x14ac:dyDescent="0.3">
      <c r="N126"/>
      <c r="O126"/>
      <c r="AD126"/>
      <c r="AE126"/>
    </row>
    <row r="127" spans="14:31" x14ac:dyDescent="0.3">
      <c r="N127"/>
      <c r="O127"/>
      <c r="AD127"/>
      <c r="AE127"/>
    </row>
    <row r="128" spans="14:31" x14ac:dyDescent="0.3">
      <c r="N128"/>
      <c r="O128"/>
      <c r="AD128"/>
      <c r="AE128"/>
    </row>
    <row r="129" spans="3:31" x14ac:dyDescent="0.3">
      <c r="N129"/>
      <c r="O129"/>
      <c r="AD129"/>
      <c r="AE129"/>
    </row>
    <row r="130" spans="3:31" x14ac:dyDescent="0.3">
      <c r="N130"/>
      <c r="O130"/>
      <c r="AD130"/>
      <c r="AE130"/>
    </row>
    <row r="131" spans="3:31" x14ac:dyDescent="0.3">
      <c r="N131"/>
      <c r="O131"/>
      <c r="AD131"/>
      <c r="AE131"/>
    </row>
    <row r="132" spans="3:31" x14ac:dyDescent="0.3">
      <c r="N132"/>
      <c r="O132"/>
      <c r="AD132"/>
      <c r="AE132"/>
    </row>
    <row r="133" spans="3:31" x14ac:dyDescent="0.3">
      <c r="N133"/>
      <c r="O133"/>
      <c r="AD133"/>
      <c r="AE133"/>
    </row>
    <row r="134" spans="3:31" x14ac:dyDescent="0.3">
      <c r="N134"/>
      <c r="O134"/>
      <c r="AD134"/>
      <c r="AE134"/>
    </row>
    <row r="135" spans="3:31" x14ac:dyDescent="0.3">
      <c r="N135"/>
      <c r="O135"/>
      <c r="AD135"/>
      <c r="AE135"/>
    </row>
    <row r="136" spans="3:31" x14ac:dyDescent="0.3">
      <c r="N136"/>
      <c r="O136"/>
      <c r="AD136"/>
      <c r="AE136"/>
    </row>
    <row r="137" spans="3:31" x14ac:dyDescent="0.3">
      <c r="N137"/>
      <c r="O137"/>
      <c r="AD137"/>
      <c r="AE137"/>
    </row>
    <row r="138" spans="3:31" x14ac:dyDescent="0.3">
      <c r="C138"/>
      <c r="N138"/>
      <c r="O138"/>
      <c r="AD138"/>
      <c r="AE138"/>
    </row>
    <row r="139" spans="3:31" x14ac:dyDescent="0.3">
      <c r="C139"/>
      <c r="N139"/>
      <c r="O139"/>
      <c r="AD139"/>
      <c r="AE139"/>
    </row>
    <row r="140" spans="3:31" x14ac:dyDescent="0.3">
      <c r="C140"/>
      <c r="N140"/>
      <c r="O140"/>
      <c r="AD140"/>
      <c r="AE140"/>
    </row>
    <row r="141" spans="3:31" x14ac:dyDescent="0.3">
      <c r="C141"/>
      <c r="N141"/>
      <c r="O141"/>
      <c r="AD141"/>
      <c r="AE141"/>
    </row>
    <row r="142" spans="3:31" x14ac:dyDescent="0.3">
      <c r="C142"/>
      <c r="N142"/>
      <c r="O142"/>
      <c r="AD142"/>
      <c r="AE142"/>
    </row>
    <row r="143" spans="3:31" x14ac:dyDescent="0.3">
      <c r="C143"/>
      <c r="N143"/>
      <c r="O143"/>
      <c r="AD143"/>
      <c r="AE143"/>
    </row>
    <row r="144" spans="3:31" x14ac:dyDescent="0.3">
      <c r="C144"/>
      <c r="N144"/>
      <c r="O144"/>
      <c r="AD144"/>
      <c r="AE144"/>
    </row>
    <row r="145" spans="3:31" x14ac:dyDescent="0.3">
      <c r="C145"/>
      <c r="N145"/>
      <c r="O145"/>
      <c r="AD145"/>
      <c r="AE145"/>
    </row>
    <row r="146" spans="3:31" x14ac:dyDescent="0.3">
      <c r="C146"/>
      <c r="N146"/>
      <c r="O146"/>
      <c r="AD146"/>
      <c r="AE146"/>
    </row>
    <row r="147" spans="3:31" x14ac:dyDescent="0.3">
      <c r="C147"/>
      <c r="N147"/>
      <c r="O147"/>
      <c r="AD147"/>
      <c r="AE147"/>
    </row>
    <row r="148" spans="3:31" x14ac:dyDescent="0.3">
      <c r="C148"/>
      <c r="N148"/>
      <c r="O148"/>
      <c r="AD148"/>
      <c r="AE148"/>
    </row>
    <row r="149" spans="3:31" x14ac:dyDescent="0.3">
      <c r="C149"/>
      <c r="N149"/>
      <c r="O149"/>
      <c r="AD149"/>
      <c r="AE149"/>
    </row>
    <row r="150" spans="3:31" x14ac:dyDescent="0.3">
      <c r="C150"/>
      <c r="N150"/>
      <c r="O150"/>
      <c r="AD150"/>
      <c r="AE150"/>
    </row>
    <row r="151" spans="3:31" x14ac:dyDescent="0.3">
      <c r="C151"/>
      <c r="N151"/>
      <c r="O151"/>
      <c r="AD151"/>
      <c r="AE151"/>
    </row>
    <row r="152" spans="3:31" x14ac:dyDescent="0.3">
      <c r="N152"/>
      <c r="O152"/>
      <c r="AD152"/>
      <c r="AE152"/>
    </row>
    <row r="153" spans="3:31" x14ac:dyDescent="0.3">
      <c r="N153"/>
      <c r="O153"/>
      <c r="AD153"/>
      <c r="AE153"/>
    </row>
    <row r="154" spans="3:31" x14ac:dyDescent="0.3">
      <c r="N154"/>
      <c r="O154"/>
      <c r="AD154"/>
      <c r="AE154"/>
    </row>
    <row r="155" spans="3:31" x14ac:dyDescent="0.3">
      <c r="N155"/>
      <c r="O155"/>
      <c r="AD155"/>
      <c r="AE155"/>
    </row>
    <row r="156" spans="3:31" x14ac:dyDescent="0.3">
      <c r="N156"/>
      <c r="O156"/>
      <c r="AD156"/>
      <c r="AE156"/>
    </row>
    <row r="157" spans="3:31" x14ac:dyDescent="0.3">
      <c r="N157"/>
      <c r="O157"/>
      <c r="AD157"/>
      <c r="AE157"/>
    </row>
    <row r="158" spans="3:31" x14ac:dyDescent="0.3">
      <c r="N158"/>
      <c r="O158"/>
      <c r="AD158"/>
      <c r="AE158"/>
    </row>
    <row r="159" spans="3:31" x14ac:dyDescent="0.3">
      <c r="N159"/>
      <c r="O159"/>
      <c r="AD159"/>
      <c r="AE159"/>
    </row>
    <row r="160" spans="3:31" x14ac:dyDescent="0.3">
      <c r="N160"/>
      <c r="O160"/>
      <c r="AD160"/>
      <c r="AE160"/>
    </row>
    <row r="161" spans="14:31" x14ac:dyDescent="0.3">
      <c r="N161"/>
      <c r="O161"/>
      <c r="AD161"/>
      <c r="AE161"/>
    </row>
    <row r="162" spans="14:31" x14ac:dyDescent="0.3">
      <c r="N162"/>
      <c r="O162"/>
      <c r="AD162"/>
      <c r="AE162"/>
    </row>
    <row r="163" spans="14:31" x14ac:dyDescent="0.3">
      <c r="N163"/>
      <c r="O163"/>
      <c r="AD163"/>
      <c r="AE163"/>
    </row>
    <row r="164" spans="14:31" x14ac:dyDescent="0.3">
      <c r="N164"/>
      <c r="O164"/>
      <c r="AD164"/>
      <c r="AE164"/>
    </row>
    <row r="165" spans="14:31" x14ac:dyDescent="0.3">
      <c r="N165"/>
      <c r="O165"/>
      <c r="AD165"/>
      <c r="AE165"/>
    </row>
    <row r="166" spans="14:31" x14ac:dyDescent="0.3">
      <c r="N166"/>
      <c r="O166"/>
      <c r="AD166"/>
      <c r="AE166"/>
    </row>
    <row r="167" spans="14:31" x14ac:dyDescent="0.3">
      <c r="N167"/>
      <c r="O167"/>
      <c r="AD167"/>
      <c r="AE167"/>
    </row>
    <row r="168" spans="14:31" x14ac:dyDescent="0.3">
      <c r="N168"/>
      <c r="O168"/>
      <c r="AD168"/>
      <c r="AE168"/>
    </row>
    <row r="169" spans="14:31" x14ac:dyDescent="0.3">
      <c r="N169"/>
      <c r="O169"/>
      <c r="AD169"/>
      <c r="AE169"/>
    </row>
    <row r="170" spans="14:31" x14ac:dyDescent="0.3">
      <c r="N170"/>
      <c r="O170"/>
      <c r="AD170"/>
      <c r="AE170"/>
    </row>
    <row r="171" spans="14:31" x14ac:dyDescent="0.3">
      <c r="N171"/>
      <c r="O171"/>
      <c r="AD171"/>
      <c r="AE171"/>
    </row>
    <row r="172" spans="14:31" x14ac:dyDescent="0.3">
      <c r="N172"/>
      <c r="O172"/>
      <c r="AD172"/>
      <c r="AE172"/>
    </row>
    <row r="173" spans="14:31" x14ac:dyDescent="0.3">
      <c r="N173"/>
      <c r="O173"/>
      <c r="AD173"/>
      <c r="AE173"/>
    </row>
    <row r="174" spans="14:31" x14ac:dyDescent="0.3">
      <c r="N174"/>
      <c r="O174"/>
      <c r="AD174"/>
      <c r="AE174"/>
    </row>
    <row r="175" spans="14:31" x14ac:dyDescent="0.3">
      <c r="N175"/>
      <c r="O175"/>
      <c r="AD175"/>
      <c r="AE175"/>
    </row>
    <row r="176" spans="14:31" x14ac:dyDescent="0.3">
      <c r="N176"/>
      <c r="O176"/>
      <c r="AD176"/>
      <c r="AE176"/>
    </row>
    <row r="177" spans="14:31" x14ac:dyDescent="0.3">
      <c r="N177"/>
      <c r="O177"/>
      <c r="AD177"/>
      <c r="AE177"/>
    </row>
    <row r="178" spans="14:31" x14ac:dyDescent="0.3">
      <c r="N178"/>
      <c r="O178"/>
      <c r="AD178"/>
      <c r="AE178"/>
    </row>
    <row r="179" spans="14:31" x14ac:dyDescent="0.3">
      <c r="N179"/>
      <c r="O179"/>
      <c r="AD179"/>
      <c r="AE179"/>
    </row>
    <row r="180" spans="14:31" x14ac:dyDescent="0.3">
      <c r="N180"/>
      <c r="O180"/>
      <c r="AD180"/>
      <c r="AE180"/>
    </row>
    <row r="181" spans="14:31" x14ac:dyDescent="0.3">
      <c r="N181"/>
      <c r="O181"/>
      <c r="AD181"/>
      <c r="AE181"/>
    </row>
    <row r="182" spans="14:31" x14ac:dyDescent="0.3">
      <c r="N182"/>
      <c r="O182"/>
      <c r="AD182"/>
      <c r="AE182"/>
    </row>
    <row r="183" spans="14:31" x14ac:dyDescent="0.3">
      <c r="N183"/>
      <c r="O183"/>
      <c r="AD183"/>
      <c r="AE183"/>
    </row>
    <row r="184" spans="14:31" x14ac:dyDescent="0.3">
      <c r="N184"/>
      <c r="O184"/>
      <c r="AD184"/>
      <c r="AE184"/>
    </row>
    <row r="185" spans="14:31" x14ac:dyDescent="0.3">
      <c r="N185"/>
      <c r="O185"/>
      <c r="AD185"/>
      <c r="AE185"/>
    </row>
    <row r="186" spans="14:31" x14ac:dyDescent="0.3">
      <c r="N186"/>
      <c r="O186"/>
      <c r="AD186"/>
      <c r="AE186"/>
    </row>
    <row r="187" spans="14:31" x14ac:dyDescent="0.3">
      <c r="N187"/>
      <c r="O187"/>
      <c r="AD187"/>
      <c r="AE187"/>
    </row>
    <row r="188" spans="14:31" x14ac:dyDescent="0.3">
      <c r="N188"/>
      <c r="O188"/>
      <c r="AD188"/>
      <c r="AE188"/>
    </row>
    <row r="189" spans="14:31" x14ac:dyDescent="0.3">
      <c r="N189"/>
      <c r="O189"/>
      <c r="AD189"/>
      <c r="AE189"/>
    </row>
    <row r="190" spans="14:31" x14ac:dyDescent="0.3">
      <c r="N190"/>
      <c r="O190"/>
      <c r="AD190"/>
      <c r="AE190"/>
    </row>
    <row r="191" spans="14:31" x14ac:dyDescent="0.3">
      <c r="N191"/>
      <c r="O191"/>
      <c r="AD191"/>
      <c r="AE191"/>
    </row>
    <row r="192" spans="14:31" x14ac:dyDescent="0.3">
      <c r="N192"/>
      <c r="O192"/>
      <c r="AD192"/>
      <c r="AE192"/>
    </row>
    <row r="193" spans="14:31" x14ac:dyDescent="0.3">
      <c r="N193"/>
      <c r="O193"/>
      <c r="AD193"/>
      <c r="AE193"/>
    </row>
    <row r="194" spans="14:31" x14ac:dyDescent="0.3">
      <c r="N194"/>
      <c r="O194"/>
      <c r="AD194"/>
      <c r="AE194"/>
    </row>
    <row r="195" spans="14:31" x14ac:dyDescent="0.3">
      <c r="N195"/>
      <c r="O195"/>
      <c r="AD195"/>
      <c r="AE195"/>
    </row>
    <row r="196" spans="14:31" x14ac:dyDescent="0.3">
      <c r="N196"/>
      <c r="O196"/>
      <c r="AD196"/>
      <c r="AE196"/>
    </row>
    <row r="197" spans="14:31" x14ac:dyDescent="0.3">
      <c r="N197"/>
      <c r="O197"/>
      <c r="AD197"/>
      <c r="AE197"/>
    </row>
    <row r="198" spans="14:31" x14ac:dyDescent="0.3">
      <c r="N198"/>
      <c r="O198"/>
      <c r="AD198"/>
      <c r="AE198"/>
    </row>
    <row r="199" spans="14:31" x14ac:dyDescent="0.3">
      <c r="N199"/>
      <c r="O199"/>
      <c r="AD199"/>
      <c r="AE199"/>
    </row>
    <row r="200" spans="14:31" x14ac:dyDescent="0.3">
      <c r="N200"/>
      <c r="O200"/>
      <c r="AD200"/>
      <c r="AE200"/>
    </row>
    <row r="201" spans="14:31" x14ac:dyDescent="0.3">
      <c r="N201"/>
      <c r="O201"/>
      <c r="AD201"/>
      <c r="AE201"/>
    </row>
    <row r="202" spans="14:31" x14ac:dyDescent="0.3">
      <c r="N202"/>
      <c r="O202"/>
      <c r="AD202"/>
      <c r="AE202"/>
    </row>
    <row r="203" spans="14:31" x14ac:dyDescent="0.3">
      <c r="N203"/>
      <c r="O203"/>
      <c r="AD203"/>
      <c r="AE203"/>
    </row>
    <row r="204" spans="14:31" x14ac:dyDescent="0.3">
      <c r="N204"/>
      <c r="O204"/>
      <c r="AD204"/>
      <c r="AE204"/>
    </row>
    <row r="205" spans="14:31" x14ac:dyDescent="0.3">
      <c r="N205"/>
      <c r="O205"/>
      <c r="AD205"/>
      <c r="AE205"/>
    </row>
    <row r="206" spans="14:31" x14ac:dyDescent="0.3">
      <c r="N206"/>
      <c r="O206"/>
      <c r="AD206"/>
      <c r="AE206"/>
    </row>
    <row r="207" spans="14:31" x14ac:dyDescent="0.3">
      <c r="N207"/>
      <c r="O207"/>
      <c r="AD207"/>
      <c r="AE207"/>
    </row>
    <row r="208" spans="14:31" x14ac:dyDescent="0.3">
      <c r="N208"/>
      <c r="O208"/>
      <c r="AD208"/>
      <c r="AE208"/>
    </row>
    <row r="209" spans="14:31" x14ac:dyDescent="0.3">
      <c r="N209"/>
      <c r="O209"/>
      <c r="AD209"/>
      <c r="AE209"/>
    </row>
    <row r="210" spans="14:31" x14ac:dyDescent="0.3">
      <c r="N210"/>
      <c r="O210"/>
      <c r="AD210"/>
      <c r="AE210"/>
    </row>
    <row r="211" spans="14:31" x14ac:dyDescent="0.3">
      <c r="N211"/>
      <c r="O211"/>
      <c r="AD211"/>
      <c r="AE211"/>
    </row>
    <row r="212" spans="14:31" x14ac:dyDescent="0.3">
      <c r="N212"/>
      <c r="O212"/>
      <c r="AD212"/>
      <c r="AE212"/>
    </row>
    <row r="213" spans="14:31" x14ac:dyDescent="0.3">
      <c r="N213"/>
      <c r="O213"/>
      <c r="AD213"/>
      <c r="AE213"/>
    </row>
    <row r="214" spans="14:31" x14ac:dyDescent="0.3">
      <c r="N214"/>
      <c r="O214"/>
      <c r="AD214"/>
      <c r="AE214"/>
    </row>
    <row r="215" spans="14:31" x14ac:dyDescent="0.3">
      <c r="N215"/>
      <c r="O215"/>
      <c r="AD215"/>
      <c r="AE215"/>
    </row>
    <row r="216" spans="14:31" x14ac:dyDescent="0.3">
      <c r="N216"/>
      <c r="O216"/>
      <c r="AD216"/>
      <c r="AE216"/>
    </row>
    <row r="217" spans="14:31" x14ac:dyDescent="0.3">
      <c r="N217"/>
      <c r="O217"/>
      <c r="AD217"/>
      <c r="AE217"/>
    </row>
    <row r="218" spans="14:31" x14ac:dyDescent="0.3">
      <c r="N218"/>
      <c r="O218"/>
      <c r="AD218"/>
      <c r="AE218"/>
    </row>
    <row r="219" spans="14:31" x14ac:dyDescent="0.3">
      <c r="N219"/>
      <c r="O219"/>
      <c r="AD219"/>
      <c r="AE219"/>
    </row>
    <row r="220" spans="14:31" x14ac:dyDescent="0.3">
      <c r="N220"/>
      <c r="O220"/>
      <c r="AD220"/>
      <c r="AE220"/>
    </row>
    <row r="221" spans="14:31" x14ac:dyDescent="0.3">
      <c r="N221"/>
      <c r="O221"/>
      <c r="AD221"/>
      <c r="AE221"/>
    </row>
    <row r="222" spans="14:31" x14ac:dyDescent="0.3">
      <c r="N222"/>
      <c r="O222"/>
      <c r="AD222"/>
      <c r="AE222"/>
    </row>
    <row r="223" spans="14:31" x14ac:dyDescent="0.3">
      <c r="N223"/>
      <c r="O223"/>
      <c r="AD223"/>
      <c r="AE223"/>
    </row>
    <row r="224" spans="14:31" x14ac:dyDescent="0.3">
      <c r="N224"/>
      <c r="O224"/>
      <c r="AD224"/>
      <c r="AE224"/>
    </row>
    <row r="225" spans="14:31" x14ac:dyDescent="0.3">
      <c r="N225"/>
      <c r="O225"/>
      <c r="AD225"/>
      <c r="AE225"/>
    </row>
    <row r="226" spans="14:31" x14ac:dyDescent="0.3">
      <c r="N226"/>
      <c r="O226"/>
      <c r="AD226"/>
      <c r="AE226"/>
    </row>
    <row r="227" spans="14:31" x14ac:dyDescent="0.3">
      <c r="N227"/>
      <c r="O227"/>
      <c r="AD227"/>
      <c r="AE227"/>
    </row>
    <row r="228" spans="14:31" x14ac:dyDescent="0.3">
      <c r="N228"/>
      <c r="O228"/>
      <c r="AD228"/>
      <c r="AE228"/>
    </row>
    <row r="229" spans="14:31" x14ac:dyDescent="0.3">
      <c r="N229"/>
      <c r="O229"/>
      <c r="AD229"/>
      <c r="AE229"/>
    </row>
    <row r="230" spans="14:31" x14ac:dyDescent="0.3">
      <c r="N230"/>
      <c r="O230"/>
      <c r="AD230"/>
      <c r="AE230"/>
    </row>
    <row r="231" spans="14:31" x14ac:dyDescent="0.3">
      <c r="N231"/>
      <c r="O231"/>
      <c r="AD231"/>
      <c r="AE231"/>
    </row>
    <row r="232" spans="14:31" x14ac:dyDescent="0.3">
      <c r="N232"/>
      <c r="O232"/>
      <c r="AD232"/>
      <c r="AE232"/>
    </row>
    <row r="233" spans="14:31" x14ac:dyDescent="0.3">
      <c r="N233"/>
      <c r="O233"/>
      <c r="AD233"/>
      <c r="AE233"/>
    </row>
    <row r="234" spans="14:31" x14ac:dyDescent="0.3">
      <c r="N234"/>
      <c r="O234"/>
      <c r="AD234"/>
      <c r="AE234"/>
    </row>
    <row r="235" spans="14:31" x14ac:dyDescent="0.3">
      <c r="N235"/>
      <c r="O235"/>
      <c r="AD235"/>
      <c r="AE235"/>
    </row>
    <row r="236" spans="14:31" x14ac:dyDescent="0.3">
      <c r="N236"/>
      <c r="O236"/>
      <c r="AD236"/>
      <c r="AE236"/>
    </row>
    <row r="237" spans="14:31" x14ac:dyDescent="0.3">
      <c r="N237"/>
      <c r="O237"/>
      <c r="AD237"/>
      <c r="AE237"/>
    </row>
    <row r="238" spans="14:31" x14ac:dyDescent="0.3">
      <c r="N238"/>
      <c r="O238"/>
      <c r="AD238"/>
      <c r="AE238"/>
    </row>
    <row r="239" spans="14:31" x14ac:dyDescent="0.3">
      <c r="N239"/>
      <c r="O239"/>
      <c r="AD239"/>
      <c r="AE239"/>
    </row>
    <row r="240" spans="14:31" x14ac:dyDescent="0.3">
      <c r="N240"/>
      <c r="O240"/>
      <c r="AD240"/>
      <c r="AE240"/>
    </row>
    <row r="241" spans="14:31" x14ac:dyDescent="0.3">
      <c r="N241"/>
      <c r="O241"/>
      <c r="AD241"/>
      <c r="AE241"/>
    </row>
    <row r="242" spans="14:31" x14ac:dyDescent="0.3">
      <c r="N242"/>
      <c r="O242"/>
      <c r="AD242"/>
      <c r="AE242"/>
    </row>
    <row r="243" spans="14:31" x14ac:dyDescent="0.3">
      <c r="N243"/>
      <c r="O243"/>
      <c r="AD243"/>
      <c r="AE243"/>
    </row>
    <row r="244" spans="14:31" x14ac:dyDescent="0.3">
      <c r="N244"/>
      <c r="O244"/>
      <c r="AD244"/>
      <c r="AE244"/>
    </row>
    <row r="245" spans="14:31" x14ac:dyDescent="0.3">
      <c r="N245"/>
      <c r="O245"/>
      <c r="AD245"/>
      <c r="AE245"/>
    </row>
    <row r="246" spans="14:31" x14ac:dyDescent="0.3">
      <c r="N246"/>
      <c r="O246"/>
      <c r="AD246"/>
      <c r="AE246"/>
    </row>
    <row r="247" spans="14:31" x14ac:dyDescent="0.3">
      <c r="N247"/>
      <c r="O247"/>
      <c r="AD247"/>
      <c r="AE247"/>
    </row>
    <row r="248" spans="14:31" x14ac:dyDescent="0.3">
      <c r="N248"/>
      <c r="O248"/>
      <c r="AD248"/>
      <c r="AE248"/>
    </row>
    <row r="249" spans="14:31" x14ac:dyDescent="0.3">
      <c r="N249"/>
      <c r="O249"/>
      <c r="AD249"/>
      <c r="AE249"/>
    </row>
    <row r="250" spans="14:31" x14ac:dyDescent="0.3">
      <c r="N250"/>
      <c r="O250"/>
      <c r="AD250"/>
      <c r="AE250"/>
    </row>
    <row r="251" spans="14:31" x14ac:dyDescent="0.3">
      <c r="N251"/>
      <c r="O251"/>
      <c r="AD251"/>
      <c r="AE251"/>
    </row>
    <row r="252" spans="14:31" x14ac:dyDescent="0.3">
      <c r="N252"/>
      <c r="O252"/>
      <c r="AD252"/>
      <c r="AE252"/>
    </row>
    <row r="253" spans="14:31" x14ac:dyDescent="0.3">
      <c r="N253"/>
      <c r="O253"/>
      <c r="AD253"/>
      <c r="AE253"/>
    </row>
    <row r="254" spans="14:31" x14ac:dyDescent="0.3">
      <c r="N254"/>
      <c r="O254"/>
      <c r="AD254"/>
      <c r="AE254"/>
    </row>
    <row r="255" spans="14:31" x14ac:dyDescent="0.3">
      <c r="N255"/>
      <c r="O255"/>
      <c r="AD255"/>
      <c r="AE255"/>
    </row>
    <row r="256" spans="14:31" x14ac:dyDescent="0.3">
      <c r="N256"/>
      <c r="O256"/>
      <c r="AD256"/>
      <c r="AE256"/>
    </row>
    <row r="257" spans="14:31" x14ac:dyDescent="0.3">
      <c r="N257"/>
      <c r="O257"/>
      <c r="AD257"/>
      <c r="AE257"/>
    </row>
    <row r="258" spans="14:31" x14ac:dyDescent="0.3">
      <c r="N258"/>
      <c r="O258"/>
      <c r="AD258"/>
      <c r="AE258"/>
    </row>
    <row r="259" spans="14:31" x14ac:dyDescent="0.3">
      <c r="N259"/>
      <c r="O259"/>
      <c r="AD259"/>
      <c r="AE259"/>
    </row>
    <row r="260" spans="14:31" x14ac:dyDescent="0.3">
      <c r="N260"/>
      <c r="O260"/>
      <c r="AD260"/>
      <c r="AE260"/>
    </row>
    <row r="261" spans="14:31" x14ac:dyDescent="0.3">
      <c r="N261"/>
      <c r="O261"/>
      <c r="AD261"/>
      <c r="AE261"/>
    </row>
    <row r="262" spans="14:31" x14ac:dyDescent="0.3">
      <c r="N262"/>
      <c r="O262"/>
      <c r="AD262"/>
      <c r="AE262"/>
    </row>
    <row r="263" spans="14:31" x14ac:dyDescent="0.3">
      <c r="N263"/>
      <c r="O263"/>
      <c r="AD263"/>
      <c r="AE263"/>
    </row>
    <row r="264" spans="14:31" x14ac:dyDescent="0.3">
      <c r="N264"/>
      <c r="O264"/>
      <c r="AD264"/>
      <c r="AE264"/>
    </row>
    <row r="265" spans="14:31" x14ac:dyDescent="0.3">
      <c r="N265"/>
      <c r="O265"/>
      <c r="AD265"/>
      <c r="AE265"/>
    </row>
    <row r="266" spans="14:31" x14ac:dyDescent="0.3">
      <c r="N266"/>
      <c r="O266"/>
      <c r="AD266"/>
      <c r="AE266"/>
    </row>
    <row r="267" spans="14:31" x14ac:dyDescent="0.3">
      <c r="N267"/>
      <c r="O267"/>
      <c r="AD267"/>
      <c r="AE267"/>
    </row>
    <row r="268" spans="14:31" x14ac:dyDescent="0.3">
      <c r="N268"/>
      <c r="O268"/>
      <c r="AD268"/>
      <c r="AE268"/>
    </row>
    <row r="269" spans="14:31" x14ac:dyDescent="0.3">
      <c r="N269"/>
      <c r="O269"/>
      <c r="AD269"/>
      <c r="AE269"/>
    </row>
    <row r="270" spans="14:31" x14ac:dyDescent="0.3">
      <c r="N270"/>
      <c r="O270"/>
      <c r="AD270"/>
      <c r="AE270"/>
    </row>
    <row r="271" spans="14:31" x14ac:dyDescent="0.3">
      <c r="N271"/>
      <c r="O271"/>
      <c r="AD271"/>
      <c r="AE271"/>
    </row>
    <row r="272" spans="14:31" x14ac:dyDescent="0.3">
      <c r="N272"/>
      <c r="O272"/>
      <c r="AD272"/>
      <c r="AE272"/>
    </row>
    <row r="273" spans="14:31" x14ac:dyDescent="0.3">
      <c r="N273"/>
      <c r="O273"/>
      <c r="AD273"/>
      <c r="AE273"/>
    </row>
    <row r="274" spans="14:31" x14ac:dyDescent="0.3">
      <c r="N274"/>
      <c r="O274"/>
      <c r="AD274"/>
      <c r="AE274"/>
    </row>
    <row r="275" spans="14:31" x14ac:dyDescent="0.3">
      <c r="N275"/>
      <c r="O275"/>
      <c r="AD275"/>
      <c r="AE275"/>
    </row>
    <row r="276" spans="14:31" x14ac:dyDescent="0.3">
      <c r="N276"/>
      <c r="O276"/>
      <c r="AD276"/>
      <c r="AE276"/>
    </row>
    <row r="277" spans="14:31" x14ac:dyDescent="0.3">
      <c r="N277"/>
      <c r="O277"/>
      <c r="AD277"/>
      <c r="AE277"/>
    </row>
    <row r="278" spans="14:31" x14ac:dyDescent="0.3">
      <c r="N278"/>
      <c r="O278"/>
      <c r="AD278"/>
      <c r="AE278"/>
    </row>
    <row r="279" spans="14:31" x14ac:dyDescent="0.3">
      <c r="N279"/>
      <c r="O279"/>
      <c r="AD279"/>
      <c r="AE279"/>
    </row>
    <row r="280" spans="14:31" x14ac:dyDescent="0.3">
      <c r="N280"/>
      <c r="O280"/>
      <c r="AD280"/>
      <c r="AE280"/>
    </row>
    <row r="281" spans="14:31" x14ac:dyDescent="0.3">
      <c r="N281"/>
      <c r="O281"/>
      <c r="AD281"/>
      <c r="AE281"/>
    </row>
    <row r="282" spans="14:31" x14ac:dyDescent="0.3">
      <c r="N282"/>
      <c r="O282"/>
      <c r="AD282"/>
      <c r="AE282"/>
    </row>
    <row r="283" spans="14:31" x14ac:dyDescent="0.3">
      <c r="N283"/>
      <c r="O283"/>
      <c r="AD283"/>
      <c r="AE283"/>
    </row>
    <row r="284" spans="14:31" x14ac:dyDescent="0.3">
      <c r="N284"/>
      <c r="O284"/>
      <c r="AD284"/>
      <c r="AE284"/>
    </row>
    <row r="285" spans="14:31" x14ac:dyDescent="0.3">
      <c r="N285"/>
      <c r="O285"/>
      <c r="AD285"/>
      <c r="AE285"/>
    </row>
    <row r="286" spans="14:31" x14ac:dyDescent="0.3">
      <c r="N286"/>
      <c r="O286"/>
      <c r="AD286"/>
      <c r="AE286"/>
    </row>
    <row r="287" spans="14:31" x14ac:dyDescent="0.3">
      <c r="N287"/>
      <c r="O287"/>
      <c r="AD287"/>
      <c r="AE287"/>
    </row>
    <row r="288" spans="14:31" x14ac:dyDescent="0.3">
      <c r="N288"/>
      <c r="O288"/>
      <c r="AD288"/>
      <c r="AE288"/>
    </row>
    <row r="289" spans="14:31" x14ac:dyDescent="0.3">
      <c r="N289"/>
      <c r="O289"/>
      <c r="AD289"/>
      <c r="AE289"/>
    </row>
    <row r="290" spans="14:31" x14ac:dyDescent="0.3">
      <c r="N290"/>
      <c r="O290"/>
      <c r="AD290"/>
      <c r="AE290"/>
    </row>
    <row r="291" spans="14:31" x14ac:dyDescent="0.3">
      <c r="N291"/>
      <c r="O291"/>
      <c r="AD291"/>
      <c r="AE291"/>
    </row>
    <row r="292" spans="14:31" x14ac:dyDescent="0.3">
      <c r="N292"/>
      <c r="O292"/>
      <c r="AD292"/>
      <c r="AE292"/>
    </row>
    <row r="293" spans="14:31" x14ac:dyDescent="0.3">
      <c r="N293"/>
      <c r="O293"/>
      <c r="AD293"/>
      <c r="AE293"/>
    </row>
    <row r="294" spans="14:31" x14ac:dyDescent="0.3">
      <c r="N294"/>
      <c r="O294"/>
      <c r="AD294"/>
      <c r="AE294"/>
    </row>
    <row r="295" spans="14:31" x14ac:dyDescent="0.3">
      <c r="N295"/>
      <c r="O295"/>
      <c r="AD295"/>
      <c r="AE295"/>
    </row>
    <row r="296" spans="14:31" x14ac:dyDescent="0.3">
      <c r="N296"/>
      <c r="O296"/>
      <c r="AD296"/>
      <c r="AE296"/>
    </row>
    <row r="297" spans="14:31" x14ac:dyDescent="0.3">
      <c r="N297"/>
      <c r="O297"/>
      <c r="AD297"/>
      <c r="AE297"/>
    </row>
    <row r="298" spans="14:31" x14ac:dyDescent="0.3">
      <c r="N298"/>
      <c r="O298"/>
      <c r="AD298"/>
      <c r="AE298"/>
    </row>
    <row r="299" spans="14:31" x14ac:dyDescent="0.3">
      <c r="N299"/>
      <c r="O299"/>
      <c r="AD299"/>
      <c r="AE299"/>
    </row>
    <row r="300" spans="14:31" x14ac:dyDescent="0.3">
      <c r="N300"/>
      <c r="O300"/>
      <c r="AD300"/>
      <c r="AE300"/>
    </row>
    <row r="301" spans="14:31" x14ac:dyDescent="0.3">
      <c r="N301"/>
      <c r="O301"/>
      <c r="AD301"/>
      <c r="AE301"/>
    </row>
    <row r="302" spans="14:31" x14ac:dyDescent="0.3">
      <c r="N302"/>
      <c r="O302"/>
      <c r="AD302"/>
      <c r="AE302"/>
    </row>
    <row r="303" spans="14:31" x14ac:dyDescent="0.3">
      <c r="N303"/>
      <c r="O303"/>
      <c r="AD303"/>
      <c r="AE303"/>
    </row>
    <row r="304" spans="14:31" x14ac:dyDescent="0.3">
      <c r="N304"/>
      <c r="O304"/>
      <c r="AD304"/>
      <c r="AE304"/>
    </row>
    <row r="305" spans="14:31" x14ac:dyDescent="0.3">
      <c r="N305"/>
      <c r="O305"/>
      <c r="AD305"/>
      <c r="AE305"/>
    </row>
    <row r="306" spans="14:31" x14ac:dyDescent="0.3">
      <c r="N306"/>
      <c r="O306"/>
      <c r="AD306"/>
      <c r="AE306"/>
    </row>
    <row r="307" spans="14:31" x14ac:dyDescent="0.3">
      <c r="N307"/>
      <c r="O307"/>
      <c r="AD307"/>
      <c r="AE307"/>
    </row>
    <row r="308" spans="14:31" x14ac:dyDescent="0.3">
      <c r="N308"/>
      <c r="O308"/>
      <c r="AD308"/>
      <c r="AE308"/>
    </row>
    <row r="309" spans="14:31" x14ac:dyDescent="0.3">
      <c r="N309"/>
      <c r="O309"/>
      <c r="AD309"/>
      <c r="AE309"/>
    </row>
    <row r="310" spans="14:31" x14ac:dyDescent="0.3">
      <c r="N310"/>
      <c r="O310"/>
      <c r="AD310"/>
      <c r="AE310"/>
    </row>
    <row r="311" spans="14:31" x14ac:dyDescent="0.3">
      <c r="N311"/>
      <c r="O311"/>
      <c r="AD311"/>
      <c r="AE311"/>
    </row>
    <row r="312" spans="14:31" x14ac:dyDescent="0.3">
      <c r="N312"/>
      <c r="O312"/>
      <c r="AD312"/>
      <c r="AE312"/>
    </row>
    <row r="313" spans="14:31" x14ac:dyDescent="0.3">
      <c r="N313"/>
      <c r="O313"/>
      <c r="AD313"/>
      <c r="AE313"/>
    </row>
    <row r="314" spans="14:31" x14ac:dyDescent="0.3">
      <c r="N314"/>
      <c r="O314"/>
      <c r="AD314"/>
      <c r="AE314"/>
    </row>
    <row r="315" spans="14:31" x14ac:dyDescent="0.3">
      <c r="N315"/>
      <c r="O315"/>
      <c r="AD315"/>
      <c r="AE315"/>
    </row>
    <row r="316" spans="14:31" x14ac:dyDescent="0.3">
      <c r="N316"/>
      <c r="O316"/>
      <c r="AD316"/>
      <c r="AE316"/>
    </row>
    <row r="317" spans="14:31" x14ac:dyDescent="0.3">
      <c r="N317"/>
      <c r="O317"/>
      <c r="AD317"/>
      <c r="AE317"/>
    </row>
    <row r="318" spans="14:31" x14ac:dyDescent="0.3">
      <c r="N318"/>
      <c r="O318"/>
      <c r="AD318"/>
      <c r="AE318"/>
    </row>
    <row r="319" spans="14:31" x14ac:dyDescent="0.3">
      <c r="N319"/>
      <c r="O319"/>
      <c r="AD319"/>
      <c r="AE319"/>
    </row>
    <row r="320" spans="14:31" x14ac:dyDescent="0.3">
      <c r="N320"/>
      <c r="O320"/>
      <c r="AD320"/>
      <c r="AE320"/>
    </row>
    <row r="321" spans="14:31" x14ac:dyDescent="0.3">
      <c r="N321"/>
      <c r="O321"/>
      <c r="AD321"/>
      <c r="AE321"/>
    </row>
    <row r="322" spans="14:31" x14ac:dyDescent="0.3">
      <c r="N322"/>
      <c r="O322"/>
      <c r="AD322"/>
      <c r="AE322"/>
    </row>
    <row r="323" spans="14:31" x14ac:dyDescent="0.3">
      <c r="N323"/>
      <c r="O323"/>
      <c r="AD323"/>
      <c r="AE323"/>
    </row>
    <row r="324" spans="14:31" x14ac:dyDescent="0.3">
      <c r="N324"/>
      <c r="O324"/>
      <c r="AD324"/>
      <c r="AE324"/>
    </row>
    <row r="325" spans="14:31" x14ac:dyDescent="0.3">
      <c r="N325"/>
      <c r="O325"/>
      <c r="AD325"/>
      <c r="AE325"/>
    </row>
    <row r="326" spans="14:31" x14ac:dyDescent="0.3">
      <c r="N326"/>
      <c r="O326"/>
      <c r="AD326"/>
      <c r="AE326"/>
    </row>
    <row r="327" spans="14:31" x14ac:dyDescent="0.3">
      <c r="N327"/>
      <c r="O327"/>
      <c r="AD327"/>
      <c r="AE327"/>
    </row>
    <row r="328" spans="14:31" x14ac:dyDescent="0.3">
      <c r="N328"/>
      <c r="O328"/>
      <c r="AD328"/>
      <c r="AE328"/>
    </row>
    <row r="329" spans="14:31" x14ac:dyDescent="0.3">
      <c r="N329"/>
      <c r="O329"/>
      <c r="AD329"/>
      <c r="AE329"/>
    </row>
    <row r="330" spans="14:31" x14ac:dyDescent="0.3">
      <c r="N330"/>
      <c r="O330"/>
      <c r="AD330"/>
      <c r="AE330"/>
    </row>
    <row r="331" spans="14:31" x14ac:dyDescent="0.3">
      <c r="N331"/>
      <c r="O331"/>
      <c r="AD331"/>
      <c r="AE331"/>
    </row>
    <row r="332" spans="14:31" x14ac:dyDescent="0.3">
      <c r="N332"/>
      <c r="O332"/>
      <c r="AD332"/>
      <c r="AE332"/>
    </row>
    <row r="333" spans="14:31" x14ac:dyDescent="0.3">
      <c r="N333"/>
      <c r="O333"/>
      <c r="AD333"/>
      <c r="AE333"/>
    </row>
    <row r="334" spans="14:31" x14ac:dyDescent="0.3">
      <c r="N334"/>
      <c r="O334"/>
      <c r="AD334"/>
      <c r="AE334"/>
    </row>
    <row r="335" spans="14:31" x14ac:dyDescent="0.3">
      <c r="N335"/>
      <c r="O335"/>
      <c r="AD335"/>
      <c r="AE335"/>
    </row>
    <row r="336" spans="14:31" x14ac:dyDescent="0.3">
      <c r="N336"/>
      <c r="O336"/>
      <c r="AD336"/>
      <c r="AE336"/>
    </row>
    <row r="337" spans="14:31" x14ac:dyDescent="0.3">
      <c r="N337"/>
      <c r="O337"/>
      <c r="AD337"/>
      <c r="AE337"/>
    </row>
    <row r="338" spans="14:31" x14ac:dyDescent="0.3">
      <c r="N338"/>
      <c r="O338"/>
      <c r="AD338"/>
      <c r="AE338"/>
    </row>
    <row r="339" spans="14:31" x14ac:dyDescent="0.3">
      <c r="N339"/>
      <c r="O339"/>
      <c r="AD339"/>
      <c r="AE339"/>
    </row>
    <row r="340" spans="14:31" x14ac:dyDescent="0.3">
      <c r="N340"/>
      <c r="O340"/>
      <c r="AD340"/>
      <c r="AE340"/>
    </row>
    <row r="341" spans="14:31" x14ac:dyDescent="0.3">
      <c r="N341"/>
      <c r="O341"/>
      <c r="AD341"/>
      <c r="AE341"/>
    </row>
    <row r="342" spans="14:31" x14ac:dyDescent="0.3">
      <c r="N342"/>
      <c r="O342"/>
      <c r="AD342"/>
      <c r="AE342"/>
    </row>
    <row r="343" spans="14:31" x14ac:dyDescent="0.3">
      <c r="N343"/>
      <c r="O343"/>
      <c r="AD343"/>
      <c r="AE343"/>
    </row>
    <row r="344" spans="14:31" x14ac:dyDescent="0.3">
      <c r="N344"/>
      <c r="O344"/>
      <c r="AD344"/>
      <c r="AE344"/>
    </row>
    <row r="345" spans="14:31" x14ac:dyDescent="0.3">
      <c r="N345"/>
      <c r="O345"/>
      <c r="AD345"/>
      <c r="AE345"/>
    </row>
    <row r="346" spans="14:31" x14ac:dyDescent="0.3">
      <c r="N346"/>
      <c r="O346"/>
      <c r="AD346"/>
      <c r="AE346"/>
    </row>
    <row r="347" spans="14:31" x14ac:dyDescent="0.3">
      <c r="N347"/>
      <c r="O347"/>
      <c r="AD347"/>
      <c r="AE347"/>
    </row>
    <row r="348" spans="14:31" x14ac:dyDescent="0.3">
      <c r="N348"/>
      <c r="O348"/>
      <c r="AD348"/>
      <c r="AE348"/>
    </row>
    <row r="349" spans="14:31" x14ac:dyDescent="0.3">
      <c r="N349"/>
      <c r="O349"/>
      <c r="AD349"/>
      <c r="AE349"/>
    </row>
    <row r="350" spans="14:31" x14ac:dyDescent="0.3">
      <c r="N350"/>
      <c r="O350"/>
      <c r="AD350"/>
      <c r="AE350"/>
    </row>
    <row r="351" spans="14:31" x14ac:dyDescent="0.3">
      <c r="N351"/>
      <c r="O351"/>
      <c r="AD351"/>
      <c r="AE351"/>
    </row>
    <row r="352" spans="14:31" x14ac:dyDescent="0.3">
      <c r="N352"/>
      <c r="O352"/>
      <c r="AD352"/>
      <c r="AE352"/>
    </row>
    <row r="353" spans="14:31" x14ac:dyDescent="0.3">
      <c r="N353"/>
      <c r="O353"/>
      <c r="AD353"/>
      <c r="AE353"/>
    </row>
    <row r="354" spans="14:31" x14ac:dyDescent="0.3">
      <c r="N354"/>
      <c r="O354"/>
      <c r="AD354"/>
      <c r="AE354"/>
    </row>
    <row r="355" spans="14:31" x14ac:dyDescent="0.3">
      <c r="N355"/>
      <c r="O355"/>
      <c r="AD355"/>
      <c r="AE355"/>
    </row>
    <row r="356" spans="14:31" x14ac:dyDescent="0.3">
      <c r="N356"/>
      <c r="O356"/>
      <c r="AD356"/>
      <c r="AE356"/>
    </row>
    <row r="357" spans="14:31" x14ac:dyDescent="0.3">
      <c r="N357"/>
      <c r="O357"/>
      <c r="AD357"/>
      <c r="AE357"/>
    </row>
    <row r="358" spans="14:31" x14ac:dyDescent="0.3">
      <c r="N358"/>
      <c r="O358"/>
      <c r="AD358"/>
      <c r="AE358"/>
    </row>
    <row r="359" spans="14:31" x14ac:dyDescent="0.3">
      <c r="N359"/>
      <c r="O359"/>
      <c r="AD359"/>
      <c r="AE359"/>
    </row>
    <row r="360" spans="14:31" x14ac:dyDescent="0.3">
      <c r="N360"/>
      <c r="O360"/>
      <c r="AD360"/>
      <c r="AE360"/>
    </row>
    <row r="361" spans="14:31" x14ac:dyDescent="0.3">
      <c r="N361"/>
      <c r="O361"/>
      <c r="AD361"/>
      <c r="AE361"/>
    </row>
    <row r="362" spans="14:31" x14ac:dyDescent="0.3">
      <c r="N362"/>
      <c r="O362"/>
      <c r="AD362"/>
      <c r="AE362"/>
    </row>
    <row r="363" spans="14:31" x14ac:dyDescent="0.3">
      <c r="N363"/>
      <c r="O363"/>
      <c r="AD363"/>
      <c r="AE363"/>
    </row>
    <row r="364" spans="14:31" x14ac:dyDescent="0.3">
      <c r="N364"/>
      <c r="O364"/>
      <c r="AD364"/>
      <c r="AE364"/>
    </row>
    <row r="365" spans="14:31" x14ac:dyDescent="0.3">
      <c r="N365"/>
      <c r="O365"/>
      <c r="AD365"/>
      <c r="AE365"/>
    </row>
    <row r="366" spans="14:31" x14ac:dyDescent="0.3">
      <c r="N366"/>
      <c r="O366"/>
      <c r="AD366"/>
      <c r="AE366"/>
    </row>
    <row r="367" spans="14:31" x14ac:dyDescent="0.3">
      <c r="N367"/>
      <c r="O367"/>
      <c r="AD367"/>
      <c r="AE367"/>
    </row>
    <row r="368" spans="14:31" x14ac:dyDescent="0.3">
      <c r="N368"/>
      <c r="O368"/>
      <c r="AD368"/>
      <c r="AE368"/>
    </row>
    <row r="369" spans="14:31" x14ac:dyDescent="0.3">
      <c r="N369"/>
      <c r="O369"/>
      <c r="AD369"/>
      <c r="AE369"/>
    </row>
    <row r="370" spans="14:31" x14ac:dyDescent="0.3">
      <c r="N370"/>
      <c r="O370"/>
      <c r="AD370"/>
      <c r="AE370"/>
    </row>
    <row r="371" spans="14:31" x14ac:dyDescent="0.3">
      <c r="N371"/>
      <c r="O371"/>
      <c r="AD371"/>
      <c r="AE371"/>
    </row>
    <row r="372" spans="14:31" x14ac:dyDescent="0.3">
      <c r="N372"/>
      <c r="O372"/>
      <c r="AD372"/>
      <c r="AE372"/>
    </row>
    <row r="373" spans="14:31" x14ac:dyDescent="0.3">
      <c r="N373"/>
      <c r="O373"/>
      <c r="AD373"/>
      <c r="AE373"/>
    </row>
    <row r="374" spans="14:31" x14ac:dyDescent="0.3">
      <c r="N374"/>
      <c r="O374"/>
      <c r="AD374"/>
      <c r="AE374"/>
    </row>
    <row r="375" spans="14:31" x14ac:dyDescent="0.3">
      <c r="N375"/>
      <c r="O375"/>
      <c r="AD375"/>
      <c r="AE375"/>
    </row>
    <row r="376" spans="14:31" x14ac:dyDescent="0.3">
      <c r="N376"/>
      <c r="O376"/>
      <c r="AD376"/>
      <c r="AE376"/>
    </row>
    <row r="377" spans="14:31" x14ac:dyDescent="0.3">
      <c r="N377"/>
      <c r="O377"/>
      <c r="AD377"/>
      <c r="AE377"/>
    </row>
    <row r="378" spans="14:31" x14ac:dyDescent="0.3">
      <c r="N378"/>
      <c r="O378"/>
      <c r="AD378"/>
      <c r="AE378"/>
    </row>
    <row r="379" spans="14:31" x14ac:dyDescent="0.3">
      <c r="N379"/>
      <c r="O379"/>
      <c r="AD379"/>
      <c r="AE379"/>
    </row>
    <row r="380" spans="14:31" x14ac:dyDescent="0.3">
      <c r="N380"/>
      <c r="O380"/>
      <c r="AD380"/>
      <c r="AE380"/>
    </row>
    <row r="381" spans="14:31" x14ac:dyDescent="0.3">
      <c r="N381"/>
      <c r="O381"/>
      <c r="AD381"/>
      <c r="AE381"/>
    </row>
    <row r="382" spans="14:31" x14ac:dyDescent="0.3">
      <c r="N382"/>
      <c r="O382"/>
      <c r="AD382"/>
      <c r="AE382"/>
    </row>
    <row r="383" spans="14:31" x14ac:dyDescent="0.3">
      <c r="N383"/>
      <c r="O383"/>
      <c r="AD383"/>
      <c r="AE383"/>
    </row>
    <row r="384" spans="14:31" x14ac:dyDescent="0.3">
      <c r="N384"/>
      <c r="O384"/>
      <c r="AD384"/>
      <c r="AE384"/>
    </row>
    <row r="385" spans="14:31" x14ac:dyDescent="0.3">
      <c r="N385"/>
      <c r="O385"/>
      <c r="AD385"/>
      <c r="AE385"/>
    </row>
    <row r="386" spans="14:31" x14ac:dyDescent="0.3">
      <c r="N386"/>
      <c r="O386"/>
      <c r="AD386"/>
      <c r="AE386"/>
    </row>
    <row r="387" spans="14:31" x14ac:dyDescent="0.3">
      <c r="N387"/>
      <c r="O387"/>
      <c r="AD387"/>
      <c r="AE387"/>
    </row>
    <row r="388" spans="14:31" x14ac:dyDescent="0.3">
      <c r="N388"/>
      <c r="O388"/>
      <c r="AD388"/>
      <c r="AE388"/>
    </row>
    <row r="389" spans="14:31" x14ac:dyDescent="0.3">
      <c r="N389"/>
      <c r="O389"/>
      <c r="AD389"/>
      <c r="AE389"/>
    </row>
    <row r="390" spans="14:31" x14ac:dyDescent="0.3">
      <c r="N390"/>
      <c r="O390"/>
      <c r="AD390"/>
      <c r="AE390"/>
    </row>
    <row r="391" spans="14:31" x14ac:dyDescent="0.3">
      <c r="N391"/>
      <c r="O391"/>
      <c r="AD391"/>
      <c r="AE391"/>
    </row>
    <row r="392" spans="14:31" x14ac:dyDescent="0.3">
      <c r="N392"/>
      <c r="O392"/>
      <c r="AD392"/>
      <c r="AE392"/>
    </row>
    <row r="393" spans="14:31" x14ac:dyDescent="0.3">
      <c r="N393"/>
      <c r="O393"/>
      <c r="AD393"/>
      <c r="AE393"/>
    </row>
    <row r="394" spans="14:31" x14ac:dyDescent="0.3">
      <c r="N394"/>
      <c r="O394"/>
      <c r="AD394"/>
      <c r="AE394"/>
    </row>
    <row r="395" spans="14:31" x14ac:dyDescent="0.3">
      <c r="N395"/>
      <c r="O395"/>
      <c r="AD395"/>
      <c r="AE395"/>
    </row>
    <row r="396" spans="14:31" x14ac:dyDescent="0.3">
      <c r="N396"/>
      <c r="O396"/>
      <c r="AD396"/>
      <c r="AE396"/>
    </row>
    <row r="397" spans="14:31" x14ac:dyDescent="0.3">
      <c r="N397"/>
      <c r="O397"/>
      <c r="AD397"/>
      <c r="AE397"/>
    </row>
    <row r="398" spans="14:31" x14ac:dyDescent="0.3">
      <c r="N398"/>
      <c r="O398"/>
      <c r="AD398"/>
      <c r="AE398"/>
    </row>
    <row r="399" spans="14:31" x14ac:dyDescent="0.3">
      <c r="N399"/>
      <c r="O399"/>
      <c r="AD399"/>
      <c r="AE399"/>
    </row>
    <row r="400" spans="14:31" x14ac:dyDescent="0.3">
      <c r="N400"/>
      <c r="O400"/>
      <c r="AD400"/>
      <c r="AE400"/>
    </row>
    <row r="401" spans="14:31" x14ac:dyDescent="0.3">
      <c r="N401"/>
      <c r="O401"/>
      <c r="AD401"/>
      <c r="AE401"/>
    </row>
    <row r="402" spans="14:31" x14ac:dyDescent="0.3">
      <c r="N402"/>
      <c r="O402"/>
      <c r="AD402"/>
      <c r="AE402"/>
    </row>
    <row r="403" spans="14:31" x14ac:dyDescent="0.3">
      <c r="N403"/>
      <c r="O403"/>
      <c r="AD403"/>
      <c r="AE403"/>
    </row>
    <row r="404" spans="14:31" x14ac:dyDescent="0.3">
      <c r="N404"/>
      <c r="O404"/>
      <c r="AD404"/>
      <c r="AE404"/>
    </row>
    <row r="405" spans="14:31" x14ac:dyDescent="0.3">
      <c r="N405"/>
      <c r="O405"/>
      <c r="AD405"/>
      <c r="AE405"/>
    </row>
    <row r="406" spans="14:31" x14ac:dyDescent="0.3">
      <c r="N406"/>
      <c r="O406"/>
      <c r="AD406"/>
      <c r="AE406"/>
    </row>
    <row r="407" spans="14:31" x14ac:dyDescent="0.3">
      <c r="N407"/>
      <c r="O407"/>
      <c r="AD407"/>
      <c r="AE407"/>
    </row>
    <row r="408" spans="14:31" x14ac:dyDescent="0.3">
      <c r="N408"/>
      <c r="O408"/>
      <c r="AD408"/>
      <c r="AE408"/>
    </row>
    <row r="409" spans="14:31" x14ac:dyDescent="0.3">
      <c r="N409"/>
      <c r="O409"/>
      <c r="AD409"/>
      <c r="AE409"/>
    </row>
    <row r="410" spans="14:31" x14ac:dyDescent="0.3">
      <c r="N410"/>
      <c r="O410"/>
      <c r="AD410"/>
      <c r="AE410"/>
    </row>
    <row r="411" spans="14:31" x14ac:dyDescent="0.3">
      <c r="N411"/>
      <c r="O411"/>
      <c r="AD411"/>
      <c r="AE411"/>
    </row>
    <row r="412" spans="14:31" x14ac:dyDescent="0.3">
      <c r="N412"/>
      <c r="O412"/>
      <c r="AD412"/>
      <c r="AE412"/>
    </row>
    <row r="413" spans="14:31" x14ac:dyDescent="0.3">
      <c r="N413"/>
      <c r="O413"/>
      <c r="AD413"/>
      <c r="AE413"/>
    </row>
    <row r="414" spans="14:31" x14ac:dyDescent="0.3">
      <c r="N414"/>
      <c r="O414"/>
      <c r="AD414"/>
      <c r="AE414"/>
    </row>
    <row r="415" spans="14:31" x14ac:dyDescent="0.3">
      <c r="N415"/>
      <c r="O415"/>
      <c r="AD415"/>
      <c r="AE415"/>
    </row>
    <row r="416" spans="14:31" x14ac:dyDescent="0.3">
      <c r="N416"/>
      <c r="O416"/>
      <c r="AD416"/>
      <c r="AE416"/>
    </row>
    <row r="417" spans="14:31" x14ac:dyDescent="0.3">
      <c r="N417"/>
      <c r="O417"/>
      <c r="AD417"/>
      <c r="AE417"/>
    </row>
    <row r="418" spans="14:31" x14ac:dyDescent="0.3">
      <c r="N418"/>
      <c r="O418"/>
      <c r="AD418"/>
      <c r="AE418"/>
    </row>
    <row r="419" spans="14:31" x14ac:dyDescent="0.3">
      <c r="N419"/>
      <c r="O419"/>
      <c r="AD419"/>
      <c r="AE419"/>
    </row>
    <row r="420" spans="14:31" x14ac:dyDescent="0.3">
      <c r="N420"/>
      <c r="O420"/>
      <c r="AD420"/>
      <c r="AE420"/>
    </row>
    <row r="421" spans="14:31" x14ac:dyDescent="0.3">
      <c r="N421"/>
      <c r="O421"/>
      <c r="AD421"/>
      <c r="AE421"/>
    </row>
    <row r="422" spans="14:31" x14ac:dyDescent="0.3">
      <c r="N422"/>
      <c r="O422"/>
      <c r="AD422"/>
      <c r="AE422"/>
    </row>
    <row r="423" spans="14:31" x14ac:dyDescent="0.3">
      <c r="N423"/>
      <c r="O423"/>
      <c r="AD423"/>
      <c r="AE423"/>
    </row>
    <row r="424" spans="14:31" x14ac:dyDescent="0.3">
      <c r="N424"/>
      <c r="O424"/>
      <c r="AD424"/>
      <c r="AE424"/>
    </row>
    <row r="425" spans="14:31" x14ac:dyDescent="0.3">
      <c r="N425"/>
      <c r="O425"/>
      <c r="AD425"/>
      <c r="AE425"/>
    </row>
    <row r="426" spans="14:31" x14ac:dyDescent="0.3">
      <c r="N426"/>
      <c r="O426"/>
      <c r="AD426"/>
      <c r="AE426"/>
    </row>
    <row r="427" spans="14:31" x14ac:dyDescent="0.3">
      <c r="N427"/>
      <c r="O427"/>
      <c r="AD427"/>
      <c r="AE427"/>
    </row>
    <row r="428" spans="14:31" x14ac:dyDescent="0.3">
      <c r="N428"/>
      <c r="O428"/>
      <c r="AD428"/>
      <c r="AE428"/>
    </row>
    <row r="429" spans="14:31" x14ac:dyDescent="0.3">
      <c r="N429"/>
      <c r="O429"/>
      <c r="AD429"/>
      <c r="AE429"/>
    </row>
    <row r="430" spans="14:31" x14ac:dyDescent="0.3">
      <c r="N430"/>
      <c r="O430"/>
      <c r="AD430"/>
      <c r="AE430"/>
    </row>
    <row r="431" spans="14:31" x14ac:dyDescent="0.3">
      <c r="N431"/>
      <c r="O431"/>
      <c r="AD431"/>
      <c r="AE431"/>
    </row>
    <row r="432" spans="14:31" x14ac:dyDescent="0.3">
      <c r="N432"/>
      <c r="O432"/>
      <c r="AD432"/>
      <c r="AE432"/>
    </row>
    <row r="433" spans="14:31" x14ac:dyDescent="0.3">
      <c r="N433"/>
      <c r="O433"/>
      <c r="AD433"/>
      <c r="AE433"/>
    </row>
    <row r="434" spans="14:31" x14ac:dyDescent="0.3">
      <c r="N434"/>
      <c r="O434"/>
      <c r="AD434"/>
      <c r="AE434"/>
    </row>
    <row r="435" spans="14:31" x14ac:dyDescent="0.3">
      <c r="N435"/>
      <c r="O435"/>
      <c r="AD435"/>
      <c r="AE435"/>
    </row>
    <row r="436" spans="14:31" x14ac:dyDescent="0.3">
      <c r="N436"/>
      <c r="O436"/>
      <c r="AD436"/>
      <c r="AE436"/>
    </row>
    <row r="437" spans="14:31" x14ac:dyDescent="0.3">
      <c r="N437"/>
      <c r="O437"/>
      <c r="AD437"/>
      <c r="AE437"/>
    </row>
    <row r="438" spans="14:31" x14ac:dyDescent="0.3">
      <c r="N438"/>
      <c r="O438"/>
      <c r="AD438"/>
      <c r="AE438"/>
    </row>
    <row r="439" spans="14:31" x14ac:dyDescent="0.3">
      <c r="N439"/>
      <c r="O439"/>
      <c r="AD439"/>
      <c r="AE439"/>
    </row>
    <row r="440" spans="14:31" x14ac:dyDescent="0.3">
      <c r="N440"/>
      <c r="O440"/>
      <c r="AD440"/>
      <c r="AE440"/>
    </row>
    <row r="441" spans="14:31" x14ac:dyDescent="0.3">
      <c r="N441"/>
      <c r="O441"/>
      <c r="AD441"/>
      <c r="AE441"/>
    </row>
    <row r="442" spans="14:31" x14ac:dyDescent="0.3">
      <c r="N442"/>
      <c r="O442"/>
      <c r="AD442"/>
      <c r="AE442"/>
    </row>
    <row r="443" spans="14:31" x14ac:dyDescent="0.3">
      <c r="N443"/>
      <c r="O443"/>
      <c r="AD443"/>
      <c r="AE443"/>
    </row>
    <row r="444" spans="14:31" x14ac:dyDescent="0.3">
      <c r="N444"/>
      <c r="O444"/>
      <c r="AD444"/>
      <c r="AE444"/>
    </row>
    <row r="445" spans="14:31" x14ac:dyDescent="0.3">
      <c r="N445"/>
      <c r="O445"/>
      <c r="AD445"/>
      <c r="AE445"/>
    </row>
    <row r="446" spans="14:31" x14ac:dyDescent="0.3">
      <c r="N446"/>
      <c r="O446"/>
      <c r="AD446"/>
      <c r="AE446"/>
    </row>
    <row r="447" spans="14:31" x14ac:dyDescent="0.3">
      <c r="N447"/>
      <c r="O447"/>
      <c r="AD447"/>
      <c r="AE447"/>
    </row>
    <row r="448" spans="14:31" x14ac:dyDescent="0.3">
      <c r="N448"/>
      <c r="O448"/>
      <c r="AD448"/>
      <c r="AE448"/>
    </row>
    <row r="449" spans="14:31" x14ac:dyDescent="0.3">
      <c r="N449"/>
      <c r="O449"/>
      <c r="AD449"/>
      <c r="AE449"/>
    </row>
    <row r="450" spans="14:31" x14ac:dyDescent="0.3">
      <c r="N450"/>
      <c r="O450"/>
      <c r="AD450"/>
      <c r="AE450"/>
    </row>
    <row r="451" spans="14:31" x14ac:dyDescent="0.3">
      <c r="N451"/>
      <c r="O451"/>
      <c r="AD451"/>
      <c r="AE451"/>
    </row>
    <row r="452" spans="14:31" x14ac:dyDescent="0.3">
      <c r="N452"/>
      <c r="O452"/>
      <c r="AD452"/>
      <c r="AE452"/>
    </row>
    <row r="453" spans="14:31" x14ac:dyDescent="0.3">
      <c r="N453"/>
      <c r="O453"/>
      <c r="AD453"/>
      <c r="AE453"/>
    </row>
    <row r="454" spans="14:31" x14ac:dyDescent="0.3">
      <c r="N454"/>
      <c r="O454"/>
      <c r="AD454"/>
      <c r="AE454"/>
    </row>
    <row r="455" spans="14:31" x14ac:dyDescent="0.3">
      <c r="N455"/>
      <c r="O455"/>
      <c r="AD455"/>
      <c r="AE455"/>
    </row>
    <row r="456" spans="14:31" x14ac:dyDescent="0.3">
      <c r="N456"/>
      <c r="O456"/>
      <c r="AD456"/>
      <c r="AE456"/>
    </row>
    <row r="457" spans="14:31" x14ac:dyDescent="0.3">
      <c r="N457"/>
      <c r="O457"/>
      <c r="AD457"/>
      <c r="AE457"/>
    </row>
    <row r="458" spans="14:31" x14ac:dyDescent="0.3">
      <c r="N458"/>
      <c r="O458"/>
      <c r="AD458"/>
      <c r="AE458"/>
    </row>
    <row r="459" spans="14:31" x14ac:dyDescent="0.3">
      <c r="N459"/>
      <c r="O459"/>
      <c r="AD459"/>
      <c r="AE459"/>
    </row>
    <row r="460" spans="14:31" x14ac:dyDescent="0.3">
      <c r="N460"/>
      <c r="O460"/>
      <c r="AD460"/>
      <c r="AE460"/>
    </row>
    <row r="461" spans="14:31" x14ac:dyDescent="0.3">
      <c r="N461"/>
      <c r="O461"/>
      <c r="AD461"/>
      <c r="AE461"/>
    </row>
    <row r="462" spans="14:31" x14ac:dyDescent="0.3">
      <c r="N462"/>
      <c r="O462"/>
      <c r="AD462"/>
      <c r="AE462"/>
    </row>
    <row r="463" spans="14:31" x14ac:dyDescent="0.3">
      <c r="N463"/>
      <c r="O463"/>
      <c r="AD463"/>
      <c r="AE463"/>
    </row>
    <row r="464" spans="14:31" x14ac:dyDescent="0.3">
      <c r="N464"/>
      <c r="O464"/>
      <c r="AD464"/>
      <c r="AE464"/>
    </row>
    <row r="465" spans="14:31" x14ac:dyDescent="0.3">
      <c r="N465"/>
      <c r="O465"/>
      <c r="AD465"/>
      <c r="AE465"/>
    </row>
    <row r="466" spans="14:31" x14ac:dyDescent="0.3">
      <c r="N466"/>
      <c r="O466"/>
      <c r="AD466"/>
      <c r="AE466"/>
    </row>
    <row r="467" spans="14:31" x14ac:dyDescent="0.3">
      <c r="N467"/>
      <c r="O467"/>
      <c r="AD467"/>
      <c r="AE467"/>
    </row>
    <row r="468" spans="14:31" x14ac:dyDescent="0.3">
      <c r="N468"/>
      <c r="O468"/>
      <c r="AD468"/>
      <c r="AE468"/>
    </row>
    <row r="469" spans="14:31" x14ac:dyDescent="0.3">
      <c r="N469"/>
      <c r="O469"/>
      <c r="AD469"/>
      <c r="AE469"/>
    </row>
    <row r="470" spans="14:31" x14ac:dyDescent="0.3">
      <c r="N470"/>
      <c r="O470"/>
      <c r="AD470"/>
      <c r="AE470"/>
    </row>
    <row r="471" spans="14:31" x14ac:dyDescent="0.3">
      <c r="N471"/>
      <c r="O471"/>
      <c r="AD471"/>
      <c r="AE471"/>
    </row>
    <row r="472" spans="14:31" x14ac:dyDescent="0.3">
      <c r="N472"/>
      <c r="O472"/>
      <c r="AD472"/>
      <c r="AE472"/>
    </row>
    <row r="473" spans="14:31" x14ac:dyDescent="0.3">
      <c r="N473"/>
      <c r="O473"/>
      <c r="AD473"/>
      <c r="AE473"/>
    </row>
    <row r="474" spans="14:31" x14ac:dyDescent="0.3">
      <c r="N474"/>
      <c r="O474"/>
      <c r="AD474"/>
      <c r="AE474"/>
    </row>
    <row r="475" spans="14:31" x14ac:dyDescent="0.3">
      <c r="N475"/>
      <c r="O475"/>
      <c r="AD475"/>
      <c r="AE475"/>
    </row>
    <row r="476" spans="14:31" x14ac:dyDescent="0.3">
      <c r="N476"/>
      <c r="O476"/>
      <c r="AD476"/>
      <c r="AE476"/>
    </row>
    <row r="477" spans="14:31" x14ac:dyDescent="0.3">
      <c r="N477"/>
      <c r="O477"/>
      <c r="AD477"/>
      <c r="AE477"/>
    </row>
    <row r="478" spans="14:31" x14ac:dyDescent="0.3">
      <c r="N478"/>
      <c r="O478"/>
      <c r="AD478"/>
      <c r="AE478"/>
    </row>
    <row r="479" spans="14:31" x14ac:dyDescent="0.3">
      <c r="N479"/>
      <c r="O479"/>
      <c r="AD479"/>
      <c r="AE479"/>
    </row>
    <row r="480" spans="14:31" x14ac:dyDescent="0.3">
      <c r="N480"/>
      <c r="O480"/>
      <c r="AD480"/>
      <c r="AE480"/>
    </row>
    <row r="481" spans="14:31" x14ac:dyDescent="0.3">
      <c r="N481"/>
      <c r="O481"/>
      <c r="AD481"/>
      <c r="AE481"/>
    </row>
    <row r="482" spans="14:31" x14ac:dyDescent="0.3">
      <c r="N482"/>
      <c r="O482"/>
      <c r="AD482"/>
      <c r="AE482"/>
    </row>
    <row r="483" spans="14:31" x14ac:dyDescent="0.3">
      <c r="N483"/>
      <c r="O483"/>
      <c r="AD483"/>
      <c r="AE483"/>
    </row>
    <row r="484" spans="14:31" x14ac:dyDescent="0.3">
      <c r="N484"/>
      <c r="O484"/>
      <c r="AD484"/>
      <c r="AE484"/>
    </row>
    <row r="485" spans="14:31" x14ac:dyDescent="0.3">
      <c r="N485"/>
      <c r="O485"/>
      <c r="AD485"/>
      <c r="AE485"/>
    </row>
    <row r="486" spans="14:31" x14ac:dyDescent="0.3">
      <c r="N486"/>
      <c r="O486"/>
      <c r="AD486"/>
      <c r="AE486"/>
    </row>
    <row r="487" spans="14:31" x14ac:dyDescent="0.3">
      <c r="N487"/>
      <c r="O487"/>
      <c r="AD487"/>
      <c r="AE487"/>
    </row>
    <row r="488" spans="14:31" x14ac:dyDescent="0.3">
      <c r="N488"/>
      <c r="O488"/>
      <c r="AD488"/>
      <c r="AE488"/>
    </row>
    <row r="489" spans="14:31" x14ac:dyDescent="0.3">
      <c r="N489"/>
      <c r="O489"/>
      <c r="AD489"/>
      <c r="AE489"/>
    </row>
    <row r="490" spans="14:31" x14ac:dyDescent="0.3">
      <c r="N490"/>
      <c r="O490"/>
      <c r="AD490"/>
      <c r="AE490"/>
    </row>
    <row r="491" spans="14:31" x14ac:dyDescent="0.3">
      <c r="N491"/>
      <c r="O491"/>
      <c r="AD491"/>
      <c r="AE491"/>
    </row>
    <row r="492" spans="14:31" x14ac:dyDescent="0.3">
      <c r="N492"/>
      <c r="O492"/>
      <c r="AD492"/>
      <c r="AE492"/>
    </row>
    <row r="493" spans="14:31" x14ac:dyDescent="0.3">
      <c r="N493"/>
      <c r="O493"/>
      <c r="AD493"/>
      <c r="AE493"/>
    </row>
    <row r="494" spans="14:31" x14ac:dyDescent="0.3">
      <c r="N494"/>
      <c r="O494"/>
      <c r="AD494"/>
      <c r="AE494"/>
    </row>
    <row r="495" spans="14:31" x14ac:dyDescent="0.3">
      <c r="N495"/>
      <c r="O495"/>
      <c r="AD495"/>
      <c r="AE495"/>
    </row>
    <row r="496" spans="14:31" x14ac:dyDescent="0.3">
      <c r="N496"/>
      <c r="O496"/>
      <c r="AD496"/>
      <c r="AE496"/>
    </row>
    <row r="497" spans="14:31" x14ac:dyDescent="0.3">
      <c r="N497"/>
      <c r="O497"/>
      <c r="AD497"/>
      <c r="AE497"/>
    </row>
    <row r="498" spans="14:31" x14ac:dyDescent="0.3">
      <c r="N498"/>
      <c r="O498"/>
      <c r="AD498"/>
      <c r="AE498"/>
    </row>
    <row r="499" spans="14:31" x14ac:dyDescent="0.3">
      <c r="N499"/>
      <c r="O499"/>
      <c r="AD499"/>
      <c r="AE499"/>
    </row>
    <row r="500" spans="14:31" x14ac:dyDescent="0.3">
      <c r="N500"/>
      <c r="O500"/>
      <c r="AD500"/>
      <c r="AE500"/>
    </row>
    <row r="501" spans="14:31" x14ac:dyDescent="0.3">
      <c r="N501"/>
      <c r="O501"/>
      <c r="AD501"/>
      <c r="AE501"/>
    </row>
    <row r="502" spans="14:31" x14ac:dyDescent="0.3">
      <c r="N502"/>
      <c r="O502"/>
      <c r="AD502"/>
      <c r="AE502"/>
    </row>
    <row r="503" spans="14:31" x14ac:dyDescent="0.3">
      <c r="N503"/>
      <c r="O503"/>
      <c r="AD503"/>
      <c r="AE503"/>
    </row>
    <row r="504" spans="14:31" x14ac:dyDescent="0.3">
      <c r="N504"/>
      <c r="O504"/>
      <c r="AD504"/>
      <c r="AE504"/>
    </row>
    <row r="505" spans="14:31" x14ac:dyDescent="0.3">
      <c r="N505"/>
      <c r="O505"/>
      <c r="AD505"/>
      <c r="AE505"/>
    </row>
    <row r="506" spans="14:31" x14ac:dyDescent="0.3">
      <c r="N506"/>
      <c r="O506"/>
      <c r="AD506"/>
      <c r="AE506"/>
    </row>
    <row r="507" spans="14:31" x14ac:dyDescent="0.3">
      <c r="N507"/>
      <c r="O507"/>
      <c r="AD507"/>
      <c r="AE507"/>
    </row>
    <row r="508" spans="14:31" x14ac:dyDescent="0.3">
      <c r="N508"/>
      <c r="O508"/>
      <c r="AD508"/>
      <c r="AE508"/>
    </row>
    <row r="509" spans="14:31" x14ac:dyDescent="0.3">
      <c r="N509"/>
      <c r="O509"/>
      <c r="AD509"/>
      <c r="AE509"/>
    </row>
    <row r="510" spans="14:31" x14ac:dyDescent="0.3">
      <c r="N510"/>
      <c r="O510"/>
      <c r="AD510"/>
      <c r="AE510"/>
    </row>
    <row r="511" spans="14:31" x14ac:dyDescent="0.3">
      <c r="N511"/>
      <c r="O511"/>
      <c r="AD511"/>
      <c r="AE511"/>
    </row>
    <row r="512" spans="14:31" x14ac:dyDescent="0.3">
      <c r="N512"/>
      <c r="O512"/>
      <c r="AD512"/>
      <c r="AE512"/>
    </row>
    <row r="513" spans="14:31" x14ac:dyDescent="0.3">
      <c r="N513"/>
      <c r="O513"/>
      <c r="AD513"/>
      <c r="AE513"/>
    </row>
    <row r="514" spans="14:31" x14ac:dyDescent="0.3">
      <c r="N514"/>
      <c r="O514"/>
      <c r="AD514"/>
      <c r="AE514"/>
    </row>
    <row r="515" spans="14:31" x14ac:dyDescent="0.3">
      <c r="N515"/>
      <c r="O515"/>
      <c r="AD515"/>
      <c r="AE515"/>
    </row>
    <row r="516" spans="14:31" x14ac:dyDescent="0.3">
      <c r="N516"/>
      <c r="O516"/>
      <c r="AD516"/>
      <c r="AE516"/>
    </row>
    <row r="517" spans="14:31" x14ac:dyDescent="0.3">
      <c r="N517"/>
      <c r="O517"/>
      <c r="AD517"/>
      <c r="AE517"/>
    </row>
    <row r="518" spans="14:31" x14ac:dyDescent="0.3">
      <c r="N518"/>
      <c r="O518"/>
      <c r="AD518"/>
      <c r="AE518"/>
    </row>
    <row r="519" spans="14:31" x14ac:dyDescent="0.3">
      <c r="N519"/>
      <c r="O519"/>
      <c r="AD519"/>
      <c r="AE519"/>
    </row>
    <row r="520" spans="14:31" x14ac:dyDescent="0.3">
      <c r="N520"/>
      <c r="O520"/>
      <c r="AD520"/>
      <c r="AE520"/>
    </row>
    <row r="521" spans="14:31" x14ac:dyDescent="0.3">
      <c r="N521"/>
      <c r="O521"/>
      <c r="AD521"/>
      <c r="AE521"/>
    </row>
    <row r="522" spans="14:31" x14ac:dyDescent="0.3">
      <c r="N522"/>
      <c r="O522"/>
      <c r="AD522"/>
      <c r="AE522"/>
    </row>
    <row r="523" spans="14:31" x14ac:dyDescent="0.3">
      <c r="N523"/>
      <c r="O523"/>
      <c r="AD523"/>
      <c r="AE523"/>
    </row>
    <row r="524" spans="14:31" x14ac:dyDescent="0.3">
      <c r="N524"/>
      <c r="O524"/>
      <c r="AD524"/>
      <c r="AE524"/>
    </row>
    <row r="525" spans="14:31" x14ac:dyDescent="0.3">
      <c r="N525"/>
      <c r="O525"/>
      <c r="AD525"/>
      <c r="AE525"/>
    </row>
    <row r="526" spans="14:31" x14ac:dyDescent="0.3">
      <c r="N526"/>
      <c r="O526"/>
      <c r="AD526"/>
      <c r="AE526"/>
    </row>
    <row r="527" spans="14:31" x14ac:dyDescent="0.3">
      <c r="N527"/>
      <c r="O527"/>
      <c r="AD527"/>
      <c r="AE527"/>
    </row>
    <row r="528" spans="14:31" x14ac:dyDescent="0.3">
      <c r="N528"/>
      <c r="O528"/>
      <c r="AD528"/>
      <c r="AE528"/>
    </row>
    <row r="529" spans="14:31" x14ac:dyDescent="0.3">
      <c r="N529"/>
      <c r="O529"/>
      <c r="AD529"/>
      <c r="AE529"/>
    </row>
    <row r="530" spans="14:31" x14ac:dyDescent="0.3">
      <c r="N530"/>
      <c r="O530"/>
      <c r="AD530"/>
      <c r="AE530"/>
    </row>
    <row r="531" spans="14:31" x14ac:dyDescent="0.3">
      <c r="N531"/>
      <c r="O531"/>
      <c r="AD531"/>
      <c r="AE531"/>
    </row>
    <row r="532" spans="14:31" x14ac:dyDescent="0.3">
      <c r="N532"/>
      <c r="O532"/>
      <c r="AD532"/>
      <c r="AE532"/>
    </row>
    <row r="533" spans="14:31" x14ac:dyDescent="0.3">
      <c r="N533"/>
      <c r="O533"/>
      <c r="AD533"/>
      <c r="AE533"/>
    </row>
    <row r="534" spans="14:31" x14ac:dyDescent="0.3">
      <c r="N534"/>
      <c r="O534"/>
      <c r="AD534"/>
      <c r="AE534"/>
    </row>
    <row r="535" spans="14:31" x14ac:dyDescent="0.3">
      <c r="N535"/>
      <c r="O535"/>
      <c r="AD535"/>
      <c r="AE535"/>
    </row>
    <row r="536" spans="14:31" x14ac:dyDescent="0.3">
      <c r="N536"/>
      <c r="O536"/>
      <c r="AD536"/>
      <c r="AE536"/>
    </row>
    <row r="537" spans="14:31" x14ac:dyDescent="0.3">
      <c r="N537"/>
      <c r="O537"/>
      <c r="AD537"/>
      <c r="AE537"/>
    </row>
    <row r="538" spans="14:31" x14ac:dyDescent="0.3">
      <c r="N538"/>
      <c r="O538"/>
      <c r="AD538"/>
      <c r="AE538"/>
    </row>
    <row r="539" spans="14:31" x14ac:dyDescent="0.3">
      <c r="N539"/>
      <c r="O539"/>
      <c r="AD539"/>
      <c r="AE539"/>
    </row>
    <row r="540" spans="14:31" x14ac:dyDescent="0.3">
      <c r="N540"/>
      <c r="O540"/>
      <c r="AD540"/>
      <c r="AE540"/>
    </row>
    <row r="541" spans="14:31" x14ac:dyDescent="0.3">
      <c r="N541"/>
      <c r="O541"/>
      <c r="AD541"/>
      <c r="AE541"/>
    </row>
    <row r="542" spans="14:31" x14ac:dyDescent="0.3">
      <c r="N542"/>
      <c r="O542"/>
      <c r="AD542"/>
      <c r="AE542"/>
    </row>
    <row r="543" spans="14:31" x14ac:dyDescent="0.3">
      <c r="N543"/>
      <c r="O543"/>
      <c r="AD543"/>
      <c r="AE543"/>
    </row>
    <row r="544" spans="14:31" x14ac:dyDescent="0.3">
      <c r="N544"/>
      <c r="O544"/>
      <c r="AD544"/>
      <c r="AE544"/>
    </row>
    <row r="545" spans="14:31" x14ac:dyDescent="0.3">
      <c r="N545"/>
      <c r="O545"/>
      <c r="AD545"/>
      <c r="AE545"/>
    </row>
    <row r="546" spans="14:31" x14ac:dyDescent="0.3">
      <c r="N546"/>
      <c r="O546"/>
      <c r="AD546"/>
      <c r="AE546"/>
    </row>
    <row r="547" spans="14:31" x14ac:dyDescent="0.3">
      <c r="N547"/>
      <c r="O547"/>
      <c r="AD547"/>
      <c r="AE547"/>
    </row>
    <row r="548" spans="14:31" x14ac:dyDescent="0.3">
      <c r="N548"/>
      <c r="O548"/>
      <c r="AD548"/>
      <c r="AE548"/>
    </row>
    <row r="549" spans="14:31" x14ac:dyDescent="0.3">
      <c r="N549"/>
      <c r="O549"/>
      <c r="AD549"/>
      <c r="AE549"/>
    </row>
    <row r="550" spans="14:31" x14ac:dyDescent="0.3">
      <c r="N550"/>
      <c r="O550"/>
      <c r="AD550"/>
      <c r="AE550"/>
    </row>
    <row r="551" spans="14:31" x14ac:dyDescent="0.3">
      <c r="N551"/>
      <c r="O551"/>
      <c r="AD551"/>
      <c r="AE551"/>
    </row>
    <row r="552" spans="14:31" x14ac:dyDescent="0.3">
      <c r="N552"/>
      <c r="O552"/>
      <c r="AD552"/>
      <c r="AE552"/>
    </row>
    <row r="553" spans="14:31" x14ac:dyDescent="0.3">
      <c r="N553"/>
      <c r="O553"/>
      <c r="AD553"/>
      <c r="AE553"/>
    </row>
    <row r="554" spans="14:31" x14ac:dyDescent="0.3">
      <c r="N554"/>
      <c r="O554"/>
      <c r="AD554"/>
      <c r="AE554"/>
    </row>
    <row r="555" spans="14:31" x14ac:dyDescent="0.3">
      <c r="N555"/>
      <c r="O555"/>
      <c r="AD555"/>
      <c r="AE555"/>
    </row>
    <row r="556" spans="14:31" x14ac:dyDescent="0.3">
      <c r="N556"/>
      <c r="O556"/>
      <c r="AD556"/>
      <c r="AE556"/>
    </row>
    <row r="557" spans="14:31" x14ac:dyDescent="0.3">
      <c r="N557"/>
      <c r="O557"/>
      <c r="AD557"/>
      <c r="AE557"/>
    </row>
    <row r="558" spans="14:31" x14ac:dyDescent="0.3">
      <c r="N558"/>
      <c r="O558"/>
      <c r="AD558"/>
      <c r="AE558"/>
    </row>
    <row r="559" spans="14:31" x14ac:dyDescent="0.3">
      <c r="N559"/>
      <c r="O559"/>
      <c r="AD559"/>
      <c r="AE559"/>
    </row>
    <row r="560" spans="14:31" x14ac:dyDescent="0.3">
      <c r="N560"/>
      <c r="O560"/>
      <c r="AD560"/>
      <c r="AE560"/>
    </row>
    <row r="561" spans="14:31" x14ac:dyDescent="0.3">
      <c r="N561"/>
      <c r="O561"/>
      <c r="AD561"/>
      <c r="AE561"/>
    </row>
    <row r="562" spans="14:31" x14ac:dyDescent="0.3">
      <c r="N562"/>
      <c r="O562"/>
      <c r="AD562"/>
      <c r="AE562"/>
    </row>
    <row r="563" spans="14:31" x14ac:dyDescent="0.3">
      <c r="N563"/>
      <c r="O563"/>
      <c r="AD563"/>
      <c r="AE563"/>
    </row>
    <row r="564" spans="14:31" x14ac:dyDescent="0.3">
      <c r="N564"/>
      <c r="O564"/>
      <c r="AD564"/>
      <c r="AE564"/>
    </row>
    <row r="565" spans="14:31" x14ac:dyDescent="0.3">
      <c r="N565"/>
      <c r="O565"/>
      <c r="AD565"/>
      <c r="AE565"/>
    </row>
    <row r="566" spans="14:31" x14ac:dyDescent="0.3">
      <c r="N566"/>
      <c r="O566"/>
      <c r="AD566"/>
      <c r="AE566"/>
    </row>
    <row r="567" spans="14:31" x14ac:dyDescent="0.3">
      <c r="N567"/>
      <c r="O567"/>
      <c r="AD567"/>
      <c r="AE567"/>
    </row>
    <row r="568" spans="14:31" x14ac:dyDescent="0.3">
      <c r="N568"/>
      <c r="O568"/>
      <c r="AD568"/>
      <c r="AE568"/>
    </row>
    <row r="569" spans="14:31" x14ac:dyDescent="0.3">
      <c r="N569"/>
      <c r="O569"/>
      <c r="AD569"/>
      <c r="AE569"/>
    </row>
    <row r="570" spans="14:31" x14ac:dyDescent="0.3">
      <c r="N570"/>
      <c r="O570"/>
      <c r="AD570"/>
      <c r="AE570"/>
    </row>
    <row r="571" spans="14:31" x14ac:dyDescent="0.3">
      <c r="N571"/>
      <c r="O571"/>
      <c r="AD571"/>
      <c r="AE571"/>
    </row>
    <row r="572" spans="14:31" x14ac:dyDescent="0.3">
      <c r="N572"/>
      <c r="O572"/>
      <c r="AD572"/>
      <c r="AE572"/>
    </row>
    <row r="573" spans="14:31" x14ac:dyDescent="0.3">
      <c r="N573"/>
      <c r="O573"/>
      <c r="AD573"/>
      <c r="AE573"/>
    </row>
    <row r="574" spans="14:31" x14ac:dyDescent="0.3">
      <c r="N574"/>
      <c r="O574"/>
      <c r="AD574"/>
      <c r="AE574"/>
    </row>
    <row r="575" spans="14:31" x14ac:dyDescent="0.3">
      <c r="N575"/>
      <c r="O575"/>
      <c r="AD575"/>
      <c r="AE575"/>
    </row>
    <row r="576" spans="14:31" x14ac:dyDescent="0.3">
      <c r="N576"/>
      <c r="O576"/>
      <c r="AD576"/>
      <c r="AE576"/>
    </row>
    <row r="577" spans="14:31" x14ac:dyDescent="0.3">
      <c r="N577"/>
      <c r="O577"/>
      <c r="AD577"/>
      <c r="AE577"/>
    </row>
    <row r="578" spans="14:31" x14ac:dyDescent="0.3">
      <c r="N578"/>
      <c r="O578"/>
      <c r="AD578"/>
      <c r="AE578"/>
    </row>
    <row r="579" spans="14:31" x14ac:dyDescent="0.3">
      <c r="N579"/>
      <c r="O579"/>
      <c r="AD579"/>
      <c r="AE579"/>
    </row>
    <row r="580" spans="14:31" x14ac:dyDescent="0.3">
      <c r="N580"/>
      <c r="O580"/>
      <c r="AD580"/>
      <c r="AE580"/>
    </row>
    <row r="581" spans="14:31" x14ac:dyDescent="0.3">
      <c r="N581"/>
      <c r="O581"/>
      <c r="AD581"/>
      <c r="AE581"/>
    </row>
    <row r="582" spans="14:31" x14ac:dyDescent="0.3">
      <c r="N582"/>
      <c r="O582"/>
      <c r="AD582"/>
      <c r="AE582"/>
    </row>
    <row r="583" spans="14:31" x14ac:dyDescent="0.3">
      <c r="N583"/>
      <c r="O583"/>
      <c r="AD583"/>
      <c r="AE583"/>
    </row>
    <row r="584" spans="14:31" x14ac:dyDescent="0.3">
      <c r="N584"/>
      <c r="O584"/>
      <c r="AD584"/>
      <c r="AE584"/>
    </row>
    <row r="585" spans="14:31" x14ac:dyDescent="0.3">
      <c r="N585"/>
      <c r="O585"/>
      <c r="AD585"/>
      <c r="AE585"/>
    </row>
    <row r="586" spans="14:31" x14ac:dyDescent="0.3">
      <c r="N586"/>
      <c r="O586"/>
      <c r="AD586"/>
      <c r="AE586"/>
    </row>
    <row r="587" spans="14:31" x14ac:dyDescent="0.3">
      <c r="N587"/>
      <c r="O587"/>
      <c r="AD587"/>
      <c r="AE587"/>
    </row>
    <row r="588" spans="14:31" x14ac:dyDescent="0.3">
      <c r="N588"/>
      <c r="O588"/>
      <c r="AD588"/>
      <c r="AE588"/>
    </row>
    <row r="589" spans="14:31" x14ac:dyDescent="0.3">
      <c r="N589"/>
      <c r="O589"/>
      <c r="AD589"/>
      <c r="AE589"/>
    </row>
    <row r="590" spans="14:31" x14ac:dyDescent="0.3">
      <c r="N590"/>
      <c r="O590"/>
      <c r="AD590"/>
      <c r="AE590"/>
    </row>
    <row r="591" spans="14:31" x14ac:dyDescent="0.3">
      <c r="N591"/>
      <c r="O591"/>
      <c r="AD591"/>
      <c r="AE591"/>
    </row>
    <row r="592" spans="14:31" x14ac:dyDescent="0.3">
      <c r="N592"/>
      <c r="O592"/>
      <c r="AD592"/>
      <c r="AE592"/>
    </row>
    <row r="593" spans="14:31" x14ac:dyDescent="0.3">
      <c r="N593"/>
      <c r="O593"/>
      <c r="AD593"/>
      <c r="AE593"/>
    </row>
    <row r="594" spans="14:31" x14ac:dyDescent="0.3">
      <c r="N594"/>
      <c r="O594"/>
      <c r="AD594"/>
      <c r="AE594"/>
    </row>
    <row r="595" spans="14:31" x14ac:dyDescent="0.3">
      <c r="N595"/>
      <c r="O595"/>
      <c r="AD595"/>
      <c r="AE595"/>
    </row>
    <row r="596" spans="14:31" x14ac:dyDescent="0.3">
      <c r="N596"/>
      <c r="O596"/>
      <c r="AD596"/>
      <c r="AE596"/>
    </row>
    <row r="597" spans="14:31" x14ac:dyDescent="0.3">
      <c r="N597"/>
      <c r="O597"/>
      <c r="AD597"/>
      <c r="AE597"/>
    </row>
    <row r="598" spans="14:31" x14ac:dyDescent="0.3">
      <c r="N598"/>
      <c r="O598"/>
      <c r="AD598"/>
      <c r="AE598"/>
    </row>
    <row r="599" spans="14:31" x14ac:dyDescent="0.3">
      <c r="N599"/>
      <c r="O599"/>
      <c r="AD599"/>
      <c r="AE599"/>
    </row>
    <row r="600" spans="14:31" x14ac:dyDescent="0.3">
      <c r="N600"/>
      <c r="O600"/>
      <c r="AD600"/>
      <c r="AE600"/>
    </row>
    <row r="601" spans="14:31" x14ac:dyDescent="0.3">
      <c r="N601"/>
      <c r="O601"/>
      <c r="AD601"/>
      <c r="AE601"/>
    </row>
    <row r="602" spans="14:31" x14ac:dyDescent="0.3">
      <c r="N602"/>
      <c r="O602"/>
      <c r="AD602"/>
      <c r="AE602"/>
    </row>
    <row r="603" spans="14:31" x14ac:dyDescent="0.3">
      <c r="N603"/>
      <c r="O603"/>
      <c r="AD603"/>
      <c r="AE603"/>
    </row>
    <row r="604" spans="14:31" x14ac:dyDescent="0.3">
      <c r="N604"/>
      <c r="O604"/>
      <c r="AD604"/>
      <c r="AE604"/>
    </row>
    <row r="605" spans="14:31" x14ac:dyDescent="0.3">
      <c r="N605"/>
      <c r="O605"/>
      <c r="AD605"/>
      <c r="AE605"/>
    </row>
    <row r="606" spans="14:31" x14ac:dyDescent="0.3">
      <c r="N606"/>
      <c r="O606"/>
      <c r="AD606"/>
      <c r="AE606"/>
    </row>
    <row r="607" spans="14:31" x14ac:dyDescent="0.3">
      <c r="N607"/>
      <c r="O607"/>
      <c r="AD607"/>
      <c r="AE607"/>
    </row>
    <row r="608" spans="14:31" x14ac:dyDescent="0.3">
      <c r="N608"/>
      <c r="O608"/>
      <c r="AD608"/>
      <c r="AE608"/>
    </row>
    <row r="609" spans="14:31" x14ac:dyDescent="0.3">
      <c r="N609"/>
      <c r="O609"/>
      <c r="AD609"/>
      <c r="AE609"/>
    </row>
    <row r="610" spans="14:31" x14ac:dyDescent="0.3">
      <c r="N610"/>
      <c r="O610"/>
      <c r="AD610"/>
      <c r="AE610"/>
    </row>
    <row r="611" spans="14:31" x14ac:dyDescent="0.3">
      <c r="N611"/>
      <c r="O611"/>
      <c r="AD611"/>
      <c r="AE611"/>
    </row>
    <row r="612" spans="14:31" x14ac:dyDescent="0.3">
      <c r="N612"/>
      <c r="O612"/>
      <c r="AD612"/>
      <c r="AE612"/>
    </row>
    <row r="613" spans="14:31" x14ac:dyDescent="0.3">
      <c r="N613"/>
      <c r="O613"/>
      <c r="AD613"/>
      <c r="AE613"/>
    </row>
    <row r="614" spans="14:31" x14ac:dyDescent="0.3">
      <c r="N614"/>
      <c r="O614"/>
      <c r="AD614"/>
      <c r="AE614"/>
    </row>
    <row r="615" spans="14:31" x14ac:dyDescent="0.3">
      <c r="N615"/>
      <c r="O615"/>
      <c r="AD615"/>
      <c r="AE615"/>
    </row>
    <row r="616" spans="14:31" x14ac:dyDescent="0.3">
      <c r="N616"/>
      <c r="O616"/>
      <c r="AD616"/>
      <c r="AE616"/>
    </row>
    <row r="617" spans="14:31" x14ac:dyDescent="0.3">
      <c r="N617"/>
      <c r="O617"/>
      <c r="AD617"/>
      <c r="AE617"/>
    </row>
    <row r="618" spans="14:31" x14ac:dyDescent="0.3">
      <c r="N618"/>
      <c r="O618"/>
      <c r="AD618"/>
      <c r="AE618"/>
    </row>
    <row r="619" spans="14:31" x14ac:dyDescent="0.3">
      <c r="N619"/>
      <c r="O619"/>
      <c r="AD619"/>
      <c r="AE619"/>
    </row>
    <row r="620" spans="14:31" x14ac:dyDescent="0.3">
      <c r="N620"/>
      <c r="O620"/>
      <c r="AD620"/>
      <c r="AE620"/>
    </row>
    <row r="621" spans="14:31" x14ac:dyDescent="0.3">
      <c r="N621"/>
      <c r="O621"/>
      <c r="AD621"/>
      <c r="AE621"/>
    </row>
    <row r="622" spans="14:31" x14ac:dyDescent="0.3">
      <c r="N622"/>
      <c r="O622"/>
      <c r="AD622"/>
      <c r="AE622"/>
    </row>
    <row r="623" spans="14:31" x14ac:dyDescent="0.3">
      <c r="N623"/>
      <c r="O623"/>
      <c r="AD623"/>
      <c r="AE623"/>
    </row>
    <row r="624" spans="14:31" x14ac:dyDescent="0.3">
      <c r="N624"/>
      <c r="O624"/>
      <c r="AD624"/>
      <c r="AE624"/>
    </row>
    <row r="625" spans="14:31" x14ac:dyDescent="0.3">
      <c r="N625"/>
      <c r="O625"/>
      <c r="AD625"/>
      <c r="AE625"/>
    </row>
    <row r="626" spans="14:31" x14ac:dyDescent="0.3">
      <c r="N626"/>
      <c r="O626"/>
      <c r="AD626"/>
      <c r="AE626"/>
    </row>
    <row r="627" spans="14:31" x14ac:dyDescent="0.3">
      <c r="N627"/>
      <c r="O627"/>
      <c r="AD627"/>
      <c r="AE627"/>
    </row>
    <row r="628" spans="14:31" x14ac:dyDescent="0.3">
      <c r="N628"/>
      <c r="O628"/>
      <c r="AD628"/>
      <c r="AE628"/>
    </row>
    <row r="629" spans="14:31" x14ac:dyDescent="0.3">
      <c r="N629"/>
      <c r="O629"/>
      <c r="AD629"/>
      <c r="AE629"/>
    </row>
    <row r="630" spans="14:31" x14ac:dyDescent="0.3">
      <c r="N630"/>
      <c r="O630"/>
      <c r="AD630"/>
      <c r="AE630"/>
    </row>
    <row r="631" spans="14:31" x14ac:dyDescent="0.3">
      <c r="N631"/>
      <c r="O631"/>
      <c r="AD631"/>
      <c r="AE631"/>
    </row>
    <row r="632" spans="14:31" x14ac:dyDescent="0.3">
      <c r="N632"/>
      <c r="O632"/>
      <c r="AD632"/>
      <c r="AE632"/>
    </row>
    <row r="633" spans="14:31" x14ac:dyDescent="0.3">
      <c r="N633"/>
      <c r="O633"/>
      <c r="AD633"/>
      <c r="AE633"/>
    </row>
    <row r="634" spans="14:31" x14ac:dyDescent="0.3">
      <c r="N634"/>
      <c r="O634"/>
      <c r="AD634"/>
      <c r="AE634"/>
    </row>
    <row r="635" spans="14:31" x14ac:dyDescent="0.3">
      <c r="N635"/>
      <c r="O635"/>
      <c r="AD635"/>
      <c r="AE635"/>
    </row>
    <row r="636" spans="14:31" x14ac:dyDescent="0.3">
      <c r="N636"/>
      <c r="O636"/>
      <c r="AD636"/>
      <c r="AE636"/>
    </row>
    <row r="637" spans="14:31" x14ac:dyDescent="0.3">
      <c r="N637"/>
      <c r="O637"/>
      <c r="AD637"/>
      <c r="AE637"/>
    </row>
    <row r="638" spans="14:31" x14ac:dyDescent="0.3">
      <c r="N638"/>
      <c r="O638"/>
      <c r="AD638"/>
      <c r="AE638"/>
    </row>
    <row r="639" spans="14:31" x14ac:dyDescent="0.3">
      <c r="N639"/>
      <c r="O639"/>
      <c r="AD639"/>
      <c r="AE639"/>
    </row>
    <row r="640" spans="14:31" x14ac:dyDescent="0.3">
      <c r="N640"/>
      <c r="O640"/>
      <c r="AD640"/>
      <c r="AE640"/>
    </row>
    <row r="641" spans="14:31" x14ac:dyDescent="0.3">
      <c r="N641"/>
      <c r="O641"/>
      <c r="AD641"/>
      <c r="AE641"/>
    </row>
    <row r="642" spans="14:31" x14ac:dyDescent="0.3">
      <c r="N642"/>
      <c r="O642"/>
      <c r="AD642"/>
      <c r="AE642"/>
    </row>
    <row r="643" spans="14:31" x14ac:dyDescent="0.3">
      <c r="N643"/>
      <c r="O643"/>
      <c r="AD643"/>
      <c r="AE643"/>
    </row>
    <row r="644" spans="14:31" x14ac:dyDescent="0.3">
      <c r="N644"/>
      <c r="O644"/>
      <c r="AD644"/>
      <c r="AE644"/>
    </row>
    <row r="645" spans="14:31" x14ac:dyDescent="0.3">
      <c r="N645"/>
      <c r="O645"/>
      <c r="AD645"/>
      <c r="AE645"/>
    </row>
    <row r="646" spans="14:31" x14ac:dyDescent="0.3">
      <c r="N646"/>
      <c r="O646"/>
      <c r="AD646"/>
      <c r="AE646"/>
    </row>
    <row r="647" spans="14:31" x14ac:dyDescent="0.3">
      <c r="N647"/>
      <c r="O647"/>
      <c r="AD647"/>
      <c r="AE647"/>
    </row>
    <row r="648" spans="14:31" x14ac:dyDescent="0.3">
      <c r="N648"/>
      <c r="O648"/>
      <c r="AD648"/>
      <c r="AE648"/>
    </row>
    <row r="649" spans="14:31" x14ac:dyDescent="0.3">
      <c r="N649"/>
      <c r="O649"/>
      <c r="AD649"/>
      <c r="AE649"/>
    </row>
    <row r="650" spans="14:31" x14ac:dyDescent="0.3">
      <c r="N650"/>
      <c r="O650"/>
      <c r="AD650"/>
      <c r="AE650"/>
    </row>
    <row r="651" spans="14:31" x14ac:dyDescent="0.3">
      <c r="N651"/>
      <c r="O651"/>
      <c r="AD651"/>
      <c r="AE651"/>
    </row>
    <row r="652" spans="14:31" x14ac:dyDescent="0.3">
      <c r="N652"/>
      <c r="O652"/>
      <c r="AD652"/>
      <c r="AE652"/>
    </row>
    <row r="653" spans="14:31" x14ac:dyDescent="0.3">
      <c r="N653"/>
      <c r="O653"/>
      <c r="AD653"/>
      <c r="AE653"/>
    </row>
    <row r="654" spans="14:31" x14ac:dyDescent="0.3">
      <c r="N654"/>
      <c r="O654"/>
      <c r="AD654"/>
      <c r="AE654"/>
    </row>
    <row r="655" spans="14:31" x14ac:dyDescent="0.3">
      <c r="N655"/>
      <c r="O655"/>
      <c r="AD655"/>
      <c r="AE655"/>
    </row>
    <row r="656" spans="14:31" x14ac:dyDescent="0.3">
      <c r="N656"/>
      <c r="O656"/>
      <c r="AD656"/>
      <c r="AE656"/>
    </row>
    <row r="657" spans="14:31" x14ac:dyDescent="0.3">
      <c r="N657"/>
      <c r="O657"/>
      <c r="AD657"/>
      <c r="AE657"/>
    </row>
    <row r="658" spans="14:31" x14ac:dyDescent="0.3">
      <c r="N658"/>
      <c r="O658"/>
      <c r="AD658"/>
      <c r="AE658"/>
    </row>
    <row r="659" spans="14:31" x14ac:dyDescent="0.3">
      <c r="N659"/>
      <c r="O659"/>
      <c r="AD659"/>
      <c r="AE659"/>
    </row>
    <row r="660" spans="14:31" x14ac:dyDescent="0.3">
      <c r="N660"/>
      <c r="O660"/>
      <c r="AD660"/>
      <c r="AE660"/>
    </row>
    <row r="661" spans="14:31" x14ac:dyDescent="0.3">
      <c r="N661"/>
      <c r="O661"/>
      <c r="AD661"/>
      <c r="AE661"/>
    </row>
    <row r="662" spans="14:31" x14ac:dyDescent="0.3">
      <c r="N662"/>
      <c r="O662"/>
      <c r="AD662"/>
      <c r="AE662"/>
    </row>
    <row r="663" spans="14:31" x14ac:dyDescent="0.3">
      <c r="N663"/>
      <c r="O663"/>
      <c r="AD663"/>
      <c r="AE663"/>
    </row>
    <row r="664" spans="14:31" x14ac:dyDescent="0.3">
      <c r="N664"/>
      <c r="O664"/>
      <c r="AD664"/>
      <c r="AE664"/>
    </row>
    <row r="665" spans="14:31" x14ac:dyDescent="0.3">
      <c r="N665"/>
      <c r="O665"/>
      <c r="AD665"/>
      <c r="AE665"/>
    </row>
    <row r="666" spans="14:31" x14ac:dyDescent="0.3">
      <c r="N666"/>
      <c r="O666"/>
      <c r="AD666"/>
      <c r="AE666"/>
    </row>
    <row r="667" spans="14:31" x14ac:dyDescent="0.3">
      <c r="N667"/>
      <c r="O667"/>
      <c r="AD667"/>
      <c r="AE667"/>
    </row>
    <row r="668" spans="14:31" x14ac:dyDescent="0.3">
      <c r="N668"/>
      <c r="O668"/>
      <c r="AD668"/>
      <c r="AE668"/>
    </row>
    <row r="669" spans="14:31" x14ac:dyDescent="0.3">
      <c r="N669"/>
      <c r="O669"/>
      <c r="AD669"/>
      <c r="AE669"/>
    </row>
    <row r="670" spans="14:31" x14ac:dyDescent="0.3">
      <c r="N670"/>
      <c r="O670"/>
      <c r="AD670"/>
      <c r="AE670"/>
    </row>
    <row r="671" spans="14:31" x14ac:dyDescent="0.3">
      <c r="N671"/>
      <c r="O671"/>
      <c r="AD671"/>
      <c r="AE671"/>
    </row>
    <row r="672" spans="14:31" x14ac:dyDescent="0.3">
      <c r="N672"/>
      <c r="O672"/>
      <c r="AD672"/>
      <c r="AE672"/>
    </row>
    <row r="673" spans="14:31" x14ac:dyDescent="0.3">
      <c r="N673"/>
      <c r="O673"/>
      <c r="AD673"/>
      <c r="AE673"/>
    </row>
    <row r="674" spans="14:31" x14ac:dyDescent="0.3">
      <c r="N674"/>
      <c r="O674"/>
      <c r="AD674"/>
      <c r="AE674"/>
    </row>
    <row r="675" spans="14:31" x14ac:dyDescent="0.3">
      <c r="N675"/>
      <c r="O675"/>
      <c r="AD675"/>
      <c r="AE675"/>
    </row>
    <row r="676" spans="14:31" x14ac:dyDescent="0.3">
      <c r="N676"/>
      <c r="O676"/>
      <c r="AD676"/>
      <c r="AE676"/>
    </row>
    <row r="677" spans="14:31" x14ac:dyDescent="0.3">
      <c r="N677"/>
      <c r="O677"/>
      <c r="AD677"/>
      <c r="AE677"/>
    </row>
    <row r="678" spans="14:31" x14ac:dyDescent="0.3">
      <c r="N678"/>
      <c r="O678"/>
      <c r="AD678"/>
      <c r="AE678"/>
    </row>
    <row r="679" spans="14:31" x14ac:dyDescent="0.3">
      <c r="N679"/>
      <c r="O679"/>
      <c r="AD679"/>
      <c r="AE679"/>
    </row>
    <row r="680" spans="14:31" x14ac:dyDescent="0.3">
      <c r="N680"/>
      <c r="O680"/>
      <c r="AD680"/>
      <c r="AE680"/>
    </row>
    <row r="681" spans="14:31" x14ac:dyDescent="0.3">
      <c r="N681"/>
      <c r="O681"/>
      <c r="AD681"/>
      <c r="AE681"/>
    </row>
    <row r="682" spans="14:31" x14ac:dyDescent="0.3">
      <c r="N682"/>
      <c r="O682"/>
      <c r="AD682"/>
      <c r="AE682"/>
    </row>
    <row r="683" spans="14:31" x14ac:dyDescent="0.3">
      <c r="N683"/>
      <c r="O683"/>
      <c r="AD683"/>
      <c r="AE683"/>
    </row>
    <row r="684" spans="14:31" x14ac:dyDescent="0.3">
      <c r="N684"/>
      <c r="O684"/>
      <c r="AD684"/>
      <c r="AE684"/>
    </row>
    <row r="685" spans="14:31" x14ac:dyDescent="0.3">
      <c r="N685"/>
      <c r="O685"/>
      <c r="AD685"/>
      <c r="AE685"/>
    </row>
    <row r="686" spans="14:31" x14ac:dyDescent="0.3">
      <c r="N686"/>
      <c r="O686"/>
      <c r="AD686"/>
      <c r="AE686"/>
    </row>
    <row r="687" spans="14:31" x14ac:dyDescent="0.3">
      <c r="N687"/>
      <c r="O687"/>
      <c r="AD687"/>
      <c r="AE687"/>
    </row>
    <row r="688" spans="14:31" x14ac:dyDescent="0.3">
      <c r="N688"/>
      <c r="O688"/>
      <c r="AD688"/>
      <c r="AE688"/>
    </row>
    <row r="689" spans="14:31" x14ac:dyDescent="0.3">
      <c r="N689"/>
      <c r="O689"/>
      <c r="AD689"/>
      <c r="AE689"/>
    </row>
    <row r="690" spans="14:31" x14ac:dyDescent="0.3">
      <c r="N690"/>
      <c r="O690"/>
      <c r="AD690"/>
      <c r="AE690"/>
    </row>
    <row r="691" spans="14:31" x14ac:dyDescent="0.3">
      <c r="N691"/>
      <c r="O691"/>
      <c r="AD691"/>
      <c r="AE691"/>
    </row>
    <row r="692" spans="14:31" x14ac:dyDescent="0.3">
      <c r="N692"/>
      <c r="O692"/>
      <c r="AD692"/>
      <c r="AE692"/>
    </row>
    <row r="693" spans="14:31" x14ac:dyDescent="0.3">
      <c r="N693"/>
      <c r="O693"/>
      <c r="AD693"/>
      <c r="AE693"/>
    </row>
    <row r="694" spans="14:31" x14ac:dyDescent="0.3">
      <c r="N694"/>
      <c r="O694"/>
      <c r="AD694"/>
      <c r="AE694"/>
    </row>
    <row r="695" spans="14:31" x14ac:dyDescent="0.3">
      <c r="N695"/>
      <c r="O695"/>
      <c r="AD695"/>
      <c r="AE695"/>
    </row>
    <row r="696" spans="14:31" x14ac:dyDescent="0.3">
      <c r="N696"/>
      <c r="O696"/>
      <c r="AD696"/>
      <c r="AE696"/>
    </row>
    <row r="697" spans="14:31" x14ac:dyDescent="0.3">
      <c r="N697"/>
      <c r="O697"/>
      <c r="AD697"/>
      <c r="AE697"/>
    </row>
    <row r="698" spans="14:31" x14ac:dyDescent="0.3">
      <c r="N698"/>
      <c r="O698"/>
      <c r="AD698"/>
      <c r="AE698"/>
    </row>
    <row r="699" spans="14:31" x14ac:dyDescent="0.3">
      <c r="N699"/>
      <c r="O699"/>
      <c r="AD699"/>
      <c r="AE699"/>
    </row>
    <row r="700" spans="14:31" x14ac:dyDescent="0.3">
      <c r="N700"/>
      <c r="O700"/>
      <c r="AD700"/>
      <c r="AE700"/>
    </row>
    <row r="701" spans="14:31" x14ac:dyDescent="0.3">
      <c r="N701"/>
      <c r="O701"/>
      <c r="AD701"/>
      <c r="AE701"/>
    </row>
    <row r="702" spans="14:31" x14ac:dyDescent="0.3">
      <c r="N702"/>
      <c r="O702"/>
      <c r="AD702"/>
      <c r="AE702"/>
    </row>
    <row r="703" spans="14:31" x14ac:dyDescent="0.3">
      <c r="N703"/>
      <c r="O703"/>
      <c r="AD703"/>
      <c r="AE703"/>
    </row>
    <row r="704" spans="14:31" x14ac:dyDescent="0.3">
      <c r="N704"/>
      <c r="O704"/>
      <c r="AD704"/>
      <c r="AE704"/>
    </row>
    <row r="705" spans="14:31" x14ac:dyDescent="0.3">
      <c r="N705"/>
      <c r="O705"/>
      <c r="AD705"/>
      <c r="AE705"/>
    </row>
    <row r="706" spans="14:31" x14ac:dyDescent="0.3">
      <c r="N706"/>
      <c r="O706"/>
      <c r="AD706"/>
      <c r="AE706"/>
    </row>
    <row r="707" spans="14:31" x14ac:dyDescent="0.3">
      <c r="N707"/>
      <c r="O707"/>
      <c r="AD707"/>
      <c r="AE707"/>
    </row>
    <row r="708" spans="14:31" x14ac:dyDescent="0.3">
      <c r="N708"/>
      <c r="O708"/>
      <c r="AD708"/>
      <c r="AE708"/>
    </row>
    <row r="709" spans="14:31" x14ac:dyDescent="0.3">
      <c r="N709"/>
      <c r="O709"/>
      <c r="AD709"/>
      <c r="AE709"/>
    </row>
    <row r="710" spans="14:31" x14ac:dyDescent="0.3">
      <c r="N710"/>
      <c r="O710"/>
      <c r="AD710"/>
      <c r="AE710"/>
    </row>
    <row r="711" spans="14:31" x14ac:dyDescent="0.3">
      <c r="N711"/>
      <c r="O711"/>
      <c r="AD711"/>
      <c r="AE711"/>
    </row>
    <row r="712" spans="14:31" x14ac:dyDescent="0.3">
      <c r="N712"/>
      <c r="O712"/>
      <c r="AD712"/>
      <c r="AE712"/>
    </row>
    <row r="713" spans="14:31" x14ac:dyDescent="0.3">
      <c r="N713"/>
      <c r="O713"/>
      <c r="AD713"/>
      <c r="AE713"/>
    </row>
    <row r="714" spans="14:31" x14ac:dyDescent="0.3">
      <c r="N714"/>
      <c r="O714"/>
      <c r="AD714"/>
      <c r="AE714"/>
    </row>
    <row r="715" spans="14:31" x14ac:dyDescent="0.3">
      <c r="N715"/>
      <c r="O715"/>
      <c r="AD715"/>
      <c r="AE715"/>
    </row>
    <row r="716" spans="14:31" x14ac:dyDescent="0.3">
      <c r="N716"/>
      <c r="O716"/>
      <c r="AD716"/>
      <c r="AE716"/>
    </row>
    <row r="717" spans="14:31" x14ac:dyDescent="0.3">
      <c r="N717"/>
      <c r="O717"/>
      <c r="AD717"/>
      <c r="AE717"/>
    </row>
    <row r="718" spans="14:31" x14ac:dyDescent="0.3">
      <c r="N718"/>
      <c r="O718"/>
      <c r="AD718"/>
      <c r="AE718"/>
    </row>
    <row r="719" spans="14:31" x14ac:dyDescent="0.3">
      <c r="N719"/>
      <c r="O719"/>
      <c r="AD719"/>
      <c r="AE719"/>
    </row>
    <row r="720" spans="14:31" x14ac:dyDescent="0.3">
      <c r="N720"/>
      <c r="O720"/>
      <c r="AD720"/>
      <c r="AE720"/>
    </row>
    <row r="721" spans="14:31" x14ac:dyDescent="0.3">
      <c r="N721"/>
      <c r="O721"/>
      <c r="AD721"/>
      <c r="AE721"/>
    </row>
    <row r="722" spans="14:31" x14ac:dyDescent="0.3">
      <c r="N722"/>
      <c r="O722"/>
      <c r="AD722"/>
      <c r="AE722"/>
    </row>
    <row r="723" spans="14:31" x14ac:dyDescent="0.3">
      <c r="N723"/>
      <c r="O723"/>
      <c r="AD723"/>
      <c r="AE723"/>
    </row>
    <row r="724" spans="14:31" x14ac:dyDescent="0.3">
      <c r="N724"/>
      <c r="O724"/>
      <c r="AD724"/>
      <c r="AE724"/>
    </row>
    <row r="725" spans="14:31" x14ac:dyDescent="0.3">
      <c r="N725"/>
      <c r="O725"/>
      <c r="AD725"/>
      <c r="AE725"/>
    </row>
    <row r="726" spans="14:31" x14ac:dyDescent="0.3">
      <c r="N726"/>
      <c r="O726"/>
      <c r="AD726"/>
      <c r="AE726"/>
    </row>
    <row r="727" spans="14:31" x14ac:dyDescent="0.3">
      <c r="N727"/>
      <c r="O727"/>
      <c r="AD727"/>
      <c r="AE727"/>
    </row>
    <row r="728" spans="14:31" x14ac:dyDescent="0.3">
      <c r="N728"/>
      <c r="O728"/>
      <c r="AD728"/>
      <c r="AE728"/>
    </row>
    <row r="729" spans="14:31" x14ac:dyDescent="0.3">
      <c r="N729"/>
      <c r="O729"/>
      <c r="AD729"/>
      <c r="AE729"/>
    </row>
    <row r="730" spans="14:31" x14ac:dyDescent="0.3">
      <c r="N730"/>
      <c r="O730"/>
      <c r="AD730"/>
      <c r="AE730"/>
    </row>
    <row r="731" spans="14:31" x14ac:dyDescent="0.3">
      <c r="N731"/>
      <c r="O731"/>
      <c r="AD731"/>
      <c r="AE731"/>
    </row>
    <row r="732" spans="14:31" x14ac:dyDescent="0.3">
      <c r="N732"/>
      <c r="O732"/>
      <c r="AD732"/>
      <c r="AE732"/>
    </row>
    <row r="733" spans="14:31" x14ac:dyDescent="0.3">
      <c r="N733"/>
      <c r="O733"/>
      <c r="AD733"/>
      <c r="AE733"/>
    </row>
    <row r="734" spans="14:31" x14ac:dyDescent="0.3">
      <c r="N734"/>
      <c r="O734"/>
      <c r="AD734"/>
      <c r="AE734"/>
    </row>
    <row r="735" spans="14:31" x14ac:dyDescent="0.3">
      <c r="N735"/>
      <c r="O735"/>
      <c r="AD735"/>
      <c r="AE735"/>
    </row>
    <row r="736" spans="14:31" x14ac:dyDescent="0.3">
      <c r="N736"/>
      <c r="O736"/>
      <c r="AD736"/>
      <c r="AE736"/>
    </row>
    <row r="737" spans="14:31" x14ac:dyDescent="0.3">
      <c r="N737"/>
      <c r="O737"/>
      <c r="AD737"/>
      <c r="AE737"/>
    </row>
    <row r="738" spans="14:31" x14ac:dyDescent="0.3">
      <c r="N738"/>
      <c r="O738"/>
      <c r="AD738"/>
      <c r="AE738"/>
    </row>
    <row r="739" spans="14:31" x14ac:dyDescent="0.3">
      <c r="N739"/>
      <c r="O739"/>
      <c r="AD739"/>
      <c r="AE739"/>
    </row>
    <row r="740" spans="14:31" x14ac:dyDescent="0.3">
      <c r="N740"/>
      <c r="O740"/>
      <c r="AD740"/>
      <c r="AE740"/>
    </row>
    <row r="741" spans="14:31" x14ac:dyDescent="0.3">
      <c r="N741"/>
      <c r="O741"/>
      <c r="AD741"/>
      <c r="AE741"/>
    </row>
    <row r="742" spans="14:31" x14ac:dyDescent="0.3">
      <c r="N742"/>
      <c r="O742"/>
      <c r="AD742"/>
      <c r="AE742"/>
    </row>
    <row r="743" spans="14:31" x14ac:dyDescent="0.3">
      <c r="N743"/>
      <c r="O743"/>
      <c r="AD743"/>
      <c r="AE743"/>
    </row>
    <row r="744" spans="14:31" x14ac:dyDescent="0.3">
      <c r="N744"/>
      <c r="O744"/>
      <c r="AD744"/>
      <c r="AE744"/>
    </row>
    <row r="745" spans="14:31" x14ac:dyDescent="0.3">
      <c r="N745"/>
      <c r="O745"/>
      <c r="AD745"/>
      <c r="AE745"/>
    </row>
    <row r="746" spans="14:31" x14ac:dyDescent="0.3">
      <c r="N746"/>
      <c r="O746"/>
      <c r="AD746"/>
      <c r="AE746"/>
    </row>
    <row r="747" spans="14:31" x14ac:dyDescent="0.3">
      <c r="N747"/>
      <c r="O747"/>
      <c r="AD747"/>
      <c r="AE747"/>
    </row>
    <row r="748" spans="14:31" x14ac:dyDescent="0.3">
      <c r="N748"/>
      <c r="O748"/>
      <c r="AD748"/>
      <c r="AE748"/>
    </row>
    <row r="749" spans="14:31" x14ac:dyDescent="0.3">
      <c r="N749"/>
      <c r="O749"/>
      <c r="AD749"/>
      <c r="AE749"/>
    </row>
    <row r="750" spans="14:31" x14ac:dyDescent="0.3">
      <c r="N750"/>
      <c r="O750"/>
      <c r="AD750"/>
      <c r="AE750"/>
    </row>
    <row r="751" spans="14:31" x14ac:dyDescent="0.3">
      <c r="N751"/>
      <c r="O751"/>
      <c r="AD751"/>
      <c r="AE751"/>
    </row>
    <row r="752" spans="14:31" x14ac:dyDescent="0.3">
      <c r="N752"/>
      <c r="O752"/>
      <c r="AD752"/>
      <c r="AE752"/>
    </row>
    <row r="753" spans="14:31" x14ac:dyDescent="0.3">
      <c r="N753"/>
      <c r="O753"/>
      <c r="AD753"/>
      <c r="AE753"/>
    </row>
    <row r="754" spans="14:31" x14ac:dyDescent="0.3">
      <c r="N754"/>
      <c r="O754"/>
      <c r="AD754"/>
      <c r="AE754"/>
    </row>
    <row r="755" spans="14:31" x14ac:dyDescent="0.3">
      <c r="N755"/>
      <c r="O755"/>
      <c r="AD755"/>
      <c r="AE755"/>
    </row>
    <row r="756" spans="14:31" x14ac:dyDescent="0.3">
      <c r="N756"/>
      <c r="O756"/>
      <c r="AD756"/>
      <c r="AE756"/>
    </row>
    <row r="757" spans="14:31" x14ac:dyDescent="0.3">
      <c r="N757"/>
      <c r="O757"/>
      <c r="AD757"/>
      <c r="AE757"/>
    </row>
    <row r="758" spans="14:31" x14ac:dyDescent="0.3">
      <c r="N758"/>
      <c r="O758"/>
      <c r="AD758"/>
      <c r="AE758"/>
    </row>
    <row r="759" spans="14:31" x14ac:dyDescent="0.3">
      <c r="N759"/>
      <c r="O759"/>
      <c r="AD759"/>
      <c r="AE759"/>
    </row>
    <row r="760" spans="14:31" x14ac:dyDescent="0.3">
      <c r="N760"/>
      <c r="O760"/>
      <c r="AD760"/>
      <c r="AE760"/>
    </row>
    <row r="761" spans="14:31" x14ac:dyDescent="0.3">
      <c r="N761"/>
      <c r="O761"/>
      <c r="AD761"/>
      <c r="AE761"/>
    </row>
    <row r="762" spans="14:31" x14ac:dyDescent="0.3">
      <c r="N762"/>
      <c r="O762"/>
      <c r="AD762"/>
      <c r="AE762"/>
    </row>
    <row r="763" spans="14:31" x14ac:dyDescent="0.3">
      <c r="N763"/>
      <c r="O763"/>
      <c r="AD763"/>
      <c r="AE763"/>
    </row>
    <row r="764" spans="14:31" x14ac:dyDescent="0.3">
      <c r="N764"/>
      <c r="O764"/>
      <c r="AD764"/>
      <c r="AE764"/>
    </row>
    <row r="765" spans="14:31" x14ac:dyDescent="0.3">
      <c r="N765"/>
      <c r="O765"/>
      <c r="AD765"/>
      <c r="AE765"/>
    </row>
    <row r="766" spans="14:31" x14ac:dyDescent="0.3">
      <c r="N766"/>
      <c r="O766"/>
      <c r="AD766"/>
      <c r="AE766"/>
    </row>
    <row r="767" spans="14:31" x14ac:dyDescent="0.3">
      <c r="N767"/>
      <c r="O767"/>
      <c r="AD767"/>
      <c r="AE767"/>
    </row>
    <row r="768" spans="14:31" x14ac:dyDescent="0.3">
      <c r="N768"/>
      <c r="O768"/>
      <c r="AD768"/>
      <c r="AE768"/>
    </row>
    <row r="769" spans="14:31" x14ac:dyDescent="0.3">
      <c r="N769"/>
      <c r="O769"/>
      <c r="AD769"/>
      <c r="AE769"/>
    </row>
    <row r="770" spans="14:31" x14ac:dyDescent="0.3">
      <c r="N770"/>
      <c r="O770"/>
      <c r="AD770"/>
      <c r="AE770"/>
    </row>
    <row r="771" spans="14:31" x14ac:dyDescent="0.3">
      <c r="N771"/>
      <c r="O771"/>
      <c r="AD771"/>
      <c r="AE771"/>
    </row>
    <row r="772" spans="14:31" x14ac:dyDescent="0.3">
      <c r="N772"/>
      <c r="O772"/>
      <c r="AD772"/>
      <c r="AE772"/>
    </row>
    <row r="773" spans="14:31" x14ac:dyDescent="0.3">
      <c r="N773"/>
      <c r="O773"/>
      <c r="AD773"/>
      <c r="AE773"/>
    </row>
    <row r="774" spans="14:31" x14ac:dyDescent="0.3">
      <c r="N774"/>
      <c r="O774"/>
      <c r="AD774"/>
      <c r="AE774"/>
    </row>
    <row r="775" spans="14:31" x14ac:dyDescent="0.3">
      <c r="N775"/>
      <c r="O775"/>
      <c r="AD775"/>
      <c r="AE775"/>
    </row>
    <row r="776" spans="14:31" x14ac:dyDescent="0.3">
      <c r="N776"/>
      <c r="O776"/>
      <c r="AD776"/>
      <c r="AE776"/>
    </row>
    <row r="777" spans="14:31" x14ac:dyDescent="0.3">
      <c r="N777"/>
      <c r="O777"/>
      <c r="AD777"/>
      <c r="AE777"/>
    </row>
    <row r="778" spans="14:31" x14ac:dyDescent="0.3">
      <c r="N778"/>
      <c r="O778"/>
      <c r="AD778"/>
      <c r="AE778"/>
    </row>
    <row r="779" spans="14:31" x14ac:dyDescent="0.3">
      <c r="N779"/>
      <c r="O779"/>
      <c r="AD779"/>
      <c r="AE779"/>
    </row>
    <row r="780" spans="14:31" x14ac:dyDescent="0.3">
      <c r="N780"/>
      <c r="O780"/>
      <c r="AD780"/>
      <c r="AE780"/>
    </row>
    <row r="781" spans="14:31" x14ac:dyDescent="0.3">
      <c r="N781"/>
      <c r="O781"/>
      <c r="AD781"/>
      <c r="AE781"/>
    </row>
    <row r="782" spans="14:31" x14ac:dyDescent="0.3">
      <c r="N782"/>
      <c r="O782"/>
      <c r="AD782"/>
      <c r="AE782"/>
    </row>
    <row r="783" spans="14:31" x14ac:dyDescent="0.3">
      <c r="N783"/>
      <c r="O783"/>
      <c r="AD783"/>
      <c r="AE783"/>
    </row>
    <row r="784" spans="14:31" x14ac:dyDescent="0.3">
      <c r="N784"/>
      <c r="O784"/>
      <c r="AD784"/>
      <c r="AE784"/>
    </row>
    <row r="785" spans="14:31" x14ac:dyDescent="0.3">
      <c r="N785"/>
      <c r="O785"/>
      <c r="AD785"/>
      <c r="AE785"/>
    </row>
    <row r="786" spans="14:31" x14ac:dyDescent="0.3">
      <c r="N786"/>
      <c r="O786"/>
      <c r="AD786"/>
      <c r="AE786"/>
    </row>
    <row r="787" spans="14:31" x14ac:dyDescent="0.3">
      <c r="N787"/>
      <c r="O787"/>
      <c r="AD787"/>
      <c r="AE787"/>
    </row>
    <row r="788" spans="14:31" x14ac:dyDescent="0.3">
      <c r="N788"/>
      <c r="O788"/>
      <c r="AD788"/>
      <c r="AE788"/>
    </row>
    <row r="789" spans="14:31" x14ac:dyDescent="0.3">
      <c r="N789"/>
      <c r="O789"/>
      <c r="AD789"/>
      <c r="AE789"/>
    </row>
    <row r="790" spans="14:31" x14ac:dyDescent="0.3">
      <c r="N790"/>
      <c r="O790"/>
      <c r="AD790"/>
      <c r="AE790"/>
    </row>
    <row r="791" spans="14:31" x14ac:dyDescent="0.3">
      <c r="N791"/>
      <c r="O791"/>
      <c r="AD791"/>
      <c r="AE791"/>
    </row>
    <row r="792" spans="14:31" x14ac:dyDescent="0.3">
      <c r="N792"/>
      <c r="O792"/>
      <c r="AD792"/>
      <c r="AE792"/>
    </row>
    <row r="793" spans="14:31" x14ac:dyDescent="0.3">
      <c r="N793"/>
      <c r="O793"/>
      <c r="AD793"/>
      <c r="AE793"/>
    </row>
    <row r="794" spans="14:31" x14ac:dyDescent="0.3">
      <c r="N794"/>
      <c r="O794"/>
      <c r="AD794"/>
      <c r="AE794"/>
    </row>
    <row r="795" spans="14:31" x14ac:dyDescent="0.3">
      <c r="N795"/>
      <c r="O795"/>
      <c r="AD795"/>
      <c r="AE795"/>
    </row>
    <row r="796" spans="14:31" x14ac:dyDescent="0.3">
      <c r="N796"/>
      <c r="O796"/>
      <c r="AD796"/>
      <c r="AE796"/>
    </row>
    <row r="797" spans="14:31" x14ac:dyDescent="0.3">
      <c r="N797"/>
      <c r="O797"/>
      <c r="AD797"/>
      <c r="AE797"/>
    </row>
    <row r="798" spans="14:31" x14ac:dyDescent="0.3">
      <c r="N798"/>
      <c r="O798"/>
      <c r="AD798"/>
      <c r="AE798"/>
    </row>
    <row r="799" spans="14:31" x14ac:dyDescent="0.3">
      <c r="N799"/>
      <c r="O799"/>
      <c r="AD799"/>
      <c r="AE799"/>
    </row>
    <row r="800" spans="14:31" x14ac:dyDescent="0.3">
      <c r="N800"/>
      <c r="O800"/>
      <c r="AD800"/>
      <c r="AE800"/>
    </row>
    <row r="801" spans="14:31" x14ac:dyDescent="0.3">
      <c r="N801"/>
      <c r="O801"/>
      <c r="AD801"/>
      <c r="AE801"/>
    </row>
    <row r="802" spans="14:31" x14ac:dyDescent="0.3">
      <c r="N802"/>
      <c r="O802"/>
      <c r="AD802"/>
      <c r="AE802"/>
    </row>
    <row r="803" spans="14:31" x14ac:dyDescent="0.3">
      <c r="N803"/>
      <c r="O803"/>
      <c r="AD803"/>
      <c r="AE803"/>
    </row>
    <row r="804" spans="14:31" x14ac:dyDescent="0.3">
      <c r="N804"/>
      <c r="O804"/>
      <c r="AD804"/>
      <c r="AE804"/>
    </row>
    <row r="805" spans="14:31" x14ac:dyDescent="0.3">
      <c r="N805"/>
      <c r="O805"/>
      <c r="AD805"/>
      <c r="AE805"/>
    </row>
    <row r="806" spans="14:31" x14ac:dyDescent="0.3">
      <c r="N806"/>
      <c r="O806"/>
      <c r="AD806"/>
      <c r="AE806"/>
    </row>
    <row r="807" spans="14:31" x14ac:dyDescent="0.3">
      <c r="N807"/>
      <c r="O807"/>
      <c r="AD807"/>
      <c r="AE807"/>
    </row>
    <row r="808" spans="14:31" x14ac:dyDescent="0.3">
      <c r="N808"/>
      <c r="O808"/>
      <c r="AD808"/>
      <c r="AE808"/>
    </row>
    <row r="809" spans="14:31" x14ac:dyDescent="0.3">
      <c r="N809"/>
      <c r="O809"/>
      <c r="AD809"/>
      <c r="AE809"/>
    </row>
    <row r="810" spans="14:31" x14ac:dyDescent="0.3">
      <c r="N810"/>
      <c r="O810"/>
      <c r="AD810"/>
      <c r="AE810"/>
    </row>
    <row r="811" spans="14:31" x14ac:dyDescent="0.3">
      <c r="N811"/>
      <c r="O811"/>
      <c r="AD811"/>
      <c r="AE811"/>
    </row>
    <row r="812" spans="14:31" x14ac:dyDescent="0.3">
      <c r="N812"/>
      <c r="O812"/>
      <c r="AD812"/>
      <c r="AE812"/>
    </row>
    <row r="813" spans="14:31" x14ac:dyDescent="0.3">
      <c r="N813"/>
      <c r="O813"/>
      <c r="AD813"/>
      <c r="AE813"/>
    </row>
    <row r="814" spans="14:31" x14ac:dyDescent="0.3">
      <c r="N814"/>
      <c r="O814"/>
      <c r="AD814"/>
      <c r="AE814"/>
    </row>
    <row r="815" spans="14:31" x14ac:dyDescent="0.3">
      <c r="N815"/>
      <c r="O815"/>
      <c r="AD815"/>
      <c r="AE815"/>
    </row>
    <row r="816" spans="14:31" x14ac:dyDescent="0.3">
      <c r="N816"/>
      <c r="O816"/>
      <c r="AD816"/>
      <c r="AE816"/>
    </row>
    <row r="817" spans="14:31" x14ac:dyDescent="0.3">
      <c r="N817"/>
      <c r="O817"/>
      <c r="AD817"/>
      <c r="AE817"/>
    </row>
    <row r="818" spans="14:31" x14ac:dyDescent="0.3">
      <c r="N818"/>
      <c r="O818"/>
      <c r="AD818"/>
      <c r="AE818"/>
    </row>
    <row r="819" spans="14:31" x14ac:dyDescent="0.3">
      <c r="N819"/>
      <c r="O819"/>
      <c r="AD819"/>
      <c r="AE819"/>
    </row>
    <row r="820" spans="14:31" x14ac:dyDescent="0.3">
      <c r="N820"/>
      <c r="O820"/>
      <c r="AD820"/>
      <c r="AE820"/>
    </row>
    <row r="821" spans="14:31" x14ac:dyDescent="0.3">
      <c r="N821"/>
      <c r="O821"/>
      <c r="AD821"/>
      <c r="AE821"/>
    </row>
    <row r="822" spans="14:31" x14ac:dyDescent="0.3">
      <c r="N822"/>
      <c r="O822"/>
      <c r="AD822"/>
      <c r="AE822"/>
    </row>
    <row r="823" spans="14:31" x14ac:dyDescent="0.3">
      <c r="N823"/>
      <c r="O823"/>
      <c r="AD823"/>
      <c r="AE823"/>
    </row>
    <row r="824" spans="14:31" x14ac:dyDescent="0.3">
      <c r="N824"/>
      <c r="O824"/>
      <c r="AD824"/>
      <c r="AE824"/>
    </row>
    <row r="825" spans="14:31" x14ac:dyDescent="0.3">
      <c r="N825"/>
      <c r="O825"/>
      <c r="AD825"/>
      <c r="AE825"/>
    </row>
    <row r="826" spans="14:31" x14ac:dyDescent="0.3">
      <c r="N826"/>
      <c r="O826"/>
      <c r="AD826"/>
      <c r="AE826"/>
    </row>
    <row r="827" spans="14:31" x14ac:dyDescent="0.3">
      <c r="N827"/>
      <c r="O827"/>
      <c r="AD827"/>
      <c r="AE827"/>
    </row>
    <row r="828" spans="14:31" x14ac:dyDescent="0.3">
      <c r="N828"/>
      <c r="O828"/>
      <c r="AD828"/>
      <c r="AE828"/>
    </row>
    <row r="829" spans="14:31" x14ac:dyDescent="0.3">
      <c r="N829"/>
      <c r="O829"/>
      <c r="AD829"/>
      <c r="AE829"/>
    </row>
    <row r="830" spans="14:31" x14ac:dyDescent="0.3">
      <c r="N830"/>
      <c r="O830"/>
      <c r="AD830"/>
      <c r="AE830"/>
    </row>
    <row r="831" spans="14:31" x14ac:dyDescent="0.3">
      <c r="N831"/>
      <c r="O831"/>
      <c r="AD831"/>
      <c r="AE831"/>
    </row>
    <row r="832" spans="14:31" x14ac:dyDescent="0.3">
      <c r="N832"/>
      <c r="O832"/>
      <c r="AD832"/>
      <c r="AE832"/>
    </row>
    <row r="833" spans="14:31" x14ac:dyDescent="0.3">
      <c r="N833"/>
      <c r="O833"/>
      <c r="AD833"/>
      <c r="AE833"/>
    </row>
    <row r="834" spans="14:31" x14ac:dyDescent="0.3">
      <c r="N834"/>
      <c r="O834"/>
      <c r="AD834"/>
      <c r="AE834"/>
    </row>
    <row r="835" spans="14:31" x14ac:dyDescent="0.3">
      <c r="N835"/>
      <c r="O835"/>
      <c r="AD835"/>
      <c r="AE835"/>
    </row>
    <row r="836" spans="14:31" x14ac:dyDescent="0.3">
      <c r="N836"/>
      <c r="O836"/>
      <c r="AD836"/>
      <c r="AE836"/>
    </row>
    <row r="837" spans="14:31" x14ac:dyDescent="0.3">
      <c r="N837"/>
      <c r="O837"/>
      <c r="AD837"/>
      <c r="AE837"/>
    </row>
    <row r="838" spans="14:31" x14ac:dyDescent="0.3">
      <c r="N838"/>
      <c r="O838"/>
      <c r="AD838"/>
      <c r="AE838"/>
    </row>
    <row r="839" spans="14:31" x14ac:dyDescent="0.3">
      <c r="N839"/>
      <c r="O839"/>
      <c r="AD839"/>
      <c r="AE839"/>
    </row>
    <row r="840" spans="14:31" x14ac:dyDescent="0.3">
      <c r="N840"/>
      <c r="O840"/>
      <c r="AD840"/>
      <c r="AE840"/>
    </row>
    <row r="841" spans="14:31" x14ac:dyDescent="0.3">
      <c r="N841"/>
      <c r="O841"/>
      <c r="AD841"/>
      <c r="AE841"/>
    </row>
    <row r="842" spans="14:31" x14ac:dyDescent="0.3">
      <c r="N842"/>
      <c r="O842"/>
      <c r="AD842"/>
      <c r="AE842"/>
    </row>
    <row r="843" spans="14:31" x14ac:dyDescent="0.3">
      <c r="N843"/>
      <c r="O843"/>
      <c r="AD843"/>
      <c r="AE843"/>
    </row>
    <row r="844" spans="14:31" x14ac:dyDescent="0.3">
      <c r="N844"/>
      <c r="O844"/>
      <c r="AD844"/>
      <c r="AE844"/>
    </row>
    <row r="845" spans="14:31" x14ac:dyDescent="0.3">
      <c r="N845"/>
      <c r="O845"/>
      <c r="AD845"/>
      <c r="AE845"/>
    </row>
    <row r="846" spans="14:31" x14ac:dyDescent="0.3">
      <c r="N846"/>
      <c r="O846"/>
      <c r="AD846"/>
      <c r="AE846"/>
    </row>
    <row r="847" spans="14:31" x14ac:dyDescent="0.3">
      <c r="N847"/>
      <c r="O847"/>
      <c r="AD847"/>
      <c r="AE847"/>
    </row>
    <row r="848" spans="14:31" x14ac:dyDescent="0.3">
      <c r="N848"/>
      <c r="O848"/>
      <c r="AD848"/>
      <c r="AE848"/>
    </row>
    <row r="849" spans="14:31" x14ac:dyDescent="0.3">
      <c r="N849"/>
      <c r="O849"/>
      <c r="AD849"/>
      <c r="AE849"/>
    </row>
    <row r="850" spans="14:31" x14ac:dyDescent="0.3">
      <c r="N850"/>
      <c r="O850"/>
      <c r="AD850"/>
      <c r="AE850"/>
    </row>
    <row r="851" spans="14:31" x14ac:dyDescent="0.3">
      <c r="N851"/>
      <c r="O851"/>
      <c r="AD851"/>
      <c r="AE851"/>
    </row>
    <row r="852" spans="14:31" x14ac:dyDescent="0.3">
      <c r="N852"/>
      <c r="O852"/>
      <c r="AD852"/>
      <c r="AE852"/>
    </row>
    <row r="853" spans="14:31" x14ac:dyDescent="0.3">
      <c r="N853"/>
      <c r="O853"/>
      <c r="AD853"/>
      <c r="AE853"/>
    </row>
    <row r="854" spans="14:31" x14ac:dyDescent="0.3">
      <c r="N854"/>
      <c r="O854"/>
      <c r="AD854"/>
      <c r="AE854"/>
    </row>
    <row r="855" spans="14:31" x14ac:dyDescent="0.3">
      <c r="N855"/>
      <c r="O855"/>
      <c r="AD855"/>
      <c r="AE855"/>
    </row>
    <row r="856" spans="14:31" x14ac:dyDescent="0.3">
      <c r="N856"/>
      <c r="O856"/>
      <c r="AD856"/>
      <c r="AE856"/>
    </row>
    <row r="857" spans="14:31" x14ac:dyDescent="0.3">
      <c r="N857"/>
      <c r="O857"/>
      <c r="AD857"/>
      <c r="AE857"/>
    </row>
    <row r="858" spans="14:31" x14ac:dyDescent="0.3">
      <c r="N858"/>
      <c r="O858"/>
      <c r="AD858"/>
      <c r="AE858"/>
    </row>
    <row r="859" spans="14:31" x14ac:dyDescent="0.3">
      <c r="N859"/>
      <c r="O859"/>
      <c r="AD859"/>
      <c r="AE859"/>
    </row>
    <row r="860" spans="14:31" x14ac:dyDescent="0.3">
      <c r="N860"/>
      <c r="O860"/>
      <c r="AD860"/>
      <c r="AE860"/>
    </row>
    <row r="861" spans="14:31" x14ac:dyDescent="0.3">
      <c r="N861"/>
      <c r="O861"/>
      <c r="AD861"/>
      <c r="AE861"/>
    </row>
    <row r="862" spans="14:31" x14ac:dyDescent="0.3">
      <c r="N862"/>
      <c r="O862"/>
      <c r="AD862"/>
      <c r="AE862"/>
    </row>
    <row r="863" spans="14:31" x14ac:dyDescent="0.3">
      <c r="N863"/>
      <c r="O863"/>
      <c r="AD863"/>
      <c r="AE863"/>
    </row>
    <row r="864" spans="14:31" x14ac:dyDescent="0.3">
      <c r="N864"/>
      <c r="O864"/>
      <c r="AD864"/>
      <c r="AE864"/>
    </row>
    <row r="865" spans="14:31" x14ac:dyDescent="0.3">
      <c r="N865"/>
      <c r="O865"/>
      <c r="AD865"/>
      <c r="AE865"/>
    </row>
    <row r="866" spans="14:31" x14ac:dyDescent="0.3">
      <c r="N866"/>
      <c r="O866"/>
      <c r="AD866"/>
      <c r="AE866"/>
    </row>
    <row r="867" spans="14:31" x14ac:dyDescent="0.3">
      <c r="N867"/>
      <c r="O867"/>
      <c r="AD867"/>
      <c r="AE867"/>
    </row>
    <row r="868" spans="14:31" x14ac:dyDescent="0.3">
      <c r="N868"/>
      <c r="O868"/>
      <c r="AD868"/>
      <c r="AE868"/>
    </row>
    <row r="869" spans="14:31" x14ac:dyDescent="0.3">
      <c r="N869"/>
      <c r="O869"/>
      <c r="AD869"/>
      <c r="AE869"/>
    </row>
    <row r="870" spans="14:31" x14ac:dyDescent="0.3">
      <c r="N870"/>
      <c r="O870"/>
      <c r="AD870"/>
      <c r="AE870"/>
    </row>
    <row r="871" spans="14:31" x14ac:dyDescent="0.3">
      <c r="N871"/>
      <c r="O871"/>
      <c r="AD871"/>
      <c r="AE871"/>
    </row>
    <row r="872" spans="14:31" x14ac:dyDescent="0.3">
      <c r="N872"/>
      <c r="O872"/>
      <c r="AD872"/>
      <c r="AE872"/>
    </row>
    <row r="873" spans="14:31" x14ac:dyDescent="0.3">
      <c r="N873"/>
      <c r="O873"/>
      <c r="AD873"/>
      <c r="AE873"/>
    </row>
    <row r="874" spans="14:31" x14ac:dyDescent="0.3">
      <c r="N874"/>
      <c r="O874"/>
      <c r="AD874"/>
      <c r="AE874"/>
    </row>
    <row r="875" spans="14:31" x14ac:dyDescent="0.3">
      <c r="N875"/>
      <c r="O875"/>
      <c r="AD875"/>
      <c r="AE875"/>
    </row>
    <row r="876" spans="14:31" x14ac:dyDescent="0.3">
      <c r="N876"/>
      <c r="O876"/>
      <c r="AD876"/>
      <c r="AE876"/>
    </row>
    <row r="877" spans="14:31" x14ac:dyDescent="0.3">
      <c r="N877"/>
      <c r="O877"/>
      <c r="AD877"/>
      <c r="AE877"/>
    </row>
    <row r="878" spans="14:31" x14ac:dyDescent="0.3">
      <c r="N878"/>
      <c r="O878"/>
      <c r="AD878"/>
      <c r="AE878"/>
    </row>
    <row r="879" spans="14:31" x14ac:dyDescent="0.3">
      <c r="N879"/>
      <c r="O879"/>
      <c r="AD879"/>
      <c r="AE879"/>
    </row>
    <row r="880" spans="14:31" x14ac:dyDescent="0.3">
      <c r="N880"/>
      <c r="O880"/>
      <c r="AD880"/>
      <c r="AE880"/>
    </row>
    <row r="881" spans="14:31" x14ac:dyDescent="0.3">
      <c r="N881"/>
      <c r="O881"/>
      <c r="AD881"/>
      <c r="AE881"/>
    </row>
    <row r="882" spans="14:31" x14ac:dyDescent="0.3">
      <c r="N882"/>
      <c r="O882"/>
      <c r="AD882"/>
      <c r="AE882"/>
    </row>
    <row r="883" spans="14:31" x14ac:dyDescent="0.3">
      <c r="N883"/>
      <c r="O883"/>
      <c r="AD883"/>
      <c r="AE883"/>
    </row>
    <row r="884" spans="14:31" x14ac:dyDescent="0.3">
      <c r="N884"/>
      <c r="O884"/>
      <c r="AD884"/>
      <c r="AE884"/>
    </row>
    <row r="885" spans="14:31" x14ac:dyDescent="0.3">
      <c r="N885"/>
      <c r="O885"/>
      <c r="AD885"/>
      <c r="AE885"/>
    </row>
    <row r="886" spans="14:31" x14ac:dyDescent="0.3">
      <c r="N886"/>
      <c r="O886"/>
      <c r="AD886"/>
      <c r="AE886"/>
    </row>
    <row r="887" spans="14:31" x14ac:dyDescent="0.3">
      <c r="N887"/>
      <c r="O887"/>
      <c r="AD887"/>
      <c r="AE887"/>
    </row>
    <row r="888" spans="14:31" x14ac:dyDescent="0.3">
      <c r="N888"/>
      <c r="O888"/>
      <c r="AD888"/>
      <c r="AE888"/>
    </row>
    <row r="889" spans="14:31" x14ac:dyDescent="0.3">
      <c r="N889"/>
      <c r="O889"/>
      <c r="AD889"/>
      <c r="AE889"/>
    </row>
    <row r="890" spans="14:31" x14ac:dyDescent="0.3">
      <c r="N890"/>
      <c r="O890"/>
      <c r="AD890"/>
      <c r="AE890"/>
    </row>
    <row r="891" spans="14:31" x14ac:dyDescent="0.3">
      <c r="N891"/>
      <c r="O891"/>
      <c r="AD891"/>
      <c r="AE891"/>
    </row>
    <row r="892" spans="14:31" x14ac:dyDescent="0.3">
      <c r="N892"/>
      <c r="O892"/>
      <c r="AD892"/>
      <c r="AE892"/>
    </row>
    <row r="893" spans="14:31" x14ac:dyDescent="0.3">
      <c r="N893"/>
      <c r="O893"/>
      <c r="AD893"/>
      <c r="AE893"/>
    </row>
    <row r="894" spans="14:31" x14ac:dyDescent="0.3">
      <c r="N894"/>
      <c r="O894"/>
      <c r="AD894"/>
      <c r="AE894"/>
    </row>
    <row r="895" spans="14:31" x14ac:dyDescent="0.3">
      <c r="N895"/>
      <c r="O895"/>
      <c r="AD895"/>
      <c r="AE895"/>
    </row>
    <row r="896" spans="14:31" x14ac:dyDescent="0.3">
      <c r="N896"/>
      <c r="O896"/>
      <c r="AD896"/>
      <c r="AE896"/>
    </row>
    <row r="897" spans="14:31" x14ac:dyDescent="0.3">
      <c r="N897"/>
      <c r="O897"/>
      <c r="AD897"/>
      <c r="AE897"/>
    </row>
    <row r="898" spans="14:31" x14ac:dyDescent="0.3">
      <c r="N898"/>
      <c r="O898"/>
      <c r="AD898"/>
      <c r="AE898"/>
    </row>
    <row r="899" spans="14:31" x14ac:dyDescent="0.3">
      <c r="N899"/>
      <c r="O899"/>
      <c r="AD899"/>
      <c r="AE899"/>
    </row>
    <row r="900" spans="14:31" x14ac:dyDescent="0.3">
      <c r="N900"/>
      <c r="O900"/>
      <c r="AD900"/>
      <c r="AE900"/>
    </row>
    <row r="901" spans="14:31" x14ac:dyDescent="0.3">
      <c r="N901"/>
      <c r="O901"/>
      <c r="AD901"/>
      <c r="AE901"/>
    </row>
    <row r="902" spans="14:31" x14ac:dyDescent="0.3">
      <c r="N902"/>
      <c r="O902"/>
      <c r="AD902"/>
      <c r="AE902"/>
    </row>
    <row r="903" spans="14:31" x14ac:dyDescent="0.3">
      <c r="N903"/>
      <c r="O903"/>
      <c r="AD903"/>
      <c r="AE903"/>
    </row>
    <row r="904" spans="14:31" x14ac:dyDescent="0.3">
      <c r="N904"/>
      <c r="O904"/>
      <c r="AD904"/>
      <c r="AE904"/>
    </row>
    <row r="905" spans="14:31" x14ac:dyDescent="0.3">
      <c r="N905"/>
      <c r="O905"/>
      <c r="AD905"/>
      <c r="AE905"/>
    </row>
    <row r="906" spans="14:31" x14ac:dyDescent="0.3">
      <c r="N906"/>
      <c r="O906"/>
      <c r="AD906"/>
      <c r="AE906"/>
    </row>
    <row r="907" spans="14:31" x14ac:dyDescent="0.3">
      <c r="N907"/>
      <c r="O907"/>
      <c r="AD907"/>
      <c r="AE907"/>
    </row>
    <row r="908" spans="14:31" x14ac:dyDescent="0.3">
      <c r="N908"/>
      <c r="O908"/>
      <c r="AD908"/>
      <c r="AE908"/>
    </row>
    <row r="909" spans="14:31" x14ac:dyDescent="0.3">
      <c r="N909"/>
      <c r="O909"/>
      <c r="AD909"/>
      <c r="AE909"/>
    </row>
    <row r="910" spans="14:31" x14ac:dyDescent="0.3">
      <c r="N910"/>
      <c r="O910"/>
      <c r="AD910"/>
      <c r="AE910"/>
    </row>
    <row r="911" spans="14:31" x14ac:dyDescent="0.3">
      <c r="N911"/>
      <c r="O911"/>
      <c r="AD911"/>
      <c r="AE911"/>
    </row>
    <row r="912" spans="14:31" x14ac:dyDescent="0.3">
      <c r="N912"/>
      <c r="O912"/>
      <c r="AD912"/>
      <c r="AE912"/>
    </row>
    <row r="913" spans="14:31" x14ac:dyDescent="0.3">
      <c r="N913"/>
      <c r="O913"/>
      <c r="AD913"/>
      <c r="AE913"/>
    </row>
    <row r="914" spans="14:31" x14ac:dyDescent="0.3">
      <c r="N914"/>
      <c r="O914"/>
      <c r="AD914"/>
      <c r="AE914"/>
    </row>
    <row r="915" spans="14:31" x14ac:dyDescent="0.3">
      <c r="N915"/>
      <c r="O915"/>
      <c r="AD915"/>
      <c r="AE915"/>
    </row>
    <row r="916" spans="14:31" x14ac:dyDescent="0.3">
      <c r="N916"/>
      <c r="O916"/>
      <c r="AD916"/>
      <c r="AE916"/>
    </row>
    <row r="917" spans="14:31" x14ac:dyDescent="0.3">
      <c r="N917"/>
      <c r="O917"/>
      <c r="AD917"/>
      <c r="AE917"/>
    </row>
    <row r="918" spans="14:31" x14ac:dyDescent="0.3">
      <c r="N918"/>
      <c r="O918"/>
      <c r="AD918"/>
      <c r="AE918"/>
    </row>
    <row r="919" spans="14:31" x14ac:dyDescent="0.3">
      <c r="N919"/>
      <c r="O919"/>
      <c r="AD919"/>
      <c r="AE919"/>
    </row>
    <row r="920" spans="14:31" x14ac:dyDescent="0.3">
      <c r="N920"/>
      <c r="O920"/>
      <c r="AD920"/>
      <c r="AE920"/>
    </row>
    <row r="921" spans="14:31" x14ac:dyDescent="0.3">
      <c r="N921"/>
      <c r="O921"/>
      <c r="AD921"/>
      <c r="AE921"/>
    </row>
    <row r="922" spans="14:31" x14ac:dyDescent="0.3">
      <c r="N922"/>
      <c r="O922"/>
      <c r="AD922"/>
      <c r="AE922"/>
    </row>
    <row r="923" spans="14:31" x14ac:dyDescent="0.3">
      <c r="N923"/>
      <c r="O923"/>
      <c r="AD923"/>
      <c r="AE923"/>
    </row>
    <row r="924" spans="14:31" x14ac:dyDescent="0.3">
      <c r="N924"/>
      <c r="O924"/>
      <c r="AD924"/>
      <c r="AE924"/>
    </row>
    <row r="925" spans="14:31" x14ac:dyDescent="0.3">
      <c r="N925"/>
      <c r="O925"/>
      <c r="AD925"/>
      <c r="AE925"/>
    </row>
    <row r="926" spans="14:31" x14ac:dyDescent="0.3">
      <c r="N926"/>
      <c r="O926"/>
      <c r="AD926"/>
      <c r="AE926"/>
    </row>
    <row r="927" spans="14:31" x14ac:dyDescent="0.3">
      <c r="N927"/>
      <c r="O927"/>
      <c r="AD927"/>
      <c r="AE927"/>
    </row>
    <row r="928" spans="14:31" x14ac:dyDescent="0.3">
      <c r="N928"/>
      <c r="O928"/>
      <c r="AD928"/>
      <c r="AE928"/>
    </row>
    <row r="929" spans="14:31" x14ac:dyDescent="0.3">
      <c r="N929"/>
      <c r="O929"/>
      <c r="AD929"/>
      <c r="AE929"/>
    </row>
    <row r="930" spans="14:31" x14ac:dyDescent="0.3">
      <c r="N930"/>
      <c r="O930"/>
      <c r="AD930"/>
      <c r="AE930"/>
    </row>
    <row r="931" spans="14:31" x14ac:dyDescent="0.3">
      <c r="N931"/>
      <c r="O931"/>
      <c r="AD931"/>
      <c r="AE931"/>
    </row>
    <row r="932" spans="14:31" x14ac:dyDescent="0.3">
      <c r="N932"/>
      <c r="O932"/>
      <c r="AD932"/>
      <c r="AE932"/>
    </row>
    <row r="933" spans="14:31" x14ac:dyDescent="0.3">
      <c r="N933"/>
      <c r="O933"/>
      <c r="AD933"/>
      <c r="AE933"/>
    </row>
    <row r="934" spans="14:31" x14ac:dyDescent="0.3">
      <c r="N934"/>
      <c r="O934"/>
      <c r="AD934"/>
      <c r="AE934"/>
    </row>
    <row r="935" spans="14:31" x14ac:dyDescent="0.3">
      <c r="N935"/>
      <c r="O935"/>
      <c r="AD935"/>
      <c r="AE935"/>
    </row>
    <row r="936" spans="14:31" x14ac:dyDescent="0.3">
      <c r="N936"/>
      <c r="O936"/>
      <c r="AD936"/>
      <c r="AE936"/>
    </row>
    <row r="937" spans="14:31" x14ac:dyDescent="0.3">
      <c r="N937"/>
      <c r="O937"/>
      <c r="AD937"/>
      <c r="AE937"/>
    </row>
    <row r="938" spans="14:31" x14ac:dyDescent="0.3">
      <c r="N938"/>
      <c r="O938"/>
      <c r="AD938"/>
      <c r="AE938"/>
    </row>
    <row r="939" spans="14:31" x14ac:dyDescent="0.3">
      <c r="N939"/>
      <c r="O939"/>
      <c r="AD939"/>
      <c r="AE939"/>
    </row>
    <row r="940" spans="14:31" x14ac:dyDescent="0.3">
      <c r="N940"/>
      <c r="O940"/>
      <c r="AD940"/>
      <c r="AE940"/>
    </row>
    <row r="941" spans="14:31" x14ac:dyDescent="0.3">
      <c r="N941"/>
      <c r="O941"/>
      <c r="AD941"/>
      <c r="AE941"/>
    </row>
    <row r="942" spans="14:31" x14ac:dyDescent="0.3">
      <c r="N942"/>
      <c r="O942"/>
      <c r="AD942"/>
      <c r="AE942"/>
    </row>
    <row r="943" spans="14:31" x14ac:dyDescent="0.3">
      <c r="N943"/>
      <c r="O943"/>
      <c r="AD943"/>
      <c r="AE943"/>
    </row>
    <row r="944" spans="14:31" x14ac:dyDescent="0.3">
      <c r="N944"/>
      <c r="O944"/>
      <c r="AD944"/>
      <c r="AE944"/>
    </row>
    <row r="945" spans="14:31" x14ac:dyDescent="0.3">
      <c r="N945"/>
      <c r="O945"/>
      <c r="AD945"/>
      <c r="AE945"/>
    </row>
    <row r="946" spans="14:31" x14ac:dyDescent="0.3">
      <c r="N946"/>
      <c r="O946"/>
      <c r="AD946"/>
      <c r="AE946"/>
    </row>
    <row r="947" spans="14:31" x14ac:dyDescent="0.3">
      <c r="N947"/>
      <c r="O947"/>
      <c r="AD947"/>
      <c r="AE947"/>
    </row>
    <row r="948" spans="14:31" x14ac:dyDescent="0.3">
      <c r="N948"/>
      <c r="O948"/>
      <c r="AD948"/>
      <c r="AE948"/>
    </row>
    <row r="949" spans="14:31" x14ac:dyDescent="0.3">
      <c r="N949"/>
      <c r="O949"/>
      <c r="AD949"/>
      <c r="AE949"/>
    </row>
    <row r="950" spans="14:31" x14ac:dyDescent="0.3">
      <c r="N950"/>
      <c r="O950"/>
      <c r="AD950"/>
      <c r="AE950"/>
    </row>
    <row r="951" spans="14:31" x14ac:dyDescent="0.3">
      <c r="N951"/>
      <c r="O951"/>
      <c r="AD951"/>
      <c r="AE951"/>
    </row>
    <row r="952" spans="14:31" x14ac:dyDescent="0.3">
      <c r="N952"/>
      <c r="O952"/>
      <c r="AD952"/>
      <c r="AE952"/>
    </row>
    <row r="953" spans="14:31" x14ac:dyDescent="0.3">
      <c r="N953"/>
      <c r="O953"/>
      <c r="AD953"/>
      <c r="AE953"/>
    </row>
    <row r="954" spans="14:31" x14ac:dyDescent="0.3">
      <c r="N954"/>
      <c r="O954"/>
      <c r="AD954"/>
      <c r="AE954"/>
    </row>
    <row r="955" spans="14:31" x14ac:dyDescent="0.3">
      <c r="N955"/>
      <c r="O955"/>
      <c r="AD955"/>
      <c r="AE955"/>
    </row>
    <row r="956" spans="14:31" x14ac:dyDescent="0.3">
      <c r="N956"/>
      <c r="O956"/>
      <c r="AD956"/>
      <c r="AE956"/>
    </row>
    <row r="957" spans="14:31" x14ac:dyDescent="0.3">
      <c r="N957"/>
      <c r="O957"/>
      <c r="AD957"/>
      <c r="AE957"/>
    </row>
    <row r="958" spans="14:31" x14ac:dyDescent="0.3">
      <c r="N958"/>
      <c r="O958"/>
      <c r="AD958"/>
      <c r="AE958"/>
    </row>
    <row r="959" spans="14:31" x14ac:dyDescent="0.3">
      <c r="N959"/>
      <c r="O959"/>
      <c r="AD959"/>
      <c r="AE959"/>
    </row>
    <row r="960" spans="14:31" x14ac:dyDescent="0.3">
      <c r="N960"/>
      <c r="O960"/>
      <c r="AD960"/>
      <c r="AE960"/>
    </row>
    <row r="961" spans="14:31" x14ac:dyDescent="0.3">
      <c r="N961"/>
      <c r="O961"/>
      <c r="AD961"/>
      <c r="AE961"/>
    </row>
    <row r="962" spans="14:31" x14ac:dyDescent="0.3">
      <c r="N962"/>
      <c r="O962"/>
      <c r="AD962"/>
      <c r="AE962"/>
    </row>
    <row r="963" spans="14:31" x14ac:dyDescent="0.3">
      <c r="N963"/>
      <c r="O963"/>
      <c r="AD963"/>
      <c r="AE963"/>
    </row>
    <row r="964" spans="14:31" x14ac:dyDescent="0.3">
      <c r="N964"/>
      <c r="O964"/>
      <c r="AD964"/>
      <c r="AE964"/>
    </row>
    <row r="965" spans="14:31" x14ac:dyDescent="0.3">
      <c r="N965"/>
      <c r="O965"/>
      <c r="AD965"/>
      <c r="AE965"/>
    </row>
    <row r="966" spans="14:31" x14ac:dyDescent="0.3">
      <c r="N966"/>
      <c r="O966"/>
      <c r="AD966"/>
      <c r="AE966"/>
    </row>
    <row r="967" spans="14:31" x14ac:dyDescent="0.3">
      <c r="N967"/>
      <c r="O967"/>
      <c r="AD967"/>
      <c r="AE967"/>
    </row>
    <row r="968" spans="14:31" x14ac:dyDescent="0.3">
      <c r="N968"/>
      <c r="O968"/>
      <c r="AD968"/>
      <c r="AE968"/>
    </row>
    <row r="969" spans="14:31" x14ac:dyDescent="0.3">
      <c r="N969"/>
      <c r="O969"/>
      <c r="AD969"/>
      <c r="AE969"/>
    </row>
    <row r="970" spans="14:31" x14ac:dyDescent="0.3">
      <c r="N970"/>
      <c r="O970"/>
      <c r="AD970"/>
      <c r="AE970"/>
    </row>
    <row r="971" spans="14:31" x14ac:dyDescent="0.3">
      <c r="N971"/>
      <c r="O971"/>
      <c r="AD971"/>
      <c r="AE971"/>
    </row>
    <row r="972" spans="14:31" x14ac:dyDescent="0.3">
      <c r="N972"/>
      <c r="O972"/>
      <c r="AD972"/>
      <c r="AE972"/>
    </row>
    <row r="973" spans="14:31" x14ac:dyDescent="0.3">
      <c r="N973"/>
      <c r="O973"/>
      <c r="AD973"/>
      <c r="AE973"/>
    </row>
    <row r="974" spans="14:31" x14ac:dyDescent="0.3">
      <c r="N974"/>
      <c r="O974"/>
      <c r="AD974"/>
      <c r="AE974"/>
    </row>
    <row r="975" spans="14:31" x14ac:dyDescent="0.3">
      <c r="N975"/>
      <c r="O975"/>
      <c r="AD975"/>
      <c r="AE975"/>
    </row>
    <row r="976" spans="14:31" x14ac:dyDescent="0.3">
      <c r="N976"/>
      <c r="O976"/>
      <c r="AD976"/>
      <c r="AE976"/>
    </row>
    <row r="977" spans="14:31" x14ac:dyDescent="0.3">
      <c r="N977"/>
      <c r="O977"/>
      <c r="AD977"/>
      <c r="AE977"/>
    </row>
    <row r="978" spans="14:31" x14ac:dyDescent="0.3">
      <c r="N978"/>
      <c r="O978"/>
      <c r="AD978"/>
      <c r="AE978"/>
    </row>
    <row r="979" spans="14:31" x14ac:dyDescent="0.3">
      <c r="N979"/>
      <c r="O979"/>
      <c r="AD979"/>
      <c r="AE979"/>
    </row>
    <row r="980" spans="14:31" x14ac:dyDescent="0.3">
      <c r="N980"/>
      <c r="O980"/>
      <c r="AD980"/>
      <c r="AE980"/>
    </row>
    <row r="981" spans="14:31" x14ac:dyDescent="0.3">
      <c r="N981"/>
      <c r="O981"/>
      <c r="AD981"/>
      <c r="AE981"/>
    </row>
    <row r="982" spans="14:31" x14ac:dyDescent="0.3">
      <c r="N982"/>
      <c r="O982"/>
      <c r="AD982"/>
      <c r="AE982"/>
    </row>
    <row r="983" spans="14:31" x14ac:dyDescent="0.3">
      <c r="N983"/>
      <c r="O983"/>
      <c r="AD983"/>
      <c r="AE983"/>
    </row>
    <row r="984" spans="14:31" x14ac:dyDescent="0.3">
      <c r="N984"/>
      <c r="O984"/>
      <c r="AD984"/>
      <c r="AE984"/>
    </row>
    <row r="985" spans="14:31" x14ac:dyDescent="0.3">
      <c r="N985"/>
      <c r="O985"/>
      <c r="AD985"/>
      <c r="AE985"/>
    </row>
    <row r="986" spans="14:31" x14ac:dyDescent="0.3">
      <c r="N986"/>
      <c r="O986"/>
      <c r="AD986"/>
      <c r="AE986"/>
    </row>
    <row r="987" spans="14:31" x14ac:dyDescent="0.3">
      <c r="N987"/>
      <c r="O987"/>
      <c r="AD987"/>
      <c r="AE987"/>
    </row>
    <row r="988" spans="14:31" x14ac:dyDescent="0.3">
      <c r="N988"/>
      <c r="O988"/>
      <c r="AD988"/>
      <c r="AE988"/>
    </row>
    <row r="989" spans="14:31" x14ac:dyDescent="0.3">
      <c r="N989"/>
      <c r="O989"/>
      <c r="AD989"/>
      <c r="AE989"/>
    </row>
    <row r="990" spans="14:31" x14ac:dyDescent="0.3">
      <c r="N990"/>
      <c r="O990"/>
      <c r="AD990"/>
      <c r="AE990"/>
    </row>
    <row r="991" spans="14:31" x14ac:dyDescent="0.3">
      <c r="N991"/>
      <c r="O991"/>
      <c r="AD991"/>
      <c r="AE991"/>
    </row>
    <row r="992" spans="14:31" x14ac:dyDescent="0.3">
      <c r="N992"/>
      <c r="O992"/>
      <c r="AD992"/>
      <c r="AE992"/>
    </row>
    <row r="993" spans="14:31" x14ac:dyDescent="0.3">
      <c r="N993"/>
      <c r="O993"/>
      <c r="AD993"/>
      <c r="AE993"/>
    </row>
    <row r="994" spans="14:31" x14ac:dyDescent="0.3">
      <c r="N994"/>
      <c r="O994"/>
      <c r="AD994"/>
      <c r="AE994"/>
    </row>
    <row r="995" spans="14:31" x14ac:dyDescent="0.3">
      <c r="N995"/>
      <c r="O995"/>
      <c r="AD995"/>
      <c r="AE995"/>
    </row>
    <row r="996" spans="14:31" x14ac:dyDescent="0.3">
      <c r="N996"/>
      <c r="O996"/>
      <c r="AD996"/>
      <c r="AE996"/>
    </row>
    <row r="997" spans="14:31" x14ac:dyDescent="0.3">
      <c r="N997"/>
      <c r="O997"/>
      <c r="AD997"/>
      <c r="AE997"/>
    </row>
    <row r="998" spans="14:31" x14ac:dyDescent="0.3">
      <c r="N998"/>
      <c r="O998"/>
      <c r="AD998"/>
      <c r="AE998"/>
    </row>
    <row r="999" spans="14:31" x14ac:dyDescent="0.3">
      <c r="N999"/>
      <c r="O999"/>
      <c r="AD999"/>
      <c r="AE999"/>
    </row>
    <row r="1000" spans="14:31" x14ac:dyDescent="0.3">
      <c r="N1000"/>
      <c r="O1000"/>
      <c r="AD1000"/>
      <c r="AE1000"/>
    </row>
    <row r="1001" spans="14:31" x14ac:dyDescent="0.3">
      <c r="N1001"/>
      <c r="O1001"/>
      <c r="AD1001"/>
      <c r="AE1001"/>
    </row>
    <row r="1002" spans="14:31" x14ac:dyDescent="0.3">
      <c r="N1002"/>
      <c r="O1002"/>
      <c r="AD1002"/>
      <c r="AE1002"/>
    </row>
    <row r="1003" spans="14:31" x14ac:dyDescent="0.3">
      <c r="N1003"/>
      <c r="O1003"/>
      <c r="AD1003"/>
      <c r="AE1003"/>
    </row>
    <row r="1004" spans="14:31" x14ac:dyDescent="0.3">
      <c r="N1004"/>
      <c r="O1004"/>
      <c r="AD1004"/>
      <c r="AE1004"/>
    </row>
    <row r="1005" spans="14:31" x14ac:dyDescent="0.3">
      <c r="N1005"/>
      <c r="O1005"/>
      <c r="AD1005"/>
      <c r="AE1005"/>
    </row>
    <row r="1006" spans="14:31" x14ac:dyDescent="0.3">
      <c r="N1006"/>
      <c r="O1006"/>
      <c r="AD1006"/>
      <c r="AE1006"/>
    </row>
    <row r="1007" spans="14:31" x14ac:dyDescent="0.3">
      <c r="N1007"/>
      <c r="O1007"/>
      <c r="AD1007"/>
      <c r="AE1007"/>
    </row>
    <row r="1008" spans="14:31" x14ac:dyDescent="0.3">
      <c r="N1008"/>
      <c r="O1008"/>
      <c r="AD1008"/>
      <c r="AE1008"/>
    </row>
    <row r="1009" spans="14:31" x14ac:dyDescent="0.3">
      <c r="N1009"/>
      <c r="O1009"/>
      <c r="AD1009"/>
      <c r="AE1009"/>
    </row>
    <row r="1010" spans="14:31" x14ac:dyDescent="0.3">
      <c r="N1010"/>
      <c r="O1010"/>
      <c r="AD1010"/>
      <c r="AE1010"/>
    </row>
    <row r="1011" spans="14:31" x14ac:dyDescent="0.3">
      <c r="N1011"/>
      <c r="O1011"/>
      <c r="AD1011"/>
      <c r="AE1011"/>
    </row>
    <row r="1012" spans="14:31" x14ac:dyDescent="0.3">
      <c r="N1012"/>
      <c r="O1012"/>
      <c r="AD1012"/>
      <c r="AE1012"/>
    </row>
    <row r="1013" spans="14:31" x14ac:dyDescent="0.3">
      <c r="N1013"/>
      <c r="O1013"/>
      <c r="AD1013"/>
      <c r="AE1013"/>
    </row>
    <row r="1014" spans="14:31" x14ac:dyDescent="0.3">
      <c r="N1014"/>
      <c r="O1014"/>
      <c r="AD1014"/>
      <c r="AE1014"/>
    </row>
    <row r="1015" spans="14:31" x14ac:dyDescent="0.3">
      <c r="N1015"/>
      <c r="O1015"/>
      <c r="AD1015"/>
      <c r="AE1015"/>
    </row>
    <row r="1016" spans="14:31" x14ac:dyDescent="0.3">
      <c r="N1016"/>
      <c r="O1016"/>
      <c r="AD1016"/>
      <c r="AE1016"/>
    </row>
    <row r="1017" spans="14:31" x14ac:dyDescent="0.3">
      <c r="N1017"/>
      <c r="O1017"/>
      <c r="AD1017"/>
      <c r="AE1017"/>
    </row>
    <row r="1018" spans="14:31" x14ac:dyDescent="0.3">
      <c r="N1018"/>
      <c r="O1018"/>
      <c r="AD1018"/>
      <c r="AE1018"/>
    </row>
    <row r="1019" spans="14:31" x14ac:dyDescent="0.3">
      <c r="N1019"/>
      <c r="O1019"/>
      <c r="AD1019"/>
      <c r="AE1019"/>
    </row>
    <row r="1020" spans="14:31" x14ac:dyDescent="0.3">
      <c r="N1020"/>
      <c r="O1020"/>
      <c r="AD1020"/>
      <c r="AE1020"/>
    </row>
    <row r="1021" spans="14:31" x14ac:dyDescent="0.3">
      <c r="N1021"/>
      <c r="O1021"/>
      <c r="AD1021"/>
      <c r="AE1021"/>
    </row>
    <row r="1022" spans="14:31" x14ac:dyDescent="0.3">
      <c r="N1022"/>
      <c r="O1022"/>
      <c r="AD1022"/>
      <c r="AE1022"/>
    </row>
    <row r="1023" spans="14:31" x14ac:dyDescent="0.3">
      <c r="N1023"/>
      <c r="O1023"/>
      <c r="AD1023"/>
      <c r="AE1023"/>
    </row>
    <row r="1024" spans="14:31" x14ac:dyDescent="0.3">
      <c r="N1024"/>
      <c r="O1024"/>
      <c r="AD1024"/>
      <c r="AE1024"/>
    </row>
    <row r="1025" spans="14:31" x14ac:dyDescent="0.3">
      <c r="N1025"/>
      <c r="O1025"/>
      <c r="AD1025"/>
      <c r="AE1025"/>
    </row>
    <row r="1026" spans="14:31" x14ac:dyDescent="0.3">
      <c r="N1026"/>
      <c r="O1026"/>
      <c r="AD1026"/>
      <c r="AE1026"/>
    </row>
    <row r="1027" spans="14:31" x14ac:dyDescent="0.3">
      <c r="N1027"/>
      <c r="O1027"/>
      <c r="AD1027"/>
      <c r="AE1027"/>
    </row>
    <row r="1028" spans="14:31" x14ac:dyDescent="0.3">
      <c r="N1028"/>
      <c r="O1028"/>
      <c r="AD1028"/>
      <c r="AE1028"/>
    </row>
    <row r="1029" spans="14:31" x14ac:dyDescent="0.3">
      <c r="N1029"/>
      <c r="O1029"/>
      <c r="AD1029"/>
      <c r="AE1029"/>
    </row>
    <row r="1030" spans="14:31" x14ac:dyDescent="0.3">
      <c r="N1030"/>
      <c r="O1030"/>
      <c r="AD1030"/>
      <c r="AE1030"/>
    </row>
    <row r="1031" spans="14:31" x14ac:dyDescent="0.3">
      <c r="N1031"/>
      <c r="O1031"/>
      <c r="AD1031"/>
      <c r="AE1031"/>
    </row>
    <row r="1032" spans="14:31" x14ac:dyDescent="0.3">
      <c r="N1032"/>
      <c r="O1032"/>
      <c r="AD1032"/>
      <c r="AE1032"/>
    </row>
    <row r="1033" spans="14:31" x14ac:dyDescent="0.3">
      <c r="N1033"/>
      <c r="O1033"/>
      <c r="AD1033"/>
      <c r="AE1033"/>
    </row>
    <row r="1034" spans="14:31" x14ac:dyDescent="0.3">
      <c r="N1034"/>
      <c r="O1034"/>
      <c r="AD1034"/>
      <c r="AE1034"/>
    </row>
    <row r="1035" spans="14:31" x14ac:dyDescent="0.3">
      <c r="N1035"/>
      <c r="O1035"/>
      <c r="AD1035"/>
      <c r="AE1035"/>
    </row>
    <row r="1036" spans="14:31" x14ac:dyDescent="0.3">
      <c r="N1036"/>
      <c r="O1036"/>
      <c r="AD1036"/>
      <c r="AE1036"/>
    </row>
    <row r="1037" spans="14:31" x14ac:dyDescent="0.3">
      <c r="N1037"/>
      <c r="O1037"/>
      <c r="AD1037"/>
      <c r="AE1037"/>
    </row>
    <row r="1038" spans="14:31" x14ac:dyDescent="0.3">
      <c r="N1038"/>
      <c r="O1038"/>
      <c r="AD1038"/>
      <c r="AE1038"/>
    </row>
    <row r="1039" spans="14:31" x14ac:dyDescent="0.3">
      <c r="N1039"/>
      <c r="O1039"/>
      <c r="AD1039"/>
      <c r="AE1039"/>
    </row>
    <row r="1040" spans="14:31" x14ac:dyDescent="0.3">
      <c r="N1040"/>
      <c r="O1040"/>
      <c r="AD1040"/>
      <c r="AE1040"/>
    </row>
    <row r="1041" spans="14:31" x14ac:dyDescent="0.3">
      <c r="N1041"/>
      <c r="O1041"/>
      <c r="AD1041"/>
      <c r="AE1041"/>
    </row>
    <row r="1042" spans="14:31" x14ac:dyDescent="0.3">
      <c r="N1042"/>
      <c r="O1042"/>
      <c r="AD1042"/>
      <c r="AE1042"/>
    </row>
    <row r="1043" spans="14:31" x14ac:dyDescent="0.3">
      <c r="N1043"/>
      <c r="O1043"/>
      <c r="AD1043"/>
      <c r="AE1043"/>
    </row>
    <row r="1044" spans="14:31" x14ac:dyDescent="0.3">
      <c r="N1044"/>
      <c r="O1044"/>
      <c r="AD1044"/>
      <c r="AE1044"/>
    </row>
    <row r="1045" spans="14:31" x14ac:dyDescent="0.3">
      <c r="N1045"/>
      <c r="O1045"/>
      <c r="AD1045"/>
      <c r="AE1045"/>
    </row>
    <row r="1046" spans="14:31" x14ac:dyDescent="0.3">
      <c r="N1046"/>
      <c r="O1046"/>
      <c r="AD1046"/>
      <c r="AE1046"/>
    </row>
    <row r="1047" spans="14:31" x14ac:dyDescent="0.3">
      <c r="N1047"/>
      <c r="O1047"/>
      <c r="AD1047"/>
      <c r="AE1047"/>
    </row>
    <row r="1048" spans="14:31" x14ac:dyDescent="0.3">
      <c r="N1048"/>
      <c r="O1048"/>
      <c r="AD1048"/>
      <c r="AE1048"/>
    </row>
    <row r="1049" spans="14:31" x14ac:dyDescent="0.3">
      <c r="N1049"/>
      <c r="O1049"/>
      <c r="AD1049"/>
      <c r="AE1049"/>
    </row>
    <row r="1050" spans="14:31" x14ac:dyDescent="0.3">
      <c r="N1050"/>
      <c r="O1050"/>
      <c r="AD1050"/>
      <c r="AE1050"/>
    </row>
    <row r="1051" spans="14:31" x14ac:dyDescent="0.3">
      <c r="N1051"/>
      <c r="O1051"/>
      <c r="AD1051"/>
      <c r="AE1051"/>
    </row>
    <row r="1052" spans="14:31" x14ac:dyDescent="0.3">
      <c r="N1052"/>
      <c r="O1052"/>
      <c r="AD1052"/>
      <c r="AE1052"/>
    </row>
    <row r="1053" spans="14:31" x14ac:dyDescent="0.3">
      <c r="N1053"/>
      <c r="O1053"/>
      <c r="AD1053"/>
      <c r="AE1053"/>
    </row>
    <row r="1054" spans="14:31" x14ac:dyDescent="0.3">
      <c r="N1054"/>
      <c r="O1054"/>
      <c r="AD1054"/>
      <c r="AE1054"/>
    </row>
    <row r="1055" spans="14:31" x14ac:dyDescent="0.3">
      <c r="N1055"/>
      <c r="O1055"/>
      <c r="AD1055"/>
      <c r="AE1055"/>
    </row>
    <row r="1056" spans="14:31" x14ac:dyDescent="0.3">
      <c r="N1056"/>
      <c r="O1056"/>
      <c r="AD1056"/>
      <c r="AE1056"/>
    </row>
    <row r="1057" spans="14:31" x14ac:dyDescent="0.3">
      <c r="N1057"/>
      <c r="O1057"/>
      <c r="AD1057"/>
      <c r="AE1057"/>
    </row>
    <row r="1058" spans="14:31" x14ac:dyDescent="0.3">
      <c r="N1058"/>
      <c r="O1058"/>
      <c r="AD1058"/>
      <c r="AE1058"/>
    </row>
    <row r="1059" spans="14:31" x14ac:dyDescent="0.3">
      <c r="N1059"/>
      <c r="O1059"/>
      <c r="AD1059"/>
      <c r="AE1059"/>
    </row>
    <row r="1060" spans="14:31" x14ac:dyDescent="0.3">
      <c r="N1060"/>
      <c r="O1060"/>
      <c r="AD1060"/>
      <c r="AE1060"/>
    </row>
    <row r="1061" spans="14:31" x14ac:dyDescent="0.3">
      <c r="N1061"/>
      <c r="O1061"/>
      <c r="AD1061"/>
      <c r="AE1061"/>
    </row>
    <row r="1062" spans="14:31" x14ac:dyDescent="0.3">
      <c r="N1062"/>
      <c r="O1062"/>
      <c r="AD1062"/>
      <c r="AE1062"/>
    </row>
    <row r="1063" spans="14:31" x14ac:dyDescent="0.3">
      <c r="N1063"/>
      <c r="O1063"/>
      <c r="AD1063"/>
      <c r="AE1063"/>
    </row>
    <row r="1064" spans="14:31" x14ac:dyDescent="0.3">
      <c r="N1064"/>
      <c r="O1064"/>
      <c r="AD1064"/>
      <c r="AE1064"/>
    </row>
    <row r="1065" spans="14:31" x14ac:dyDescent="0.3">
      <c r="N1065"/>
      <c r="O1065"/>
      <c r="AD1065"/>
      <c r="AE1065"/>
    </row>
    <row r="1066" spans="14:31" x14ac:dyDescent="0.3">
      <c r="N1066"/>
      <c r="O1066"/>
      <c r="AD1066"/>
      <c r="AE1066"/>
    </row>
    <row r="1067" spans="14:31" x14ac:dyDescent="0.3">
      <c r="N1067"/>
      <c r="O1067"/>
      <c r="AD1067"/>
      <c r="AE1067"/>
    </row>
    <row r="1068" spans="14:31" x14ac:dyDescent="0.3">
      <c r="N1068"/>
      <c r="O1068"/>
      <c r="AD1068"/>
      <c r="AE1068"/>
    </row>
    <row r="1069" spans="14:31" x14ac:dyDescent="0.3">
      <c r="N1069"/>
      <c r="O1069"/>
      <c r="AD1069"/>
      <c r="AE1069"/>
    </row>
    <row r="1070" spans="14:31" x14ac:dyDescent="0.3">
      <c r="N1070"/>
      <c r="O1070"/>
      <c r="AD1070"/>
      <c r="AE1070"/>
    </row>
    <row r="1071" spans="14:31" x14ac:dyDescent="0.3">
      <c r="N1071"/>
      <c r="O1071"/>
      <c r="AD1071"/>
      <c r="AE1071"/>
    </row>
    <row r="1072" spans="14:31" x14ac:dyDescent="0.3">
      <c r="N1072"/>
      <c r="O1072"/>
      <c r="AD1072"/>
      <c r="AE1072"/>
    </row>
    <row r="1073" spans="14:31" x14ac:dyDescent="0.3">
      <c r="N1073"/>
      <c r="O1073"/>
      <c r="AD1073"/>
      <c r="AE1073"/>
    </row>
    <row r="1074" spans="14:31" x14ac:dyDescent="0.3">
      <c r="N1074"/>
      <c r="O1074"/>
      <c r="AD1074"/>
      <c r="AE1074"/>
    </row>
    <row r="1075" spans="14:31" x14ac:dyDescent="0.3">
      <c r="N1075"/>
      <c r="O1075"/>
      <c r="AD1075"/>
      <c r="AE1075"/>
    </row>
    <row r="1076" spans="14:31" x14ac:dyDescent="0.3">
      <c r="N1076"/>
      <c r="O1076"/>
      <c r="AD1076"/>
      <c r="AE1076"/>
    </row>
    <row r="1077" spans="14:31" x14ac:dyDescent="0.3">
      <c r="N1077"/>
      <c r="O1077"/>
      <c r="AD1077"/>
      <c r="AE1077"/>
    </row>
    <row r="1078" spans="14:31" x14ac:dyDescent="0.3">
      <c r="N1078"/>
      <c r="O1078"/>
      <c r="AD1078"/>
      <c r="AE1078"/>
    </row>
    <row r="1079" spans="14:31" x14ac:dyDescent="0.3">
      <c r="N1079"/>
      <c r="O1079"/>
      <c r="AD1079"/>
      <c r="AE1079"/>
    </row>
    <row r="1080" spans="14:31" x14ac:dyDescent="0.3">
      <c r="N1080"/>
      <c r="O1080"/>
      <c r="AD1080"/>
      <c r="AE1080"/>
    </row>
    <row r="1081" spans="14:31" x14ac:dyDescent="0.3">
      <c r="N1081"/>
      <c r="O1081"/>
      <c r="AD1081"/>
      <c r="AE1081"/>
    </row>
    <row r="1082" spans="14:31" x14ac:dyDescent="0.3">
      <c r="N1082"/>
      <c r="O1082"/>
      <c r="AD1082"/>
      <c r="AE1082"/>
    </row>
    <row r="1083" spans="14:31" x14ac:dyDescent="0.3">
      <c r="N1083"/>
      <c r="O1083"/>
      <c r="AD1083"/>
      <c r="AE1083"/>
    </row>
    <row r="1084" spans="14:31" x14ac:dyDescent="0.3">
      <c r="N1084"/>
      <c r="O1084"/>
      <c r="AD1084"/>
      <c r="AE1084"/>
    </row>
    <row r="1085" spans="14:31" x14ac:dyDescent="0.3">
      <c r="N1085"/>
      <c r="O1085"/>
      <c r="AD1085"/>
      <c r="AE1085"/>
    </row>
    <row r="1086" spans="14:31" x14ac:dyDescent="0.3">
      <c r="N1086"/>
      <c r="O1086"/>
      <c r="AD1086"/>
      <c r="AE1086"/>
    </row>
    <row r="1087" spans="14:31" x14ac:dyDescent="0.3">
      <c r="N1087"/>
      <c r="O1087"/>
      <c r="AD1087"/>
      <c r="AE1087"/>
    </row>
    <row r="1088" spans="14:31" x14ac:dyDescent="0.3">
      <c r="N1088"/>
      <c r="O1088"/>
      <c r="AD1088"/>
      <c r="AE1088"/>
    </row>
    <row r="1089" spans="14:31" x14ac:dyDescent="0.3">
      <c r="N1089"/>
      <c r="O1089"/>
      <c r="AD1089"/>
      <c r="AE1089"/>
    </row>
    <row r="1090" spans="14:31" x14ac:dyDescent="0.3">
      <c r="N1090"/>
      <c r="O1090"/>
      <c r="AD1090"/>
      <c r="AE1090"/>
    </row>
    <row r="1091" spans="14:31" x14ac:dyDescent="0.3">
      <c r="N1091"/>
      <c r="O1091"/>
      <c r="AD1091"/>
      <c r="AE1091"/>
    </row>
    <row r="1092" spans="14:31" x14ac:dyDescent="0.3">
      <c r="N1092"/>
      <c r="O1092"/>
      <c r="AD1092"/>
      <c r="AE1092"/>
    </row>
    <row r="1093" spans="14:31" x14ac:dyDescent="0.3">
      <c r="N1093"/>
      <c r="O1093"/>
      <c r="AD1093"/>
      <c r="AE1093"/>
    </row>
    <row r="1094" spans="14:31" x14ac:dyDescent="0.3">
      <c r="N1094"/>
      <c r="O1094"/>
      <c r="AD1094"/>
      <c r="AE1094"/>
    </row>
    <row r="1095" spans="14:31" x14ac:dyDescent="0.3">
      <c r="N1095"/>
      <c r="O1095"/>
      <c r="AD1095"/>
      <c r="AE1095"/>
    </row>
    <row r="1096" spans="14:31" x14ac:dyDescent="0.3">
      <c r="N1096"/>
      <c r="O1096"/>
      <c r="AD1096"/>
      <c r="AE1096"/>
    </row>
    <row r="1097" spans="14:31" x14ac:dyDescent="0.3">
      <c r="N1097"/>
      <c r="O1097"/>
      <c r="AD1097"/>
      <c r="AE1097"/>
    </row>
    <row r="1098" spans="14:31" x14ac:dyDescent="0.3">
      <c r="N1098"/>
      <c r="O1098"/>
      <c r="AD1098"/>
      <c r="AE1098"/>
    </row>
    <row r="1099" spans="14:31" x14ac:dyDescent="0.3">
      <c r="N1099"/>
      <c r="O1099"/>
      <c r="AD1099"/>
      <c r="AE1099"/>
    </row>
    <row r="1100" spans="14:31" x14ac:dyDescent="0.3">
      <c r="N1100"/>
      <c r="O1100"/>
      <c r="AD1100"/>
      <c r="AE1100"/>
    </row>
    <row r="1101" spans="14:31" x14ac:dyDescent="0.3">
      <c r="N1101"/>
      <c r="O1101"/>
      <c r="AD1101"/>
      <c r="AE1101"/>
    </row>
    <row r="1102" spans="14:31" x14ac:dyDescent="0.3">
      <c r="N1102"/>
      <c r="O1102"/>
      <c r="AD1102"/>
      <c r="AE1102"/>
    </row>
    <row r="1103" spans="14:31" x14ac:dyDescent="0.3">
      <c r="N1103"/>
      <c r="O1103"/>
      <c r="AD1103"/>
      <c r="AE1103"/>
    </row>
    <row r="1104" spans="14:31" x14ac:dyDescent="0.3">
      <c r="N1104"/>
      <c r="O1104"/>
      <c r="AD1104"/>
      <c r="AE1104"/>
    </row>
    <row r="1105" spans="14:31" x14ac:dyDescent="0.3">
      <c r="N1105"/>
      <c r="O1105"/>
      <c r="AD1105"/>
      <c r="AE1105"/>
    </row>
    <row r="1106" spans="14:31" x14ac:dyDescent="0.3">
      <c r="N1106"/>
      <c r="O1106"/>
      <c r="AD1106"/>
      <c r="AE1106"/>
    </row>
    <row r="1107" spans="14:31" x14ac:dyDescent="0.3">
      <c r="N1107"/>
      <c r="O1107"/>
      <c r="AD1107"/>
      <c r="AE1107"/>
    </row>
    <row r="1108" spans="14:31" x14ac:dyDescent="0.3">
      <c r="N1108"/>
      <c r="O1108"/>
      <c r="AD1108"/>
      <c r="AE1108"/>
    </row>
    <row r="1109" spans="14:31" x14ac:dyDescent="0.3">
      <c r="N1109"/>
      <c r="O1109"/>
      <c r="AD1109"/>
      <c r="AE1109"/>
    </row>
    <row r="1110" spans="14:31" x14ac:dyDescent="0.3">
      <c r="N1110"/>
      <c r="O1110"/>
      <c r="AD1110"/>
      <c r="AE1110"/>
    </row>
    <row r="1111" spans="14:31" x14ac:dyDescent="0.3">
      <c r="N1111"/>
      <c r="O1111"/>
      <c r="AD1111"/>
      <c r="AE1111"/>
    </row>
    <row r="1112" spans="14:31" x14ac:dyDescent="0.3">
      <c r="N1112"/>
      <c r="O1112"/>
      <c r="AD1112"/>
      <c r="AE1112"/>
    </row>
    <row r="1113" spans="14:31" x14ac:dyDescent="0.3">
      <c r="N1113"/>
      <c r="O1113"/>
      <c r="AD1113"/>
      <c r="AE1113"/>
    </row>
    <row r="1114" spans="14:31" x14ac:dyDescent="0.3">
      <c r="N1114"/>
      <c r="O1114"/>
      <c r="AD1114"/>
      <c r="AE1114"/>
    </row>
    <row r="1115" spans="14:31" x14ac:dyDescent="0.3">
      <c r="N1115"/>
      <c r="O1115"/>
      <c r="AD1115"/>
      <c r="AE1115"/>
    </row>
    <row r="1116" spans="14:31" x14ac:dyDescent="0.3">
      <c r="N1116"/>
      <c r="O1116"/>
      <c r="AD1116"/>
      <c r="AE1116"/>
    </row>
    <row r="1117" spans="14:31" x14ac:dyDescent="0.3">
      <c r="N1117"/>
      <c r="O1117"/>
      <c r="AD1117"/>
      <c r="AE1117"/>
    </row>
    <row r="1118" spans="14:31" x14ac:dyDescent="0.3">
      <c r="N1118"/>
      <c r="O1118"/>
      <c r="AD1118"/>
      <c r="AE1118"/>
    </row>
    <row r="1119" spans="14:31" x14ac:dyDescent="0.3">
      <c r="N1119"/>
      <c r="O1119"/>
      <c r="AD1119"/>
      <c r="AE1119"/>
    </row>
    <row r="1120" spans="14:31" x14ac:dyDescent="0.3">
      <c r="N1120"/>
      <c r="O1120"/>
      <c r="AD1120"/>
      <c r="AE1120"/>
    </row>
    <row r="1121" spans="14:31" x14ac:dyDescent="0.3">
      <c r="N1121"/>
      <c r="O1121"/>
      <c r="AD1121"/>
      <c r="AE1121"/>
    </row>
    <row r="1122" spans="14:31" x14ac:dyDescent="0.3">
      <c r="N1122"/>
      <c r="O1122"/>
      <c r="AD1122"/>
      <c r="AE1122"/>
    </row>
    <row r="1123" spans="14:31" x14ac:dyDescent="0.3">
      <c r="N1123"/>
      <c r="O1123"/>
      <c r="AD1123"/>
      <c r="AE1123"/>
    </row>
    <row r="1124" spans="14:31" x14ac:dyDescent="0.3">
      <c r="N1124"/>
      <c r="O1124"/>
      <c r="AD1124"/>
      <c r="AE1124"/>
    </row>
    <row r="1125" spans="14:31" x14ac:dyDescent="0.3">
      <c r="N1125"/>
      <c r="O1125"/>
      <c r="AD1125"/>
      <c r="AE1125"/>
    </row>
    <row r="1126" spans="14:31" x14ac:dyDescent="0.3">
      <c r="N1126"/>
      <c r="O1126"/>
      <c r="AD1126"/>
      <c r="AE1126"/>
    </row>
    <row r="1127" spans="14:31" x14ac:dyDescent="0.3">
      <c r="N1127"/>
      <c r="O1127"/>
      <c r="AD1127"/>
      <c r="AE1127"/>
    </row>
    <row r="1128" spans="14:31" x14ac:dyDescent="0.3">
      <c r="N1128"/>
      <c r="O1128"/>
      <c r="AD1128"/>
      <c r="AE1128"/>
    </row>
    <row r="1129" spans="14:31" x14ac:dyDescent="0.3">
      <c r="N1129"/>
      <c r="O1129"/>
      <c r="AD1129"/>
      <c r="AE1129"/>
    </row>
    <row r="1130" spans="14:31" x14ac:dyDescent="0.3">
      <c r="N1130"/>
      <c r="O1130"/>
      <c r="AD1130"/>
      <c r="AE1130"/>
    </row>
    <row r="1131" spans="14:31" x14ac:dyDescent="0.3">
      <c r="N1131"/>
      <c r="O1131"/>
      <c r="AD1131"/>
      <c r="AE1131"/>
    </row>
    <row r="1132" spans="14:31" x14ac:dyDescent="0.3">
      <c r="N1132"/>
      <c r="O1132"/>
      <c r="AD1132"/>
      <c r="AE1132"/>
    </row>
    <row r="1133" spans="14:31" x14ac:dyDescent="0.3">
      <c r="N1133"/>
      <c r="O1133"/>
      <c r="AD1133"/>
      <c r="AE1133"/>
    </row>
    <row r="1134" spans="14:31" x14ac:dyDescent="0.3">
      <c r="N1134"/>
      <c r="O1134"/>
      <c r="AD1134"/>
      <c r="AE1134"/>
    </row>
    <row r="1135" spans="14:31" x14ac:dyDescent="0.3">
      <c r="N1135"/>
      <c r="O1135"/>
      <c r="AD1135"/>
      <c r="AE1135"/>
    </row>
    <row r="1136" spans="14:31" x14ac:dyDescent="0.3">
      <c r="N1136"/>
      <c r="O1136"/>
      <c r="AD1136"/>
      <c r="AE1136"/>
    </row>
    <row r="1137" spans="14:31" x14ac:dyDescent="0.3">
      <c r="N1137"/>
      <c r="O1137"/>
      <c r="AD1137"/>
      <c r="AE1137"/>
    </row>
    <row r="1138" spans="14:31" x14ac:dyDescent="0.3">
      <c r="N1138"/>
      <c r="O1138"/>
      <c r="AD1138"/>
      <c r="AE1138"/>
    </row>
    <row r="1139" spans="14:31" x14ac:dyDescent="0.3">
      <c r="N1139"/>
      <c r="O1139"/>
      <c r="AD1139"/>
      <c r="AE1139"/>
    </row>
    <row r="1140" spans="14:31" x14ac:dyDescent="0.3">
      <c r="N1140"/>
      <c r="O1140"/>
      <c r="AD1140"/>
      <c r="AE1140"/>
    </row>
    <row r="1141" spans="14:31" x14ac:dyDescent="0.3">
      <c r="N1141"/>
      <c r="O1141"/>
      <c r="AD1141"/>
      <c r="AE1141"/>
    </row>
    <row r="1142" spans="14:31" x14ac:dyDescent="0.3">
      <c r="N1142"/>
      <c r="O1142"/>
      <c r="AD1142"/>
      <c r="AE1142"/>
    </row>
    <row r="1143" spans="14:31" x14ac:dyDescent="0.3">
      <c r="N1143"/>
      <c r="O1143"/>
      <c r="AD1143"/>
      <c r="AE1143"/>
    </row>
    <row r="1144" spans="14:31" x14ac:dyDescent="0.3">
      <c r="N1144"/>
      <c r="O1144"/>
      <c r="AD1144"/>
      <c r="AE1144"/>
    </row>
    <row r="1145" spans="14:31" x14ac:dyDescent="0.3">
      <c r="N1145"/>
      <c r="O1145"/>
      <c r="AD1145"/>
      <c r="AE1145"/>
    </row>
    <row r="1146" spans="14:31" x14ac:dyDescent="0.3">
      <c r="N1146"/>
      <c r="O1146"/>
      <c r="AD1146"/>
      <c r="AE1146"/>
    </row>
    <row r="1147" spans="14:31" x14ac:dyDescent="0.3">
      <c r="N1147"/>
      <c r="O1147"/>
      <c r="AD1147"/>
      <c r="AE1147"/>
    </row>
    <row r="1148" spans="14:31" x14ac:dyDescent="0.3">
      <c r="N1148"/>
      <c r="O1148"/>
      <c r="AD1148"/>
      <c r="AE1148"/>
    </row>
    <row r="1149" spans="14:31" x14ac:dyDescent="0.3">
      <c r="N1149"/>
      <c r="O1149"/>
      <c r="AD1149"/>
      <c r="AE1149"/>
    </row>
    <row r="1150" spans="14:31" x14ac:dyDescent="0.3">
      <c r="N1150"/>
      <c r="O1150"/>
      <c r="AD1150"/>
      <c r="AE1150"/>
    </row>
    <row r="1151" spans="14:31" x14ac:dyDescent="0.3">
      <c r="N1151"/>
      <c r="O1151"/>
      <c r="AD1151"/>
      <c r="AE1151"/>
    </row>
    <row r="1152" spans="14:31" x14ac:dyDescent="0.3">
      <c r="N1152"/>
      <c r="O1152"/>
      <c r="AD1152"/>
      <c r="AE1152"/>
    </row>
    <row r="1153" spans="14:31" x14ac:dyDescent="0.3">
      <c r="N1153"/>
      <c r="O1153"/>
      <c r="AD1153"/>
      <c r="AE1153"/>
    </row>
    <row r="1154" spans="14:31" x14ac:dyDescent="0.3">
      <c r="N1154"/>
      <c r="O1154"/>
      <c r="AD1154"/>
      <c r="AE1154"/>
    </row>
    <row r="1155" spans="14:31" x14ac:dyDescent="0.3">
      <c r="N1155"/>
      <c r="O1155"/>
      <c r="AD1155"/>
      <c r="AE1155"/>
    </row>
    <row r="1156" spans="14:31" x14ac:dyDescent="0.3">
      <c r="N1156"/>
      <c r="O1156"/>
      <c r="AD1156"/>
      <c r="AE1156"/>
    </row>
    <row r="1157" spans="14:31" x14ac:dyDescent="0.3">
      <c r="N1157"/>
      <c r="O1157"/>
      <c r="AD1157"/>
      <c r="AE1157"/>
    </row>
    <row r="1158" spans="14:31" x14ac:dyDescent="0.3">
      <c r="N1158"/>
      <c r="O1158"/>
      <c r="AD1158"/>
      <c r="AE1158"/>
    </row>
    <row r="1159" spans="14:31" x14ac:dyDescent="0.3">
      <c r="N1159"/>
      <c r="O1159"/>
      <c r="AD1159"/>
      <c r="AE1159"/>
    </row>
    <row r="1160" spans="14:31" x14ac:dyDescent="0.3">
      <c r="N1160"/>
      <c r="O1160"/>
      <c r="AD1160"/>
      <c r="AE1160"/>
    </row>
    <row r="1161" spans="14:31" x14ac:dyDescent="0.3">
      <c r="N1161"/>
      <c r="O1161"/>
      <c r="AD1161"/>
      <c r="AE1161"/>
    </row>
    <row r="1162" spans="14:31" x14ac:dyDescent="0.3">
      <c r="N1162"/>
      <c r="O1162"/>
      <c r="AD1162"/>
      <c r="AE1162"/>
    </row>
    <row r="1163" spans="14:31" x14ac:dyDescent="0.3">
      <c r="N1163"/>
      <c r="O1163"/>
      <c r="AD1163"/>
      <c r="AE1163"/>
    </row>
    <row r="1164" spans="14:31" x14ac:dyDescent="0.3">
      <c r="N1164"/>
      <c r="O1164"/>
      <c r="AD1164"/>
      <c r="AE1164"/>
    </row>
    <row r="1165" spans="14:31" x14ac:dyDescent="0.3">
      <c r="N1165"/>
      <c r="O1165"/>
      <c r="AD1165"/>
      <c r="AE1165"/>
    </row>
    <row r="1166" spans="14:31" x14ac:dyDescent="0.3">
      <c r="N1166"/>
      <c r="O1166"/>
      <c r="AD1166"/>
      <c r="AE1166"/>
    </row>
    <row r="1167" spans="14:31" x14ac:dyDescent="0.3">
      <c r="N1167"/>
      <c r="O1167"/>
      <c r="AD1167"/>
      <c r="AE1167"/>
    </row>
    <row r="1168" spans="14:31" x14ac:dyDescent="0.3">
      <c r="N1168"/>
      <c r="O1168"/>
      <c r="AD1168"/>
      <c r="AE1168"/>
    </row>
    <row r="1169" spans="14:31" x14ac:dyDescent="0.3">
      <c r="N1169"/>
      <c r="O1169"/>
      <c r="AD1169"/>
      <c r="AE1169"/>
    </row>
    <row r="1170" spans="14:31" x14ac:dyDescent="0.3">
      <c r="N1170"/>
      <c r="O1170"/>
      <c r="AD1170"/>
      <c r="AE1170"/>
    </row>
    <row r="1171" spans="14:31" x14ac:dyDescent="0.3">
      <c r="N1171"/>
      <c r="O1171"/>
      <c r="AD1171"/>
      <c r="AE1171"/>
    </row>
    <row r="1172" spans="14:31" x14ac:dyDescent="0.3">
      <c r="N1172"/>
      <c r="O1172"/>
      <c r="AD1172"/>
      <c r="AE1172"/>
    </row>
    <row r="1173" spans="14:31" x14ac:dyDescent="0.3">
      <c r="N1173"/>
      <c r="O1173"/>
      <c r="AD1173"/>
      <c r="AE1173"/>
    </row>
    <row r="1174" spans="14:31" x14ac:dyDescent="0.3">
      <c r="N1174"/>
      <c r="O1174"/>
      <c r="AD1174"/>
      <c r="AE1174"/>
    </row>
    <row r="1175" spans="14:31" x14ac:dyDescent="0.3">
      <c r="N1175"/>
      <c r="O1175"/>
      <c r="AD1175"/>
      <c r="AE1175"/>
    </row>
    <row r="1176" spans="14:31" x14ac:dyDescent="0.3">
      <c r="N1176"/>
      <c r="O1176"/>
      <c r="AD1176"/>
      <c r="AE1176"/>
    </row>
    <row r="1177" spans="14:31" x14ac:dyDescent="0.3">
      <c r="N1177"/>
      <c r="O1177"/>
      <c r="AD1177"/>
      <c r="AE1177"/>
    </row>
    <row r="1178" spans="14:31" x14ac:dyDescent="0.3">
      <c r="N1178"/>
      <c r="O1178"/>
      <c r="AD1178"/>
      <c r="AE1178"/>
    </row>
    <row r="1179" spans="14:31" x14ac:dyDescent="0.3">
      <c r="N1179"/>
      <c r="O1179"/>
      <c r="AD1179"/>
      <c r="AE1179"/>
    </row>
    <row r="1180" spans="14:31" x14ac:dyDescent="0.3">
      <c r="N1180"/>
      <c r="O1180"/>
      <c r="AD1180"/>
      <c r="AE1180"/>
    </row>
    <row r="1181" spans="14:31" x14ac:dyDescent="0.3">
      <c r="N1181"/>
      <c r="O1181"/>
      <c r="AD1181"/>
      <c r="AE1181"/>
    </row>
    <row r="1182" spans="14:31" x14ac:dyDescent="0.3">
      <c r="N1182"/>
      <c r="O1182"/>
      <c r="AD1182"/>
      <c r="AE1182"/>
    </row>
    <row r="1183" spans="14:31" x14ac:dyDescent="0.3">
      <c r="N1183"/>
      <c r="O1183"/>
      <c r="AD1183"/>
      <c r="AE1183"/>
    </row>
    <row r="1184" spans="14:31" x14ac:dyDescent="0.3">
      <c r="N1184"/>
      <c r="O1184"/>
      <c r="AD1184"/>
      <c r="AE1184"/>
    </row>
    <row r="1185" spans="14:31" x14ac:dyDescent="0.3">
      <c r="N1185"/>
      <c r="O1185"/>
      <c r="AD1185"/>
      <c r="AE1185"/>
    </row>
    <row r="1186" spans="14:31" x14ac:dyDescent="0.3">
      <c r="N1186"/>
      <c r="O1186"/>
      <c r="AD1186"/>
      <c r="AE1186"/>
    </row>
    <row r="1187" spans="14:31" x14ac:dyDescent="0.3">
      <c r="N1187"/>
      <c r="O1187"/>
      <c r="AD1187"/>
      <c r="AE1187"/>
    </row>
    <row r="1188" spans="14:31" x14ac:dyDescent="0.3">
      <c r="N1188"/>
      <c r="O1188"/>
      <c r="AD1188"/>
      <c r="AE1188"/>
    </row>
    <row r="1189" spans="14:31" x14ac:dyDescent="0.3">
      <c r="N1189"/>
      <c r="O1189"/>
      <c r="AD1189"/>
      <c r="AE1189"/>
    </row>
    <row r="1190" spans="14:31" x14ac:dyDescent="0.3">
      <c r="N1190"/>
      <c r="O1190"/>
      <c r="AD1190"/>
      <c r="AE1190"/>
    </row>
    <row r="1191" spans="14:31" x14ac:dyDescent="0.3">
      <c r="N1191"/>
      <c r="O1191"/>
      <c r="AD1191"/>
      <c r="AE1191"/>
    </row>
    <row r="1192" spans="14:31" x14ac:dyDescent="0.3">
      <c r="N1192"/>
      <c r="O1192"/>
      <c r="AD1192"/>
      <c r="AE1192"/>
    </row>
    <row r="1193" spans="14:31" x14ac:dyDescent="0.3">
      <c r="N1193"/>
      <c r="O1193"/>
      <c r="AD1193"/>
      <c r="AE1193"/>
    </row>
    <row r="1194" spans="14:31" x14ac:dyDescent="0.3">
      <c r="N1194"/>
      <c r="O1194"/>
      <c r="AD1194"/>
      <c r="AE1194"/>
    </row>
    <row r="1195" spans="14:31" x14ac:dyDescent="0.3">
      <c r="N1195"/>
      <c r="O1195"/>
      <c r="AD1195"/>
      <c r="AE1195"/>
    </row>
    <row r="1196" spans="14:31" x14ac:dyDescent="0.3">
      <c r="N1196"/>
      <c r="O1196"/>
      <c r="AD1196"/>
      <c r="AE1196"/>
    </row>
    <row r="1197" spans="14:31" x14ac:dyDescent="0.3">
      <c r="N1197"/>
      <c r="O1197"/>
      <c r="AD1197"/>
      <c r="AE1197"/>
    </row>
    <row r="1198" spans="14:31" x14ac:dyDescent="0.3">
      <c r="N1198"/>
      <c r="O1198"/>
      <c r="AD1198"/>
      <c r="AE1198"/>
    </row>
    <row r="1199" spans="14:31" x14ac:dyDescent="0.3">
      <c r="N1199"/>
      <c r="O1199"/>
      <c r="AD1199"/>
      <c r="AE1199"/>
    </row>
    <row r="1200" spans="14:31" x14ac:dyDescent="0.3">
      <c r="N1200"/>
      <c r="O1200"/>
      <c r="AD1200"/>
      <c r="AE1200"/>
    </row>
    <row r="1201" spans="14:31" x14ac:dyDescent="0.3">
      <c r="N1201"/>
      <c r="O1201"/>
      <c r="AD1201"/>
      <c r="AE1201"/>
    </row>
    <row r="1202" spans="14:31" x14ac:dyDescent="0.3">
      <c r="N1202"/>
      <c r="O1202"/>
      <c r="AD1202"/>
      <c r="AE1202"/>
    </row>
    <row r="1203" spans="14:31" x14ac:dyDescent="0.3">
      <c r="N1203"/>
      <c r="O1203"/>
      <c r="AD1203"/>
      <c r="AE1203"/>
    </row>
    <row r="1204" spans="14:31" x14ac:dyDescent="0.3">
      <c r="N1204"/>
      <c r="O1204"/>
      <c r="AD1204"/>
      <c r="AE1204"/>
    </row>
    <row r="1205" spans="14:31" x14ac:dyDescent="0.3">
      <c r="N1205"/>
      <c r="O1205"/>
      <c r="AD1205"/>
      <c r="AE1205"/>
    </row>
    <row r="1206" spans="14:31" x14ac:dyDescent="0.3">
      <c r="N1206"/>
      <c r="O1206"/>
      <c r="AD1206"/>
      <c r="AE1206"/>
    </row>
    <row r="1207" spans="14:31" x14ac:dyDescent="0.3">
      <c r="N1207"/>
      <c r="O1207"/>
      <c r="AD1207"/>
      <c r="AE1207"/>
    </row>
    <row r="1208" spans="14:31" x14ac:dyDescent="0.3">
      <c r="N1208"/>
      <c r="O1208"/>
      <c r="AD1208"/>
      <c r="AE1208"/>
    </row>
    <row r="1209" spans="14:31" x14ac:dyDescent="0.3">
      <c r="N1209"/>
      <c r="O1209"/>
      <c r="AD1209"/>
      <c r="AE1209"/>
    </row>
    <row r="1210" spans="14:31" x14ac:dyDescent="0.3">
      <c r="N1210"/>
      <c r="O1210"/>
      <c r="AD1210"/>
      <c r="AE1210"/>
    </row>
    <row r="1211" spans="14:31" x14ac:dyDescent="0.3">
      <c r="N1211"/>
      <c r="O1211"/>
      <c r="AD1211"/>
      <c r="AE1211"/>
    </row>
    <row r="1212" spans="14:31" x14ac:dyDescent="0.3">
      <c r="N1212"/>
      <c r="O1212"/>
      <c r="AD1212"/>
      <c r="AE1212"/>
    </row>
    <row r="1213" spans="14:31" x14ac:dyDescent="0.3">
      <c r="N1213"/>
      <c r="O1213"/>
      <c r="AD1213"/>
      <c r="AE1213"/>
    </row>
    <row r="1214" spans="14:31" x14ac:dyDescent="0.3">
      <c r="N1214"/>
      <c r="O1214"/>
      <c r="AD1214"/>
      <c r="AE1214"/>
    </row>
    <row r="1215" spans="14:31" x14ac:dyDescent="0.3">
      <c r="N1215"/>
      <c r="O1215"/>
      <c r="AD1215"/>
      <c r="AE1215"/>
    </row>
    <row r="1216" spans="14:31" x14ac:dyDescent="0.3">
      <c r="N1216"/>
      <c r="O1216"/>
      <c r="AD1216"/>
      <c r="AE1216"/>
    </row>
    <row r="1217" spans="14:31" x14ac:dyDescent="0.3">
      <c r="N1217"/>
      <c r="O1217"/>
      <c r="AD1217"/>
      <c r="AE1217"/>
    </row>
    <row r="1218" spans="14:31" x14ac:dyDescent="0.3">
      <c r="N1218"/>
      <c r="O1218"/>
      <c r="AD1218"/>
      <c r="AE1218"/>
    </row>
    <row r="1219" spans="14:31" x14ac:dyDescent="0.3">
      <c r="N1219"/>
      <c r="O1219"/>
      <c r="AD1219"/>
      <c r="AE1219"/>
    </row>
    <row r="1220" spans="14:31" x14ac:dyDescent="0.3">
      <c r="N1220"/>
      <c r="O1220"/>
      <c r="AD1220"/>
      <c r="AE1220"/>
    </row>
    <row r="1221" spans="14:31" x14ac:dyDescent="0.3">
      <c r="N1221"/>
      <c r="O1221"/>
      <c r="AD1221"/>
      <c r="AE1221"/>
    </row>
    <row r="1222" spans="14:31" x14ac:dyDescent="0.3">
      <c r="N1222"/>
      <c r="O1222"/>
      <c r="AD1222"/>
      <c r="AE1222"/>
    </row>
    <row r="1223" spans="14:31" x14ac:dyDescent="0.3">
      <c r="N1223"/>
      <c r="O1223"/>
      <c r="AD1223"/>
      <c r="AE1223"/>
    </row>
    <row r="1224" spans="14:31" x14ac:dyDescent="0.3">
      <c r="N1224"/>
      <c r="O1224"/>
      <c r="AD1224"/>
      <c r="AE1224"/>
    </row>
    <row r="1225" spans="14:31" x14ac:dyDescent="0.3">
      <c r="N1225"/>
      <c r="O1225"/>
      <c r="AD1225"/>
      <c r="AE1225"/>
    </row>
    <row r="1226" spans="14:31" x14ac:dyDescent="0.3">
      <c r="N1226"/>
      <c r="O1226"/>
      <c r="AD1226"/>
      <c r="AE1226"/>
    </row>
    <row r="1227" spans="14:31" x14ac:dyDescent="0.3">
      <c r="N1227"/>
      <c r="O1227"/>
      <c r="AD1227"/>
      <c r="AE1227"/>
    </row>
    <row r="1228" spans="14:31" x14ac:dyDescent="0.3">
      <c r="N1228"/>
      <c r="O1228"/>
      <c r="AD1228"/>
      <c r="AE1228"/>
    </row>
    <row r="1229" spans="14:31" x14ac:dyDescent="0.3">
      <c r="N1229"/>
      <c r="O1229"/>
      <c r="AD1229"/>
      <c r="AE1229"/>
    </row>
    <row r="1230" spans="14:31" x14ac:dyDescent="0.3">
      <c r="N1230"/>
      <c r="O1230"/>
      <c r="AD1230"/>
      <c r="AE1230"/>
    </row>
    <row r="1231" spans="14:31" x14ac:dyDescent="0.3">
      <c r="N1231"/>
      <c r="O1231"/>
      <c r="AD1231"/>
      <c r="AE1231"/>
    </row>
    <row r="1232" spans="14:31" x14ac:dyDescent="0.3">
      <c r="N1232"/>
      <c r="O1232"/>
      <c r="AD1232"/>
      <c r="AE1232"/>
    </row>
    <row r="1233" spans="14:31" x14ac:dyDescent="0.3">
      <c r="N1233"/>
      <c r="O1233"/>
      <c r="AD1233"/>
      <c r="AE1233"/>
    </row>
    <row r="1234" spans="14:31" x14ac:dyDescent="0.3">
      <c r="N1234"/>
      <c r="O1234"/>
      <c r="AD1234"/>
      <c r="AE1234"/>
    </row>
    <row r="1235" spans="14:31" x14ac:dyDescent="0.3">
      <c r="N1235"/>
      <c r="O1235"/>
      <c r="AD1235"/>
      <c r="AE1235"/>
    </row>
    <row r="1236" spans="14:31" x14ac:dyDescent="0.3">
      <c r="N1236"/>
      <c r="O1236"/>
      <c r="AD1236"/>
      <c r="AE1236"/>
    </row>
    <row r="1237" spans="14:31" x14ac:dyDescent="0.3">
      <c r="N1237"/>
      <c r="O1237"/>
      <c r="AD1237"/>
      <c r="AE1237"/>
    </row>
    <row r="1238" spans="14:31" x14ac:dyDescent="0.3">
      <c r="N1238"/>
      <c r="O1238"/>
      <c r="AD1238"/>
      <c r="AE1238"/>
    </row>
    <row r="1239" spans="14:31" x14ac:dyDescent="0.3">
      <c r="N1239"/>
      <c r="O1239"/>
      <c r="AD1239"/>
      <c r="AE1239"/>
    </row>
    <row r="1240" spans="14:31" x14ac:dyDescent="0.3">
      <c r="N1240"/>
      <c r="O1240"/>
      <c r="AD1240"/>
      <c r="AE1240"/>
    </row>
    <row r="1241" spans="14:31" x14ac:dyDescent="0.3">
      <c r="N1241"/>
      <c r="O1241"/>
      <c r="AD1241"/>
      <c r="AE1241"/>
    </row>
    <row r="1242" spans="14:31" x14ac:dyDescent="0.3">
      <c r="N1242"/>
      <c r="O1242"/>
      <c r="AD1242"/>
      <c r="AE1242"/>
    </row>
    <row r="1243" spans="14:31" x14ac:dyDescent="0.3">
      <c r="N1243"/>
      <c r="O1243"/>
      <c r="AD1243"/>
      <c r="AE1243"/>
    </row>
    <row r="1244" spans="14:31" x14ac:dyDescent="0.3">
      <c r="N1244"/>
      <c r="O1244"/>
      <c r="AD1244"/>
      <c r="AE1244"/>
    </row>
    <row r="1245" spans="14:31" x14ac:dyDescent="0.3">
      <c r="N1245"/>
      <c r="O1245"/>
      <c r="AD1245"/>
      <c r="AE1245"/>
    </row>
    <row r="1246" spans="14:31" x14ac:dyDescent="0.3">
      <c r="N1246"/>
      <c r="O1246"/>
      <c r="AD1246"/>
      <c r="AE1246"/>
    </row>
    <row r="1247" spans="14:31" x14ac:dyDescent="0.3">
      <c r="N1247"/>
      <c r="O1247"/>
      <c r="AD1247"/>
      <c r="AE1247"/>
    </row>
    <row r="1248" spans="14:31" x14ac:dyDescent="0.3">
      <c r="N1248"/>
      <c r="O1248"/>
      <c r="AD1248"/>
      <c r="AE1248"/>
    </row>
    <row r="1249" spans="14:31" x14ac:dyDescent="0.3">
      <c r="N1249"/>
      <c r="O1249"/>
      <c r="AD1249"/>
      <c r="AE1249"/>
    </row>
    <row r="1250" spans="14:31" x14ac:dyDescent="0.3">
      <c r="N1250"/>
      <c r="O1250"/>
      <c r="AD1250"/>
      <c r="AE1250"/>
    </row>
    <row r="1251" spans="14:31" x14ac:dyDescent="0.3">
      <c r="N1251"/>
      <c r="O1251"/>
      <c r="AD1251"/>
      <c r="AE1251"/>
    </row>
    <row r="1252" spans="14:31" x14ac:dyDescent="0.3">
      <c r="N1252"/>
      <c r="O1252"/>
      <c r="AD1252"/>
      <c r="AE1252"/>
    </row>
    <row r="1253" spans="14:31" x14ac:dyDescent="0.3">
      <c r="N1253"/>
      <c r="O1253"/>
      <c r="AD1253"/>
      <c r="AE1253"/>
    </row>
    <row r="1254" spans="14:31" x14ac:dyDescent="0.3">
      <c r="N1254"/>
      <c r="O1254"/>
      <c r="AD1254"/>
      <c r="AE1254"/>
    </row>
    <row r="1255" spans="14:31" x14ac:dyDescent="0.3">
      <c r="N1255"/>
      <c r="O1255"/>
      <c r="AD1255"/>
      <c r="AE1255"/>
    </row>
    <row r="1256" spans="14:31" x14ac:dyDescent="0.3">
      <c r="N1256"/>
      <c r="O1256"/>
      <c r="AD1256"/>
      <c r="AE1256"/>
    </row>
    <row r="1257" spans="14:31" x14ac:dyDescent="0.3">
      <c r="N1257"/>
      <c r="O1257"/>
      <c r="AD1257"/>
      <c r="AE1257"/>
    </row>
    <row r="1258" spans="14:31" x14ac:dyDescent="0.3">
      <c r="N1258"/>
      <c r="O1258"/>
      <c r="AD1258"/>
      <c r="AE1258"/>
    </row>
    <row r="1259" spans="14:31" x14ac:dyDescent="0.3">
      <c r="N1259"/>
      <c r="O1259"/>
      <c r="AD1259"/>
      <c r="AE1259"/>
    </row>
    <row r="1260" spans="14:31" x14ac:dyDescent="0.3">
      <c r="N1260"/>
      <c r="O1260"/>
      <c r="AD1260"/>
      <c r="AE1260"/>
    </row>
    <row r="1261" spans="14:31" x14ac:dyDescent="0.3">
      <c r="N1261"/>
      <c r="O1261"/>
      <c r="AD1261"/>
      <c r="AE1261"/>
    </row>
    <row r="1262" spans="14:31" x14ac:dyDescent="0.3">
      <c r="N1262"/>
      <c r="O1262"/>
      <c r="AD1262"/>
      <c r="AE1262"/>
    </row>
    <row r="1263" spans="14:31" x14ac:dyDescent="0.3">
      <c r="N1263"/>
      <c r="O1263"/>
      <c r="AD1263"/>
      <c r="AE1263"/>
    </row>
    <row r="1264" spans="14:31" x14ac:dyDescent="0.3">
      <c r="N1264"/>
      <c r="O1264"/>
      <c r="AD1264"/>
      <c r="AE1264"/>
    </row>
    <row r="1265" spans="14:31" x14ac:dyDescent="0.3">
      <c r="N1265"/>
      <c r="O1265"/>
      <c r="AD1265"/>
      <c r="AE1265"/>
    </row>
    <row r="1266" spans="14:31" x14ac:dyDescent="0.3">
      <c r="N1266"/>
      <c r="O1266"/>
      <c r="AD1266"/>
      <c r="AE1266"/>
    </row>
    <row r="1267" spans="14:31" x14ac:dyDescent="0.3">
      <c r="N1267"/>
      <c r="O1267"/>
      <c r="AD1267"/>
      <c r="AE1267"/>
    </row>
    <row r="1268" spans="14:31" x14ac:dyDescent="0.3">
      <c r="N1268"/>
      <c r="O1268"/>
      <c r="AD1268"/>
      <c r="AE1268"/>
    </row>
    <row r="1269" spans="14:31" x14ac:dyDescent="0.3">
      <c r="N1269"/>
      <c r="O1269"/>
      <c r="AD1269"/>
      <c r="AE1269"/>
    </row>
    <row r="1270" spans="14:31" x14ac:dyDescent="0.3">
      <c r="N1270"/>
      <c r="O1270"/>
      <c r="AD1270"/>
      <c r="AE1270"/>
    </row>
    <row r="1271" spans="14:31" x14ac:dyDescent="0.3">
      <c r="N1271"/>
      <c r="O1271"/>
      <c r="AD1271"/>
      <c r="AE1271"/>
    </row>
    <row r="1272" spans="14:31" x14ac:dyDescent="0.3">
      <c r="N1272"/>
      <c r="O1272"/>
      <c r="AD1272"/>
      <c r="AE1272"/>
    </row>
    <row r="1273" spans="14:31" x14ac:dyDescent="0.3">
      <c r="N1273"/>
      <c r="O1273"/>
      <c r="AD1273"/>
      <c r="AE1273"/>
    </row>
    <row r="1274" spans="14:31" x14ac:dyDescent="0.3">
      <c r="N1274"/>
      <c r="O1274"/>
      <c r="AD1274"/>
      <c r="AE1274"/>
    </row>
    <row r="1275" spans="14:31" x14ac:dyDescent="0.3">
      <c r="N1275"/>
      <c r="O1275"/>
      <c r="AD1275"/>
      <c r="AE1275"/>
    </row>
    <row r="1276" spans="14:31" x14ac:dyDescent="0.3">
      <c r="N1276"/>
      <c r="O1276"/>
      <c r="AD1276"/>
      <c r="AE1276"/>
    </row>
    <row r="1277" spans="14:31" x14ac:dyDescent="0.3">
      <c r="N1277"/>
      <c r="O1277"/>
      <c r="AD1277"/>
      <c r="AE1277"/>
    </row>
    <row r="1278" spans="14:31" x14ac:dyDescent="0.3">
      <c r="N1278"/>
      <c r="O1278"/>
      <c r="AD1278"/>
      <c r="AE1278"/>
    </row>
    <row r="1279" spans="14:31" x14ac:dyDescent="0.3">
      <c r="N1279"/>
      <c r="O1279"/>
      <c r="AD1279"/>
      <c r="AE1279"/>
    </row>
    <row r="1280" spans="14:31" x14ac:dyDescent="0.3">
      <c r="N1280"/>
      <c r="O1280"/>
      <c r="AD1280"/>
      <c r="AE1280"/>
    </row>
    <row r="1281" spans="14:31" x14ac:dyDescent="0.3">
      <c r="N1281"/>
      <c r="O1281"/>
      <c r="AD1281"/>
      <c r="AE1281"/>
    </row>
    <row r="1282" spans="14:31" x14ac:dyDescent="0.3">
      <c r="N1282"/>
      <c r="O1282"/>
      <c r="AD1282"/>
      <c r="AE1282"/>
    </row>
    <row r="1283" spans="14:31" x14ac:dyDescent="0.3">
      <c r="N1283"/>
      <c r="O1283"/>
      <c r="AD1283"/>
      <c r="AE1283"/>
    </row>
    <row r="1284" spans="14:31" x14ac:dyDescent="0.3">
      <c r="N1284"/>
      <c r="O1284"/>
      <c r="AD1284"/>
      <c r="AE1284"/>
    </row>
    <row r="1285" spans="14:31" x14ac:dyDescent="0.3">
      <c r="N1285"/>
      <c r="O1285"/>
      <c r="AD1285"/>
      <c r="AE1285"/>
    </row>
    <row r="1286" spans="14:31" x14ac:dyDescent="0.3">
      <c r="N1286"/>
      <c r="O1286"/>
      <c r="AD1286"/>
      <c r="AE1286"/>
    </row>
    <row r="1287" spans="14:31" x14ac:dyDescent="0.3">
      <c r="N1287"/>
      <c r="O1287"/>
      <c r="AD1287"/>
      <c r="AE1287"/>
    </row>
    <row r="1288" spans="14:31" x14ac:dyDescent="0.3">
      <c r="N1288"/>
      <c r="O1288"/>
      <c r="AD1288"/>
      <c r="AE1288"/>
    </row>
    <row r="1289" spans="14:31" x14ac:dyDescent="0.3">
      <c r="N1289"/>
      <c r="O1289"/>
      <c r="AD1289"/>
      <c r="AE1289"/>
    </row>
    <row r="1290" spans="14:31" x14ac:dyDescent="0.3">
      <c r="N1290"/>
      <c r="O1290"/>
      <c r="AD1290"/>
      <c r="AE1290"/>
    </row>
    <row r="1291" spans="14:31" x14ac:dyDescent="0.3">
      <c r="N1291"/>
      <c r="O1291"/>
      <c r="AD1291"/>
      <c r="AE1291"/>
    </row>
    <row r="1292" spans="14:31" x14ac:dyDescent="0.3">
      <c r="N1292"/>
      <c r="O1292"/>
      <c r="AD1292"/>
      <c r="AE1292"/>
    </row>
    <row r="1293" spans="14:31" x14ac:dyDescent="0.3">
      <c r="N1293"/>
      <c r="O1293"/>
      <c r="AD1293"/>
      <c r="AE1293"/>
    </row>
    <row r="1294" spans="14:31" x14ac:dyDescent="0.3">
      <c r="N1294"/>
      <c r="O1294"/>
      <c r="AD1294"/>
      <c r="AE1294"/>
    </row>
    <row r="1295" spans="14:31" x14ac:dyDescent="0.3">
      <c r="N1295"/>
      <c r="O1295"/>
      <c r="AD1295"/>
      <c r="AE1295"/>
    </row>
    <row r="1296" spans="14:31" x14ac:dyDescent="0.3">
      <c r="N1296"/>
      <c r="O1296"/>
      <c r="AD1296"/>
      <c r="AE1296"/>
    </row>
    <row r="1297" spans="14:31" x14ac:dyDescent="0.3">
      <c r="N1297"/>
      <c r="O1297"/>
      <c r="AD1297"/>
      <c r="AE1297"/>
    </row>
    <row r="1298" spans="14:31" x14ac:dyDescent="0.3">
      <c r="N1298"/>
      <c r="O1298"/>
      <c r="AD1298"/>
      <c r="AE1298"/>
    </row>
    <row r="1299" spans="14:31" x14ac:dyDescent="0.3">
      <c r="N1299"/>
      <c r="O1299"/>
      <c r="AD1299"/>
      <c r="AE1299"/>
    </row>
    <row r="1300" spans="14:31" x14ac:dyDescent="0.3">
      <c r="N1300"/>
      <c r="O1300"/>
      <c r="AD1300"/>
      <c r="AE1300"/>
    </row>
    <row r="1301" spans="14:31" x14ac:dyDescent="0.3">
      <c r="N1301"/>
      <c r="O1301"/>
      <c r="AD1301"/>
      <c r="AE1301"/>
    </row>
    <row r="1302" spans="14:31" x14ac:dyDescent="0.3">
      <c r="N1302"/>
      <c r="O1302"/>
      <c r="AD1302"/>
      <c r="AE1302"/>
    </row>
    <row r="1303" spans="14:31" x14ac:dyDescent="0.3">
      <c r="N1303"/>
      <c r="O1303"/>
      <c r="AD1303"/>
      <c r="AE1303"/>
    </row>
    <row r="1304" spans="14:31" x14ac:dyDescent="0.3">
      <c r="N1304"/>
      <c r="O1304"/>
      <c r="AD1304"/>
      <c r="AE1304"/>
    </row>
    <row r="1305" spans="14:31" x14ac:dyDescent="0.3">
      <c r="N1305"/>
      <c r="O1305"/>
      <c r="AD1305"/>
      <c r="AE1305"/>
    </row>
    <row r="1306" spans="14:31" x14ac:dyDescent="0.3">
      <c r="N1306"/>
      <c r="O1306"/>
      <c r="AD1306"/>
      <c r="AE1306"/>
    </row>
    <row r="1307" spans="14:31" x14ac:dyDescent="0.3">
      <c r="N1307"/>
      <c r="O1307"/>
      <c r="AD1307"/>
      <c r="AE1307"/>
    </row>
    <row r="1308" spans="14:31" x14ac:dyDescent="0.3">
      <c r="N1308"/>
      <c r="O1308"/>
      <c r="AD1308"/>
      <c r="AE1308"/>
    </row>
    <row r="1309" spans="14:31" x14ac:dyDescent="0.3">
      <c r="N1309"/>
      <c r="O1309"/>
      <c r="AD1309"/>
      <c r="AE1309"/>
    </row>
    <row r="1310" spans="14:31" x14ac:dyDescent="0.3">
      <c r="N1310"/>
      <c r="O1310"/>
      <c r="AD1310"/>
      <c r="AE1310"/>
    </row>
    <row r="1311" spans="14:31" x14ac:dyDescent="0.3">
      <c r="N1311"/>
      <c r="O1311"/>
      <c r="AD1311"/>
      <c r="AE1311"/>
    </row>
    <row r="1312" spans="14:31" x14ac:dyDescent="0.3">
      <c r="N1312"/>
      <c r="O1312"/>
      <c r="AD1312"/>
      <c r="AE1312"/>
    </row>
    <row r="1313" spans="14:31" x14ac:dyDescent="0.3">
      <c r="N1313"/>
      <c r="O1313"/>
      <c r="AD1313"/>
      <c r="AE1313"/>
    </row>
    <row r="1314" spans="14:31" x14ac:dyDescent="0.3">
      <c r="N1314"/>
      <c r="O1314"/>
      <c r="AD1314"/>
      <c r="AE1314"/>
    </row>
    <row r="1315" spans="14:31" x14ac:dyDescent="0.3">
      <c r="N1315"/>
      <c r="O1315"/>
      <c r="AD1315"/>
      <c r="AE1315"/>
    </row>
    <row r="1316" spans="14:31" x14ac:dyDescent="0.3">
      <c r="N1316"/>
      <c r="O1316"/>
      <c r="AD1316"/>
      <c r="AE1316"/>
    </row>
    <row r="1317" spans="14:31" x14ac:dyDescent="0.3">
      <c r="N1317"/>
      <c r="O1317"/>
      <c r="AD1317"/>
      <c r="AE1317"/>
    </row>
    <row r="1318" spans="14:31" x14ac:dyDescent="0.3">
      <c r="N1318"/>
      <c r="O1318"/>
      <c r="AD1318"/>
      <c r="AE1318"/>
    </row>
    <row r="1319" spans="14:31" x14ac:dyDescent="0.3">
      <c r="N1319"/>
      <c r="O1319"/>
      <c r="AD1319"/>
      <c r="AE1319"/>
    </row>
    <row r="1320" spans="14:31" x14ac:dyDescent="0.3">
      <c r="N1320"/>
      <c r="O1320"/>
      <c r="AD1320"/>
      <c r="AE1320"/>
    </row>
    <row r="1321" spans="14:31" x14ac:dyDescent="0.3">
      <c r="N1321"/>
      <c r="O1321"/>
      <c r="AD1321"/>
      <c r="AE1321"/>
    </row>
    <row r="1322" spans="14:31" x14ac:dyDescent="0.3">
      <c r="N1322"/>
      <c r="O1322"/>
      <c r="AD1322"/>
      <c r="AE1322"/>
    </row>
    <row r="1323" spans="14:31" x14ac:dyDescent="0.3">
      <c r="N1323"/>
      <c r="O1323"/>
      <c r="AD1323"/>
      <c r="AE1323"/>
    </row>
    <row r="1324" spans="14:31" x14ac:dyDescent="0.3">
      <c r="N1324"/>
      <c r="O1324"/>
      <c r="AD1324"/>
      <c r="AE1324"/>
    </row>
    <row r="1325" spans="14:31" x14ac:dyDescent="0.3">
      <c r="N1325"/>
      <c r="O1325"/>
      <c r="AD1325"/>
      <c r="AE1325"/>
    </row>
    <row r="1326" spans="14:31" x14ac:dyDescent="0.3">
      <c r="N1326"/>
      <c r="O1326"/>
      <c r="AD1326"/>
      <c r="AE1326"/>
    </row>
    <row r="1327" spans="14:31" x14ac:dyDescent="0.3">
      <c r="N1327"/>
      <c r="O1327"/>
      <c r="AD1327"/>
      <c r="AE1327"/>
    </row>
    <row r="1328" spans="14:31" x14ac:dyDescent="0.3">
      <c r="N1328"/>
      <c r="O1328"/>
      <c r="AD1328"/>
      <c r="AE1328"/>
    </row>
    <row r="1329" spans="14:31" x14ac:dyDescent="0.3">
      <c r="N1329"/>
      <c r="O1329"/>
      <c r="AD1329"/>
      <c r="AE1329"/>
    </row>
    <row r="1330" spans="14:31" x14ac:dyDescent="0.3">
      <c r="N1330"/>
      <c r="O1330"/>
      <c r="AD1330"/>
      <c r="AE1330"/>
    </row>
    <row r="1331" spans="14:31" x14ac:dyDescent="0.3">
      <c r="N1331"/>
      <c r="O1331"/>
      <c r="AD1331"/>
      <c r="AE1331"/>
    </row>
    <row r="1332" spans="14:31" x14ac:dyDescent="0.3">
      <c r="N1332"/>
      <c r="O1332"/>
      <c r="AD1332"/>
      <c r="AE1332"/>
    </row>
    <row r="1333" spans="14:31" x14ac:dyDescent="0.3">
      <c r="N1333"/>
      <c r="O1333"/>
      <c r="AD1333"/>
      <c r="AE1333"/>
    </row>
    <row r="1334" spans="14:31" x14ac:dyDescent="0.3">
      <c r="N1334"/>
      <c r="O1334"/>
      <c r="AD1334"/>
      <c r="AE1334"/>
    </row>
    <row r="1335" spans="14:31" x14ac:dyDescent="0.3">
      <c r="N1335"/>
      <c r="O1335"/>
      <c r="AD1335"/>
      <c r="AE1335"/>
    </row>
    <row r="1336" spans="14:31" x14ac:dyDescent="0.3">
      <c r="N1336"/>
      <c r="O1336"/>
      <c r="AD1336"/>
      <c r="AE1336"/>
    </row>
    <row r="1337" spans="14:31" x14ac:dyDescent="0.3">
      <c r="N1337"/>
      <c r="O1337"/>
      <c r="AD1337"/>
      <c r="AE1337"/>
    </row>
    <row r="1338" spans="14:31" x14ac:dyDescent="0.3">
      <c r="N1338"/>
      <c r="O1338"/>
      <c r="AD1338"/>
      <c r="AE1338"/>
    </row>
    <row r="1339" spans="14:31" x14ac:dyDescent="0.3">
      <c r="N1339"/>
      <c r="O1339"/>
      <c r="AD1339"/>
      <c r="AE1339"/>
    </row>
    <row r="1340" spans="14:31" x14ac:dyDescent="0.3">
      <c r="N1340"/>
      <c r="O1340"/>
      <c r="AD1340"/>
      <c r="AE1340"/>
    </row>
    <row r="1341" spans="14:31" x14ac:dyDescent="0.3">
      <c r="N1341"/>
      <c r="O1341"/>
      <c r="AD1341"/>
      <c r="AE1341"/>
    </row>
    <row r="1342" spans="14:31" x14ac:dyDescent="0.3">
      <c r="N1342"/>
      <c r="O1342"/>
      <c r="AD1342"/>
      <c r="AE1342"/>
    </row>
    <row r="1343" spans="14:31" x14ac:dyDescent="0.3">
      <c r="N1343"/>
      <c r="O1343"/>
      <c r="AD1343"/>
      <c r="AE1343"/>
    </row>
    <row r="1344" spans="14:31" x14ac:dyDescent="0.3">
      <c r="N1344"/>
      <c r="O1344"/>
      <c r="AD1344"/>
      <c r="AE1344"/>
    </row>
    <row r="1345" spans="14:31" x14ac:dyDescent="0.3">
      <c r="N1345"/>
      <c r="O1345"/>
      <c r="AD1345"/>
      <c r="AE1345"/>
    </row>
    <row r="1346" spans="14:31" x14ac:dyDescent="0.3">
      <c r="N1346"/>
      <c r="O1346"/>
      <c r="AD1346"/>
      <c r="AE1346"/>
    </row>
    <row r="1347" spans="14:31" x14ac:dyDescent="0.3">
      <c r="N1347"/>
      <c r="O1347"/>
      <c r="AD1347"/>
      <c r="AE1347"/>
    </row>
    <row r="1348" spans="14:31" x14ac:dyDescent="0.3">
      <c r="N1348"/>
      <c r="O1348"/>
      <c r="AD1348"/>
      <c r="AE1348"/>
    </row>
    <row r="1349" spans="14:31" x14ac:dyDescent="0.3">
      <c r="N1349"/>
      <c r="O1349"/>
      <c r="AD1349"/>
      <c r="AE1349"/>
    </row>
    <row r="1350" spans="14:31" x14ac:dyDescent="0.3">
      <c r="N1350"/>
      <c r="O1350"/>
      <c r="AD1350"/>
      <c r="AE1350"/>
    </row>
    <row r="1351" spans="14:31" x14ac:dyDescent="0.3">
      <c r="N1351"/>
      <c r="O1351"/>
      <c r="AD1351"/>
      <c r="AE1351"/>
    </row>
    <row r="1352" spans="14:31" x14ac:dyDescent="0.3">
      <c r="N1352"/>
      <c r="O1352"/>
      <c r="AD1352"/>
      <c r="AE1352"/>
    </row>
    <row r="1353" spans="14:31" x14ac:dyDescent="0.3">
      <c r="N1353"/>
      <c r="O1353"/>
      <c r="AD1353"/>
      <c r="AE1353"/>
    </row>
    <row r="1354" spans="14:31" x14ac:dyDescent="0.3">
      <c r="N1354"/>
      <c r="O1354"/>
      <c r="AD1354"/>
      <c r="AE1354"/>
    </row>
    <row r="1355" spans="14:31" x14ac:dyDescent="0.3">
      <c r="N1355"/>
      <c r="O1355"/>
      <c r="AD1355"/>
      <c r="AE1355"/>
    </row>
    <row r="1356" spans="14:31" x14ac:dyDescent="0.3">
      <c r="N1356"/>
      <c r="O1356"/>
      <c r="AD1356"/>
      <c r="AE1356"/>
    </row>
    <row r="1357" spans="14:31" x14ac:dyDescent="0.3">
      <c r="N1357"/>
      <c r="O1357"/>
      <c r="AD1357"/>
      <c r="AE1357"/>
    </row>
    <row r="1358" spans="14:31" x14ac:dyDescent="0.3">
      <c r="N1358"/>
      <c r="O1358"/>
      <c r="AD1358"/>
      <c r="AE1358"/>
    </row>
    <row r="1359" spans="14:31" x14ac:dyDescent="0.3">
      <c r="N1359"/>
      <c r="O1359"/>
      <c r="AD1359"/>
      <c r="AE1359"/>
    </row>
    <row r="1360" spans="14:31" x14ac:dyDescent="0.3">
      <c r="N1360"/>
      <c r="O1360"/>
      <c r="AD1360"/>
      <c r="AE1360"/>
    </row>
    <row r="1361" spans="14:31" x14ac:dyDescent="0.3">
      <c r="N1361"/>
      <c r="O1361"/>
      <c r="AD1361"/>
      <c r="AE1361"/>
    </row>
    <row r="1362" spans="14:31" x14ac:dyDescent="0.3">
      <c r="N1362"/>
      <c r="O1362"/>
      <c r="AD1362"/>
      <c r="AE1362"/>
    </row>
    <row r="1363" spans="14:31" x14ac:dyDescent="0.3">
      <c r="N1363"/>
      <c r="O1363"/>
      <c r="AD1363"/>
      <c r="AE1363"/>
    </row>
    <row r="1364" spans="14:31" x14ac:dyDescent="0.3">
      <c r="N1364"/>
      <c r="O1364"/>
      <c r="AD1364"/>
      <c r="AE1364"/>
    </row>
    <row r="1365" spans="14:31" x14ac:dyDescent="0.3">
      <c r="N1365"/>
      <c r="O1365"/>
      <c r="AD1365"/>
      <c r="AE1365"/>
    </row>
    <row r="1366" spans="14:31" x14ac:dyDescent="0.3">
      <c r="N1366"/>
      <c r="O1366"/>
      <c r="AD1366"/>
      <c r="AE1366"/>
    </row>
    <row r="1367" spans="14:31" x14ac:dyDescent="0.3">
      <c r="N1367"/>
      <c r="O1367"/>
      <c r="AD1367"/>
      <c r="AE1367"/>
    </row>
    <row r="1368" spans="14:31" x14ac:dyDescent="0.3">
      <c r="N1368"/>
      <c r="O1368"/>
      <c r="AD1368"/>
      <c r="AE1368"/>
    </row>
    <row r="1369" spans="14:31" x14ac:dyDescent="0.3">
      <c r="N1369"/>
      <c r="O1369"/>
      <c r="AD1369"/>
      <c r="AE1369"/>
    </row>
    <row r="1370" spans="14:31" x14ac:dyDescent="0.3">
      <c r="N1370"/>
      <c r="O1370"/>
      <c r="AD1370"/>
      <c r="AE1370"/>
    </row>
    <row r="1371" spans="14:31" x14ac:dyDescent="0.3">
      <c r="N1371"/>
      <c r="O1371"/>
      <c r="AD1371"/>
      <c r="AE1371"/>
    </row>
    <row r="1372" spans="14:31" x14ac:dyDescent="0.3">
      <c r="N1372"/>
      <c r="O1372"/>
      <c r="AD1372"/>
      <c r="AE1372"/>
    </row>
    <row r="1373" spans="14:31" x14ac:dyDescent="0.3">
      <c r="N1373"/>
      <c r="O1373"/>
      <c r="AD1373"/>
      <c r="AE1373"/>
    </row>
    <row r="1374" spans="14:31" x14ac:dyDescent="0.3">
      <c r="N1374"/>
      <c r="O1374"/>
      <c r="AD1374"/>
      <c r="AE1374"/>
    </row>
    <row r="1375" spans="14:31" x14ac:dyDescent="0.3">
      <c r="N1375"/>
      <c r="O1375"/>
      <c r="AD1375"/>
      <c r="AE1375"/>
    </row>
    <row r="1376" spans="14:31" x14ac:dyDescent="0.3">
      <c r="N1376"/>
      <c r="O1376"/>
      <c r="AD1376"/>
      <c r="AE1376"/>
    </row>
    <row r="1377" spans="14:31" x14ac:dyDescent="0.3">
      <c r="N1377"/>
      <c r="O1377"/>
      <c r="AD1377"/>
      <c r="AE1377"/>
    </row>
    <row r="1378" spans="14:31" x14ac:dyDescent="0.3">
      <c r="N1378"/>
      <c r="O1378"/>
      <c r="AD1378"/>
      <c r="AE1378"/>
    </row>
    <row r="1379" spans="14:31" x14ac:dyDescent="0.3">
      <c r="N1379"/>
      <c r="O1379"/>
      <c r="AD1379"/>
      <c r="AE1379"/>
    </row>
    <row r="1380" spans="14:31" x14ac:dyDescent="0.3">
      <c r="N1380"/>
      <c r="O1380"/>
      <c r="AD1380"/>
      <c r="AE1380"/>
    </row>
    <row r="1381" spans="14:31" x14ac:dyDescent="0.3">
      <c r="N1381"/>
      <c r="O1381"/>
      <c r="AD1381"/>
      <c r="AE1381"/>
    </row>
    <row r="1382" spans="14:31" x14ac:dyDescent="0.3">
      <c r="N1382"/>
      <c r="O1382"/>
      <c r="AD1382"/>
      <c r="AE1382"/>
    </row>
    <row r="1383" spans="14:31" x14ac:dyDescent="0.3">
      <c r="N1383"/>
      <c r="O1383"/>
      <c r="AD1383"/>
      <c r="AE1383"/>
    </row>
    <row r="1384" spans="14:31" x14ac:dyDescent="0.3">
      <c r="N1384"/>
      <c r="O1384"/>
      <c r="AD1384"/>
      <c r="AE1384"/>
    </row>
    <row r="1385" spans="14:31" x14ac:dyDescent="0.3">
      <c r="N1385"/>
      <c r="O1385"/>
      <c r="AD1385"/>
      <c r="AE1385"/>
    </row>
    <row r="1386" spans="14:31" x14ac:dyDescent="0.3">
      <c r="N1386"/>
      <c r="O1386"/>
      <c r="AD1386"/>
      <c r="AE1386"/>
    </row>
    <row r="1387" spans="14:31" x14ac:dyDescent="0.3">
      <c r="N1387"/>
      <c r="O1387"/>
      <c r="AD1387"/>
      <c r="AE1387"/>
    </row>
    <row r="1388" spans="14:31" x14ac:dyDescent="0.3">
      <c r="N1388"/>
      <c r="O1388"/>
      <c r="AD1388"/>
      <c r="AE1388"/>
    </row>
    <row r="1389" spans="14:31" x14ac:dyDescent="0.3">
      <c r="N1389"/>
      <c r="O1389"/>
      <c r="AD1389"/>
      <c r="AE1389"/>
    </row>
    <row r="1390" spans="14:31" x14ac:dyDescent="0.3">
      <c r="N1390"/>
      <c r="O1390"/>
      <c r="AD1390"/>
      <c r="AE1390"/>
    </row>
    <row r="1391" spans="14:31" x14ac:dyDescent="0.3">
      <c r="N1391"/>
      <c r="O1391"/>
      <c r="AD1391"/>
      <c r="AE1391"/>
    </row>
    <row r="1392" spans="14:31" x14ac:dyDescent="0.3">
      <c r="N1392"/>
      <c r="O1392"/>
      <c r="AD1392"/>
      <c r="AE1392"/>
    </row>
    <row r="1393" spans="14:31" x14ac:dyDescent="0.3">
      <c r="N1393"/>
      <c r="O1393"/>
      <c r="AD1393"/>
      <c r="AE1393"/>
    </row>
    <row r="1394" spans="14:31" x14ac:dyDescent="0.3">
      <c r="N1394"/>
      <c r="O1394"/>
      <c r="AD1394"/>
      <c r="AE1394"/>
    </row>
    <row r="1395" spans="14:31" x14ac:dyDescent="0.3">
      <c r="N1395"/>
      <c r="O1395"/>
      <c r="AD1395"/>
      <c r="AE1395"/>
    </row>
    <row r="1396" spans="14:31" x14ac:dyDescent="0.3">
      <c r="N1396"/>
      <c r="O1396"/>
      <c r="AD1396"/>
      <c r="AE1396"/>
    </row>
    <row r="1397" spans="14:31" x14ac:dyDescent="0.3">
      <c r="N1397"/>
      <c r="O1397"/>
      <c r="AD1397"/>
      <c r="AE1397"/>
    </row>
    <row r="1398" spans="14:31" x14ac:dyDescent="0.3">
      <c r="N1398"/>
      <c r="O1398"/>
      <c r="AD1398"/>
      <c r="AE1398"/>
    </row>
    <row r="1399" spans="14:31" x14ac:dyDescent="0.3">
      <c r="N1399"/>
      <c r="O1399"/>
      <c r="AD1399"/>
      <c r="AE1399"/>
    </row>
    <row r="1400" spans="14:31" x14ac:dyDescent="0.3">
      <c r="N1400"/>
      <c r="O1400"/>
      <c r="AD1400"/>
      <c r="AE1400"/>
    </row>
    <row r="1401" spans="14:31" x14ac:dyDescent="0.3">
      <c r="N1401"/>
      <c r="O1401"/>
      <c r="AD1401"/>
      <c r="AE1401"/>
    </row>
    <row r="1402" spans="14:31" x14ac:dyDescent="0.3">
      <c r="N1402"/>
      <c r="O1402"/>
      <c r="AD1402"/>
      <c r="AE1402"/>
    </row>
    <row r="1403" spans="14:31" x14ac:dyDescent="0.3">
      <c r="N1403"/>
      <c r="O1403"/>
      <c r="AD1403"/>
      <c r="AE1403"/>
    </row>
    <row r="1404" spans="14:31" x14ac:dyDescent="0.3">
      <c r="N1404"/>
      <c r="O1404"/>
      <c r="AD1404"/>
      <c r="AE1404"/>
    </row>
    <row r="1405" spans="14:31" x14ac:dyDescent="0.3">
      <c r="N1405"/>
      <c r="O1405"/>
      <c r="AD1405"/>
      <c r="AE1405"/>
    </row>
    <row r="1406" spans="14:31" x14ac:dyDescent="0.3">
      <c r="N1406"/>
      <c r="O1406"/>
      <c r="AD1406"/>
      <c r="AE1406"/>
    </row>
    <row r="1407" spans="14:31" x14ac:dyDescent="0.3">
      <c r="N1407"/>
      <c r="O1407"/>
      <c r="AD1407"/>
      <c r="AE1407"/>
    </row>
    <row r="1408" spans="14:31" x14ac:dyDescent="0.3">
      <c r="N1408"/>
      <c r="O1408"/>
      <c r="AD1408"/>
      <c r="AE1408"/>
    </row>
    <row r="1409" spans="14:31" x14ac:dyDescent="0.3">
      <c r="N1409"/>
      <c r="O1409"/>
      <c r="AD1409"/>
      <c r="AE1409"/>
    </row>
    <row r="1410" spans="14:31" x14ac:dyDescent="0.3">
      <c r="N1410"/>
      <c r="O1410"/>
      <c r="AD1410"/>
      <c r="AE1410"/>
    </row>
    <row r="1411" spans="14:31" x14ac:dyDescent="0.3">
      <c r="N1411"/>
      <c r="O1411"/>
      <c r="AD1411"/>
      <c r="AE1411"/>
    </row>
    <row r="1412" spans="14:31" x14ac:dyDescent="0.3">
      <c r="N1412"/>
      <c r="O1412"/>
      <c r="AD1412"/>
      <c r="AE1412"/>
    </row>
    <row r="1413" spans="14:31" x14ac:dyDescent="0.3">
      <c r="N1413"/>
      <c r="O1413"/>
      <c r="AD1413"/>
      <c r="AE1413"/>
    </row>
    <row r="1414" spans="14:31" x14ac:dyDescent="0.3">
      <c r="N1414"/>
      <c r="O1414"/>
      <c r="AD1414"/>
      <c r="AE1414"/>
    </row>
    <row r="1415" spans="14:31" x14ac:dyDescent="0.3">
      <c r="N1415"/>
      <c r="O1415"/>
      <c r="AD1415"/>
      <c r="AE1415"/>
    </row>
    <row r="1416" spans="14:31" x14ac:dyDescent="0.3">
      <c r="N1416"/>
      <c r="O1416"/>
      <c r="AD1416"/>
      <c r="AE1416"/>
    </row>
    <row r="1417" spans="14:31" x14ac:dyDescent="0.3">
      <c r="N1417"/>
      <c r="O1417"/>
      <c r="AD1417"/>
      <c r="AE1417"/>
    </row>
    <row r="1418" spans="14:31" x14ac:dyDescent="0.3">
      <c r="N1418"/>
      <c r="O1418"/>
      <c r="AD1418"/>
      <c r="AE1418"/>
    </row>
    <row r="1419" spans="14:31" x14ac:dyDescent="0.3">
      <c r="N1419"/>
      <c r="O1419"/>
      <c r="AD1419"/>
      <c r="AE1419"/>
    </row>
    <row r="1420" spans="14:31" x14ac:dyDescent="0.3">
      <c r="N1420"/>
      <c r="O1420"/>
      <c r="AD1420"/>
      <c r="AE1420"/>
    </row>
    <row r="1421" spans="14:31" x14ac:dyDescent="0.3">
      <c r="N1421"/>
      <c r="O1421"/>
      <c r="AD1421"/>
      <c r="AE1421"/>
    </row>
    <row r="1422" spans="14:31" x14ac:dyDescent="0.3">
      <c r="N1422"/>
      <c r="O1422"/>
      <c r="AD1422"/>
      <c r="AE1422"/>
    </row>
    <row r="1423" spans="14:31" x14ac:dyDescent="0.3">
      <c r="N1423"/>
      <c r="O1423"/>
      <c r="AD1423"/>
      <c r="AE1423"/>
    </row>
    <row r="1424" spans="14:31" x14ac:dyDescent="0.3">
      <c r="N1424"/>
      <c r="O1424"/>
      <c r="AD1424"/>
      <c r="AE1424"/>
    </row>
    <row r="1425" spans="14:31" x14ac:dyDescent="0.3">
      <c r="N1425"/>
      <c r="O1425"/>
      <c r="AD1425"/>
      <c r="AE1425"/>
    </row>
    <row r="1426" spans="14:31" x14ac:dyDescent="0.3">
      <c r="N1426"/>
      <c r="O1426"/>
      <c r="AD1426"/>
      <c r="AE1426"/>
    </row>
    <row r="1427" spans="14:31" x14ac:dyDescent="0.3">
      <c r="N1427"/>
      <c r="O1427"/>
      <c r="AD1427"/>
      <c r="AE1427"/>
    </row>
    <row r="1428" spans="14:31" x14ac:dyDescent="0.3">
      <c r="N1428"/>
      <c r="O1428"/>
      <c r="AD1428"/>
      <c r="AE1428"/>
    </row>
    <row r="1429" spans="14:31" x14ac:dyDescent="0.3">
      <c r="N1429"/>
      <c r="O1429"/>
      <c r="AD1429"/>
      <c r="AE1429"/>
    </row>
    <row r="1430" spans="14:31" x14ac:dyDescent="0.3">
      <c r="N1430"/>
      <c r="O1430"/>
      <c r="AD1430"/>
      <c r="AE1430"/>
    </row>
    <row r="1431" spans="14:31" x14ac:dyDescent="0.3">
      <c r="N1431"/>
      <c r="O1431"/>
      <c r="AD1431"/>
      <c r="AE1431"/>
    </row>
    <row r="1432" spans="14:31" x14ac:dyDescent="0.3">
      <c r="N1432"/>
      <c r="O1432"/>
      <c r="AD1432"/>
      <c r="AE1432"/>
    </row>
    <row r="1433" spans="14:31" x14ac:dyDescent="0.3">
      <c r="N1433"/>
      <c r="O1433"/>
      <c r="AD1433"/>
      <c r="AE1433"/>
    </row>
    <row r="1434" spans="14:31" x14ac:dyDescent="0.3">
      <c r="N1434"/>
      <c r="O1434"/>
      <c r="AD1434"/>
      <c r="AE1434"/>
    </row>
    <row r="1435" spans="14:31" x14ac:dyDescent="0.3">
      <c r="N1435"/>
      <c r="O1435"/>
      <c r="AD1435"/>
      <c r="AE1435"/>
    </row>
    <row r="1436" spans="14:31" x14ac:dyDescent="0.3">
      <c r="N1436"/>
      <c r="O1436"/>
      <c r="AD1436"/>
      <c r="AE1436"/>
    </row>
    <row r="1437" spans="14:31" x14ac:dyDescent="0.3">
      <c r="N1437"/>
      <c r="O1437"/>
      <c r="AD1437"/>
      <c r="AE1437"/>
    </row>
    <row r="1438" spans="14:31" x14ac:dyDescent="0.3">
      <c r="N1438"/>
      <c r="O1438"/>
      <c r="AD1438"/>
      <c r="AE1438"/>
    </row>
    <row r="1439" spans="14:31" x14ac:dyDescent="0.3">
      <c r="N1439"/>
      <c r="O1439"/>
      <c r="AD1439"/>
      <c r="AE1439"/>
    </row>
    <row r="1440" spans="14:31" x14ac:dyDescent="0.3">
      <c r="N1440"/>
      <c r="O1440"/>
      <c r="AD1440"/>
      <c r="AE1440"/>
    </row>
    <row r="1441" spans="14:31" x14ac:dyDescent="0.3">
      <c r="N1441"/>
      <c r="O1441"/>
      <c r="AD1441"/>
      <c r="AE1441"/>
    </row>
    <row r="1442" spans="14:31" x14ac:dyDescent="0.3">
      <c r="N1442"/>
      <c r="O1442"/>
      <c r="AD1442"/>
      <c r="AE1442"/>
    </row>
    <row r="1443" spans="14:31" x14ac:dyDescent="0.3">
      <c r="N1443"/>
      <c r="O1443"/>
      <c r="AD1443"/>
      <c r="AE1443"/>
    </row>
    <row r="1444" spans="14:31" x14ac:dyDescent="0.3">
      <c r="N1444"/>
      <c r="O1444"/>
      <c r="AD1444"/>
      <c r="AE1444"/>
    </row>
    <row r="1445" spans="14:31" x14ac:dyDescent="0.3">
      <c r="N1445"/>
      <c r="O1445"/>
      <c r="AD1445"/>
      <c r="AE1445"/>
    </row>
    <row r="1446" spans="14:31" x14ac:dyDescent="0.3">
      <c r="N1446"/>
      <c r="O1446"/>
      <c r="AD1446"/>
      <c r="AE1446"/>
    </row>
    <row r="1447" spans="14:31" x14ac:dyDescent="0.3">
      <c r="N1447"/>
      <c r="O1447"/>
      <c r="AD1447"/>
      <c r="AE1447"/>
    </row>
    <row r="1448" spans="14:31" x14ac:dyDescent="0.3">
      <c r="N1448"/>
      <c r="O1448"/>
      <c r="AD1448"/>
      <c r="AE1448"/>
    </row>
    <row r="1449" spans="14:31" x14ac:dyDescent="0.3">
      <c r="N1449"/>
      <c r="O1449"/>
      <c r="AD1449"/>
      <c r="AE1449"/>
    </row>
    <row r="1450" spans="14:31" x14ac:dyDescent="0.3">
      <c r="N1450"/>
      <c r="O1450"/>
      <c r="AD1450"/>
      <c r="AE1450"/>
    </row>
    <row r="1451" spans="14:31" x14ac:dyDescent="0.3">
      <c r="N1451"/>
      <c r="O1451"/>
      <c r="AD1451"/>
      <c r="AE1451"/>
    </row>
    <row r="1452" spans="14:31" x14ac:dyDescent="0.3">
      <c r="N1452"/>
      <c r="O1452"/>
      <c r="AD1452"/>
      <c r="AE1452"/>
    </row>
    <row r="1453" spans="14:31" x14ac:dyDescent="0.3">
      <c r="N1453"/>
      <c r="O1453"/>
      <c r="AD1453"/>
      <c r="AE1453"/>
    </row>
    <row r="1454" spans="14:31" x14ac:dyDescent="0.3">
      <c r="N1454"/>
      <c r="O1454"/>
      <c r="AD1454"/>
      <c r="AE1454"/>
    </row>
    <row r="1455" spans="14:31" x14ac:dyDescent="0.3">
      <c r="N1455"/>
      <c r="O1455"/>
      <c r="AD1455"/>
      <c r="AE1455"/>
    </row>
    <row r="1456" spans="14:31" x14ac:dyDescent="0.3">
      <c r="N1456"/>
      <c r="O1456"/>
      <c r="AD1456"/>
      <c r="AE1456"/>
    </row>
    <row r="1457" spans="14:31" x14ac:dyDescent="0.3">
      <c r="N1457"/>
      <c r="O1457"/>
      <c r="AD1457"/>
      <c r="AE1457"/>
    </row>
    <row r="1458" spans="14:31" x14ac:dyDescent="0.3">
      <c r="N1458"/>
      <c r="O1458"/>
      <c r="AD1458"/>
      <c r="AE1458"/>
    </row>
    <row r="1459" spans="14:31" x14ac:dyDescent="0.3">
      <c r="N1459"/>
      <c r="O1459"/>
      <c r="AD1459"/>
      <c r="AE1459"/>
    </row>
    <row r="1460" spans="14:31" x14ac:dyDescent="0.3">
      <c r="N1460"/>
      <c r="O1460"/>
      <c r="AD1460"/>
      <c r="AE1460"/>
    </row>
    <row r="1461" spans="14:31" x14ac:dyDescent="0.3">
      <c r="N1461"/>
      <c r="O1461"/>
      <c r="AD1461"/>
      <c r="AE1461"/>
    </row>
    <row r="1462" spans="14:31" x14ac:dyDescent="0.3">
      <c r="N1462"/>
      <c r="O1462"/>
      <c r="AD1462"/>
      <c r="AE1462"/>
    </row>
    <row r="1463" spans="14:31" x14ac:dyDescent="0.3">
      <c r="N1463"/>
      <c r="O1463"/>
      <c r="AD1463"/>
      <c r="AE1463"/>
    </row>
    <row r="1464" spans="14:31" x14ac:dyDescent="0.3">
      <c r="N1464"/>
      <c r="O1464"/>
      <c r="AD1464"/>
      <c r="AE1464"/>
    </row>
    <row r="1465" spans="14:31" x14ac:dyDescent="0.3">
      <c r="N1465"/>
      <c r="O1465"/>
      <c r="AD1465"/>
      <c r="AE1465"/>
    </row>
    <row r="1466" spans="14:31" x14ac:dyDescent="0.3">
      <c r="N1466"/>
      <c r="O1466"/>
      <c r="AD1466"/>
      <c r="AE1466"/>
    </row>
    <row r="1467" spans="14:31" x14ac:dyDescent="0.3">
      <c r="N1467"/>
      <c r="O1467"/>
      <c r="AD1467"/>
      <c r="AE1467"/>
    </row>
    <row r="1468" spans="14:31" x14ac:dyDescent="0.3">
      <c r="N1468"/>
      <c r="O1468"/>
      <c r="AD1468"/>
      <c r="AE1468"/>
    </row>
    <row r="1469" spans="14:31" x14ac:dyDescent="0.3">
      <c r="N1469"/>
      <c r="O1469"/>
      <c r="AD1469"/>
      <c r="AE1469"/>
    </row>
    <row r="1470" spans="14:31" x14ac:dyDescent="0.3">
      <c r="N1470"/>
      <c r="O1470"/>
      <c r="AD1470"/>
      <c r="AE1470"/>
    </row>
    <row r="1471" spans="14:31" x14ac:dyDescent="0.3">
      <c r="N1471"/>
      <c r="O1471"/>
      <c r="AD1471"/>
      <c r="AE1471"/>
    </row>
    <row r="1472" spans="14:31" x14ac:dyDescent="0.3">
      <c r="N1472"/>
      <c r="O1472"/>
      <c r="AD1472"/>
      <c r="AE1472"/>
    </row>
    <row r="1473" spans="14:31" x14ac:dyDescent="0.3">
      <c r="N1473"/>
      <c r="O1473"/>
      <c r="AD1473"/>
      <c r="AE1473"/>
    </row>
    <row r="1474" spans="14:31" x14ac:dyDescent="0.3">
      <c r="N1474"/>
      <c r="O1474"/>
      <c r="AD1474"/>
      <c r="AE1474"/>
    </row>
    <row r="1475" spans="14:31" x14ac:dyDescent="0.3">
      <c r="N1475"/>
      <c r="O1475"/>
      <c r="AD1475"/>
      <c r="AE1475"/>
    </row>
    <row r="1476" spans="14:31" x14ac:dyDescent="0.3">
      <c r="N1476"/>
      <c r="O1476"/>
      <c r="AD1476"/>
      <c r="AE1476"/>
    </row>
    <row r="1477" spans="14:31" x14ac:dyDescent="0.3">
      <c r="N1477"/>
      <c r="O1477"/>
      <c r="AD1477"/>
      <c r="AE1477"/>
    </row>
    <row r="1478" spans="14:31" x14ac:dyDescent="0.3">
      <c r="N1478"/>
      <c r="O1478"/>
      <c r="AD1478"/>
      <c r="AE1478"/>
    </row>
    <row r="1479" spans="14:31" x14ac:dyDescent="0.3">
      <c r="N1479"/>
      <c r="O1479"/>
      <c r="AD1479"/>
      <c r="AE1479"/>
    </row>
    <row r="1480" spans="14:31" x14ac:dyDescent="0.3">
      <c r="N1480"/>
      <c r="O1480"/>
      <c r="AD1480"/>
      <c r="AE1480"/>
    </row>
    <row r="1481" spans="14:31" x14ac:dyDescent="0.3">
      <c r="N1481"/>
      <c r="O1481"/>
      <c r="AD1481"/>
      <c r="AE1481"/>
    </row>
    <row r="1482" spans="14:31" x14ac:dyDescent="0.3">
      <c r="N1482"/>
      <c r="O1482"/>
      <c r="AD1482"/>
      <c r="AE1482"/>
    </row>
    <row r="1483" spans="14:31" x14ac:dyDescent="0.3">
      <c r="N1483"/>
      <c r="O1483"/>
      <c r="AD1483"/>
      <c r="AE1483"/>
    </row>
    <row r="1484" spans="14:31" x14ac:dyDescent="0.3">
      <c r="N1484"/>
      <c r="O1484"/>
      <c r="AD1484"/>
      <c r="AE1484"/>
    </row>
    <row r="1485" spans="14:31" x14ac:dyDescent="0.3">
      <c r="N1485"/>
      <c r="O1485"/>
      <c r="AD1485"/>
      <c r="AE1485"/>
    </row>
    <row r="1486" spans="14:31" x14ac:dyDescent="0.3">
      <c r="N1486"/>
      <c r="O1486"/>
      <c r="AD1486"/>
      <c r="AE1486"/>
    </row>
    <row r="1487" spans="14:31" x14ac:dyDescent="0.3">
      <c r="N1487"/>
      <c r="O1487"/>
      <c r="AD1487"/>
      <c r="AE1487"/>
    </row>
    <row r="1488" spans="14:31" x14ac:dyDescent="0.3">
      <c r="N1488"/>
      <c r="O1488"/>
      <c r="AD1488"/>
      <c r="AE1488"/>
    </row>
    <row r="1489" spans="14:31" x14ac:dyDescent="0.3">
      <c r="N1489"/>
      <c r="O1489"/>
      <c r="AD1489"/>
      <c r="AE1489"/>
    </row>
    <row r="1490" spans="14:31" x14ac:dyDescent="0.3">
      <c r="N1490"/>
      <c r="O1490"/>
      <c r="AD1490"/>
      <c r="AE1490"/>
    </row>
    <row r="1491" spans="14:31" x14ac:dyDescent="0.3">
      <c r="N1491"/>
      <c r="O1491"/>
      <c r="AD1491"/>
      <c r="AE1491"/>
    </row>
    <row r="1492" spans="14:31" x14ac:dyDescent="0.3">
      <c r="N1492"/>
      <c r="O1492"/>
      <c r="AD1492"/>
      <c r="AE1492"/>
    </row>
    <row r="1493" spans="14:31" x14ac:dyDescent="0.3">
      <c r="N1493"/>
      <c r="O1493"/>
      <c r="AD1493"/>
      <c r="AE1493"/>
    </row>
    <row r="1494" spans="14:31" x14ac:dyDescent="0.3">
      <c r="N1494"/>
      <c r="O1494"/>
      <c r="AD1494"/>
      <c r="AE1494"/>
    </row>
    <row r="1495" spans="14:31" x14ac:dyDescent="0.3">
      <c r="N1495"/>
      <c r="O1495"/>
      <c r="AD1495"/>
      <c r="AE1495"/>
    </row>
    <row r="1496" spans="14:31" x14ac:dyDescent="0.3">
      <c r="N1496"/>
      <c r="O1496"/>
      <c r="AD1496"/>
      <c r="AE1496"/>
    </row>
    <row r="1497" spans="14:31" x14ac:dyDescent="0.3">
      <c r="N1497"/>
      <c r="O1497"/>
      <c r="AD1497"/>
      <c r="AE1497"/>
    </row>
    <row r="1498" spans="14:31" x14ac:dyDescent="0.3">
      <c r="N1498"/>
      <c r="O1498"/>
      <c r="AD1498"/>
      <c r="AE1498"/>
    </row>
    <row r="1499" spans="14:31" x14ac:dyDescent="0.3">
      <c r="N1499"/>
      <c r="O1499"/>
      <c r="AD1499"/>
      <c r="AE1499"/>
    </row>
    <row r="1500" spans="14:31" x14ac:dyDescent="0.3">
      <c r="N1500"/>
      <c r="O1500"/>
      <c r="AD1500"/>
      <c r="AE1500"/>
    </row>
    <row r="1501" spans="14:31" x14ac:dyDescent="0.3">
      <c r="N1501"/>
      <c r="O1501"/>
      <c r="AD1501"/>
      <c r="AE1501"/>
    </row>
    <row r="1502" spans="14:31" x14ac:dyDescent="0.3">
      <c r="N1502"/>
      <c r="O1502"/>
      <c r="AD1502"/>
      <c r="AE1502"/>
    </row>
    <row r="1503" spans="14:31" x14ac:dyDescent="0.3">
      <c r="N1503"/>
      <c r="O1503"/>
      <c r="AD1503"/>
      <c r="AE1503"/>
    </row>
    <row r="1504" spans="14:31" x14ac:dyDescent="0.3">
      <c r="N1504"/>
      <c r="O1504"/>
      <c r="AD1504"/>
      <c r="AE1504"/>
    </row>
    <row r="1505" spans="14:31" x14ac:dyDescent="0.3">
      <c r="N1505"/>
      <c r="O1505"/>
      <c r="AD1505"/>
      <c r="AE1505"/>
    </row>
    <row r="1506" spans="14:31" x14ac:dyDescent="0.3">
      <c r="N1506"/>
      <c r="O1506"/>
      <c r="AD1506"/>
      <c r="AE1506"/>
    </row>
    <row r="1507" spans="14:31" x14ac:dyDescent="0.3">
      <c r="N1507"/>
      <c r="O1507"/>
      <c r="AD1507"/>
      <c r="AE1507"/>
    </row>
    <row r="1508" spans="14:31" x14ac:dyDescent="0.3">
      <c r="N1508"/>
      <c r="O1508"/>
      <c r="AD1508"/>
      <c r="AE1508"/>
    </row>
    <row r="1509" spans="14:31" x14ac:dyDescent="0.3">
      <c r="N1509"/>
      <c r="O1509"/>
      <c r="AD1509"/>
      <c r="AE1509"/>
    </row>
    <row r="1510" spans="14:31" x14ac:dyDescent="0.3">
      <c r="N1510"/>
      <c r="O1510"/>
      <c r="AD1510"/>
      <c r="AE1510"/>
    </row>
    <row r="1511" spans="14:31" x14ac:dyDescent="0.3">
      <c r="N1511"/>
      <c r="O1511"/>
      <c r="AD1511"/>
      <c r="AE1511"/>
    </row>
    <row r="1512" spans="14:31" x14ac:dyDescent="0.3">
      <c r="N1512"/>
      <c r="O1512"/>
      <c r="AD1512"/>
      <c r="AE1512"/>
    </row>
    <row r="1513" spans="14:31" x14ac:dyDescent="0.3">
      <c r="N1513"/>
      <c r="O1513"/>
      <c r="AD1513"/>
      <c r="AE1513"/>
    </row>
    <row r="1514" spans="14:31" x14ac:dyDescent="0.3">
      <c r="N1514"/>
      <c r="O1514"/>
      <c r="AD1514"/>
      <c r="AE1514"/>
    </row>
    <row r="1515" spans="14:31" x14ac:dyDescent="0.3">
      <c r="N1515"/>
      <c r="O1515"/>
      <c r="AD1515"/>
      <c r="AE1515"/>
    </row>
    <row r="1516" spans="14:31" x14ac:dyDescent="0.3">
      <c r="N1516"/>
      <c r="O1516"/>
      <c r="AD1516"/>
      <c r="AE1516"/>
    </row>
    <row r="1517" spans="14:31" x14ac:dyDescent="0.3">
      <c r="N1517"/>
      <c r="O1517"/>
      <c r="AD1517"/>
      <c r="AE1517"/>
    </row>
    <row r="1518" spans="14:31" x14ac:dyDescent="0.3">
      <c r="N1518"/>
      <c r="O1518"/>
      <c r="AD1518"/>
      <c r="AE1518"/>
    </row>
    <row r="1519" spans="14:31" x14ac:dyDescent="0.3">
      <c r="N1519"/>
      <c r="O1519"/>
      <c r="AD1519"/>
      <c r="AE1519"/>
    </row>
    <row r="1520" spans="14:31" x14ac:dyDescent="0.3">
      <c r="N1520"/>
      <c r="O1520"/>
      <c r="AD1520"/>
      <c r="AE1520"/>
    </row>
    <row r="1521" spans="14:31" x14ac:dyDescent="0.3">
      <c r="N1521"/>
      <c r="O1521"/>
      <c r="AD1521"/>
      <c r="AE1521"/>
    </row>
    <row r="1522" spans="14:31" x14ac:dyDescent="0.3">
      <c r="N1522"/>
      <c r="O1522"/>
      <c r="AD1522"/>
      <c r="AE1522"/>
    </row>
    <row r="1523" spans="14:31" x14ac:dyDescent="0.3">
      <c r="N1523"/>
      <c r="O1523"/>
      <c r="AD1523"/>
      <c r="AE1523"/>
    </row>
    <row r="1524" spans="14:31" x14ac:dyDescent="0.3">
      <c r="N1524"/>
      <c r="O1524"/>
      <c r="AD1524"/>
      <c r="AE1524"/>
    </row>
    <row r="1525" spans="14:31" x14ac:dyDescent="0.3">
      <c r="N1525"/>
      <c r="O1525"/>
      <c r="AD1525"/>
      <c r="AE1525"/>
    </row>
    <row r="1526" spans="14:31" x14ac:dyDescent="0.3">
      <c r="N1526"/>
      <c r="O1526"/>
      <c r="AD1526"/>
      <c r="AE1526"/>
    </row>
    <row r="1527" spans="14:31" x14ac:dyDescent="0.3">
      <c r="N1527"/>
      <c r="O1527"/>
      <c r="AD1527"/>
      <c r="AE1527"/>
    </row>
    <row r="1528" spans="14:31" x14ac:dyDescent="0.3">
      <c r="N1528"/>
      <c r="O1528"/>
      <c r="AD1528"/>
      <c r="AE1528"/>
    </row>
    <row r="1529" spans="14:31" x14ac:dyDescent="0.3">
      <c r="N1529"/>
      <c r="O1529"/>
      <c r="AD1529"/>
      <c r="AE1529"/>
    </row>
    <row r="1530" spans="14:31" x14ac:dyDescent="0.3">
      <c r="N1530"/>
      <c r="O1530"/>
      <c r="AD1530"/>
      <c r="AE1530"/>
    </row>
    <row r="1531" spans="14:31" x14ac:dyDescent="0.3">
      <c r="N1531"/>
      <c r="O1531"/>
      <c r="AD1531"/>
      <c r="AE1531"/>
    </row>
    <row r="1532" spans="14:31" x14ac:dyDescent="0.3">
      <c r="N1532"/>
      <c r="O1532"/>
      <c r="AD1532"/>
      <c r="AE1532"/>
    </row>
    <row r="1533" spans="14:31" x14ac:dyDescent="0.3">
      <c r="N1533"/>
      <c r="O1533"/>
      <c r="AD1533"/>
      <c r="AE1533"/>
    </row>
    <row r="1534" spans="14:31" x14ac:dyDescent="0.3">
      <c r="N1534"/>
      <c r="O1534"/>
      <c r="AD1534"/>
      <c r="AE1534"/>
    </row>
    <row r="1535" spans="14:31" x14ac:dyDescent="0.3">
      <c r="N1535"/>
      <c r="O1535"/>
      <c r="AD1535"/>
      <c r="AE1535"/>
    </row>
    <row r="1536" spans="14:31" x14ac:dyDescent="0.3">
      <c r="N1536"/>
      <c r="O1536"/>
      <c r="AD1536"/>
      <c r="AE1536"/>
    </row>
    <row r="1537" spans="14:31" x14ac:dyDescent="0.3">
      <c r="N1537"/>
      <c r="O1537"/>
      <c r="AD1537"/>
      <c r="AE1537"/>
    </row>
    <row r="1538" spans="14:31" x14ac:dyDescent="0.3">
      <c r="N1538"/>
      <c r="O1538"/>
      <c r="AD1538"/>
      <c r="AE1538"/>
    </row>
    <row r="1539" spans="14:31" x14ac:dyDescent="0.3">
      <c r="N1539"/>
      <c r="O1539"/>
      <c r="AD1539"/>
      <c r="AE1539"/>
    </row>
    <row r="1540" spans="14:31" x14ac:dyDescent="0.3">
      <c r="N1540"/>
      <c r="O1540"/>
      <c r="AD1540"/>
      <c r="AE1540"/>
    </row>
    <row r="1541" spans="14:31" x14ac:dyDescent="0.3">
      <c r="N1541"/>
      <c r="O1541"/>
      <c r="AD1541"/>
      <c r="AE1541"/>
    </row>
    <row r="1542" spans="14:31" x14ac:dyDescent="0.3">
      <c r="N1542"/>
      <c r="O1542"/>
      <c r="AD1542"/>
      <c r="AE1542"/>
    </row>
    <row r="1543" spans="14:31" x14ac:dyDescent="0.3">
      <c r="N1543"/>
      <c r="O1543"/>
      <c r="AD1543"/>
      <c r="AE1543"/>
    </row>
    <row r="1544" spans="14:31" x14ac:dyDescent="0.3">
      <c r="N1544"/>
      <c r="O1544"/>
      <c r="AD1544"/>
      <c r="AE1544"/>
    </row>
    <row r="1545" spans="14:31" x14ac:dyDescent="0.3">
      <c r="N1545"/>
      <c r="O1545"/>
      <c r="AD1545"/>
      <c r="AE1545"/>
    </row>
    <row r="1546" spans="14:31" x14ac:dyDescent="0.3">
      <c r="N1546"/>
      <c r="O1546"/>
      <c r="AD1546"/>
      <c r="AE1546"/>
    </row>
    <row r="1547" spans="14:31" x14ac:dyDescent="0.3">
      <c r="N1547"/>
      <c r="O1547"/>
      <c r="AD1547"/>
      <c r="AE1547"/>
    </row>
    <row r="1548" spans="14:31" x14ac:dyDescent="0.3">
      <c r="N1548"/>
      <c r="O1548"/>
      <c r="AD1548"/>
      <c r="AE1548"/>
    </row>
    <row r="1549" spans="14:31" x14ac:dyDescent="0.3">
      <c r="N1549"/>
      <c r="O1549"/>
      <c r="AD1549"/>
      <c r="AE1549"/>
    </row>
    <row r="1550" spans="14:31" x14ac:dyDescent="0.3">
      <c r="N1550"/>
      <c r="O1550"/>
      <c r="AD1550"/>
      <c r="AE1550"/>
    </row>
    <row r="1551" spans="14:31" x14ac:dyDescent="0.3">
      <c r="N1551"/>
      <c r="O1551"/>
      <c r="AD1551"/>
      <c r="AE1551"/>
    </row>
    <row r="1552" spans="14:31" x14ac:dyDescent="0.3">
      <c r="N1552"/>
      <c r="O1552"/>
      <c r="AD1552"/>
      <c r="AE1552"/>
    </row>
    <row r="1553" spans="14:31" x14ac:dyDescent="0.3">
      <c r="N1553"/>
      <c r="O1553"/>
      <c r="AD1553"/>
      <c r="AE1553"/>
    </row>
    <row r="1554" spans="14:31" x14ac:dyDescent="0.3">
      <c r="N1554"/>
      <c r="O1554"/>
      <c r="AD1554"/>
      <c r="AE1554"/>
    </row>
    <row r="1555" spans="14:31" x14ac:dyDescent="0.3">
      <c r="N1555"/>
      <c r="O1555"/>
      <c r="AD1555"/>
      <c r="AE1555"/>
    </row>
    <row r="1556" spans="14:31" x14ac:dyDescent="0.3">
      <c r="N1556"/>
      <c r="O1556"/>
      <c r="AD1556"/>
      <c r="AE1556"/>
    </row>
    <row r="1557" spans="14:31" x14ac:dyDescent="0.3">
      <c r="N1557"/>
      <c r="O1557"/>
      <c r="AD1557"/>
      <c r="AE1557"/>
    </row>
    <row r="1558" spans="14:31" x14ac:dyDescent="0.3">
      <c r="N1558"/>
      <c r="O1558"/>
      <c r="AD1558"/>
      <c r="AE1558"/>
    </row>
    <row r="1559" spans="14:31" x14ac:dyDescent="0.3">
      <c r="N1559"/>
      <c r="O1559"/>
      <c r="AD1559"/>
      <c r="AE1559"/>
    </row>
    <row r="1560" spans="14:31" x14ac:dyDescent="0.3">
      <c r="N1560"/>
      <c r="O1560"/>
      <c r="AD1560"/>
      <c r="AE1560"/>
    </row>
    <row r="1561" spans="14:31" x14ac:dyDescent="0.3">
      <c r="N1561"/>
      <c r="O1561"/>
      <c r="AD1561"/>
      <c r="AE1561"/>
    </row>
    <row r="1562" spans="14:31" x14ac:dyDescent="0.3">
      <c r="N1562"/>
      <c r="O1562"/>
      <c r="AD1562"/>
      <c r="AE1562"/>
    </row>
    <row r="1563" spans="14:31" x14ac:dyDescent="0.3">
      <c r="N1563"/>
      <c r="O1563"/>
      <c r="AD1563"/>
      <c r="AE1563"/>
    </row>
    <row r="1564" spans="14:31" x14ac:dyDescent="0.3">
      <c r="N1564"/>
      <c r="O1564"/>
      <c r="AD1564"/>
      <c r="AE1564"/>
    </row>
    <row r="1565" spans="14:31" x14ac:dyDescent="0.3">
      <c r="N1565"/>
      <c r="O1565"/>
      <c r="AD1565"/>
      <c r="AE1565"/>
    </row>
    <row r="1566" spans="14:31" x14ac:dyDescent="0.3">
      <c r="N1566"/>
      <c r="O1566"/>
      <c r="AD1566"/>
      <c r="AE1566"/>
    </row>
    <row r="1567" spans="14:31" x14ac:dyDescent="0.3">
      <c r="N1567"/>
      <c r="O1567"/>
      <c r="AD1567"/>
      <c r="AE1567"/>
    </row>
    <row r="1568" spans="14:31" x14ac:dyDescent="0.3">
      <c r="N1568"/>
      <c r="O1568"/>
      <c r="AD1568"/>
      <c r="AE1568"/>
    </row>
    <row r="1569" spans="14:31" x14ac:dyDescent="0.3">
      <c r="N1569"/>
      <c r="O1569"/>
      <c r="AD1569"/>
      <c r="AE1569"/>
    </row>
    <row r="1570" spans="14:31" x14ac:dyDescent="0.3">
      <c r="N1570"/>
      <c r="O1570"/>
      <c r="AD1570"/>
      <c r="AE1570"/>
    </row>
    <row r="1571" spans="14:31" x14ac:dyDescent="0.3">
      <c r="N1571"/>
      <c r="O1571"/>
      <c r="AD1571"/>
      <c r="AE1571"/>
    </row>
    <row r="1572" spans="14:31" x14ac:dyDescent="0.3">
      <c r="N1572"/>
      <c r="O1572"/>
      <c r="AD1572"/>
      <c r="AE1572"/>
    </row>
    <row r="1573" spans="14:31" x14ac:dyDescent="0.3">
      <c r="N1573"/>
      <c r="O1573"/>
      <c r="AD1573"/>
      <c r="AE1573"/>
    </row>
    <row r="1574" spans="14:31" x14ac:dyDescent="0.3">
      <c r="N1574"/>
      <c r="O1574"/>
      <c r="AD1574"/>
      <c r="AE1574"/>
    </row>
    <row r="1575" spans="14:31" x14ac:dyDescent="0.3">
      <c r="N1575"/>
      <c r="O1575"/>
      <c r="AD1575"/>
      <c r="AE1575"/>
    </row>
    <row r="1576" spans="14:31" x14ac:dyDescent="0.3">
      <c r="N1576"/>
      <c r="O1576"/>
      <c r="AD1576"/>
      <c r="AE1576"/>
    </row>
    <row r="1577" spans="14:31" x14ac:dyDescent="0.3">
      <c r="N1577"/>
      <c r="O1577"/>
      <c r="AD1577"/>
      <c r="AE1577"/>
    </row>
    <row r="1578" spans="14:31" x14ac:dyDescent="0.3">
      <c r="N1578"/>
      <c r="O1578"/>
      <c r="AD1578"/>
      <c r="AE1578"/>
    </row>
    <row r="1579" spans="14:31" x14ac:dyDescent="0.3">
      <c r="N1579"/>
      <c r="O1579"/>
      <c r="AD1579"/>
      <c r="AE1579"/>
    </row>
    <row r="1580" spans="14:31" x14ac:dyDescent="0.3">
      <c r="N1580"/>
      <c r="O1580"/>
      <c r="AD1580"/>
      <c r="AE1580"/>
    </row>
    <row r="1581" spans="14:31" x14ac:dyDescent="0.3">
      <c r="N1581"/>
      <c r="O1581"/>
      <c r="AD1581"/>
      <c r="AE1581"/>
    </row>
    <row r="1582" spans="14:31" x14ac:dyDescent="0.3">
      <c r="N1582"/>
      <c r="O1582"/>
      <c r="AD1582"/>
      <c r="AE1582"/>
    </row>
    <row r="1583" spans="14:31" x14ac:dyDescent="0.3">
      <c r="N1583"/>
      <c r="O1583"/>
      <c r="AD1583"/>
      <c r="AE1583"/>
    </row>
    <row r="1584" spans="14:31" x14ac:dyDescent="0.3">
      <c r="N1584"/>
      <c r="O1584"/>
      <c r="AD1584"/>
      <c r="AE1584"/>
    </row>
    <row r="1585" spans="14:31" x14ac:dyDescent="0.3">
      <c r="N1585"/>
      <c r="O1585"/>
      <c r="AD1585"/>
      <c r="AE1585"/>
    </row>
    <row r="1586" spans="14:31" x14ac:dyDescent="0.3">
      <c r="N1586"/>
      <c r="O1586"/>
      <c r="AD1586"/>
      <c r="AE1586"/>
    </row>
    <row r="1587" spans="14:31" x14ac:dyDescent="0.3">
      <c r="N1587"/>
      <c r="O1587"/>
      <c r="AD1587"/>
      <c r="AE1587"/>
    </row>
    <row r="1588" spans="14:31" x14ac:dyDescent="0.3">
      <c r="N1588"/>
      <c r="O1588"/>
      <c r="AD1588"/>
      <c r="AE1588"/>
    </row>
    <row r="1589" spans="14:31" x14ac:dyDescent="0.3">
      <c r="N1589"/>
      <c r="O1589"/>
      <c r="AD1589"/>
      <c r="AE1589"/>
    </row>
    <row r="1590" spans="14:31" x14ac:dyDescent="0.3">
      <c r="N1590"/>
      <c r="O1590"/>
      <c r="AD1590"/>
      <c r="AE1590"/>
    </row>
    <row r="1591" spans="14:31" x14ac:dyDescent="0.3">
      <c r="N1591"/>
      <c r="O1591"/>
      <c r="AD1591"/>
      <c r="AE1591"/>
    </row>
    <row r="1592" spans="14:31" x14ac:dyDescent="0.3">
      <c r="N1592"/>
      <c r="O1592"/>
      <c r="AD1592"/>
      <c r="AE1592"/>
    </row>
    <row r="1593" spans="14:31" x14ac:dyDescent="0.3">
      <c r="N1593"/>
      <c r="O1593"/>
      <c r="AD1593"/>
      <c r="AE1593"/>
    </row>
    <row r="1594" spans="14:31" x14ac:dyDescent="0.3">
      <c r="N1594"/>
      <c r="O1594"/>
      <c r="AD1594"/>
      <c r="AE1594"/>
    </row>
    <row r="1595" spans="14:31" x14ac:dyDescent="0.3">
      <c r="N1595"/>
      <c r="O1595"/>
      <c r="AD1595"/>
      <c r="AE1595"/>
    </row>
    <row r="1596" spans="14:31" x14ac:dyDescent="0.3">
      <c r="N1596"/>
      <c r="O1596"/>
      <c r="AD1596"/>
      <c r="AE1596"/>
    </row>
    <row r="1597" spans="14:31" x14ac:dyDescent="0.3">
      <c r="N1597"/>
      <c r="O1597"/>
      <c r="AD1597"/>
      <c r="AE1597"/>
    </row>
    <row r="1598" spans="14:31" x14ac:dyDescent="0.3">
      <c r="N1598"/>
      <c r="O1598"/>
      <c r="AD1598"/>
      <c r="AE1598"/>
    </row>
    <row r="1599" spans="14:31" x14ac:dyDescent="0.3">
      <c r="N1599"/>
      <c r="O1599"/>
      <c r="AD1599"/>
      <c r="AE1599"/>
    </row>
    <row r="1600" spans="14:31" x14ac:dyDescent="0.3">
      <c r="N1600"/>
      <c r="O1600"/>
      <c r="AD1600"/>
      <c r="AE1600"/>
    </row>
    <row r="1601" spans="14:31" x14ac:dyDescent="0.3">
      <c r="N1601"/>
      <c r="O1601"/>
      <c r="AD1601"/>
      <c r="AE1601"/>
    </row>
    <row r="1602" spans="14:31" x14ac:dyDescent="0.3">
      <c r="N1602"/>
      <c r="O1602"/>
      <c r="AD1602"/>
      <c r="AE1602"/>
    </row>
    <row r="1603" spans="14:31" x14ac:dyDescent="0.3">
      <c r="N1603"/>
      <c r="O1603"/>
      <c r="AD1603"/>
      <c r="AE1603"/>
    </row>
    <row r="1604" spans="14:31" x14ac:dyDescent="0.3">
      <c r="N1604"/>
      <c r="O1604"/>
      <c r="AD1604"/>
      <c r="AE1604"/>
    </row>
    <row r="1605" spans="14:31" x14ac:dyDescent="0.3">
      <c r="N1605"/>
      <c r="O1605"/>
      <c r="AD1605"/>
      <c r="AE1605"/>
    </row>
    <row r="1606" spans="14:31" x14ac:dyDescent="0.3">
      <c r="N1606"/>
      <c r="O1606"/>
      <c r="AD1606"/>
      <c r="AE1606"/>
    </row>
    <row r="1607" spans="14:31" x14ac:dyDescent="0.3">
      <c r="N1607"/>
      <c r="O1607"/>
      <c r="AD1607"/>
      <c r="AE1607"/>
    </row>
    <row r="1608" spans="14:31" x14ac:dyDescent="0.3">
      <c r="N1608"/>
      <c r="O1608"/>
      <c r="AD1608"/>
      <c r="AE1608"/>
    </row>
    <row r="1609" spans="14:31" x14ac:dyDescent="0.3">
      <c r="N1609"/>
      <c r="O1609"/>
      <c r="AD1609"/>
      <c r="AE1609"/>
    </row>
    <row r="1610" spans="14:31" x14ac:dyDescent="0.3">
      <c r="N1610"/>
      <c r="O1610"/>
      <c r="AD1610"/>
      <c r="AE1610"/>
    </row>
    <row r="1611" spans="14:31" x14ac:dyDescent="0.3">
      <c r="N1611"/>
      <c r="O1611"/>
      <c r="AD1611"/>
      <c r="AE1611"/>
    </row>
    <row r="1612" spans="14:31" x14ac:dyDescent="0.3">
      <c r="N1612"/>
      <c r="O1612"/>
      <c r="AD1612"/>
      <c r="AE1612"/>
    </row>
    <row r="1613" spans="14:31" x14ac:dyDescent="0.3">
      <c r="N1613"/>
      <c r="O1613"/>
      <c r="AD1613"/>
      <c r="AE1613"/>
    </row>
    <row r="1614" spans="14:31" x14ac:dyDescent="0.3">
      <c r="N1614"/>
      <c r="O1614"/>
      <c r="AD1614"/>
      <c r="AE1614"/>
    </row>
    <row r="1615" spans="14:31" x14ac:dyDescent="0.3">
      <c r="N1615"/>
      <c r="O1615"/>
      <c r="AD1615"/>
      <c r="AE1615"/>
    </row>
    <row r="1616" spans="14:31" x14ac:dyDescent="0.3">
      <c r="N1616"/>
      <c r="O1616"/>
      <c r="AD1616"/>
      <c r="AE1616"/>
    </row>
    <row r="1617" spans="14:31" x14ac:dyDescent="0.3">
      <c r="N1617"/>
      <c r="O1617"/>
      <c r="AD1617"/>
      <c r="AE1617"/>
    </row>
    <row r="1618" spans="14:31" x14ac:dyDescent="0.3">
      <c r="N1618"/>
      <c r="O1618"/>
      <c r="AD1618"/>
      <c r="AE1618"/>
    </row>
    <row r="1619" spans="14:31" x14ac:dyDescent="0.3">
      <c r="N1619"/>
      <c r="O1619"/>
      <c r="AD1619"/>
      <c r="AE1619"/>
    </row>
    <row r="1620" spans="14:31" x14ac:dyDescent="0.3">
      <c r="N1620"/>
      <c r="O1620"/>
      <c r="AD1620"/>
      <c r="AE1620"/>
    </row>
    <row r="1621" spans="14:31" x14ac:dyDescent="0.3">
      <c r="N1621"/>
      <c r="O1621"/>
      <c r="AD1621"/>
      <c r="AE1621"/>
    </row>
    <row r="1622" spans="14:31" x14ac:dyDescent="0.3">
      <c r="N1622"/>
      <c r="O1622"/>
      <c r="AD1622"/>
      <c r="AE1622"/>
    </row>
    <row r="1623" spans="14:31" x14ac:dyDescent="0.3">
      <c r="N1623"/>
      <c r="O1623"/>
      <c r="AD1623"/>
      <c r="AE1623"/>
    </row>
    <row r="1624" spans="14:31" x14ac:dyDescent="0.3">
      <c r="N1624"/>
      <c r="O1624"/>
      <c r="AD1624"/>
      <c r="AE1624"/>
    </row>
    <row r="1625" spans="14:31" x14ac:dyDescent="0.3">
      <c r="N1625"/>
      <c r="O1625"/>
      <c r="AD1625"/>
      <c r="AE1625"/>
    </row>
    <row r="1626" spans="14:31" x14ac:dyDescent="0.3">
      <c r="N1626"/>
      <c r="O1626"/>
      <c r="AD1626"/>
      <c r="AE1626"/>
    </row>
    <row r="1627" spans="14:31" x14ac:dyDescent="0.3">
      <c r="N1627"/>
      <c r="O1627"/>
      <c r="AD1627"/>
      <c r="AE1627"/>
    </row>
    <row r="1628" spans="14:31" x14ac:dyDescent="0.3">
      <c r="N1628"/>
      <c r="O1628"/>
      <c r="AD1628"/>
      <c r="AE1628"/>
    </row>
    <row r="1629" spans="14:31" x14ac:dyDescent="0.3">
      <c r="N1629"/>
      <c r="O1629"/>
      <c r="AD1629"/>
      <c r="AE1629"/>
    </row>
    <row r="1630" spans="14:31" x14ac:dyDescent="0.3">
      <c r="N1630"/>
      <c r="O1630"/>
      <c r="AD1630"/>
      <c r="AE1630"/>
    </row>
    <row r="1631" spans="14:31" x14ac:dyDescent="0.3">
      <c r="N1631"/>
      <c r="O1631"/>
      <c r="AD1631"/>
      <c r="AE1631"/>
    </row>
    <row r="1632" spans="14:31" x14ac:dyDescent="0.3">
      <c r="N1632"/>
      <c r="O1632"/>
      <c r="AD1632"/>
      <c r="AE1632"/>
    </row>
    <row r="1633" spans="14:31" x14ac:dyDescent="0.3">
      <c r="N1633"/>
      <c r="O1633"/>
      <c r="AD1633"/>
      <c r="AE1633"/>
    </row>
    <row r="1634" spans="14:31" x14ac:dyDescent="0.3">
      <c r="N1634"/>
      <c r="O1634"/>
      <c r="AD1634"/>
      <c r="AE1634"/>
    </row>
    <row r="1635" spans="14:31" x14ac:dyDescent="0.3">
      <c r="N1635"/>
      <c r="O1635"/>
      <c r="AD1635"/>
      <c r="AE1635"/>
    </row>
    <row r="1636" spans="14:31" x14ac:dyDescent="0.3">
      <c r="N1636"/>
      <c r="O1636"/>
      <c r="AD1636"/>
      <c r="AE1636"/>
    </row>
    <row r="1637" spans="14:31" x14ac:dyDescent="0.3">
      <c r="N1637"/>
      <c r="O1637"/>
      <c r="AD1637"/>
      <c r="AE1637"/>
    </row>
    <row r="1638" spans="14:31" x14ac:dyDescent="0.3">
      <c r="N1638"/>
      <c r="O1638"/>
      <c r="AD1638"/>
      <c r="AE1638"/>
    </row>
    <row r="1639" spans="14:31" x14ac:dyDescent="0.3">
      <c r="N1639"/>
      <c r="O1639"/>
      <c r="AD1639"/>
      <c r="AE1639"/>
    </row>
    <row r="1640" spans="14:31" x14ac:dyDescent="0.3">
      <c r="N1640"/>
      <c r="O1640"/>
      <c r="AD1640"/>
      <c r="AE1640"/>
    </row>
    <row r="1641" spans="14:31" x14ac:dyDescent="0.3">
      <c r="N1641"/>
      <c r="O1641"/>
      <c r="AD1641"/>
      <c r="AE1641"/>
    </row>
    <row r="1642" spans="14:31" x14ac:dyDescent="0.3">
      <c r="N1642"/>
      <c r="O1642"/>
      <c r="AD1642"/>
      <c r="AE1642"/>
    </row>
    <row r="1643" spans="14:31" x14ac:dyDescent="0.3">
      <c r="N1643"/>
      <c r="O1643"/>
      <c r="AD1643"/>
      <c r="AE1643"/>
    </row>
    <row r="1644" spans="14:31" x14ac:dyDescent="0.3">
      <c r="N1644"/>
      <c r="O1644"/>
      <c r="AD1644"/>
      <c r="AE1644"/>
    </row>
    <row r="1645" spans="14:31" x14ac:dyDescent="0.3">
      <c r="N1645"/>
      <c r="O1645"/>
      <c r="AD1645"/>
      <c r="AE1645"/>
    </row>
    <row r="1646" spans="14:31" x14ac:dyDescent="0.3">
      <c r="N1646"/>
      <c r="O1646"/>
      <c r="AD1646"/>
      <c r="AE1646"/>
    </row>
    <row r="1647" spans="14:31" x14ac:dyDescent="0.3">
      <c r="N1647"/>
      <c r="O1647"/>
      <c r="AD1647"/>
      <c r="AE1647"/>
    </row>
    <row r="1648" spans="14:31" x14ac:dyDescent="0.3">
      <c r="N1648"/>
      <c r="O1648"/>
      <c r="AD1648"/>
      <c r="AE1648"/>
    </row>
    <row r="1649" spans="14:31" x14ac:dyDescent="0.3">
      <c r="N1649"/>
      <c r="O1649"/>
      <c r="AD1649"/>
      <c r="AE1649"/>
    </row>
    <row r="1650" spans="14:31" x14ac:dyDescent="0.3">
      <c r="N1650"/>
      <c r="O1650"/>
      <c r="AD1650"/>
      <c r="AE1650"/>
    </row>
    <row r="1651" spans="14:31" x14ac:dyDescent="0.3">
      <c r="N1651"/>
      <c r="O1651"/>
      <c r="AD1651"/>
      <c r="AE1651"/>
    </row>
    <row r="1652" spans="14:31" x14ac:dyDescent="0.3">
      <c r="N1652"/>
      <c r="O1652"/>
      <c r="AD1652"/>
      <c r="AE1652"/>
    </row>
    <row r="1653" spans="14:31" x14ac:dyDescent="0.3">
      <c r="N1653"/>
      <c r="O1653"/>
      <c r="AD1653"/>
      <c r="AE1653"/>
    </row>
    <row r="1654" spans="14:31" x14ac:dyDescent="0.3">
      <c r="N1654"/>
      <c r="O1654"/>
      <c r="AD1654"/>
      <c r="AE1654"/>
    </row>
    <row r="1655" spans="14:31" x14ac:dyDescent="0.3">
      <c r="N1655"/>
      <c r="O1655"/>
      <c r="AD1655"/>
      <c r="AE1655"/>
    </row>
    <row r="1656" spans="14:31" x14ac:dyDescent="0.3">
      <c r="N1656"/>
      <c r="O1656"/>
      <c r="AD1656"/>
      <c r="AE1656"/>
    </row>
    <row r="1657" spans="14:31" x14ac:dyDescent="0.3">
      <c r="N1657"/>
      <c r="O1657"/>
      <c r="AD1657"/>
      <c r="AE1657"/>
    </row>
    <row r="1658" spans="14:31" x14ac:dyDescent="0.3">
      <c r="N1658"/>
      <c r="O1658"/>
      <c r="AD1658"/>
      <c r="AE1658"/>
    </row>
    <row r="1659" spans="14:31" x14ac:dyDescent="0.3">
      <c r="N1659"/>
      <c r="O1659"/>
      <c r="AD1659"/>
      <c r="AE1659"/>
    </row>
    <row r="1660" spans="14:31" x14ac:dyDescent="0.3">
      <c r="N1660"/>
      <c r="O1660"/>
      <c r="AD1660"/>
      <c r="AE1660"/>
    </row>
    <row r="1661" spans="14:31" x14ac:dyDescent="0.3">
      <c r="N1661"/>
      <c r="O1661"/>
      <c r="AD1661"/>
      <c r="AE1661"/>
    </row>
    <row r="1662" spans="14:31" x14ac:dyDescent="0.3">
      <c r="N1662"/>
      <c r="O1662"/>
      <c r="AD1662"/>
      <c r="AE1662"/>
    </row>
    <row r="1663" spans="14:31" x14ac:dyDescent="0.3">
      <c r="N1663"/>
      <c r="O1663"/>
      <c r="AD1663"/>
      <c r="AE1663"/>
    </row>
    <row r="1664" spans="14:31" x14ac:dyDescent="0.3">
      <c r="N1664"/>
      <c r="O1664"/>
      <c r="AD1664"/>
      <c r="AE1664"/>
    </row>
    <row r="1665" spans="14:31" x14ac:dyDescent="0.3">
      <c r="N1665"/>
      <c r="O1665"/>
      <c r="AD1665"/>
      <c r="AE1665"/>
    </row>
    <row r="1666" spans="14:31" x14ac:dyDescent="0.3">
      <c r="N1666"/>
      <c r="O1666"/>
      <c r="AD1666"/>
      <c r="AE1666"/>
    </row>
    <row r="1667" spans="14:31" x14ac:dyDescent="0.3">
      <c r="N1667"/>
      <c r="O1667"/>
      <c r="AD1667"/>
      <c r="AE1667"/>
    </row>
    <row r="1668" spans="14:31" x14ac:dyDescent="0.3">
      <c r="N1668"/>
      <c r="O1668"/>
      <c r="AD1668"/>
      <c r="AE1668"/>
    </row>
    <row r="1669" spans="14:31" x14ac:dyDescent="0.3">
      <c r="N1669"/>
      <c r="O1669"/>
      <c r="AD1669"/>
      <c r="AE1669"/>
    </row>
    <row r="1670" spans="14:31" x14ac:dyDescent="0.3">
      <c r="N1670"/>
      <c r="O1670"/>
      <c r="AD1670"/>
      <c r="AE1670"/>
    </row>
    <row r="1671" spans="14:31" x14ac:dyDescent="0.3">
      <c r="N1671"/>
      <c r="O1671"/>
      <c r="AD1671"/>
      <c r="AE1671"/>
    </row>
    <row r="1672" spans="14:31" x14ac:dyDescent="0.3">
      <c r="N1672"/>
      <c r="O1672"/>
      <c r="AD1672"/>
      <c r="AE1672"/>
    </row>
    <row r="1673" spans="14:31" x14ac:dyDescent="0.3">
      <c r="N1673"/>
      <c r="O1673"/>
      <c r="AD1673"/>
      <c r="AE1673"/>
    </row>
    <row r="1674" spans="14:31" x14ac:dyDescent="0.3">
      <c r="N1674"/>
      <c r="O1674"/>
      <c r="AD1674"/>
      <c r="AE1674"/>
    </row>
    <row r="1675" spans="14:31" x14ac:dyDescent="0.3">
      <c r="N1675"/>
      <c r="O1675"/>
      <c r="AD1675"/>
      <c r="AE1675"/>
    </row>
    <row r="1676" spans="14:31" x14ac:dyDescent="0.3">
      <c r="N1676"/>
      <c r="O1676"/>
      <c r="AD1676"/>
      <c r="AE1676"/>
    </row>
    <row r="1677" spans="14:31" x14ac:dyDescent="0.3">
      <c r="N1677"/>
      <c r="O1677"/>
      <c r="AD1677"/>
      <c r="AE1677"/>
    </row>
    <row r="1678" spans="14:31" x14ac:dyDescent="0.3">
      <c r="N1678"/>
      <c r="O1678"/>
      <c r="AD1678"/>
      <c r="AE1678"/>
    </row>
    <row r="1679" spans="14:31" x14ac:dyDescent="0.3">
      <c r="N1679"/>
      <c r="O1679"/>
      <c r="AD1679"/>
      <c r="AE1679"/>
    </row>
    <row r="1680" spans="14:31" x14ac:dyDescent="0.3">
      <c r="N1680"/>
      <c r="O1680"/>
      <c r="AD1680"/>
      <c r="AE1680"/>
    </row>
    <row r="1681" spans="14:31" x14ac:dyDescent="0.3">
      <c r="N1681"/>
      <c r="O1681"/>
      <c r="AD1681"/>
      <c r="AE1681"/>
    </row>
    <row r="1682" spans="14:31" x14ac:dyDescent="0.3">
      <c r="N1682"/>
      <c r="O1682"/>
      <c r="AD1682"/>
      <c r="AE1682"/>
    </row>
    <row r="1683" spans="14:31" x14ac:dyDescent="0.3">
      <c r="N1683"/>
      <c r="O1683"/>
      <c r="AD1683"/>
      <c r="AE1683"/>
    </row>
    <row r="1684" spans="14:31" x14ac:dyDescent="0.3">
      <c r="N1684"/>
      <c r="O1684"/>
      <c r="AD1684"/>
      <c r="AE1684"/>
    </row>
    <row r="1685" spans="14:31" x14ac:dyDescent="0.3">
      <c r="N1685"/>
      <c r="O1685"/>
      <c r="AD1685"/>
      <c r="AE1685"/>
    </row>
    <row r="1686" spans="14:31" x14ac:dyDescent="0.3">
      <c r="N1686"/>
      <c r="O1686"/>
      <c r="AD1686"/>
      <c r="AE1686"/>
    </row>
    <row r="1687" spans="14:31" x14ac:dyDescent="0.3">
      <c r="N1687"/>
      <c r="O1687"/>
      <c r="AD1687"/>
      <c r="AE1687"/>
    </row>
    <row r="1688" spans="14:31" x14ac:dyDescent="0.3">
      <c r="N1688"/>
      <c r="O1688"/>
      <c r="AD1688"/>
      <c r="AE1688"/>
    </row>
    <row r="1689" spans="14:31" x14ac:dyDescent="0.3">
      <c r="N1689"/>
      <c r="O1689"/>
      <c r="AD1689"/>
      <c r="AE1689"/>
    </row>
    <row r="1690" spans="14:31" x14ac:dyDescent="0.3">
      <c r="N1690"/>
      <c r="O1690"/>
      <c r="AD1690"/>
      <c r="AE1690"/>
    </row>
    <row r="1691" spans="14:31" x14ac:dyDescent="0.3">
      <c r="N1691"/>
      <c r="O1691"/>
      <c r="AD1691"/>
      <c r="AE1691"/>
    </row>
    <row r="1692" spans="14:31" x14ac:dyDescent="0.3">
      <c r="N1692"/>
      <c r="O1692"/>
      <c r="AD1692"/>
      <c r="AE1692"/>
    </row>
    <row r="1693" spans="14:31" x14ac:dyDescent="0.3">
      <c r="N1693"/>
      <c r="O1693"/>
      <c r="AD1693"/>
      <c r="AE1693"/>
    </row>
    <row r="1694" spans="14:31" x14ac:dyDescent="0.3">
      <c r="N1694"/>
      <c r="O1694"/>
      <c r="AD1694"/>
      <c r="AE1694"/>
    </row>
    <row r="1695" spans="14:31" x14ac:dyDescent="0.3">
      <c r="N1695"/>
      <c r="O1695"/>
      <c r="AD1695"/>
      <c r="AE1695"/>
    </row>
    <row r="1696" spans="14:31" x14ac:dyDescent="0.3">
      <c r="N1696"/>
      <c r="O1696"/>
      <c r="AD1696"/>
      <c r="AE1696"/>
    </row>
    <row r="1697" spans="14:31" x14ac:dyDescent="0.3">
      <c r="N1697"/>
      <c r="O1697"/>
      <c r="AD1697"/>
      <c r="AE1697"/>
    </row>
    <row r="1698" spans="14:31" x14ac:dyDescent="0.3">
      <c r="N1698"/>
      <c r="O1698"/>
      <c r="AD1698"/>
      <c r="AE1698"/>
    </row>
    <row r="1699" spans="14:31" x14ac:dyDescent="0.3">
      <c r="N1699"/>
      <c r="O1699"/>
      <c r="AD1699"/>
      <c r="AE1699"/>
    </row>
    <row r="1700" spans="14:31" x14ac:dyDescent="0.3">
      <c r="N1700"/>
      <c r="O1700"/>
      <c r="AD1700"/>
      <c r="AE1700"/>
    </row>
    <row r="1701" spans="14:31" x14ac:dyDescent="0.3">
      <c r="N1701"/>
      <c r="O1701"/>
      <c r="AD1701"/>
      <c r="AE1701"/>
    </row>
    <row r="1702" spans="14:31" x14ac:dyDescent="0.3">
      <c r="N1702"/>
      <c r="O1702"/>
      <c r="AD1702"/>
      <c r="AE1702"/>
    </row>
    <row r="1703" spans="14:31" x14ac:dyDescent="0.3">
      <c r="N1703"/>
      <c r="O1703"/>
      <c r="AD1703"/>
      <c r="AE1703"/>
    </row>
    <row r="1704" spans="14:31" x14ac:dyDescent="0.3">
      <c r="N1704"/>
      <c r="O1704"/>
      <c r="AD1704"/>
      <c r="AE1704"/>
    </row>
    <row r="1705" spans="14:31" x14ac:dyDescent="0.3">
      <c r="N1705"/>
      <c r="O1705"/>
      <c r="AD1705"/>
      <c r="AE1705"/>
    </row>
    <row r="1706" spans="14:31" x14ac:dyDescent="0.3">
      <c r="N1706"/>
      <c r="O1706"/>
      <c r="AD1706"/>
      <c r="AE1706"/>
    </row>
    <row r="1707" spans="14:31" x14ac:dyDescent="0.3">
      <c r="N1707"/>
      <c r="O1707"/>
      <c r="AD1707"/>
      <c r="AE1707"/>
    </row>
    <row r="1708" spans="14:31" x14ac:dyDescent="0.3">
      <c r="N1708"/>
      <c r="O1708"/>
      <c r="AD1708"/>
      <c r="AE1708"/>
    </row>
    <row r="1709" spans="14:31" x14ac:dyDescent="0.3">
      <c r="N1709"/>
      <c r="O1709"/>
      <c r="AD1709"/>
      <c r="AE1709"/>
    </row>
    <row r="1710" spans="14:31" x14ac:dyDescent="0.3">
      <c r="N1710"/>
      <c r="O1710"/>
      <c r="AD1710"/>
      <c r="AE1710"/>
    </row>
    <row r="1711" spans="14:31" x14ac:dyDescent="0.3">
      <c r="N1711"/>
      <c r="O1711"/>
      <c r="AD1711"/>
      <c r="AE1711"/>
    </row>
    <row r="1712" spans="14:31" x14ac:dyDescent="0.3">
      <c r="N1712"/>
      <c r="O1712"/>
      <c r="AD1712"/>
      <c r="AE1712"/>
    </row>
    <row r="1713" spans="14:31" x14ac:dyDescent="0.3">
      <c r="N1713"/>
      <c r="O1713"/>
      <c r="AD1713"/>
      <c r="AE1713"/>
    </row>
    <row r="1714" spans="14:31" x14ac:dyDescent="0.3">
      <c r="N1714"/>
      <c r="O1714"/>
      <c r="AD1714"/>
      <c r="AE1714"/>
    </row>
    <row r="1715" spans="14:31" x14ac:dyDescent="0.3">
      <c r="N1715"/>
      <c r="O1715"/>
      <c r="AD1715"/>
      <c r="AE1715"/>
    </row>
    <row r="1716" spans="14:31" x14ac:dyDescent="0.3">
      <c r="N1716"/>
      <c r="O1716"/>
      <c r="AD1716"/>
      <c r="AE1716"/>
    </row>
    <row r="1717" spans="14:31" x14ac:dyDescent="0.3">
      <c r="N1717"/>
      <c r="O1717"/>
      <c r="AD1717"/>
      <c r="AE1717"/>
    </row>
    <row r="1718" spans="14:31" x14ac:dyDescent="0.3">
      <c r="N1718"/>
      <c r="O1718"/>
      <c r="AD1718"/>
      <c r="AE1718"/>
    </row>
    <row r="1719" spans="14:31" x14ac:dyDescent="0.3">
      <c r="N1719"/>
      <c r="O1719"/>
      <c r="AD1719"/>
      <c r="AE1719"/>
    </row>
    <row r="1720" spans="14:31" x14ac:dyDescent="0.3">
      <c r="N1720"/>
      <c r="O1720"/>
      <c r="AD1720"/>
      <c r="AE1720"/>
    </row>
    <row r="1721" spans="14:31" x14ac:dyDescent="0.3">
      <c r="N1721"/>
      <c r="O1721"/>
      <c r="AD1721"/>
      <c r="AE1721"/>
    </row>
    <row r="1722" spans="14:31" x14ac:dyDescent="0.3">
      <c r="N1722"/>
      <c r="O1722"/>
      <c r="AD1722"/>
      <c r="AE1722"/>
    </row>
    <row r="1723" spans="14:31" x14ac:dyDescent="0.3">
      <c r="N1723"/>
      <c r="O1723"/>
      <c r="AD1723"/>
      <c r="AE1723"/>
    </row>
    <row r="1724" spans="14:31" x14ac:dyDescent="0.3">
      <c r="N1724"/>
      <c r="O1724"/>
      <c r="AD1724"/>
      <c r="AE1724"/>
    </row>
    <row r="1725" spans="14:31" x14ac:dyDescent="0.3">
      <c r="N1725"/>
      <c r="O1725"/>
      <c r="AD1725"/>
      <c r="AE1725"/>
    </row>
    <row r="1726" spans="14:31" x14ac:dyDescent="0.3">
      <c r="N1726"/>
      <c r="O1726"/>
      <c r="AD1726"/>
      <c r="AE1726"/>
    </row>
    <row r="1727" spans="14:31" x14ac:dyDescent="0.3">
      <c r="N1727"/>
      <c r="O1727"/>
      <c r="AD1727"/>
      <c r="AE1727"/>
    </row>
    <row r="1728" spans="14:31" x14ac:dyDescent="0.3">
      <c r="N1728"/>
      <c r="O1728"/>
      <c r="AD1728"/>
      <c r="AE1728"/>
    </row>
    <row r="1729" spans="14:31" x14ac:dyDescent="0.3">
      <c r="N1729"/>
      <c r="O1729"/>
      <c r="AD1729"/>
      <c r="AE1729"/>
    </row>
    <row r="1730" spans="14:31" x14ac:dyDescent="0.3">
      <c r="N1730"/>
      <c r="O1730"/>
      <c r="AD1730"/>
      <c r="AE1730"/>
    </row>
    <row r="1731" spans="14:31" x14ac:dyDescent="0.3">
      <c r="N1731"/>
      <c r="O1731"/>
      <c r="AD1731"/>
      <c r="AE1731"/>
    </row>
    <row r="1732" spans="14:31" x14ac:dyDescent="0.3">
      <c r="N1732"/>
      <c r="O1732"/>
      <c r="AD1732"/>
      <c r="AE1732"/>
    </row>
    <row r="1733" spans="14:31" x14ac:dyDescent="0.3">
      <c r="N1733"/>
      <c r="O1733"/>
      <c r="AD1733"/>
      <c r="AE1733"/>
    </row>
    <row r="1734" spans="14:31" x14ac:dyDescent="0.3">
      <c r="N1734"/>
      <c r="O1734"/>
      <c r="AD1734"/>
      <c r="AE1734"/>
    </row>
    <row r="1735" spans="14:31" x14ac:dyDescent="0.3">
      <c r="N1735"/>
      <c r="O1735"/>
      <c r="AD1735"/>
      <c r="AE1735"/>
    </row>
    <row r="1736" spans="14:31" x14ac:dyDescent="0.3">
      <c r="N1736"/>
      <c r="O1736"/>
      <c r="AD1736"/>
      <c r="AE1736"/>
    </row>
    <row r="1737" spans="14:31" x14ac:dyDescent="0.3">
      <c r="N1737"/>
      <c r="O1737"/>
      <c r="AD1737"/>
      <c r="AE1737"/>
    </row>
    <row r="1738" spans="14:31" x14ac:dyDescent="0.3">
      <c r="N1738"/>
      <c r="O1738"/>
      <c r="AD1738"/>
      <c r="AE1738"/>
    </row>
    <row r="1739" spans="14:31" x14ac:dyDescent="0.3">
      <c r="N1739"/>
      <c r="O1739"/>
      <c r="AD1739"/>
      <c r="AE1739"/>
    </row>
    <row r="1740" spans="14:31" x14ac:dyDescent="0.3">
      <c r="N1740"/>
      <c r="O1740"/>
      <c r="AD1740"/>
      <c r="AE1740"/>
    </row>
    <row r="1741" spans="14:31" x14ac:dyDescent="0.3">
      <c r="N1741"/>
      <c r="O1741"/>
      <c r="AD1741"/>
      <c r="AE1741"/>
    </row>
    <row r="1742" spans="14:31" x14ac:dyDescent="0.3">
      <c r="N1742"/>
      <c r="O1742"/>
      <c r="AD1742"/>
      <c r="AE1742"/>
    </row>
    <row r="1743" spans="14:31" x14ac:dyDescent="0.3">
      <c r="N1743"/>
      <c r="O1743"/>
      <c r="AD1743"/>
      <c r="AE1743"/>
    </row>
    <row r="1744" spans="14:31" x14ac:dyDescent="0.3">
      <c r="N1744"/>
      <c r="O1744"/>
      <c r="AD1744"/>
      <c r="AE1744"/>
    </row>
    <row r="1745" spans="14:31" x14ac:dyDescent="0.3">
      <c r="N1745"/>
      <c r="O1745"/>
      <c r="AD1745"/>
      <c r="AE1745"/>
    </row>
    <row r="1746" spans="14:31" x14ac:dyDescent="0.3">
      <c r="N1746"/>
      <c r="O1746"/>
      <c r="AD1746"/>
      <c r="AE1746"/>
    </row>
    <row r="1747" spans="14:31" x14ac:dyDescent="0.3">
      <c r="N1747"/>
      <c r="O1747"/>
      <c r="AD1747"/>
      <c r="AE1747"/>
    </row>
    <row r="1748" spans="14:31" x14ac:dyDescent="0.3">
      <c r="N1748"/>
      <c r="O1748"/>
      <c r="AD1748"/>
      <c r="AE1748"/>
    </row>
    <row r="1749" spans="14:31" x14ac:dyDescent="0.3">
      <c r="N1749"/>
      <c r="O1749"/>
      <c r="AD1749"/>
      <c r="AE1749"/>
    </row>
    <row r="1750" spans="14:31" x14ac:dyDescent="0.3">
      <c r="N1750"/>
      <c r="O1750"/>
      <c r="AD1750"/>
      <c r="AE1750"/>
    </row>
    <row r="1751" spans="14:31" x14ac:dyDescent="0.3">
      <c r="N1751"/>
      <c r="O1751"/>
      <c r="AD1751"/>
      <c r="AE1751"/>
    </row>
    <row r="1752" spans="14:31" x14ac:dyDescent="0.3">
      <c r="N1752"/>
      <c r="O1752"/>
      <c r="AD1752"/>
      <c r="AE1752"/>
    </row>
    <row r="1753" spans="14:31" x14ac:dyDescent="0.3">
      <c r="N1753"/>
      <c r="O1753"/>
      <c r="AD1753"/>
      <c r="AE1753"/>
    </row>
    <row r="1754" spans="14:31" x14ac:dyDescent="0.3">
      <c r="N1754"/>
      <c r="O1754"/>
      <c r="AD1754"/>
      <c r="AE1754"/>
    </row>
    <row r="1755" spans="14:31" x14ac:dyDescent="0.3">
      <c r="N1755"/>
      <c r="O1755"/>
      <c r="AD1755"/>
      <c r="AE1755"/>
    </row>
    <row r="1756" spans="14:31" x14ac:dyDescent="0.3">
      <c r="N1756"/>
      <c r="O1756"/>
      <c r="AD1756"/>
      <c r="AE1756"/>
    </row>
    <row r="1757" spans="14:31" x14ac:dyDescent="0.3">
      <c r="N1757"/>
      <c r="O1757"/>
      <c r="AD1757"/>
      <c r="AE1757"/>
    </row>
    <row r="1758" spans="14:31" x14ac:dyDescent="0.3">
      <c r="N1758"/>
      <c r="O1758"/>
      <c r="AD1758"/>
      <c r="AE1758"/>
    </row>
    <row r="1759" spans="14:31" x14ac:dyDescent="0.3">
      <c r="N1759"/>
      <c r="O1759"/>
      <c r="AD1759"/>
      <c r="AE1759"/>
    </row>
    <row r="1760" spans="14:31" x14ac:dyDescent="0.3">
      <c r="N1760"/>
      <c r="O1760"/>
      <c r="AD1760"/>
      <c r="AE1760"/>
    </row>
    <row r="1761" spans="14:31" x14ac:dyDescent="0.3">
      <c r="N1761"/>
      <c r="O1761"/>
      <c r="AD1761"/>
      <c r="AE1761"/>
    </row>
    <row r="1762" spans="14:31" x14ac:dyDescent="0.3">
      <c r="N1762"/>
      <c r="O1762"/>
      <c r="AD1762"/>
      <c r="AE1762"/>
    </row>
    <row r="1763" spans="14:31" x14ac:dyDescent="0.3">
      <c r="N1763"/>
      <c r="O1763"/>
      <c r="AD1763"/>
      <c r="AE1763"/>
    </row>
    <row r="1764" spans="14:31" x14ac:dyDescent="0.3">
      <c r="N1764"/>
      <c r="O1764"/>
      <c r="AD1764"/>
      <c r="AE1764"/>
    </row>
    <row r="1765" spans="14:31" x14ac:dyDescent="0.3">
      <c r="N1765"/>
      <c r="O1765"/>
      <c r="AD1765"/>
      <c r="AE1765"/>
    </row>
    <row r="1766" spans="14:31" x14ac:dyDescent="0.3">
      <c r="N1766"/>
      <c r="O1766"/>
      <c r="AD1766"/>
      <c r="AE1766"/>
    </row>
    <row r="1767" spans="14:31" x14ac:dyDescent="0.3">
      <c r="N1767"/>
      <c r="O1767"/>
      <c r="AD1767"/>
      <c r="AE1767"/>
    </row>
    <row r="1768" spans="14:31" x14ac:dyDescent="0.3">
      <c r="N1768"/>
      <c r="O1768"/>
      <c r="AD1768"/>
      <c r="AE1768"/>
    </row>
    <row r="1769" spans="14:31" x14ac:dyDescent="0.3">
      <c r="N1769"/>
      <c r="O1769"/>
      <c r="AD1769"/>
      <c r="AE1769"/>
    </row>
    <row r="1770" spans="14:31" x14ac:dyDescent="0.3">
      <c r="N1770"/>
      <c r="O1770"/>
      <c r="AD1770"/>
      <c r="AE1770"/>
    </row>
    <row r="1771" spans="14:31" x14ac:dyDescent="0.3">
      <c r="N1771"/>
      <c r="O1771"/>
      <c r="AD1771"/>
      <c r="AE1771"/>
    </row>
    <row r="1772" spans="14:31" x14ac:dyDescent="0.3">
      <c r="N1772"/>
      <c r="O1772"/>
      <c r="AD1772"/>
      <c r="AE1772"/>
    </row>
    <row r="1773" spans="14:31" x14ac:dyDescent="0.3">
      <c r="N1773"/>
      <c r="O1773"/>
      <c r="AD1773"/>
      <c r="AE1773"/>
    </row>
    <row r="1774" spans="14:31" x14ac:dyDescent="0.3">
      <c r="N1774"/>
      <c r="O1774"/>
      <c r="AD1774"/>
      <c r="AE1774"/>
    </row>
    <row r="1775" spans="14:31" x14ac:dyDescent="0.3">
      <c r="N1775"/>
      <c r="O1775"/>
      <c r="AD1775"/>
      <c r="AE1775"/>
    </row>
    <row r="1776" spans="14:31" x14ac:dyDescent="0.3">
      <c r="N1776"/>
      <c r="O1776"/>
      <c r="AD1776"/>
      <c r="AE1776"/>
    </row>
    <row r="1777" spans="14:31" x14ac:dyDescent="0.3">
      <c r="N1777"/>
      <c r="O1777"/>
      <c r="AD1777"/>
      <c r="AE1777"/>
    </row>
    <row r="1778" spans="14:31" x14ac:dyDescent="0.3">
      <c r="N1778"/>
      <c r="O1778"/>
      <c r="AD1778"/>
      <c r="AE1778"/>
    </row>
    <row r="1779" spans="14:31" x14ac:dyDescent="0.3">
      <c r="N1779"/>
      <c r="O1779"/>
      <c r="AD1779"/>
      <c r="AE1779"/>
    </row>
    <row r="1780" spans="14:31" x14ac:dyDescent="0.3">
      <c r="N1780"/>
      <c r="O1780"/>
      <c r="AD1780"/>
      <c r="AE1780"/>
    </row>
    <row r="1781" spans="14:31" x14ac:dyDescent="0.3">
      <c r="N1781"/>
      <c r="O1781"/>
      <c r="AD1781"/>
      <c r="AE1781"/>
    </row>
    <row r="1782" spans="14:31" x14ac:dyDescent="0.3">
      <c r="N1782"/>
      <c r="O1782"/>
      <c r="AD1782"/>
      <c r="AE1782"/>
    </row>
    <row r="1783" spans="14:31" x14ac:dyDescent="0.3">
      <c r="N1783"/>
      <c r="O1783"/>
      <c r="AD1783"/>
      <c r="AE1783"/>
    </row>
    <row r="1784" spans="14:31" x14ac:dyDescent="0.3">
      <c r="N1784"/>
      <c r="O1784"/>
      <c r="AD1784"/>
      <c r="AE1784"/>
    </row>
    <row r="1785" spans="14:31" x14ac:dyDescent="0.3">
      <c r="N1785"/>
      <c r="O1785"/>
      <c r="AD1785"/>
      <c r="AE1785"/>
    </row>
    <row r="1786" spans="14:31" x14ac:dyDescent="0.3">
      <c r="N1786"/>
      <c r="O1786"/>
      <c r="AD1786"/>
      <c r="AE1786"/>
    </row>
    <row r="1787" spans="14:31" x14ac:dyDescent="0.3">
      <c r="N1787"/>
      <c r="O1787"/>
      <c r="AD1787"/>
      <c r="AE1787"/>
    </row>
    <row r="1788" spans="14:31" x14ac:dyDescent="0.3">
      <c r="N1788"/>
      <c r="O1788"/>
      <c r="AD1788"/>
      <c r="AE1788"/>
    </row>
    <row r="1789" spans="14:31" x14ac:dyDescent="0.3">
      <c r="N1789"/>
      <c r="O1789"/>
      <c r="AD1789"/>
      <c r="AE1789"/>
    </row>
    <row r="1790" spans="14:31" x14ac:dyDescent="0.3">
      <c r="N1790"/>
      <c r="O1790"/>
      <c r="AD1790"/>
      <c r="AE1790"/>
    </row>
    <row r="1791" spans="14:31" x14ac:dyDescent="0.3">
      <c r="N1791"/>
      <c r="O1791"/>
      <c r="AD1791"/>
      <c r="AE1791"/>
    </row>
    <row r="1792" spans="14:31" x14ac:dyDescent="0.3">
      <c r="N1792"/>
      <c r="O1792"/>
      <c r="AD1792"/>
      <c r="AE1792"/>
    </row>
    <row r="1793" spans="14:31" x14ac:dyDescent="0.3">
      <c r="N1793"/>
      <c r="O1793"/>
      <c r="AD1793"/>
      <c r="AE1793"/>
    </row>
    <row r="1794" spans="14:31" x14ac:dyDescent="0.3">
      <c r="N1794"/>
      <c r="O1794"/>
      <c r="AD1794"/>
      <c r="AE1794"/>
    </row>
    <row r="1795" spans="14:31" x14ac:dyDescent="0.3">
      <c r="N1795"/>
      <c r="O1795"/>
      <c r="AD1795"/>
      <c r="AE1795"/>
    </row>
    <row r="1796" spans="14:31" x14ac:dyDescent="0.3">
      <c r="N1796"/>
      <c r="O1796"/>
      <c r="AD1796"/>
      <c r="AE1796"/>
    </row>
    <row r="1797" spans="14:31" x14ac:dyDescent="0.3">
      <c r="N1797"/>
      <c r="O1797"/>
      <c r="AD1797"/>
      <c r="AE1797"/>
    </row>
    <row r="1798" spans="14:31" x14ac:dyDescent="0.3">
      <c r="N1798"/>
      <c r="O1798"/>
      <c r="AD1798"/>
      <c r="AE1798"/>
    </row>
    <row r="1799" spans="14:31" x14ac:dyDescent="0.3">
      <c r="N1799"/>
      <c r="O1799"/>
      <c r="AD1799"/>
      <c r="AE1799"/>
    </row>
    <row r="1800" spans="14:31" x14ac:dyDescent="0.3">
      <c r="N1800"/>
      <c r="O1800"/>
      <c r="AD1800"/>
      <c r="AE1800"/>
    </row>
    <row r="1801" spans="14:31" x14ac:dyDescent="0.3">
      <c r="N1801"/>
      <c r="O1801"/>
      <c r="AD1801"/>
      <c r="AE1801"/>
    </row>
    <row r="1802" spans="14:31" x14ac:dyDescent="0.3">
      <c r="N1802"/>
      <c r="O1802"/>
      <c r="AD1802"/>
      <c r="AE1802"/>
    </row>
    <row r="1803" spans="14:31" x14ac:dyDescent="0.3">
      <c r="N1803"/>
      <c r="O1803"/>
      <c r="AD1803"/>
      <c r="AE1803"/>
    </row>
    <row r="1804" spans="14:31" x14ac:dyDescent="0.3">
      <c r="N1804"/>
      <c r="O1804"/>
      <c r="AD1804"/>
      <c r="AE1804"/>
    </row>
    <row r="1805" spans="14:31" x14ac:dyDescent="0.3">
      <c r="N1805"/>
      <c r="O1805"/>
      <c r="AD1805"/>
      <c r="AE1805"/>
    </row>
    <row r="1806" spans="14:31" x14ac:dyDescent="0.3">
      <c r="N1806"/>
      <c r="O1806"/>
      <c r="AD1806"/>
      <c r="AE1806"/>
    </row>
    <row r="1807" spans="14:31" x14ac:dyDescent="0.3">
      <c r="N1807"/>
      <c r="O1807"/>
      <c r="AD1807"/>
      <c r="AE1807"/>
    </row>
    <row r="1808" spans="14:31" x14ac:dyDescent="0.3">
      <c r="N1808"/>
      <c r="O1808"/>
      <c r="AD1808"/>
      <c r="AE1808"/>
    </row>
    <row r="1809" spans="14:31" x14ac:dyDescent="0.3">
      <c r="N1809"/>
      <c r="O1809"/>
      <c r="AD1809"/>
      <c r="AE1809"/>
    </row>
    <row r="1810" spans="14:31" x14ac:dyDescent="0.3">
      <c r="N1810"/>
      <c r="O1810"/>
      <c r="AD1810"/>
      <c r="AE1810"/>
    </row>
    <row r="1811" spans="14:31" x14ac:dyDescent="0.3">
      <c r="N1811"/>
      <c r="O1811"/>
      <c r="AD1811"/>
      <c r="AE1811"/>
    </row>
    <row r="1812" spans="14:31" x14ac:dyDescent="0.3">
      <c r="N1812"/>
      <c r="O1812"/>
      <c r="AD1812"/>
      <c r="AE1812"/>
    </row>
    <row r="1813" spans="14:31" x14ac:dyDescent="0.3">
      <c r="N1813"/>
      <c r="O1813"/>
      <c r="AD1813"/>
      <c r="AE1813"/>
    </row>
    <row r="1814" spans="14:31" x14ac:dyDescent="0.3">
      <c r="N1814"/>
      <c r="O1814"/>
      <c r="AD1814"/>
      <c r="AE1814"/>
    </row>
    <row r="1815" spans="14:31" x14ac:dyDescent="0.3">
      <c r="N1815"/>
      <c r="O1815"/>
      <c r="AD1815"/>
      <c r="AE1815"/>
    </row>
    <row r="1816" spans="14:31" x14ac:dyDescent="0.3">
      <c r="N1816"/>
      <c r="O1816"/>
      <c r="AD1816"/>
      <c r="AE1816"/>
    </row>
    <row r="1817" spans="14:31" x14ac:dyDescent="0.3">
      <c r="N1817"/>
      <c r="O1817"/>
      <c r="AD1817"/>
      <c r="AE1817"/>
    </row>
    <row r="1818" spans="14:31" x14ac:dyDescent="0.3">
      <c r="N1818"/>
      <c r="O1818"/>
      <c r="AD1818"/>
      <c r="AE1818"/>
    </row>
    <row r="1819" spans="14:31" x14ac:dyDescent="0.3">
      <c r="N1819"/>
      <c r="O1819"/>
      <c r="AD1819"/>
      <c r="AE1819"/>
    </row>
    <row r="1820" spans="14:31" x14ac:dyDescent="0.3">
      <c r="N1820"/>
      <c r="O1820"/>
      <c r="AD1820"/>
      <c r="AE1820"/>
    </row>
    <row r="1821" spans="14:31" x14ac:dyDescent="0.3">
      <c r="N1821"/>
      <c r="O1821"/>
      <c r="AD1821"/>
      <c r="AE1821"/>
    </row>
    <row r="1822" spans="14:31" x14ac:dyDescent="0.3">
      <c r="N1822"/>
      <c r="O1822"/>
      <c r="AD1822"/>
      <c r="AE1822"/>
    </row>
    <row r="1823" spans="14:31" x14ac:dyDescent="0.3">
      <c r="N1823"/>
      <c r="O1823"/>
      <c r="AD1823"/>
      <c r="AE1823"/>
    </row>
    <row r="1824" spans="14:31" x14ac:dyDescent="0.3">
      <c r="N1824"/>
      <c r="O1824"/>
      <c r="AD1824"/>
      <c r="AE1824"/>
    </row>
    <row r="1825" spans="14:31" x14ac:dyDescent="0.3">
      <c r="N1825"/>
      <c r="O1825"/>
      <c r="AD1825"/>
      <c r="AE1825"/>
    </row>
    <row r="1826" spans="14:31" x14ac:dyDescent="0.3">
      <c r="N1826"/>
      <c r="O1826"/>
      <c r="AD1826"/>
      <c r="AE1826"/>
    </row>
    <row r="1827" spans="14:31" x14ac:dyDescent="0.3">
      <c r="N1827"/>
      <c r="O1827"/>
      <c r="AD1827"/>
      <c r="AE1827"/>
    </row>
    <row r="1828" spans="14:31" x14ac:dyDescent="0.3">
      <c r="N1828"/>
      <c r="O1828"/>
      <c r="AD1828"/>
      <c r="AE1828"/>
    </row>
    <row r="1829" spans="14:31" x14ac:dyDescent="0.3">
      <c r="N1829"/>
      <c r="O1829"/>
      <c r="AD1829"/>
      <c r="AE1829"/>
    </row>
    <row r="1830" spans="14:31" x14ac:dyDescent="0.3">
      <c r="N1830"/>
      <c r="O1830"/>
      <c r="AD1830"/>
      <c r="AE1830"/>
    </row>
    <row r="1831" spans="14:31" x14ac:dyDescent="0.3">
      <c r="N1831"/>
      <c r="O1831"/>
      <c r="AD1831"/>
      <c r="AE1831"/>
    </row>
    <row r="1832" spans="14:31" x14ac:dyDescent="0.3">
      <c r="N1832"/>
      <c r="O1832"/>
      <c r="AD1832"/>
      <c r="AE1832"/>
    </row>
    <row r="1833" spans="14:31" x14ac:dyDescent="0.3">
      <c r="N1833"/>
      <c r="O1833"/>
      <c r="AD1833"/>
      <c r="AE1833"/>
    </row>
    <row r="1834" spans="14:31" x14ac:dyDescent="0.3">
      <c r="N1834"/>
      <c r="O1834"/>
      <c r="AD1834"/>
      <c r="AE1834"/>
    </row>
    <row r="1835" spans="14:31" x14ac:dyDescent="0.3">
      <c r="N1835"/>
      <c r="O1835"/>
      <c r="AD1835"/>
      <c r="AE1835"/>
    </row>
    <row r="1836" spans="14:31" x14ac:dyDescent="0.3">
      <c r="N1836"/>
      <c r="O1836"/>
      <c r="AD1836"/>
      <c r="AE1836"/>
    </row>
    <row r="1837" spans="14:31" x14ac:dyDescent="0.3">
      <c r="N1837"/>
      <c r="O1837"/>
      <c r="AD1837"/>
      <c r="AE1837"/>
    </row>
    <row r="1838" spans="14:31" x14ac:dyDescent="0.3">
      <c r="N1838"/>
      <c r="O1838"/>
      <c r="AD1838"/>
      <c r="AE1838"/>
    </row>
    <row r="1839" spans="14:31" x14ac:dyDescent="0.3">
      <c r="N1839"/>
      <c r="O1839"/>
      <c r="AD1839"/>
      <c r="AE1839"/>
    </row>
    <row r="1840" spans="14:31" x14ac:dyDescent="0.3">
      <c r="N1840"/>
      <c r="O1840"/>
      <c r="AD1840"/>
      <c r="AE1840"/>
    </row>
    <row r="1841" spans="14:31" x14ac:dyDescent="0.3">
      <c r="N1841"/>
      <c r="O1841"/>
      <c r="AD1841"/>
      <c r="AE1841"/>
    </row>
    <row r="1842" spans="14:31" x14ac:dyDescent="0.3">
      <c r="N1842"/>
      <c r="O1842"/>
      <c r="AD1842"/>
      <c r="AE1842"/>
    </row>
    <row r="1843" spans="14:31" x14ac:dyDescent="0.3">
      <c r="N1843"/>
      <c r="O1843"/>
      <c r="AD1843"/>
      <c r="AE1843"/>
    </row>
    <row r="1844" spans="14:31" x14ac:dyDescent="0.3">
      <c r="N1844"/>
      <c r="O1844"/>
      <c r="AD1844"/>
      <c r="AE1844"/>
    </row>
    <row r="1845" spans="14:31" x14ac:dyDescent="0.3">
      <c r="N1845"/>
      <c r="O1845"/>
      <c r="AD1845"/>
      <c r="AE1845"/>
    </row>
    <row r="1846" spans="14:31" x14ac:dyDescent="0.3">
      <c r="N1846"/>
      <c r="O1846"/>
      <c r="AD1846"/>
      <c r="AE1846"/>
    </row>
    <row r="1847" spans="14:31" x14ac:dyDescent="0.3">
      <c r="N1847"/>
      <c r="O1847"/>
      <c r="AD1847"/>
      <c r="AE1847"/>
    </row>
    <row r="1848" spans="14:31" x14ac:dyDescent="0.3">
      <c r="N1848"/>
      <c r="O1848"/>
      <c r="AD1848"/>
      <c r="AE1848"/>
    </row>
    <row r="1849" spans="14:31" x14ac:dyDescent="0.3">
      <c r="N1849"/>
      <c r="O1849"/>
      <c r="AD1849"/>
      <c r="AE1849"/>
    </row>
    <row r="1850" spans="14:31" x14ac:dyDescent="0.3">
      <c r="N1850"/>
      <c r="O1850"/>
      <c r="AD1850"/>
      <c r="AE1850"/>
    </row>
    <row r="1851" spans="14:31" x14ac:dyDescent="0.3">
      <c r="N1851"/>
      <c r="O1851"/>
      <c r="AD1851"/>
      <c r="AE1851"/>
    </row>
    <row r="1852" spans="14:31" x14ac:dyDescent="0.3">
      <c r="N1852"/>
      <c r="O1852"/>
      <c r="AD1852"/>
      <c r="AE1852"/>
    </row>
    <row r="1853" spans="14:31" x14ac:dyDescent="0.3">
      <c r="N1853"/>
      <c r="O1853"/>
      <c r="AD1853"/>
      <c r="AE1853"/>
    </row>
    <row r="1854" spans="14:31" x14ac:dyDescent="0.3">
      <c r="N1854"/>
      <c r="O1854"/>
      <c r="AD1854"/>
      <c r="AE1854"/>
    </row>
    <row r="1855" spans="14:31" x14ac:dyDescent="0.3">
      <c r="N1855"/>
      <c r="O1855"/>
      <c r="AD1855"/>
      <c r="AE1855"/>
    </row>
    <row r="1856" spans="14:31" x14ac:dyDescent="0.3">
      <c r="N1856"/>
      <c r="O1856"/>
      <c r="AD1856"/>
      <c r="AE1856"/>
    </row>
    <row r="1857" spans="14:31" x14ac:dyDescent="0.3">
      <c r="N1857"/>
      <c r="O1857"/>
      <c r="AD1857"/>
      <c r="AE1857"/>
    </row>
    <row r="1858" spans="14:31" x14ac:dyDescent="0.3">
      <c r="N1858"/>
      <c r="O1858"/>
      <c r="AD1858"/>
      <c r="AE1858"/>
    </row>
    <row r="1859" spans="14:31" x14ac:dyDescent="0.3">
      <c r="N1859"/>
      <c r="O1859"/>
      <c r="AD1859"/>
      <c r="AE1859"/>
    </row>
    <row r="1860" spans="14:31" x14ac:dyDescent="0.3">
      <c r="N1860"/>
      <c r="O1860"/>
      <c r="AD1860"/>
      <c r="AE1860"/>
    </row>
    <row r="1861" spans="14:31" x14ac:dyDescent="0.3">
      <c r="N1861"/>
      <c r="O1861"/>
      <c r="AD1861"/>
      <c r="AE1861"/>
    </row>
    <row r="1862" spans="14:31" x14ac:dyDescent="0.3">
      <c r="N1862"/>
      <c r="O1862"/>
      <c r="AD1862"/>
      <c r="AE1862"/>
    </row>
    <row r="1863" spans="14:31" x14ac:dyDescent="0.3">
      <c r="N1863"/>
      <c r="O1863"/>
      <c r="AD1863"/>
      <c r="AE1863"/>
    </row>
    <row r="1864" spans="14:31" x14ac:dyDescent="0.3">
      <c r="N1864"/>
      <c r="O1864"/>
      <c r="AD1864"/>
      <c r="AE1864"/>
    </row>
    <row r="1865" spans="14:31" x14ac:dyDescent="0.3">
      <c r="N1865"/>
      <c r="O1865"/>
      <c r="AD1865"/>
      <c r="AE1865"/>
    </row>
    <row r="1866" spans="14:31" x14ac:dyDescent="0.3">
      <c r="N1866"/>
      <c r="O1866"/>
      <c r="AD1866"/>
      <c r="AE1866"/>
    </row>
    <row r="1867" spans="14:31" x14ac:dyDescent="0.3">
      <c r="N1867"/>
      <c r="O1867"/>
      <c r="AD1867"/>
      <c r="AE1867"/>
    </row>
    <row r="1868" spans="14:31" x14ac:dyDescent="0.3">
      <c r="N1868"/>
      <c r="O1868"/>
      <c r="AD1868"/>
      <c r="AE1868"/>
    </row>
    <row r="1869" spans="14:31" x14ac:dyDescent="0.3">
      <c r="N1869"/>
      <c r="O1869"/>
      <c r="AD1869"/>
      <c r="AE1869"/>
    </row>
    <row r="1870" spans="14:31" x14ac:dyDescent="0.3">
      <c r="N1870"/>
      <c r="O1870"/>
      <c r="AD1870"/>
      <c r="AE1870"/>
    </row>
    <row r="1871" spans="14:31" x14ac:dyDescent="0.3">
      <c r="N1871"/>
      <c r="O1871"/>
      <c r="AD1871"/>
      <c r="AE1871"/>
    </row>
    <row r="1872" spans="14:31" x14ac:dyDescent="0.3">
      <c r="N1872"/>
      <c r="O1872"/>
      <c r="AD1872"/>
      <c r="AE1872"/>
    </row>
    <row r="1873" spans="14:31" x14ac:dyDescent="0.3">
      <c r="N1873"/>
      <c r="O1873"/>
      <c r="AD1873"/>
      <c r="AE1873"/>
    </row>
    <row r="1874" spans="14:31" x14ac:dyDescent="0.3">
      <c r="N1874"/>
      <c r="O1874"/>
      <c r="AD1874"/>
      <c r="AE1874"/>
    </row>
    <row r="1875" spans="14:31" x14ac:dyDescent="0.3">
      <c r="N1875"/>
      <c r="O1875"/>
      <c r="AD1875"/>
      <c r="AE1875"/>
    </row>
    <row r="1876" spans="14:31" x14ac:dyDescent="0.3">
      <c r="N1876"/>
      <c r="O1876"/>
      <c r="AD1876"/>
      <c r="AE1876"/>
    </row>
    <row r="1877" spans="14:31" x14ac:dyDescent="0.3">
      <c r="N1877"/>
      <c r="O1877"/>
      <c r="AD1877"/>
      <c r="AE1877"/>
    </row>
    <row r="1878" spans="14:31" x14ac:dyDescent="0.3">
      <c r="N1878"/>
      <c r="O1878"/>
      <c r="AD1878"/>
      <c r="AE1878"/>
    </row>
    <row r="1879" spans="14:31" x14ac:dyDescent="0.3">
      <c r="N1879"/>
      <c r="O1879"/>
      <c r="AD1879"/>
      <c r="AE1879"/>
    </row>
    <row r="1880" spans="14:31" x14ac:dyDescent="0.3">
      <c r="N1880"/>
      <c r="O1880"/>
      <c r="AD1880"/>
      <c r="AE1880"/>
    </row>
    <row r="1881" spans="14:31" x14ac:dyDescent="0.3">
      <c r="N1881"/>
      <c r="O1881"/>
      <c r="AD1881"/>
      <c r="AE1881"/>
    </row>
    <row r="1882" spans="14:31" x14ac:dyDescent="0.3">
      <c r="N1882"/>
      <c r="O1882"/>
      <c r="AD1882"/>
      <c r="AE1882"/>
    </row>
    <row r="1883" spans="14:31" x14ac:dyDescent="0.3">
      <c r="N1883"/>
      <c r="O1883"/>
      <c r="AD1883"/>
      <c r="AE1883"/>
    </row>
    <row r="1884" spans="14:31" x14ac:dyDescent="0.3">
      <c r="N1884"/>
      <c r="O1884"/>
      <c r="AD1884"/>
      <c r="AE1884"/>
    </row>
    <row r="1885" spans="14:31" x14ac:dyDescent="0.3">
      <c r="N1885"/>
      <c r="O1885"/>
      <c r="AD1885"/>
      <c r="AE1885"/>
    </row>
    <row r="1886" spans="14:31" x14ac:dyDescent="0.3">
      <c r="N1886"/>
      <c r="O1886"/>
      <c r="AD1886"/>
      <c r="AE1886"/>
    </row>
    <row r="1887" spans="14:31" x14ac:dyDescent="0.3">
      <c r="N1887"/>
      <c r="O1887"/>
      <c r="AD1887"/>
      <c r="AE1887"/>
    </row>
    <row r="1888" spans="14:31" x14ac:dyDescent="0.3">
      <c r="N1888"/>
      <c r="O1888"/>
      <c r="AD1888"/>
      <c r="AE1888"/>
    </row>
    <row r="1889" spans="14:31" x14ac:dyDescent="0.3">
      <c r="N1889"/>
      <c r="O1889"/>
      <c r="AD1889"/>
      <c r="AE1889"/>
    </row>
    <row r="1890" spans="14:31" x14ac:dyDescent="0.3">
      <c r="N1890"/>
      <c r="O1890"/>
      <c r="AD1890"/>
      <c r="AE1890"/>
    </row>
    <row r="1891" spans="14:31" x14ac:dyDescent="0.3">
      <c r="N1891"/>
      <c r="O1891"/>
      <c r="AD1891"/>
      <c r="AE1891"/>
    </row>
    <row r="1892" spans="14:31" x14ac:dyDescent="0.3">
      <c r="N1892"/>
      <c r="O1892"/>
      <c r="AD1892"/>
      <c r="AE1892"/>
    </row>
    <row r="1893" spans="14:31" x14ac:dyDescent="0.3">
      <c r="N1893"/>
      <c r="O1893"/>
      <c r="AD1893"/>
      <c r="AE1893"/>
    </row>
    <row r="1894" spans="14:31" x14ac:dyDescent="0.3">
      <c r="N1894"/>
      <c r="O1894"/>
      <c r="AD1894"/>
      <c r="AE1894"/>
    </row>
    <row r="1895" spans="14:31" x14ac:dyDescent="0.3">
      <c r="N1895"/>
      <c r="O1895"/>
      <c r="AD1895"/>
      <c r="AE1895"/>
    </row>
    <row r="1896" spans="14:31" x14ac:dyDescent="0.3">
      <c r="N1896"/>
      <c r="O1896"/>
      <c r="AD1896"/>
      <c r="AE1896"/>
    </row>
    <row r="1897" spans="14:31" x14ac:dyDescent="0.3">
      <c r="N1897"/>
      <c r="O1897"/>
      <c r="AD1897"/>
      <c r="AE1897"/>
    </row>
    <row r="1898" spans="14:31" x14ac:dyDescent="0.3">
      <c r="N1898"/>
      <c r="O1898"/>
      <c r="AD1898"/>
      <c r="AE1898"/>
    </row>
    <row r="1899" spans="14:31" x14ac:dyDescent="0.3">
      <c r="N1899"/>
      <c r="O1899"/>
      <c r="AD1899"/>
      <c r="AE1899"/>
    </row>
    <row r="1900" spans="14:31" x14ac:dyDescent="0.3">
      <c r="N1900"/>
      <c r="O1900"/>
      <c r="AD1900"/>
      <c r="AE1900"/>
    </row>
    <row r="1901" spans="14:31" x14ac:dyDescent="0.3">
      <c r="N1901"/>
      <c r="O1901"/>
      <c r="AD1901"/>
      <c r="AE1901"/>
    </row>
    <row r="1902" spans="14:31" x14ac:dyDescent="0.3">
      <c r="N1902"/>
      <c r="O1902"/>
      <c r="AD1902"/>
      <c r="AE1902"/>
    </row>
    <row r="1903" spans="14:31" x14ac:dyDescent="0.3">
      <c r="N1903"/>
      <c r="O1903"/>
      <c r="AD1903"/>
      <c r="AE1903"/>
    </row>
    <row r="1904" spans="14:31" x14ac:dyDescent="0.3">
      <c r="N1904"/>
      <c r="O1904"/>
      <c r="AD1904"/>
      <c r="AE1904"/>
    </row>
    <row r="1905" spans="14:31" x14ac:dyDescent="0.3">
      <c r="N1905"/>
      <c r="O1905"/>
      <c r="AD1905"/>
      <c r="AE1905"/>
    </row>
    <row r="1906" spans="14:31" x14ac:dyDescent="0.3">
      <c r="N1906"/>
      <c r="O1906"/>
      <c r="AD1906"/>
      <c r="AE1906"/>
    </row>
    <row r="1907" spans="14:31" x14ac:dyDescent="0.3">
      <c r="N1907"/>
      <c r="O1907"/>
      <c r="AD1907"/>
      <c r="AE1907"/>
    </row>
    <row r="1908" spans="14:31" x14ac:dyDescent="0.3">
      <c r="N1908"/>
      <c r="O1908"/>
      <c r="AD1908"/>
      <c r="AE1908"/>
    </row>
    <row r="1909" spans="14:31" x14ac:dyDescent="0.3">
      <c r="N1909"/>
      <c r="O1909"/>
      <c r="AD1909"/>
      <c r="AE1909"/>
    </row>
    <row r="1910" spans="14:31" x14ac:dyDescent="0.3">
      <c r="N1910"/>
      <c r="O1910"/>
      <c r="AD1910"/>
      <c r="AE1910"/>
    </row>
    <row r="1911" spans="14:31" x14ac:dyDescent="0.3">
      <c r="N1911"/>
      <c r="O1911"/>
      <c r="AD1911"/>
      <c r="AE1911"/>
    </row>
    <row r="1912" spans="14:31" x14ac:dyDescent="0.3">
      <c r="N1912"/>
      <c r="O1912"/>
      <c r="AD1912"/>
      <c r="AE1912"/>
    </row>
    <row r="1913" spans="14:31" x14ac:dyDescent="0.3">
      <c r="N1913"/>
      <c r="O1913"/>
      <c r="AD1913"/>
      <c r="AE1913"/>
    </row>
    <row r="1914" spans="14:31" x14ac:dyDescent="0.3">
      <c r="N1914"/>
      <c r="O1914"/>
      <c r="AD1914"/>
      <c r="AE1914"/>
    </row>
    <row r="1915" spans="14:31" x14ac:dyDescent="0.3">
      <c r="N1915"/>
      <c r="O1915"/>
      <c r="AD1915"/>
      <c r="AE1915"/>
    </row>
    <row r="1916" spans="14:31" x14ac:dyDescent="0.3">
      <c r="N1916"/>
      <c r="O1916"/>
      <c r="AD1916"/>
      <c r="AE1916"/>
    </row>
    <row r="1917" spans="14:31" x14ac:dyDescent="0.3">
      <c r="N1917"/>
      <c r="O1917"/>
      <c r="AD1917"/>
      <c r="AE1917"/>
    </row>
    <row r="1918" spans="14:31" x14ac:dyDescent="0.3">
      <c r="N1918"/>
      <c r="O1918"/>
      <c r="AD1918"/>
      <c r="AE1918"/>
    </row>
    <row r="1919" spans="14:31" x14ac:dyDescent="0.3">
      <c r="N1919"/>
      <c r="O1919"/>
      <c r="AD1919"/>
      <c r="AE1919"/>
    </row>
    <row r="1920" spans="14:31" x14ac:dyDescent="0.3">
      <c r="N1920"/>
      <c r="O1920"/>
      <c r="AD1920"/>
      <c r="AE1920"/>
    </row>
    <row r="1921" spans="14:31" x14ac:dyDescent="0.3">
      <c r="N1921"/>
      <c r="O1921"/>
      <c r="AD1921"/>
      <c r="AE1921"/>
    </row>
    <row r="1922" spans="14:31" x14ac:dyDescent="0.3">
      <c r="N1922"/>
      <c r="O1922"/>
      <c r="AD1922"/>
      <c r="AE1922"/>
    </row>
    <row r="1923" spans="14:31" x14ac:dyDescent="0.3">
      <c r="N1923"/>
      <c r="O1923"/>
      <c r="AD1923"/>
      <c r="AE1923"/>
    </row>
    <row r="1924" spans="14:31" x14ac:dyDescent="0.3">
      <c r="N1924"/>
      <c r="O1924"/>
      <c r="AD1924"/>
      <c r="AE1924"/>
    </row>
    <row r="1925" spans="14:31" x14ac:dyDescent="0.3">
      <c r="N1925"/>
      <c r="O1925"/>
      <c r="AD1925"/>
      <c r="AE1925"/>
    </row>
    <row r="1926" spans="14:31" x14ac:dyDescent="0.3">
      <c r="N1926"/>
      <c r="O1926"/>
      <c r="AD1926"/>
      <c r="AE1926"/>
    </row>
    <row r="1927" spans="14:31" x14ac:dyDescent="0.3">
      <c r="N1927"/>
      <c r="O1927"/>
      <c r="AD1927"/>
      <c r="AE1927"/>
    </row>
    <row r="1928" spans="14:31" x14ac:dyDescent="0.3">
      <c r="N1928"/>
      <c r="O1928"/>
      <c r="AD1928"/>
      <c r="AE1928"/>
    </row>
    <row r="1929" spans="14:31" x14ac:dyDescent="0.3">
      <c r="N1929"/>
      <c r="O1929"/>
      <c r="AD1929"/>
      <c r="AE1929"/>
    </row>
    <row r="1930" spans="14:31" x14ac:dyDescent="0.3">
      <c r="N1930"/>
      <c r="O1930"/>
      <c r="AD1930"/>
      <c r="AE1930"/>
    </row>
    <row r="1931" spans="14:31" x14ac:dyDescent="0.3">
      <c r="N1931"/>
      <c r="O1931"/>
      <c r="AD1931"/>
      <c r="AE1931"/>
    </row>
    <row r="1932" spans="14:31" x14ac:dyDescent="0.3">
      <c r="N1932"/>
      <c r="O1932"/>
      <c r="AD1932"/>
      <c r="AE1932"/>
    </row>
    <row r="1933" spans="14:31" x14ac:dyDescent="0.3">
      <c r="N1933"/>
      <c r="O1933"/>
      <c r="AD1933"/>
      <c r="AE1933"/>
    </row>
    <row r="1934" spans="14:31" x14ac:dyDescent="0.3">
      <c r="N1934"/>
      <c r="O1934"/>
      <c r="AD1934"/>
      <c r="AE1934"/>
    </row>
    <row r="1935" spans="14:31" x14ac:dyDescent="0.3">
      <c r="N1935"/>
      <c r="O1935"/>
      <c r="AD1935"/>
      <c r="AE1935"/>
    </row>
    <row r="1936" spans="14:31" x14ac:dyDescent="0.3">
      <c r="N1936"/>
      <c r="O1936"/>
      <c r="AD1936"/>
      <c r="AE1936"/>
    </row>
    <row r="1937" spans="14:31" x14ac:dyDescent="0.3">
      <c r="N1937"/>
      <c r="O1937"/>
      <c r="AD1937"/>
      <c r="AE1937"/>
    </row>
    <row r="1938" spans="14:31" x14ac:dyDescent="0.3">
      <c r="N1938"/>
      <c r="O1938"/>
      <c r="AD1938"/>
      <c r="AE1938"/>
    </row>
    <row r="1939" spans="14:31" x14ac:dyDescent="0.3">
      <c r="N1939"/>
      <c r="O1939"/>
      <c r="AD1939"/>
      <c r="AE1939"/>
    </row>
    <row r="1940" spans="14:31" x14ac:dyDescent="0.3">
      <c r="N1940"/>
      <c r="O1940"/>
      <c r="AD1940"/>
      <c r="AE1940"/>
    </row>
    <row r="1941" spans="14:31" x14ac:dyDescent="0.3">
      <c r="N1941"/>
      <c r="O1941"/>
      <c r="AD1941"/>
      <c r="AE1941"/>
    </row>
    <row r="1942" spans="14:31" x14ac:dyDescent="0.3">
      <c r="N1942"/>
      <c r="O1942"/>
      <c r="AD1942"/>
      <c r="AE1942"/>
    </row>
    <row r="1943" spans="14:31" x14ac:dyDescent="0.3">
      <c r="N1943"/>
      <c r="O1943"/>
      <c r="AD1943"/>
      <c r="AE1943"/>
    </row>
    <row r="1944" spans="14:31" x14ac:dyDescent="0.3">
      <c r="N1944"/>
      <c r="O1944"/>
      <c r="AD1944"/>
      <c r="AE1944"/>
    </row>
    <row r="1945" spans="14:31" x14ac:dyDescent="0.3">
      <c r="N1945"/>
      <c r="O1945"/>
      <c r="AD1945"/>
      <c r="AE1945"/>
    </row>
    <row r="1946" spans="14:31" x14ac:dyDescent="0.3">
      <c r="N1946"/>
      <c r="O1946"/>
      <c r="AD1946"/>
      <c r="AE1946"/>
    </row>
    <row r="1947" spans="14:31" x14ac:dyDescent="0.3">
      <c r="N1947"/>
      <c r="O1947"/>
      <c r="AD1947"/>
      <c r="AE1947"/>
    </row>
    <row r="1948" spans="14:31" x14ac:dyDescent="0.3">
      <c r="N1948"/>
      <c r="O1948"/>
      <c r="AD1948"/>
      <c r="AE1948"/>
    </row>
    <row r="1949" spans="14:31" x14ac:dyDescent="0.3">
      <c r="N1949"/>
      <c r="O1949"/>
      <c r="AD1949"/>
      <c r="AE1949"/>
    </row>
    <row r="1950" spans="14:31" x14ac:dyDescent="0.3">
      <c r="N1950"/>
      <c r="O1950"/>
      <c r="AD1950"/>
      <c r="AE1950"/>
    </row>
    <row r="1951" spans="14:31" x14ac:dyDescent="0.3">
      <c r="N1951"/>
      <c r="O1951"/>
      <c r="AD1951"/>
      <c r="AE1951"/>
    </row>
    <row r="1952" spans="14:31" x14ac:dyDescent="0.3">
      <c r="N1952"/>
      <c r="O1952"/>
      <c r="AD1952"/>
      <c r="AE1952"/>
    </row>
    <row r="1953" spans="14:31" x14ac:dyDescent="0.3">
      <c r="N1953"/>
      <c r="O1953"/>
      <c r="AD1953"/>
      <c r="AE1953"/>
    </row>
    <row r="1954" spans="14:31" x14ac:dyDescent="0.3">
      <c r="N1954"/>
      <c r="O1954"/>
      <c r="AD1954"/>
      <c r="AE1954"/>
    </row>
    <row r="1955" spans="14:31" x14ac:dyDescent="0.3">
      <c r="N1955"/>
      <c r="O1955"/>
      <c r="AD1955"/>
      <c r="AE1955"/>
    </row>
    <row r="1956" spans="14:31" x14ac:dyDescent="0.3">
      <c r="N1956"/>
      <c r="O1956"/>
      <c r="AD1956"/>
      <c r="AE1956"/>
    </row>
    <row r="1957" spans="14:31" x14ac:dyDescent="0.3">
      <c r="N1957"/>
      <c r="O1957"/>
      <c r="AD1957"/>
      <c r="AE1957"/>
    </row>
    <row r="1958" spans="14:31" x14ac:dyDescent="0.3">
      <c r="N1958"/>
      <c r="O1958"/>
      <c r="AD1958"/>
      <c r="AE1958"/>
    </row>
    <row r="1959" spans="14:31" x14ac:dyDescent="0.3">
      <c r="N1959"/>
      <c r="O1959"/>
      <c r="AD1959"/>
      <c r="AE1959"/>
    </row>
    <row r="1960" spans="14:31" x14ac:dyDescent="0.3">
      <c r="N1960"/>
      <c r="O1960"/>
      <c r="AD1960"/>
      <c r="AE1960"/>
    </row>
    <row r="1961" spans="14:31" x14ac:dyDescent="0.3">
      <c r="N1961"/>
      <c r="O1961"/>
      <c r="AD1961"/>
      <c r="AE1961"/>
    </row>
    <row r="1962" spans="14:31" x14ac:dyDescent="0.3">
      <c r="N1962"/>
      <c r="O1962"/>
      <c r="AD1962"/>
      <c r="AE1962"/>
    </row>
    <row r="1963" spans="14:31" x14ac:dyDescent="0.3">
      <c r="N1963"/>
      <c r="O1963"/>
      <c r="AD1963"/>
      <c r="AE1963"/>
    </row>
    <row r="1964" spans="14:31" x14ac:dyDescent="0.3">
      <c r="N1964"/>
      <c r="O1964"/>
      <c r="AD1964"/>
      <c r="AE1964"/>
    </row>
    <row r="1965" spans="14:31" x14ac:dyDescent="0.3">
      <c r="N1965"/>
      <c r="O1965"/>
      <c r="AD1965"/>
      <c r="AE1965"/>
    </row>
    <row r="1966" spans="14:31" x14ac:dyDescent="0.3">
      <c r="N1966"/>
      <c r="O1966"/>
      <c r="AD1966"/>
      <c r="AE1966"/>
    </row>
    <row r="1967" spans="14:31" x14ac:dyDescent="0.3">
      <c r="N1967"/>
      <c r="O1967"/>
      <c r="AD1967"/>
      <c r="AE1967"/>
    </row>
    <row r="1968" spans="14:31" x14ac:dyDescent="0.3">
      <c r="N1968"/>
      <c r="O1968"/>
      <c r="AD1968"/>
      <c r="AE1968"/>
    </row>
    <row r="1969" spans="14:31" x14ac:dyDescent="0.3">
      <c r="N1969"/>
      <c r="O1969"/>
      <c r="AD1969"/>
      <c r="AE1969"/>
    </row>
    <row r="1970" spans="14:31" x14ac:dyDescent="0.3">
      <c r="N1970"/>
      <c r="O1970"/>
      <c r="AD1970"/>
      <c r="AE1970"/>
    </row>
    <row r="1971" spans="14:31" x14ac:dyDescent="0.3">
      <c r="N1971"/>
      <c r="O1971"/>
      <c r="AD1971"/>
      <c r="AE1971"/>
    </row>
    <row r="1972" spans="14:31" x14ac:dyDescent="0.3">
      <c r="N1972"/>
      <c r="O1972"/>
      <c r="AD1972"/>
      <c r="AE1972"/>
    </row>
    <row r="1973" spans="14:31" x14ac:dyDescent="0.3">
      <c r="N1973"/>
      <c r="O1973"/>
      <c r="AD1973"/>
      <c r="AE1973"/>
    </row>
    <row r="1974" spans="14:31" x14ac:dyDescent="0.3">
      <c r="N1974"/>
      <c r="O1974"/>
      <c r="AD1974"/>
      <c r="AE1974"/>
    </row>
    <row r="1975" spans="14:31" x14ac:dyDescent="0.3">
      <c r="N1975"/>
      <c r="O1975"/>
      <c r="AD1975"/>
      <c r="AE1975"/>
    </row>
    <row r="1976" spans="14:31" x14ac:dyDescent="0.3">
      <c r="N1976"/>
      <c r="O1976"/>
      <c r="AD1976"/>
      <c r="AE1976"/>
    </row>
    <row r="1977" spans="14:31" x14ac:dyDescent="0.3">
      <c r="N1977"/>
      <c r="O1977"/>
      <c r="AD1977"/>
      <c r="AE1977"/>
    </row>
    <row r="1978" spans="14:31" x14ac:dyDescent="0.3">
      <c r="N1978"/>
      <c r="O1978"/>
      <c r="AD1978"/>
      <c r="AE1978"/>
    </row>
    <row r="1979" spans="14:31" x14ac:dyDescent="0.3">
      <c r="N1979"/>
      <c r="O1979"/>
      <c r="AD1979"/>
      <c r="AE1979"/>
    </row>
    <row r="1980" spans="14:31" x14ac:dyDescent="0.3">
      <c r="N1980"/>
      <c r="O1980"/>
      <c r="AD1980"/>
      <c r="AE1980"/>
    </row>
    <row r="1981" spans="14:31" x14ac:dyDescent="0.3">
      <c r="N1981"/>
      <c r="O1981"/>
      <c r="AD1981"/>
      <c r="AE1981"/>
    </row>
    <row r="1982" spans="14:31" x14ac:dyDescent="0.3">
      <c r="N1982"/>
      <c r="O1982"/>
      <c r="AD1982"/>
      <c r="AE1982"/>
    </row>
    <row r="1983" spans="14:31" x14ac:dyDescent="0.3">
      <c r="N1983"/>
      <c r="O1983"/>
      <c r="AD1983"/>
      <c r="AE1983"/>
    </row>
    <row r="1984" spans="14:31" x14ac:dyDescent="0.3">
      <c r="N1984"/>
      <c r="O1984"/>
      <c r="AD1984"/>
      <c r="AE1984"/>
    </row>
    <row r="1985" spans="14:31" x14ac:dyDescent="0.3">
      <c r="N1985"/>
      <c r="O1985"/>
      <c r="AD1985"/>
      <c r="AE1985"/>
    </row>
    <row r="1986" spans="14:31" x14ac:dyDescent="0.3">
      <c r="N1986"/>
      <c r="O1986"/>
      <c r="AD1986"/>
      <c r="AE1986"/>
    </row>
    <row r="1987" spans="14:31" x14ac:dyDescent="0.3">
      <c r="N1987"/>
      <c r="O1987"/>
      <c r="AD1987"/>
      <c r="AE1987"/>
    </row>
    <row r="1988" spans="14:31" x14ac:dyDescent="0.3">
      <c r="N1988"/>
      <c r="O1988"/>
      <c r="AD1988"/>
      <c r="AE1988"/>
    </row>
    <row r="1989" spans="14:31" x14ac:dyDescent="0.3">
      <c r="N1989"/>
      <c r="O1989"/>
      <c r="AD1989"/>
      <c r="AE1989"/>
    </row>
    <row r="1990" spans="14:31" x14ac:dyDescent="0.3">
      <c r="N1990"/>
      <c r="O1990"/>
      <c r="AD1990"/>
      <c r="AE1990"/>
    </row>
    <row r="1991" spans="14:31" x14ac:dyDescent="0.3">
      <c r="N1991"/>
      <c r="O1991"/>
      <c r="AD1991"/>
      <c r="AE1991"/>
    </row>
    <row r="1992" spans="14:31" x14ac:dyDescent="0.3">
      <c r="N1992"/>
      <c r="O1992"/>
      <c r="AD1992"/>
      <c r="AE1992"/>
    </row>
    <row r="1993" spans="14:31" x14ac:dyDescent="0.3">
      <c r="N1993"/>
      <c r="O1993"/>
      <c r="AD1993"/>
      <c r="AE1993"/>
    </row>
    <row r="1994" spans="14:31" x14ac:dyDescent="0.3">
      <c r="N1994"/>
      <c r="O1994"/>
      <c r="AD1994"/>
      <c r="AE1994"/>
    </row>
    <row r="1995" spans="14:31" x14ac:dyDescent="0.3">
      <c r="N1995"/>
      <c r="O1995"/>
      <c r="AD1995"/>
      <c r="AE1995"/>
    </row>
    <row r="1996" spans="14:31" x14ac:dyDescent="0.3">
      <c r="N1996"/>
      <c r="O1996"/>
      <c r="AD1996"/>
      <c r="AE1996"/>
    </row>
    <row r="1997" spans="14:31" x14ac:dyDescent="0.3">
      <c r="N1997"/>
      <c r="O1997"/>
      <c r="AD1997"/>
      <c r="AE1997"/>
    </row>
    <row r="1998" spans="14:31" x14ac:dyDescent="0.3">
      <c r="N1998"/>
      <c r="O1998"/>
      <c r="AD1998"/>
      <c r="AE1998"/>
    </row>
    <row r="1999" spans="14:31" x14ac:dyDescent="0.3">
      <c r="N1999"/>
      <c r="O1999"/>
      <c r="AD1999"/>
      <c r="AE1999"/>
    </row>
    <row r="2000" spans="14:31" x14ac:dyDescent="0.3">
      <c r="N2000"/>
      <c r="O2000"/>
      <c r="AD2000"/>
      <c r="AE2000"/>
    </row>
    <row r="2001" spans="14:31" x14ac:dyDescent="0.3">
      <c r="N2001"/>
      <c r="O2001"/>
      <c r="AD2001"/>
      <c r="AE2001"/>
    </row>
    <row r="2002" spans="14:31" x14ac:dyDescent="0.3">
      <c r="N2002"/>
      <c r="O2002"/>
      <c r="AD2002"/>
      <c r="AE2002"/>
    </row>
    <row r="2003" spans="14:31" x14ac:dyDescent="0.3">
      <c r="N2003"/>
      <c r="O2003"/>
      <c r="AD2003"/>
      <c r="AE2003"/>
    </row>
    <row r="2004" spans="14:31" x14ac:dyDescent="0.3">
      <c r="N2004"/>
      <c r="O2004"/>
      <c r="AD2004"/>
      <c r="AE2004"/>
    </row>
    <row r="2005" spans="14:31" x14ac:dyDescent="0.3">
      <c r="N2005"/>
      <c r="O2005"/>
      <c r="AD2005"/>
      <c r="AE2005"/>
    </row>
    <row r="2006" spans="14:31" x14ac:dyDescent="0.3">
      <c r="N2006"/>
      <c r="O2006"/>
      <c r="AD2006"/>
      <c r="AE2006"/>
    </row>
    <row r="2007" spans="14:31" x14ac:dyDescent="0.3">
      <c r="N2007"/>
      <c r="O2007"/>
      <c r="AD2007"/>
      <c r="AE2007"/>
    </row>
    <row r="2008" spans="14:31" x14ac:dyDescent="0.3">
      <c r="N2008"/>
      <c r="O2008"/>
      <c r="AD2008"/>
      <c r="AE2008"/>
    </row>
    <row r="2009" spans="14:31" x14ac:dyDescent="0.3">
      <c r="N2009"/>
      <c r="O2009"/>
      <c r="AD2009"/>
      <c r="AE2009"/>
    </row>
    <row r="2010" spans="14:31" x14ac:dyDescent="0.3">
      <c r="N2010"/>
      <c r="O2010"/>
      <c r="AD2010"/>
      <c r="AE2010"/>
    </row>
    <row r="2011" spans="14:31" x14ac:dyDescent="0.3">
      <c r="N2011"/>
      <c r="O2011"/>
      <c r="AD2011"/>
      <c r="AE2011"/>
    </row>
    <row r="2012" spans="14:31" x14ac:dyDescent="0.3">
      <c r="N2012"/>
      <c r="O2012"/>
      <c r="AD2012"/>
      <c r="AE2012"/>
    </row>
    <row r="2013" spans="14:31" x14ac:dyDescent="0.3">
      <c r="N2013"/>
      <c r="O2013"/>
      <c r="AD2013"/>
      <c r="AE2013"/>
    </row>
    <row r="2014" spans="14:31" x14ac:dyDescent="0.3">
      <c r="N2014"/>
      <c r="O2014"/>
      <c r="AD2014"/>
      <c r="AE2014"/>
    </row>
    <row r="2015" spans="14:31" x14ac:dyDescent="0.3">
      <c r="N2015"/>
      <c r="O2015"/>
      <c r="AD2015"/>
      <c r="AE2015"/>
    </row>
    <row r="2016" spans="14:31" x14ac:dyDescent="0.3">
      <c r="N2016"/>
      <c r="O2016"/>
      <c r="AD2016"/>
      <c r="AE2016"/>
    </row>
    <row r="2017" spans="14:31" x14ac:dyDescent="0.3">
      <c r="N2017"/>
      <c r="O2017"/>
      <c r="AD2017"/>
      <c r="AE2017"/>
    </row>
    <row r="2018" spans="14:31" x14ac:dyDescent="0.3">
      <c r="N2018"/>
      <c r="O2018"/>
      <c r="AD2018"/>
      <c r="AE2018"/>
    </row>
    <row r="2019" spans="14:31" x14ac:dyDescent="0.3">
      <c r="N2019"/>
      <c r="O2019"/>
      <c r="AD2019"/>
      <c r="AE2019"/>
    </row>
    <row r="2020" spans="14:31" x14ac:dyDescent="0.3">
      <c r="N2020"/>
      <c r="O2020"/>
      <c r="AD2020"/>
      <c r="AE2020"/>
    </row>
    <row r="2021" spans="14:31" x14ac:dyDescent="0.3">
      <c r="N2021"/>
      <c r="O2021"/>
      <c r="AD2021"/>
      <c r="AE2021"/>
    </row>
    <row r="2022" spans="14:31" x14ac:dyDescent="0.3">
      <c r="N2022"/>
      <c r="O2022"/>
      <c r="AD2022"/>
      <c r="AE2022"/>
    </row>
    <row r="2023" spans="14:31" x14ac:dyDescent="0.3">
      <c r="N2023"/>
      <c r="O2023"/>
      <c r="AD2023"/>
      <c r="AE2023"/>
    </row>
    <row r="2024" spans="14:31" x14ac:dyDescent="0.3">
      <c r="N2024"/>
      <c r="O2024"/>
      <c r="AD2024"/>
      <c r="AE2024"/>
    </row>
    <row r="2025" spans="14:31" x14ac:dyDescent="0.3">
      <c r="N2025"/>
      <c r="O2025"/>
      <c r="AD2025"/>
      <c r="AE2025"/>
    </row>
    <row r="2026" spans="14:31" x14ac:dyDescent="0.3">
      <c r="N2026"/>
      <c r="O2026"/>
      <c r="AD2026"/>
      <c r="AE2026"/>
    </row>
    <row r="2027" spans="14:31" x14ac:dyDescent="0.3">
      <c r="N2027"/>
      <c r="O2027"/>
      <c r="AD2027"/>
      <c r="AE2027"/>
    </row>
    <row r="2028" spans="14:31" x14ac:dyDescent="0.3">
      <c r="N2028"/>
      <c r="O2028"/>
      <c r="AD2028"/>
      <c r="AE2028"/>
    </row>
    <row r="2029" spans="14:31" x14ac:dyDescent="0.3">
      <c r="N2029"/>
      <c r="O2029"/>
      <c r="AD2029"/>
      <c r="AE2029"/>
    </row>
    <row r="2030" spans="14:31" x14ac:dyDescent="0.3">
      <c r="N2030"/>
      <c r="O2030"/>
      <c r="AD2030"/>
      <c r="AE2030"/>
    </row>
    <row r="2031" spans="14:31" x14ac:dyDescent="0.3">
      <c r="N2031"/>
      <c r="O2031"/>
      <c r="AD2031"/>
      <c r="AE2031"/>
    </row>
    <row r="2032" spans="14:31" x14ac:dyDescent="0.3">
      <c r="N2032"/>
      <c r="O2032"/>
      <c r="AD2032"/>
      <c r="AE2032"/>
    </row>
    <row r="2033" spans="14:31" x14ac:dyDescent="0.3">
      <c r="N2033"/>
      <c r="O2033"/>
      <c r="AD2033"/>
      <c r="AE2033"/>
    </row>
    <row r="2034" spans="14:31" x14ac:dyDescent="0.3">
      <c r="N2034"/>
      <c r="O2034"/>
      <c r="AD2034"/>
      <c r="AE2034"/>
    </row>
    <row r="2035" spans="14:31" x14ac:dyDescent="0.3">
      <c r="N2035"/>
      <c r="O2035"/>
      <c r="AD2035"/>
      <c r="AE2035"/>
    </row>
    <row r="2036" spans="14:31" x14ac:dyDescent="0.3">
      <c r="N2036"/>
      <c r="O2036"/>
      <c r="AD2036"/>
      <c r="AE2036"/>
    </row>
    <row r="2037" spans="14:31" x14ac:dyDescent="0.3">
      <c r="N2037"/>
      <c r="O2037"/>
      <c r="AD2037"/>
      <c r="AE2037"/>
    </row>
    <row r="2038" spans="14:31" x14ac:dyDescent="0.3">
      <c r="N2038"/>
      <c r="O2038"/>
      <c r="AD2038"/>
      <c r="AE2038"/>
    </row>
    <row r="2039" spans="14:31" x14ac:dyDescent="0.3">
      <c r="N2039"/>
      <c r="O2039"/>
      <c r="AD2039"/>
      <c r="AE2039"/>
    </row>
    <row r="2040" spans="14:31" x14ac:dyDescent="0.3">
      <c r="N2040"/>
      <c r="O2040"/>
      <c r="AD2040"/>
      <c r="AE2040"/>
    </row>
    <row r="2041" spans="14:31" x14ac:dyDescent="0.3">
      <c r="N2041"/>
      <c r="O2041"/>
      <c r="AD2041"/>
      <c r="AE2041"/>
    </row>
    <row r="2042" spans="14:31" x14ac:dyDescent="0.3">
      <c r="N2042"/>
      <c r="O2042"/>
      <c r="AD2042"/>
      <c r="AE2042"/>
    </row>
    <row r="2043" spans="14:31" x14ac:dyDescent="0.3">
      <c r="N2043"/>
      <c r="O2043"/>
      <c r="AD2043"/>
      <c r="AE2043"/>
    </row>
    <row r="2044" spans="14:31" x14ac:dyDescent="0.3">
      <c r="N2044"/>
      <c r="O2044"/>
      <c r="AD2044"/>
      <c r="AE2044"/>
    </row>
    <row r="2045" spans="14:31" x14ac:dyDescent="0.3">
      <c r="N2045"/>
      <c r="O2045"/>
      <c r="AD2045"/>
      <c r="AE2045"/>
    </row>
    <row r="2046" spans="14:31" x14ac:dyDescent="0.3">
      <c r="N2046"/>
      <c r="O2046"/>
      <c r="AD2046"/>
      <c r="AE2046"/>
    </row>
    <row r="2047" spans="14:31" x14ac:dyDescent="0.3">
      <c r="N2047"/>
      <c r="O2047"/>
      <c r="AD2047"/>
      <c r="AE2047"/>
    </row>
    <row r="2048" spans="14:31" x14ac:dyDescent="0.3">
      <c r="N2048"/>
      <c r="O2048"/>
      <c r="AD2048"/>
      <c r="AE2048"/>
    </row>
    <row r="2049" spans="14:31" x14ac:dyDescent="0.3">
      <c r="N2049"/>
      <c r="O2049"/>
      <c r="AD2049"/>
      <c r="AE2049"/>
    </row>
    <row r="2050" spans="14:31" x14ac:dyDescent="0.3">
      <c r="N2050"/>
      <c r="O2050"/>
      <c r="AD2050"/>
      <c r="AE2050"/>
    </row>
    <row r="2051" spans="14:31" x14ac:dyDescent="0.3">
      <c r="N2051"/>
      <c r="O2051"/>
      <c r="AD2051"/>
      <c r="AE2051"/>
    </row>
    <row r="2052" spans="14:31" x14ac:dyDescent="0.3">
      <c r="N2052"/>
      <c r="O2052"/>
      <c r="AD2052"/>
      <c r="AE2052"/>
    </row>
    <row r="2053" spans="14:31" x14ac:dyDescent="0.3">
      <c r="N2053"/>
      <c r="O2053"/>
      <c r="AD2053"/>
      <c r="AE2053"/>
    </row>
    <row r="2054" spans="14:31" x14ac:dyDescent="0.3">
      <c r="N2054"/>
      <c r="O2054"/>
      <c r="AD2054"/>
      <c r="AE2054"/>
    </row>
    <row r="2055" spans="14:31" x14ac:dyDescent="0.3">
      <c r="N2055"/>
      <c r="O2055"/>
      <c r="AD2055"/>
      <c r="AE2055"/>
    </row>
    <row r="2056" spans="14:31" x14ac:dyDescent="0.3">
      <c r="N2056"/>
      <c r="O2056"/>
      <c r="AD2056"/>
      <c r="AE2056"/>
    </row>
    <row r="2057" spans="14:31" x14ac:dyDescent="0.3">
      <c r="N2057"/>
      <c r="O2057"/>
      <c r="AD2057"/>
      <c r="AE2057"/>
    </row>
    <row r="2058" spans="14:31" x14ac:dyDescent="0.3">
      <c r="N2058"/>
      <c r="O2058"/>
      <c r="AD2058"/>
      <c r="AE2058"/>
    </row>
    <row r="2059" spans="14:31" x14ac:dyDescent="0.3">
      <c r="N2059"/>
      <c r="O2059"/>
      <c r="AD2059"/>
      <c r="AE2059"/>
    </row>
    <row r="2060" spans="14:31" x14ac:dyDescent="0.3">
      <c r="N2060"/>
      <c r="O2060"/>
      <c r="AD2060"/>
      <c r="AE2060"/>
    </row>
    <row r="2061" spans="14:31" x14ac:dyDescent="0.3">
      <c r="N2061"/>
      <c r="O2061"/>
      <c r="AD2061"/>
      <c r="AE2061"/>
    </row>
    <row r="2062" spans="14:31" x14ac:dyDescent="0.3">
      <c r="N2062"/>
      <c r="O2062"/>
      <c r="AD2062"/>
      <c r="AE2062"/>
    </row>
    <row r="2063" spans="14:31" x14ac:dyDescent="0.3">
      <c r="N2063"/>
      <c r="O2063"/>
      <c r="AD2063"/>
      <c r="AE2063"/>
    </row>
    <row r="2064" spans="14:31" x14ac:dyDescent="0.3">
      <c r="N2064"/>
      <c r="O2064"/>
      <c r="AD2064"/>
      <c r="AE2064"/>
    </row>
    <row r="2065" spans="14:31" x14ac:dyDescent="0.3">
      <c r="N2065"/>
      <c r="O2065"/>
      <c r="AD2065"/>
      <c r="AE2065"/>
    </row>
    <row r="2066" spans="14:31" x14ac:dyDescent="0.3">
      <c r="N2066"/>
      <c r="O2066"/>
      <c r="AD2066"/>
      <c r="AE2066"/>
    </row>
    <row r="2067" spans="14:31" x14ac:dyDescent="0.3">
      <c r="N2067"/>
      <c r="O2067"/>
      <c r="AD2067"/>
      <c r="AE2067"/>
    </row>
    <row r="2068" spans="14:31" x14ac:dyDescent="0.3">
      <c r="N2068"/>
      <c r="O2068"/>
      <c r="AD2068"/>
      <c r="AE2068"/>
    </row>
    <row r="2069" spans="14:31" x14ac:dyDescent="0.3">
      <c r="N2069"/>
      <c r="O2069"/>
      <c r="AD2069"/>
      <c r="AE2069"/>
    </row>
    <row r="2070" spans="14:31" x14ac:dyDescent="0.3">
      <c r="N2070"/>
      <c r="O2070"/>
      <c r="AD2070"/>
      <c r="AE2070"/>
    </row>
    <row r="2071" spans="14:31" x14ac:dyDescent="0.3">
      <c r="N2071"/>
      <c r="O2071"/>
      <c r="AD2071"/>
      <c r="AE2071"/>
    </row>
    <row r="2072" spans="14:31" x14ac:dyDescent="0.3">
      <c r="N2072"/>
      <c r="O2072"/>
      <c r="AD2072"/>
      <c r="AE2072"/>
    </row>
    <row r="2073" spans="14:31" x14ac:dyDescent="0.3">
      <c r="N2073"/>
      <c r="O2073"/>
      <c r="AD2073"/>
      <c r="AE2073"/>
    </row>
    <row r="2074" spans="14:31" x14ac:dyDescent="0.3">
      <c r="N2074"/>
      <c r="O2074"/>
      <c r="AD2074"/>
      <c r="AE2074"/>
    </row>
    <row r="2075" spans="14:31" x14ac:dyDescent="0.3">
      <c r="N2075"/>
      <c r="O2075"/>
      <c r="AD2075"/>
      <c r="AE2075"/>
    </row>
    <row r="2076" spans="14:31" x14ac:dyDescent="0.3">
      <c r="N2076"/>
      <c r="O2076"/>
      <c r="AD2076"/>
      <c r="AE2076"/>
    </row>
    <row r="2077" spans="14:31" x14ac:dyDescent="0.3">
      <c r="N2077"/>
      <c r="O2077"/>
      <c r="AD2077"/>
      <c r="AE2077"/>
    </row>
    <row r="2078" spans="14:31" x14ac:dyDescent="0.3">
      <c r="N2078"/>
      <c r="O2078"/>
      <c r="AD2078"/>
      <c r="AE2078"/>
    </row>
    <row r="2079" spans="14:31" x14ac:dyDescent="0.3">
      <c r="N2079"/>
      <c r="O2079"/>
      <c r="AD2079"/>
      <c r="AE2079"/>
    </row>
    <row r="2080" spans="14:31" x14ac:dyDescent="0.3">
      <c r="N2080"/>
      <c r="O2080"/>
      <c r="AD2080"/>
      <c r="AE2080"/>
    </row>
    <row r="2081" spans="14:31" x14ac:dyDescent="0.3">
      <c r="N2081"/>
      <c r="O2081"/>
      <c r="AD2081"/>
      <c r="AE2081"/>
    </row>
    <row r="2082" spans="14:31" x14ac:dyDescent="0.3">
      <c r="N2082"/>
      <c r="O2082"/>
      <c r="AD2082"/>
      <c r="AE2082"/>
    </row>
    <row r="2083" spans="14:31" x14ac:dyDescent="0.3">
      <c r="N2083"/>
      <c r="O2083"/>
      <c r="AD2083"/>
      <c r="AE2083"/>
    </row>
    <row r="2084" spans="14:31" x14ac:dyDescent="0.3">
      <c r="N2084"/>
      <c r="O2084"/>
      <c r="AD2084"/>
      <c r="AE2084"/>
    </row>
    <row r="2085" spans="14:31" x14ac:dyDescent="0.3">
      <c r="N2085"/>
      <c r="O2085"/>
      <c r="AD2085"/>
      <c r="AE2085"/>
    </row>
    <row r="2086" spans="14:31" x14ac:dyDescent="0.3">
      <c r="N2086"/>
      <c r="O2086"/>
      <c r="AD2086"/>
      <c r="AE2086"/>
    </row>
    <row r="2087" spans="14:31" x14ac:dyDescent="0.3">
      <c r="N2087"/>
      <c r="O2087"/>
      <c r="AD2087"/>
      <c r="AE2087"/>
    </row>
    <row r="2088" spans="14:31" x14ac:dyDescent="0.3">
      <c r="N2088"/>
      <c r="O2088"/>
      <c r="AD2088"/>
      <c r="AE2088"/>
    </row>
    <row r="2089" spans="14:31" x14ac:dyDescent="0.3">
      <c r="N2089"/>
      <c r="O2089"/>
      <c r="AD2089"/>
      <c r="AE2089"/>
    </row>
    <row r="2090" spans="14:31" x14ac:dyDescent="0.3">
      <c r="N2090"/>
      <c r="O2090"/>
      <c r="AD2090"/>
      <c r="AE2090"/>
    </row>
    <row r="2091" spans="14:31" x14ac:dyDescent="0.3">
      <c r="N2091"/>
      <c r="O2091"/>
      <c r="AD2091"/>
      <c r="AE2091"/>
    </row>
    <row r="2092" spans="14:31" x14ac:dyDescent="0.3">
      <c r="N2092"/>
      <c r="O2092"/>
      <c r="AD2092"/>
      <c r="AE2092"/>
    </row>
    <row r="2093" spans="14:31" x14ac:dyDescent="0.3">
      <c r="N2093"/>
      <c r="O2093"/>
      <c r="AD2093"/>
      <c r="AE2093"/>
    </row>
    <row r="2094" spans="14:31" x14ac:dyDescent="0.3">
      <c r="N2094"/>
      <c r="O2094"/>
      <c r="AD2094"/>
      <c r="AE2094"/>
    </row>
    <row r="2095" spans="14:31" x14ac:dyDescent="0.3">
      <c r="N2095"/>
      <c r="O2095"/>
      <c r="AD2095"/>
      <c r="AE2095"/>
    </row>
    <row r="2096" spans="14:31" x14ac:dyDescent="0.3">
      <c r="N2096"/>
      <c r="O2096"/>
      <c r="AD2096"/>
      <c r="AE2096"/>
    </row>
    <row r="2097" spans="14:31" x14ac:dyDescent="0.3">
      <c r="N2097"/>
      <c r="O2097"/>
      <c r="AD2097"/>
      <c r="AE2097"/>
    </row>
    <row r="2098" spans="14:31" x14ac:dyDescent="0.3">
      <c r="N2098"/>
      <c r="O2098"/>
      <c r="AD2098"/>
      <c r="AE2098"/>
    </row>
    <row r="2099" spans="14:31" x14ac:dyDescent="0.3">
      <c r="N2099"/>
      <c r="O2099"/>
      <c r="AD2099"/>
      <c r="AE2099"/>
    </row>
    <row r="2100" spans="14:31" x14ac:dyDescent="0.3">
      <c r="N2100"/>
      <c r="O2100"/>
      <c r="AD2100"/>
      <c r="AE2100"/>
    </row>
    <row r="2101" spans="14:31" x14ac:dyDescent="0.3">
      <c r="N2101"/>
      <c r="O2101"/>
      <c r="AD2101"/>
      <c r="AE2101"/>
    </row>
    <row r="2102" spans="14:31" x14ac:dyDescent="0.3">
      <c r="N2102"/>
      <c r="O2102"/>
      <c r="AD2102"/>
      <c r="AE2102"/>
    </row>
    <row r="2103" spans="14:31" x14ac:dyDescent="0.3">
      <c r="N2103"/>
      <c r="O2103"/>
      <c r="AD2103"/>
      <c r="AE2103"/>
    </row>
    <row r="2104" spans="14:31" x14ac:dyDescent="0.3">
      <c r="N2104"/>
      <c r="O2104"/>
      <c r="AD2104"/>
      <c r="AE2104"/>
    </row>
    <row r="2105" spans="14:31" x14ac:dyDescent="0.3">
      <c r="N2105"/>
      <c r="O2105"/>
      <c r="AD2105"/>
      <c r="AE2105"/>
    </row>
    <row r="2106" spans="14:31" x14ac:dyDescent="0.3">
      <c r="N2106"/>
      <c r="O2106"/>
      <c r="AD2106"/>
      <c r="AE2106"/>
    </row>
    <row r="2107" spans="14:31" x14ac:dyDescent="0.3">
      <c r="N2107"/>
      <c r="O2107"/>
      <c r="AD2107"/>
      <c r="AE2107"/>
    </row>
    <row r="2108" spans="14:31" x14ac:dyDescent="0.3">
      <c r="N2108"/>
      <c r="O2108"/>
      <c r="AD2108"/>
      <c r="AE2108"/>
    </row>
    <row r="2109" spans="14:31" x14ac:dyDescent="0.3">
      <c r="N2109"/>
      <c r="O2109"/>
      <c r="AD2109"/>
      <c r="AE2109"/>
    </row>
    <row r="2110" spans="14:31" x14ac:dyDescent="0.3">
      <c r="N2110"/>
      <c r="O2110"/>
      <c r="AD2110"/>
      <c r="AE2110"/>
    </row>
    <row r="2111" spans="14:31" x14ac:dyDescent="0.3">
      <c r="N2111"/>
      <c r="O2111"/>
      <c r="AD2111"/>
      <c r="AE2111"/>
    </row>
    <row r="2112" spans="14:31" x14ac:dyDescent="0.3">
      <c r="N2112"/>
      <c r="O2112"/>
      <c r="AD2112"/>
      <c r="AE2112"/>
    </row>
    <row r="2113" spans="14:31" x14ac:dyDescent="0.3">
      <c r="N2113"/>
      <c r="O2113"/>
      <c r="AD2113"/>
      <c r="AE2113"/>
    </row>
    <row r="2114" spans="14:31" x14ac:dyDescent="0.3">
      <c r="N2114"/>
      <c r="O2114"/>
      <c r="AD2114"/>
      <c r="AE2114"/>
    </row>
    <row r="2115" spans="14:31" x14ac:dyDescent="0.3">
      <c r="N2115"/>
      <c r="O2115"/>
      <c r="AD2115"/>
      <c r="AE2115"/>
    </row>
    <row r="2116" spans="14:31" x14ac:dyDescent="0.3">
      <c r="N2116"/>
      <c r="O2116"/>
      <c r="AD2116"/>
      <c r="AE2116"/>
    </row>
    <row r="2117" spans="14:31" x14ac:dyDescent="0.3">
      <c r="N2117"/>
      <c r="O2117"/>
      <c r="AD2117"/>
      <c r="AE2117"/>
    </row>
    <row r="2118" spans="14:31" x14ac:dyDescent="0.3">
      <c r="N2118"/>
      <c r="O2118"/>
      <c r="AD2118"/>
      <c r="AE2118"/>
    </row>
    <row r="2119" spans="14:31" x14ac:dyDescent="0.3">
      <c r="N2119"/>
      <c r="O2119"/>
      <c r="AD2119"/>
      <c r="AE2119"/>
    </row>
    <row r="2120" spans="14:31" x14ac:dyDescent="0.3">
      <c r="N2120"/>
      <c r="O2120"/>
      <c r="AD2120"/>
      <c r="AE2120"/>
    </row>
    <row r="2121" spans="14:31" x14ac:dyDescent="0.3">
      <c r="N2121"/>
      <c r="O2121"/>
      <c r="AD2121"/>
      <c r="AE2121"/>
    </row>
    <row r="2122" spans="14:31" x14ac:dyDescent="0.3">
      <c r="N2122"/>
      <c r="O2122"/>
      <c r="AD2122"/>
      <c r="AE2122"/>
    </row>
    <row r="2123" spans="14:31" x14ac:dyDescent="0.3">
      <c r="N2123"/>
      <c r="O2123"/>
      <c r="AD2123"/>
      <c r="AE2123"/>
    </row>
    <row r="2124" spans="14:31" x14ac:dyDescent="0.3">
      <c r="N2124"/>
      <c r="O2124"/>
      <c r="AD2124"/>
      <c r="AE2124"/>
    </row>
    <row r="2125" spans="14:31" x14ac:dyDescent="0.3">
      <c r="N2125"/>
      <c r="O2125"/>
      <c r="AD2125"/>
      <c r="AE2125"/>
    </row>
    <row r="2126" spans="14:31" x14ac:dyDescent="0.3">
      <c r="N2126"/>
      <c r="O2126"/>
      <c r="AD2126"/>
      <c r="AE2126"/>
    </row>
    <row r="2127" spans="14:31" x14ac:dyDescent="0.3">
      <c r="N2127"/>
      <c r="O2127"/>
      <c r="AD2127"/>
      <c r="AE2127"/>
    </row>
    <row r="2128" spans="14:31" x14ac:dyDescent="0.3">
      <c r="N2128"/>
      <c r="O2128"/>
      <c r="AD2128"/>
      <c r="AE2128"/>
    </row>
    <row r="2129" spans="14:31" x14ac:dyDescent="0.3">
      <c r="N2129"/>
      <c r="O2129"/>
      <c r="AD2129"/>
      <c r="AE2129"/>
    </row>
    <row r="2130" spans="14:31" x14ac:dyDescent="0.3">
      <c r="N2130"/>
      <c r="O2130"/>
      <c r="AD2130"/>
      <c r="AE2130"/>
    </row>
    <row r="2131" spans="14:31" x14ac:dyDescent="0.3">
      <c r="N2131"/>
      <c r="O2131"/>
      <c r="AD2131"/>
      <c r="AE2131"/>
    </row>
    <row r="2132" spans="14:31" x14ac:dyDescent="0.3">
      <c r="N2132"/>
      <c r="O2132"/>
      <c r="AD2132"/>
      <c r="AE2132"/>
    </row>
    <row r="2133" spans="14:31" x14ac:dyDescent="0.3">
      <c r="N2133"/>
      <c r="O2133"/>
      <c r="AD2133"/>
      <c r="AE2133"/>
    </row>
    <row r="2134" spans="14:31" x14ac:dyDescent="0.3">
      <c r="N2134"/>
      <c r="O2134"/>
      <c r="AD2134"/>
      <c r="AE2134"/>
    </row>
    <row r="2135" spans="14:31" x14ac:dyDescent="0.3">
      <c r="N2135"/>
      <c r="O2135"/>
      <c r="AD2135"/>
      <c r="AE2135"/>
    </row>
    <row r="2136" spans="14:31" x14ac:dyDescent="0.3">
      <c r="N2136"/>
      <c r="O2136"/>
      <c r="AD2136"/>
      <c r="AE2136"/>
    </row>
    <row r="2137" spans="14:31" x14ac:dyDescent="0.3">
      <c r="N2137"/>
      <c r="O2137"/>
      <c r="AD2137"/>
      <c r="AE2137"/>
    </row>
    <row r="2138" spans="14:31" x14ac:dyDescent="0.3">
      <c r="N2138"/>
      <c r="O2138"/>
      <c r="AD2138"/>
      <c r="AE2138"/>
    </row>
    <row r="2139" spans="14:31" x14ac:dyDescent="0.3">
      <c r="N2139"/>
      <c r="O2139"/>
      <c r="AD2139"/>
      <c r="AE2139"/>
    </row>
    <row r="2140" spans="14:31" x14ac:dyDescent="0.3">
      <c r="N2140"/>
      <c r="O2140"/>
      <c r="AD2140"/>
      <c r="AE2140"/>
    </row>
    <row r="2141" spans="14:31" x14ac:dyDescent="0.3">
      <c r="N2141"/>
      <c r="O2141"/>
      <c r="AD2141"/>
      <c r="AE2141"/>
    </row>
    <row r="2142" spans="14:31" x14ac:dyDescent="0.3">
      <c r="N2142"/>
      <c r="O2142"/>
      <c r="AD2142"/>
      <c r="AE2142"/>
    </row>
    <row r="2143" spans="14:31" x14ac:dyDescent="0.3">
      <c r="N2143"/>
      <c r="O2143"/>
      <c r="AD2143"/>
      <c r="AE2143"/>
    </row>
    <row r="2144" spans="14:31" x14ac:dyDescent="0.3">
      <c r="N2144"/>
      <c r="O2144"/>
      <c r="AD2144"/>
      <c r="AE2144"/>
    </row>
    <row r="2145" spans="14:31" x14ac:dyDescent="0.3">
      <c r="N2145"/>
      <c r="O2145"/>
      <c r="AD2145"/>
      <c r="AE2145"/>
    </row>
    <row r="2146" spans="14:31" x14ac:dyDescent="0.3">
      <c r="N2146"/>
      <c r="O2146"/>
      <c r="AD2146"/>
      <c r="AE2146"/>
    </row>
    <row r="2147" spans="14:31" x14ac:dyDescent="0.3">
      <c r="N2147"/>
      <c r="O2147"/>
      <c r="AD2147"/>
      <c r="AE2147"/>
    </row>
    <row r="2148" spans="14:31" x14ac:dyDescent="0.3">
      <c r="N2148"/>
      <c r="O2148"/>
      <c r="AD2148"/>
      <c r="AE2148"/>
    </row>
    <row r="2149" spans="14:31" x14ac:dyDescent="0.3">
      <c r="N2149"/>
      <c r="O2149"/>
      <c r="AD2149"/>
      <c r="AE2149"/>
    </row>
    <row r="2150" spans="14:31" x14ac:dyDescent="0.3">
      <c r="N2150"/>
      <c r="O2150"/>
      <c r="AD2150"/>
      <c r="AE2150"/>
    </row>
    <row r="2151" spans="14:31" x14ac:dyDescent="0.3">
      <c r="N2151"/>
      <c r="O2151"/>
      <c r="AD2151"/>
      <c r="AE2151"/>
    </row>
    <row r="2152" spans="14:31" x14ac:dyDescent="0.3">
      <c r="N2152"/>
      <c r="O2152"/>
      <c r="AD2152"/>
      <c r="AE2152"/>
    </row>
    <row r="2153" spans="14:31" x14ac:dyDescent="0.3">
      <c r="N2153"/>
      <c r="O2153"/>
      <c r="AD2153"/>
      <c r="AE2153"/>
    </row>
    <row r="2154" spans="14:31" x14ac:dyDescent="0.3">
      <c r="N2154"/>
      <c r="O2154"/>
      <c r="AD2154"/>
      <c r="AE2154"/>
    </row>
    <row r="2155" spans="14:31" x14ac:dyDescent="0.3">
      <c r="N2155"/>
      <c r="O2155"/>
      <c r="AD2155"/>
      <c r="AE2155"/>
    </row>
    <row r="2156" spans="14:31" x14ac:dyDescent="0.3">
      <c r="N2156"/>
      <c r="O2156"/>
      <c r="AD2156"/>
      <c r="AE2156"/>
    </row>
    <row r="2157" spans="14:31" x14ac:dyDescent="0.3">
      <c r="N2157"/>
      <c r="O2157"/>
      <c r="AD2157"/>
      <c r="AE2157"/>
    </row>
    <row r="2158" spans="14:31" x14ac:dyDescent="0.3">
      <c r="N2158"/>
      <c r="O2158"/>
      <c r="AD2158"/>
      <c r="AE2158"/>
    </row>
    <row r="2159" spans="14:31" x14ac:dyDescent="0.3">
      <c r="N2159"/>
      <c r="O2159"/>
      <c r="AD2159"/>
      <c r="AE2159"/>
    </row>
    <row r="2160" spans="14:31" x14ac:dyDescent="0.3">
      <c r="N2160"/>
      <c r="O2160"/>
      <c r="AD2160"/>
      <c r="AE2160"/>
    </row>
    <row r="2161" spans="14:31" x14ac:dyDescent="0.3">
      <c r="N2161"/>
      <c r="O2161"/>
      <c r="AD2161"/>
      <c r="AE2161"/>
    </row>
    <row r="2162" spans="14:31" x14ac:dyDescent="0.3">
      <c r="N2162"/>
      <c r="O2162"/>
      <c r="AD2162"/>
      <c r="AE2162"/>
    </row>
    <row r="2163" spans="14:31" x14ac:dyDescent="0.3">
      <c r="N2163"/>
      <c r="O2163"/>
      <c r="AD2163"/>
      <c r="AE2163"/>
    </row>
    <row r="2164" spans="14:31" x14ac:dyDescent="0.3">
      <c r="N2164"/>
      <c r="O2164"/>
      <c r="AD2164"/>
      <c r="AE2164"/>
    </row>
    <row r="2165" spans="14:31" x14ac:dyDescent="0.3">
      <c r="N2165"/>
      <c r="O2165"/>
      <c r="AD2165"/>
      <c r="AE2165"/>
    </row>
    <row r="2166" spans="14:31" x14ac:dyDescent="0.3">
      <c r="N2166"/>
      <c r="O2166"/>
      <c r="AD2166"/>
      <c r="AE2166"/>
    </row>
    <row r="2167" spans="14:31" x14ac:dyDescent="0.3">
      <c r="N2167"/>
      <c r="O2167"/>
      <c r="AD2167"/>
      <c r="AE2167"/>
    </row>
    <row r="2168" spans="14:31" x14ac:dyDescent="0.3">
      <c r="N2168"/>
      <c r="O2168"/>
      <c r="AD2168"/>
      <c r="AE2168"/>
    </row>
    <row r="2169" spans="14:31" x14ac:dyDescent="0.3">
      <c r="N2169"/>
      <c r="O2169"/>
      <c r="AD2169"/>
      <c r="AE2169"/>
    </row>
    <row r="2170" spans="14:31" x14ac:dyDescent="0.3">
      <c r="N2170"/>
      <c r="O2170"/>
      <c r="AD2170"/>
      <c r="AE2170"/>
    </row>
    <row r="2171" spans="14:31" x14ac:dyDescent="0.3">
      <c r="N2171"/>
      <c r="O2171"/>
      <c r="AD2171"/>
      <c r="AE2171"/>
    </row>
    <row r="2172" spans="14:31" x14ac:dyDescent="0.3">
      <c r="N2172"/>
      <c r="O2172"/>
      <c r="AD2172"/>
      <c r="AE2172"/>
    </row>
    <row r="2173" spans="14:31" x14ac:dyDescent="0.3">
      <c r="N2173"/>
      <c r="O2173"/>
      <c r="AD2173"/>
      <c r="AE2173"/>
    </row>
    <row r="2174" spans="14:31" x14ac:dyDescent="0.3">
      <c r="N2174"/>
      <c r="O2174"/>
      <c r="AD2174"/>
      <c r="AE2174"/>
    </row>
    <row r="2175" spans="14:31" x14ac:dyDescent="0.3">
      <c r="N2175"/>
      <c r="O2175"/>
      <c r="AD2175"/>
      <c r="AE2175"/>
    </row>
    <row r="2176" spans="14:31" x14ac:dyDescent="0.3">
      <c r="N2176"/>
      <c r="O2176"/>
      <c r="AD2176"/>
      <c r="AE2176"/>
    </row>
    <row r="2177" spans="14:31" x14ac:dyDescent="0.3">
      <c r="N2177"/>
      <c r="O2177"/>
      <c r="AD2177"/>
      <c r="AE2177"/>
    </row>
    <row r="2178" spans="14:31" x14ac:dyDescent="0.3">
      <c r="N2178"/>
      <c r="O2178"/>
      <c r="AD2178"/>
      <c r="AE2178"/>
    </row>
    <row r="2179" spans="14:31" x14ac:dyDescent="0.3">
      <c r="N2179"/>
      <c r="O2179"/>
      <c r="AD2179"/>
      <c r="AE2179"/>
    </row>
    <row r="2180" spans="14:31" x14ac:dyDescent="0.3">
      <c r="N2180"/>
      <c r="O2180"/>
      <c r="AD2180"/>
      <c r="AE2180"/>
    </row>
    <row r="2181" spans="14:31" x14ac:dyDescent="0.3">
      <c r="N2181"/>
      <c r="O2181"/>
      <c r="AD2181"/>
      <c r="AE2181"/>
    </row>
    <row r="2182" spans="14:31" x14ac:dyDescent="0.3">
      <c r="N2182"/>
      <c r="O2182"/>
      <c r="AD2182"/>
      <c r="AE2182"/>
    </row>
    <row r="2183" spans="14:31" x14ac:dyDescent="0.3">
      <c r="N2183"/>
      <c r="O2183"/>
      <c r="AD2183"/>
      <c r="AE2183"/>
    </row>
    <row r="2184" spans="14:31" x14ac:dyDescent="0.3">
      <c r="N2184"/>
      <c r="O2184"/>
      <c r="AD2184"/>
      <c r="AE2184"/>
    </row>
    <row r="2185" spans="14:31" x14ac:dyDescent="0.3">
      <c r="N2185"/>
      <c r="O2185"/>
      <c r="AD2185"/>
      <c r="AE2185"/>
    </row>
    <row r="2186" spans="14:31" x14ac:dyDescent="0.3">
      <c r="N2186"/>
      <c r="O2186"/>
      <c r="AD2186"/>
      <c r="AE2186"/>
    </row>
    <row r="2187" spans="14:31" x14ac:dyDescent="0.3">
      <c r="N2187"/>
      <c r="O2187"/>
      <c r="AD2187"/>
      <c r="AE2187"/>
    </row>
    <row r="2188" spans="14:31" x14ac:dyDescent="0.3">
      <c r="N2188"/>
      <c r="O2188"/>
      <c r="AD2188"/>
      <c r="AE2188"/>
    </row>
    <row r="2189" spans="14:31" x14ac:dyDescent="0.3">
      <c r="N2189"/>
      <c r="O2189"/>
      <c r="AD2189"/>
      <c r="AE2189"/>
    </row>
    <row r="2190" spans="14:31" x14ac:dyDescent="0.3">
      <c r="N2190"/>
      <c r="O2190"/>
      <c r="AD2190"/>
      <c r="AE2190"/>
    </row>
    <row r="2191" spans="14:31" x14ac:dyDescent="0.3">
      <c r="N2191"/>
      <c r="O2191"/>
      <c r="AD2191"/>
      <c r="AE2191"/>
    </row>
    <row r="2192" spans="14:31" x14ac:dyDescent="0.3">
      <c r="N2192"/>
      <c r="O2192"/>
      <c r="AD2192"/>
      <c r="AE2192"/>
    </row>
    <row r="2193" spans="14:31" x14ac:dyDescent="0.3">
      <c r="N2193"/>
      <c r="O2193"/>
      <c r="AD2193"/>
      <c r="AE2193"/>
    </row>
    <row r="2194" spans="14:31" x14ac:dyDescent="0.3">
      <c r="N2194"/>
      <c r="O2194"/>
      <c r="AD2194"/>
      <c r="AE2194"/>
    </row>
    <row r="2195" spans="14:31" x14ac:dyDescent="0.3">
      <c r="N2195"/>
      <c r="O2195"/>
      <c r="AD2195"/>
      <c r="AE2195"/>
    </row>
    <row r="2196" spans="14:31" x14ac:dyDescent="0.3">
      <c r="N2196"/>
      <c r="O2196"/>
      <c r="AD2196"/>
      <c r="AE2196"/>
    </row>
    <row r="2197" spans="14:31" x14ac:dyDescent="0.3">
      <c r="N2197"/>
      <c r="O2197"/>
      <c r="AD2197"/>
      <c r="AE2197"/>
    </row>
    <row r="2198" spans="14:31" x14ac:dyDescent="0.3">
      <c r="N2198"/>
      <c r="O2198"/>
      <c r="AD2198"/>
      <c r="AE2198"/>
    </row>
    <row r="2199" spans="14:31" x14ac:dyDescent="0.3">
      <c r="N2199"/>
      <c r="O2199"/>
      <c r="AD2199"/>
      <c r="AE2199"/>
    </row>
    <row r="2200" spans="14:31" x14ac:dyDescent="0.3">
      <c r="N2200"/>
      <c r="O2200"/>
      <c r="AD2200"/>
      <c r="AE2200"/>
    </row>
    <row r="2201" spans="14:31" x14ac:dyDescent="0.3">
      <c r="N2201"/>
      <c r="O2201"/>
      <c r="AD2201"/>
      <c r="AE2201"/>
    </row>
    <row r="2202" spans="14:31" x14ac:dyDescent="0.3">
      <c r="N2202"/>
      <c r="O2202"/>
      <c r="AD2202"/>
      <c r="AE2202"/>
    </row>
    <row r="2203" spans="14:31" x14ac:dyDescent="0.3">
      <c r="N2203"/>
      <c r="O2203"/>
      <c r="AD2203"/>
      <c r="AE2203"/>
    </row>
    <row r="2204" spans="14:31" x14ac:dyDescent="0.3">
      <c r="N2204"/>
      <c r="O2204"/>
      <c r="AD2204"/>
      <c r="AE2204"/>
    </row>
    <row r="2205" spans="14:31" x14ac:dyDescent="0.3">
      <c r="N2205"/>
      <c r="O2205"/>
      <c r="AD2205"/>
      <c r="AE2205"/>
    </row>
    <row r="2206" spans="14:31" x14ac:dyDescent="0.3">
      <c r="N2206"/>
      <c r="O2206"/>
      <c r="AD2206"/>
      <c r="AE2206"/>
    </row>
    <row r="2207" spans="14:31" x14ac:dyDescent="0.3">
      <c r="N2207"/>
      <c r="O2207"/>
      <c r="AD2207"/>
      <c r="AE2207"/>
    </row>
    <row r="2208" spans="14:31" x14ac:dyDescent="0.3">
      <c r="N2208"/>
      <c r="O2208"/>
      <c r="AD2208"/>
      <c r="AE2208"/>
    </row>
    <row r="2209" spans="14:31" x14ac:dyDescent="0.3">
      <c r="N2209"/>
      <c r="O2209"/>
      <c r="AD2209"/>
      <c r="AE2209"/>
    </row>
    <row r="2210" spans="14:31" x14ac:dyDescent="0.3">
      <c r="N2210"/>
      <c r="O2210"/>
      <c r="AD2210"/>
      <c r="AE2210"/>
    </row>
    <row r="2211" spans="14:31" x14ac:dyDescent="0.3">
      <c r="N2211"/>
      <c r="O2211"/>
      <c r="AD2211"/>
      <c r="AE2211"/>
    </row>
    <row r="2212" spans="14:31" x14ac:dyDescent="0.3">
      <c r="N2212"/>
      <c r="O2212"/>
      <c r="AD2212"/>
      <c r="AE2212"/>
    </row>
    <row r="2213" spans="14:31" x14ac:dyDescent="0.3">
      <c r="N2213"/>
      <c r="O2213"/>
      <c r="AD2213"/>
      <c r="AE2213"/>
    </row>
    <row r="2214" spans="14:31" x14ac:dyDescent="0.3">
      <c r="N2214"/>
      <c r="O2214"/>
      <c r="AD2214"/>
      <c r="AE2214"/>
    </row>
    <row r="2215" spans="14:31" x14ac:dyDescent="0.3">
      <c r="N2215"/>
      <c r="O2215"/>
      <c r="AD2215"/>
      <c r="AE2215"/>
    </row>
    <row r="2216" spans="14:31" x14ac:dyDescent="0.3">
      <c r="N2216"/>
      <c r="O2216"/>
      <c r="AD2216"/>
      <c r="AE2216"/>
    </row>
    <row r="2217" spans="14:31" x14ac:dyDescent="0.3">
      <c r="N2217"/>
      <c r="O2217"/>
      <c r="AD2217"/>
      <c r="AE2217"/>
    </row>
    <row r="2218" spans="14:31" x14ac:dyDescent="0.3">
      <c r="N2218"/>
      <c r="O2218"/>
      <c r="AD2218"/>
      <c r="AE2218"/>
    </row>
    <row r="2219" spans="14:31" x14ac:dyDescent="0.3">
      <c r="N2219"/>
      <c r="O2219"/>
      <c r="AD2219"/>
      <c r="AE2219"/>
    </row>
    <row r="2220" spans="14:31" x14ac:dyDescent="0.3">
      <c r="N2220"/>
      <c r="O2220"/>
      <c r="AD2220"/>
      <c r="AE2220"/>
    </row>
    <row r="2221" spans="14:31" x14ac:dyDescent="0.3">
      <c r="N2221"/>
      <c r="O2221"/>
      <c r="AD2221"/>
      <c r="AE2221"/>
    </row>
    <row r="2222" spans="14:31" x14ac:dyDescent="0.3">
      <c r="N2222"/>
      <c r="O2222"/>
      <c r="AD2222"/>
      <c r="AE2222"/>
    </row>
    <row r="2223" spans="14:31" x14ac:dyDescent="0.3">
      <c r="N2223"/>
      <c r="O2223"/>
      <c r="AD2223"/>
      <c r="AE2223"/>
    </row>
    <row r="2224" spans="14:31" x14ac:dyDescent="0.3">
      <c r="N2224"/>
      <c r="O2224"/>
      <c r="AD2224"/>
      <c r="AE2224"/>
    </row>
    <row r="2225" spans="14:31" x14ac:dyDescent="0.3">
      <c r="N2225"/>
      <c r="O2225"/>
      <c r="AD2225"/>
      <c r="AE2225"/>
    </row>
    <row r="2226" spans="14:31" x14ac:dyDescent="0.3">
      <c r="N2226"/>
      <c r="O2226"/>
      <c r="AD2226"/>
      <c r="AE2226"/>
    </row>
    <row r="2227" spans="14:31" x14ac:dyDescent="0.3">
      <c r="N2227"/>
      <c r="O2227"/>
      <c r="AD2227"/>
      <c r="AE2227"/>
    </row>
    <row r="2228" spans="14:31" x14ac:dyDescent="0.3">
      <c r="N2228"/>
      <c r="O2228"/>
      <c r="AD2228"/>
      <c r="AE2228"/>
    </row>
    <row r="2229" spans="14:31" x14ac:dyDescent="0.3">
      <c r="N2229"/>
      <c r="O2229"/>
      <c r="AD2229"/>
      <c r="AE2229"/>
    </row>
    <row r="2230" spans="14:31" x14ac:dyDescent="0.3">
      <c r="N2230"/>
      <c r="O2230"/>
      <c r="AD2230"/>
      <c r="AE2230"/>
    </row>
    <row r="2231" spans="14:31" x14ac:dyDescent="0.3">
      <c r="N2231"/>
      <c r="O2231"/>
      <c r="AD2231"/>
      <c r="AE2231"/>
    </row>
    <row r="2232" spans="14:31" x14ac:dyDescent="0.3">
      <c r="N2232"/>
      <c r="O2232"/>
      <c r="AD2232"/>
      <c r="AE2232"/>
    </row>
    <row r="2233" spans="14:31" x14ac:dyDescent="0.3">
      <c r="N2233"/>
      <c r="O2233"/>
      <c r="AD2233"/>
      <c r="AE2233"/>
    </row>
    <row r="2234" spans="14:31" x14ac:dyDescent="0.3">
      <c r="N2234"/>
      <c r="O2234"/>
      <c r="AD2234"/>
      <c r="AE2234"/>
    </row>
    <row r="2235" spans="14:31" x14ac:dyDescent="0.3">
      <c r="N2235"/>
      <c r="O2235"/>
      <c r="AD2235"/>
      <c r="AE2235"/>
    </row>
    <row r="2236" spans="14:31" x14ac:dyDescent="0.3">
      <c r="N2236"/>
      <c r="O2236"/>
      <c r="AD2236"/>
      <c r="AE2236"/>
    </row>
    <row r="2237" spans="14:31" x14ac:dyDescent="0.3">
      <c r="N2237"/>
      <c r="O2237"/>
      <c r="AD2237"/>
      <c r="AE2237"/>
    </row>
    <row r="2238" spans="14:31" x14ac:dyDescent="0.3">
      <c r="N2238"/>
      <c r="O2238"/>
      <c r="AD2238"/>
      <c r="AE2238"/>
    </row>
    <row r="2239" spans="14:31" x14ac:dyDescent="0.3">
      <c r="N2239"/>
      <c r="O2239"/>
      <c r="AD2239"/>
      <c r="AE2239"/>
    </row>
    <row r="2240" spans="14:31" x14ac:dyDescent="0.3">
      <c r="N2240"/>
      <c r="O2240"/>
      <c r="AD2240"/>
      <c r="AE2240"/>
    </row>
    <row r="2241" spans="14:31" x14ac:dyDescent="0.3">
      <c r="N2241"/>
      <c r="O2241"/>
      <c r="AD2241"/>
      <c r="AE2241"/>
    </row>
    <row r="2242" spans="14:31" x14ac:dyDescent="0.3">
      <c r="N2242"/>
      <c r="O2242"/>
      <c r="AD2242"/>
      <c r="AE2242"/>
    </row>
    <row r="2243" spans="14:31" x14ac:dyDescent="0.3">
      <c r="N2243"/>
      <c r="O2243"/>
      <c r="AD2243"/>
      <c r="AE2243"/>
    </row>
    <row r="2244" spans="14:31" x14ac:dyDescent="0.3">
      <c r="N2244"/>
      <c r="O2244"/>
      <c r="AD2244"/>
      <c r="AE2244"/>
    </row>
    <row r="2245" spans="14:31" x14ac:dyDescent="0.3">
      <c r="N2245"/>
      <c r="O2245"/>
      <c r="AD2245"/>
      <c r="AE2245"/>
    </row>
    <row r="2246" spans="14:31" x14ac:dyDescent="0.3">
      <c r="N2246"/>
      <c r="O2246"/>
      <c r="AD2246"/>
      <c r="AE2246"/>
    </row>
    <row r="2247" spans="14:31" x14ac:dyDescent="0.3">
      <c r="N2247"/>
      <c r="O2247"/>
      <c r="AD2247"/>
      <c r="AE2247"/>
    </row>
    <row r="2248" spans="14:31" x14ac:dyDescent="0.3">
      <c r="N2248"/>
      <c r="O2248"/>
      <c r="AD2248"/>
      <c r="AE2248"/>
    </row>
    <row r="2249" spans="14:31" x14ac:dyDescent="0.3">
      <c r="N2249"/>
      <c r="O2249"/>
      <c r="AD2249"/>
      <c r="AE2249"/>
    </row>
    <row r="2250" spans="14:31" x14ac:dyDescent="0.3">
      <c r="N2250"/>
      <c r="O2250"/>
      <c r="AD2250"/>
      <c r="AE2250"/>
    </row>
    <row r="2251" spans="14:31" x14ac:dyDescent="0.3">
      <c r="N2251"/>
      <c r="O2251"/>
      <c r="AD2251"/>
      <c r="AE2251"/>
    </row>
    <row r="2252" spans="14:31" x14ac:dyDescent="0.3">
      <c r="N2252"/>
      <c r="O2252"/>
      <c r="AD2252"/>
      <c r="AE2252"/>
    </row>
    <row r="2253" spans="14:31" x14ac:dyDescent="0.3">
      <c r="N2253"/>
      <c r="O2253"/>
      <c r="AD2253"/>
      <c r="AE2253"/>
    </row>
    <row r="2254" spans="14:31" x14ac:dyDescent="0.3">
      <c r="N2254"/>
      <c r="O2254"/>
      <c r="AD2254"/>
      <c r="AE2254"/>
    </row>
    <row r="2255" spans="14:31" x14ac:dyDescent="0.3">
      <c r="N2255"/>
      <c r="O2255"/>
      <c r="AD2255"/>
      <c r="AE2255"/>
    </row>
    <row r="2256" spans="14:31" x14ac:dyDescent="0.3">
      <c r="N2256"/>
      <c r="O2256"/>
      <c r="AD2256"/>
      <c r="AE2256"/>
    </row>
    <row r="2257" spans="14:31" x14ac:dyDescent="0.3">
      <c r="N2257"/>
      <c r="O2257"/>
      <c r="AD2257"/>
      <c r="AE2257"/>
    </row>
    <row r="2258" spans="14:31" x14ac:dyDescent="0.3">
      <c r="N2258"/>
      <c r="O2258"/>
      <c r="AD2258"/>
      <c r="AE2258"/>
    </row>
    <row r="2259" spans="14:31" x14ac:dyDescent="0.3">
      <c r="N2259"/>
      <c r="O2259"/>
      <c r="AD2259"/>
      <c r="AE2259"/>
    </row>
    <row r="2260" spans="14:31" x14ac:dyDescent="0.3">
      <c r="N2260"/>
      <c r="O2260"/>
      <c r="AD2260"/>
      <c r="AE2260"/>
    </row>
    <row r="2261" spans="14:31" x14ac:dyDescent="0.3">
      <c r="N2261"/>
      <c r="O2261"/>
      <c r="AD2261"/>
      <c r="AE2261"/>
    </row>
    <row r="2262" spans="14:31" x14ac:dyDescent="0.3">
      <c r="N2262"/>
      <c r="O2262"/>
      <c r="AD2262"/>
      <c r="AE2262"/>
    </row>
    <row r="2263" spans="14:31" x14ac:dyDescent="0.3">
      <c r="N2263"/>
      <c r="O2263"/>
      <c r="AD2263"/>
      <c r="AE2263"/>
    </row>
    <row r="2264" spans="14:31" x14ac:dyDescent="0.3">
      <c r="N2264"/>
      <c r="O2264"/>
      <c r="AD2264"/>
      <c r="AE2264"/>
    </row>
    <row r="2265" spans="14:31" x14ac:dyDescent="0.3">
      <c r="N2265"/>
      <c r="O2265"/>
      <c r="AD2265"/>
      <c r="AE2265"/>
    </row>
    <row r="2266" spans="14:31" x14ac:dyDescent="0.3">
      <c r="N2266"/>
      <c r="O2266"/>
      <c r="AD2266"/>
      <c r="AE2266"/>
    </row>
    <row r="2267" spans="14:31" x14ac:dyDescent="0.3">
      <c r="N2267"/>
      <c r="O2267"/>
      <c r="AD2267"/>
      <c r="AE2267"/>
    </row>
    <row r="2268" spans="14:31" x14ac:dyDescent="0.3">
      <c r="N2268"/>
      <c r="O2268"/>
      <c r="AD2268"/>
      <c r="AE2268"/>
    </row>
    <row r="2269" spans="14:31" x14ac:dyDescent="0.3">
      <c r="N2269"/>
      <c r="O2269"/>
      <c r="AD2269"/>
      <c r="AE2269"/>
    </row>
    <row r="2270" spans="14:31" x14ac:dyDescent="0.3">
      <c r="N2270"/>
      <c r="O2270"/>
      <c r="AD2270"/>
      <c r="AE2270"/>
    </row>
    <row r="2271" spans="14:31" x14ac:dyDescent="0.3">
      <c r="N2271"/>
      <c r="O2271"/>
      <c r="AD2271"/>
      <c r="AE2271"/>
    </row>
    <row r="2272" spans="14:31" x14ac:dyDescent="0.3">
      <c r="N2272"/>
      <c r="O2272"/>
      <c r="AD2272"/>
      <c r="AE2272"/>
    </row>
    <row r="2273" spans="14:31" x14ac:dyDescent="0.3">
      <c r="N2273"/>
      <c r="O2273"/>
      <c r="AD2273"/>
      <c r="AE2273"/>
    </row>
    <row r="2274" spans="14:31" x14ac:dyDescent="0.3">
      <c r="N2274"/>
      <c r="O2274"/>
      <c r="AD2274"/>
      <c r="AE2274"/>
    </row>
    <row r="2275" spans="14:31" x14ac:dyDescent="0.3">
      <c r="N2275"/>
      <c r="O2275"/>
      <c r="AD2275"/>
      <c r="AE2275"/>
    </row>
    <row r="2276" spans="14:31" x14ac:dyDescent="0.3">
      <c r="N2276"/>
      <c r="O2276"/>
      <c r="AD2276"/>
      <c r="AE2276"/>
    </row>
    <row r="2277" spans="14:31" x14ac:dyDescent="0.3">
      <c r="N2277"/>
      <c r="O2277"/>
      <c r="AD2277"/>
      <c r="AE2277"/>
    </row>
    <row r="2278" spans="14:31" x14ac:dyDescent="0.3">
      <c r="N2278"/>
      <c r="O2278"/>
      <c r="AD2278"/>
      <c r="AE2278"/>
    </row>
    <row r="2279" spans="14:31" x14ac:dyDescent="0.3">
      <c r="N2279"/>
      <c r="O2279"/>
      <c r="AD2279"/>
      <c r="AE2279"/>
    </row>
    <row r="2280" spans="14:31" x14ac:dyDescent="0.3">
      <c r="N2280"/>
      <c r="O2280"/>
      <c r="AD2280"/>
      <c r="AE2280"/>
    </row>
    <row r="2281" spans="14:31" x14ac:dyDescent="0.3">
      <c r="N2281"/>
      <c r="O2281"/>
      <c r="AD2281"/>
      <c r="AE2281"/>
    </row>
    <row r="2282" spans="14:31" x14ac:dyDescent="0.3">
      <c r="N2282"/>
      <c r="O2282"/>
      <c r="AD2282"/>
      <c r="AE2282"/>
    </row>
    <row r="2283" spans="14:31" x14ac:dyDescent="0.3">
      <c r="N2283"/>
      <c r="O2283"/>
      <c r="AD2283"/>
      <c r="AE2283"/>
    </row>
    <row r="2284" spans="14:31" x14ac:dyDescent="0.3">
      <c r="N2284"/>
      <c r="O2284"/>
      <c r="AD2284"/>
      <c r="AE2284"/>
    </row>
    <row r="2285" spans="14:31" x14ac:dyDescent="0.3">
      <c r="N2285"/>
      <c r="O2285"/>
      <c r="AD2285"/>
      <c r="AE2285"/>
    </row>
    <row r="2286" spans="14:31" x14ac:dyDescent="0.3">
      <c r="N2286"/>
      <c r="O2286"/>
      <c r="AD2286"/>
      <c r="AE2286"/>
    </row>
    <row r="2287" spans="14:31" x14ac:dyDescent="0.3">
      <c r="N2287"/>
      <c r="O2287"/>
      <c r="AD2287"/>
      <c r="AE2287"/>
    </row>
    <row r="2288" spans="14:31" x14ac:dyDescent="0.3">
      <c r="N2288"/>
      <c r="O2288"/>
      <c r="AD2288"/>
      <c r="AE2288"/>
    </row>
    <row r="2289" spans="14:31" x14ac:dyDescent="0.3">
      <c r="N2289"/>
      <c r="O2289"/>
      <c r="AD2289"/>
      <c r="AE2289"/>
    </row>
    <row r="2290" spans="14:31" x14ac:dyDescent="0.3">
      <c r="N2290"/>
      <c r="O2290"/>
      <c r="AD2290"/>
      <c r="AE2290"/>
    </row>
    <row r="2291" spans="14:31" x14ac:dyDescent="0.3">
      <c r="N2291"/>
      <c r="O2291"/>
      <c r="AD2291"/>
      <c r="AE2291"/>
    </row>
    <row r="2292" spans="14:31" x14ac:dyDescent="0.3">
      <c r="N2292"/>
      <c r="O2292"/>
      <c r="AD2292"/>
      <c r="AE2292"/>
    </row>
    <row r="2293" spans="14:31" x14ac:dyDescent="0.3">
      <c r="N2293"/>
      <c r="O2293"/>
      <c r="AD2293"/>
      <c r="AE2293"/>
    </row>
    <row r="2294" spans="14:31" x14ac:dyDescent="0.3">
      <c r="N2294"/>
      <c r="O2294"/>
      <c r="AD2294"/>
      <c r="AE2294"/>
    </row>
    <row r="2295" spans="14:31" x14ac:dyDescent="0.3">
      <c r="N2295"/>
      <c r="O2295"/>
      <c r="AD2295"/>
      <c r="AE2295"/>
    </row>
    <row r="2296" spans="14:31" x14ac:dyDescent="0.3">
      <c r="N2296"/>
      <c r="O2296"/>
      <c r="AD2296"/>
      <c r="AE2296"/>
    </row>
    <row r="2297" spans="14:31" x14ac:dyDescent="0.3">
      <c r="N2297"/>
      <c r="O2297"/>
      <c r="AD2297"/>
      <c r="AE2297"/>
    </row>
    <row r="2298" spans="14:31" x14ac:dyDescent="0.3">
      <c r="N2298"/>
      <c r="O2298"/>
      <c r="AD2298"/>
      <c r="AE2298"/>
    </row>
    <row r="2299" spans="14:31" x14ac:dyDescent="0.3">
      <c r="N2299"/>
      <c r="O2299"/>
      <c r="AD2299"/>
      <c r="AE2299"/>
    </row>
    <row r="2300" spans="14:31" x14ac:dyDescent="0.3">
      <c r="N2300"/>
      <c r="O2300"/>
      <c r="AD2300"/>
      <c r="AE2300"/>
    </row>
    <row r="2301" spans="14:31" x14ac:dyDescent="0.3">
      <c r="N2301"/>
      <c r="O2301"/>
      <c r="AD2301"/>
      <c r="AE2301"/>
    </row>
    <row r="2302" spans="14:31" x14ac:dyDescent="0.3">
      <c r="N2302"/>
      <c r="O2302"/>
      <c r="AD2302"/>
      <c r="AE2302"/>
    </row>
    <row r="2303" spans="14:31" x14ac:dyDescent="0.3">
      <c r="N2303"/>
      <c r="O2303"/>
      <c r="AD2303"/>
      <c r="AE2303"/>
    </row>
    <row r="2304" spans="14:31" x14ac:dyDescent="0.3">
      <c r="N2304"/>
      <c r="O2304"/>
      <c r="AD2304"/>
      <c r="AE2304"/>
    </row>
    <row r="2305" spans="14:31" x14ac:dyDescent="0.3">
      <c r="N2305"/>
      <c r="O2305"/>
      <c r="AD2305"/>
      <c r="AE2305"/>
    </row>
    <row r="2306" spans="14:31" x14ac:dyDescent="0.3">
      <c r="N2306"/>
      <c r="O2306"/>
      <c r="AD2306"/>
      <c r="AE2306"/>
    </row>
    <row r="2307" spans="14:31" x14ac:dyDescent="0.3">
      <c r="N2307"/>
      <c r="O2307"/>
      <c r="AD2307"/>
      <c r="AE2307"/>
    </row>
    <row r="2308" spans="14:31" x14ac:dyDescent="0.3">
      <c r="N2308"/>
      <c r="O2308"/>
      <c r="AD2308"/>
      <c r="AE2308"/>
    </row>
    <row r="2309" spans="14:31" x14ac:dyDescent="0.3">
      <c r="N2309"/>
      <c r="O2309"/>
      <c r="AD2309"/>
      <c r="AE2309"/>
    </row>
    <row r="2310" spans="14:31" x14ac:dyDescent="0.3">
      <c r="N2310"/>
      <c r="O2310"/>
      <c r="AD2310"/>
      <c r="AE2310"/>
    </row>
    <row r="2311" spans="14:31" x14ac:dyDescent="0.3">
      <c r="N2311"/>
      <c r="O2311"/>
      <c r="AD2311"/>
      <c r="AE2311"/>
    </row>
    <row r="2312" spans="14:31" x14ac:dyDescent="0.3">
      <c r="N2312"/>
      <c r="O2312"/>
      <c r="AD2312"/>
      <c r="AE2312"/>
    </row>
    <row r="2313" spans="14:31" x14ac:dyDescent="0.3">
      <c r="N2313"/>
      <c r="O2313"/>
      <c r="AD2313"/>
      <c r="AE2313"/>
    </row>
    <row r="2314" spans="14:31" x14ac:dyDescent="0.3">
      <c r="N2314"/>
      <c r="O2314"/>
      <c r="AD2314"/>
      <c r="AE2314"/>
    </row>
    <row r="2315" spans="14:31" x14ac:dyDescent="0.3">
      <c r="N2315"/>
      <c r="O2315"/>
      <c r="AD2315"/>
      <c r="AE2315"/>
    </row>
    <row r="2316" spans="14:31" x14ac:dyDescent="0.3">
      <c r="N2316"/>
      <c r="O2316"/>
      <c r="AD2316"/>
      <c r="AE2316"/>
    </row>
    <row r="2317" spans="14:31" x14ac:dyDescent="0.3">
      <c r="N2317"/>
      <c r="O2317"/>
      <c r="AD2317"/>
      <c r="AE2317"/>
    </row>
    <row r="2318" spans="14:31" x14ac:dyDescent="0.3">
      <c r="N2318"/>
      <c r="O2318"/>
      <c r="AD2318"/>
      <c r="AE2318"/>
    </row>
    <row r="2319" spans="14:31" x14ac:dyDescent="0.3">
      <c r="N2319"/>
      <c r="O2319"/>
      <c r="AD2319"/>
      <c r="AE2319"/>
    </row>
    <row r="2320" spans="14:31" x14ac:dyDescent="0.3">
      <c r="N2320"/>
      <c r="O2320"/>
      <c r="AD2320"/>
      <c r="AE2320"/>
    </row>
    <row r="2321" spans="14:31" x14ac:dyDescent="0.3">
      <c r="N2321"/>
      <c r="O2321"/>
      <c r="AD2321"/>
      <c r="AE2321"/>
    </row>
    <row r="2322" spans="14:31" x14ac:dyDescent="0.3">
      <c r="N2322"/>
      <c r="O2322"/>
      <c r="AD2322"/>
      <c r="AE2322"/>
    </row>
    <row r="2323" spans="14:31" x14ac:dyDescent="0.3">
      <c r="N2323"/>
      <c r="O2323"/>
      <c r="AD2323"/>
      <c r="AE2323"/>
    </row>
    <row r="2324" spans="14:31" x14ac:dyDescent="0.3">
      <c r="N2324"/>
      <c r="O2324"/>
      <c r="AD2324"/>
      <c r="AE2324"/>
    </row>
    <row r="2325" spans="14:31" x14ac:dyDescent="0.3">
      <c r="N2325"/>
      <c r="O2325"/>
      <c r="AD2325"/>
      <c r="AE2325"/>
    </row>
    <row r="2326" spans="14:31" x14ac:dyDescent="0.3">
      <c r="N2326"/>
      <c r="O2326"/>
      <c r="AD2326"/>
      <c r="AE2326"/>
    </row>
    <row r="2327" spans="14:31" x14ac:dyDescent="0.3">
      <c r="N2327"/>
      <c r="O2327"/>
      <c r="AD2327"/>
      <c r="AE2327"/>
    </row>
    <row r="2328" spans="14:31" x14ac:dyDescent="0.3">
      <c r="N2328"/>
      <c r="O2328"/>
      <c r="AD2328"/>
      <c r="AE2328"/>
    </row>
    <row r="2329" spans="14:31" x14ac:dyDescent="0.3">
      <c r="N2329"/>
      <c r="O2329"/>
      <c r="AD2329"/>
      <c r="AE2329"/>
    </row>
    <row r="2330" spans="14:31" x14ac:dyDescent="0.3">
      <c r="N2330"/>
      <c r="O2330"/>
      <c r="AD2330"/>
      <c r="AE2330"/>
    </row>
    <row r="2331" spans="14:31" x14ac:dyDescent="0.3">
      <c r="N2331"/>
      <c r="O2331"/>
      <c r="AD2331"/>
      <c r="AE2331"/>
    </row>
    <row r="2332" spans="14:31" x14ac:dyDescent="0.3">
      <c r="N2332"/>
      <c r="O2332"/>
      <c r="AD2332"/>
      <c r="AE2332"/>
    </row>
    <row r="2333" spans="14:31" x14ac:dyDescent="0.3">
      <c r="N2333"/>
      <c r="O2333"/>
      <c r="AD2333"/>
      <c r="AE2333"/>
    </row>
    <row r="2334" spans="14:31" x14ac:dyDescent="0.3">
      <c r="N2334"/>
      <c r="O2334"/>
      <c r="AD2334"/>
      <c r="AE2334"/>
    </row>
    <row r="2335" spans="14:31" x14ac:dyDescent="0.3">
      <c r="N2335"/>
      <c r="O2335"/>
      <c r="AD2335"/>
      <c r="AE2335"/>
    </row>
    <row r="2336" spans="14:31" x14ac:dyDescent="0.3">
      <c r="N2336"/>
      <c r="O2336"/>
      <c r="AD2336"/>
      <c r="AE2336"/>
    </row>
    <row r="2337" spans="14:31" x14ac:dyDescent="0.3">
      <c r="N2337"/>
      <c r="O2337"/>
      <c r="AD2337"/>
      <c r="AE2337"/>
    </row>
    <row r="2338" spans="14:31" x14ac:dyDescent="0.3">
      <c r="N2338"/>
      <c r="O2338"/>
      <c r="AD2338"/>
      <c r="AE2338"/>
    </row>
    <row r="2339" spans="14:31" x14ac:dyDescent="0.3">
      <c r="N2339"/>
      <c r="O2339"/>
      <c r="AD2339"/>
      <c r="AE2339"/>
    </row>
    <row r="2340" spans="14:31" x14ac:dyDescent="0.3">
      <c r="N2340"/>
      <c r="O2340"/>
      <c r="AD2340"/>
      <c r="AE2340"/>
    </row>
    <row r="2341" spans="14:31" x14ac:dyDescent="0.3">
      <c r="N2341"/>
      <c r="O2341"/>
      <c r="AD2341"/>
      <c r="AE2341"/>
    </row>
    <row r="2342" spans="14:31" x14ac:dyDescent="0.3">
      <c r="N2342"/>
      <c r="O2342"/>
      <c r="AD2342"/>
      <c r="AE2342"/>
    </row>
    <row r="2343" spans="14:31" x14ac:dyDescent="0.3">
      <c r="N2343"/>
      <c r="O2343"/>
      <c r="AD2343"/>
      <c r="AE2343"/>
    </row>
    <row r="2344" spans="14:31" x14ac:dyDescent="0.3">
      <c r="N2344"/>
      <c r="O2344"/>
      <c r="AD2344"/>
      <c r="AE2344"/>
    </row>
    <row r="2345" spans="14:31" x14ac:dyDescent="0.3">
      <c r="N2345"/>
      <c r="O2345"/>
      <c r="AD2345"/>
      <c r="AE2345"/>
    </row>
    <row r="2346" spans="14:31" x14ac:dyDescent="0.3">
      <c r="N2346"/>
      <c r="O2346"/>
      <c r="AD2346"/>
      <c r="AE2346"/>
    </row>
    <row r="2347" spans="14:31" x14ac:dyDescent="0.3">
      <c r="N2347"/>
      <c r="O2347"/>
      <c r="AD2347"/>
      <c r="AE2347"/>
    </row>
    <row r="2348" spans="14:31" x14ac:dyDescent="0.3">
      <c r="N2348"/>
      <c r="O2348"/>
      <c r="AD2348"/>
      <c r="AE2348"/>
    </row>
    <row r="2349" spans="14:31" x14ac:dyDescent="0.3">
      <c r="N2349"/>
      <c r="O2349"/>
      <c r="AD2349"/>
      <c r="AE2349"/>
    </row>
    <row r="2350" spans="14:31" x14ac:dyDescent="0.3">
      <c r="N2350"/>
      <c r="O2350"/>
      <c r="AD2350"/>
      <c r="AE2350"/>
    </row>
    <row r="2351" spans="14:31" x14ac:dyDescent="0.3">
      <c r="N2351"/>
      <c r="O2351"/>
      <c r="AD2351"/>
      <c r="AE2351"/>
    </row>
    <row r="2352" spans="14:31" x14ac:dyDescent="0.3">
      <c r="N2352"/>
      <c r="O2352"/>
      <c r="AD2352"/>
      <c r="AE2352"/>
    </row>
    <row r="2353" spans="14:31" x14ac:dyDescent="0.3">
      <c r="N2353"/>
      <c r="O2353"/>
      <c r="AD2353"/>
      <c r="AE2353"/>
    </row>
    <row r="2354" spans="14:31" x14ac:dyDescent="0.3">
      <c r="N2354"/>
      <c r="O2354"/>
      <c r="AD2354"/>
      <c r="AE2354"/>
    </row>
    <row r="2355" spans="14:31" x14ac:dyDescent="0.3">
      <c r="N2355"/>
      <c r="O2355"/>
      <c r="AD2355"/>
      <c r="AE2355"/>
    </row>
    <row r="2356" spans="14:31" x14ac:dyDescent="0.3">
      <c r="N2356"/>
      <c r="O2356"/>
      <c r="AD2356"/>
      <c r="AE2356"/>
    </row>
    <row r="2357" spans="14:31" x14ac:dyDescent="0.3">
      <c r="N2357"/>
      <c r="O2357"/>
      <c r="AD2357"/>
      <c r="AE2357"/>
    </row>
    <row r="2358" spans="14:31" x14ac:dyDescent="0.3">
      <c r="N2358"/>
      <c r="O2358"/>
      <c r="AD2358"/>
      <c r="AE2358"/>
    </row>
    <row r="2359" spans="14:31" x14ac:dyDescent="0.3">
      <c r="N2359"/>
      <c r="O2359"/>
      <c r="AD2359"/>
      <c r="AE2359"/>
    </row>
    <row r="2360" spans="14:31" x14ac:dyDescent="0.3">
      <c r="N2360"/>
      <c r="O2360"/>
      <c r="AD2360"/>
      <c r="AE2360"/>
    </row>
    <row r="2361" spans="14:31" x14ac:dyDescent="0.3">
      <c r="N2361"/>
      <c r="O2361"/>
      <c r="AD2361"/>
      <c r="AE2361"/>
    </row>
    <row r="2362" spans="14:31" x14ac:dyDescent="0.3">
      <c r="N2362"/>
      <c r="O2362"/>
      <c r="AD2362"/>
      <c r="AE2362"/>
    </row>
    <row r="2363" spans="14:31" x14ac:dyDescent="0.3">
      <c r="N2363"/>
      <c r="O2363"/>
      <c r="AD2363"/>
      <c r="AE2363"/>
    </row>
    <row r="2364" spans="14:31" x14ac:dyDescent="0.3">
      <c r="N2364"/>
      <c r="O2364"/>
      <c r="AD2364"/>
      <c r="AE2364"/>
    </row>
    <row r="2365" spans="14:31" x14ac:dyDescent="0.3">
      <c r="N2365"/>
      <c r="O2365"/>
      <c r="AD2365"/>
      <c r="AE2365"/>
    </row>
    <row r="2366" spans="14:31" x14ac:dyDescent="0.3">
      <c r="N2366"/>
      <c r="O2366"/>
      <c r="AD2366"/>
      <c r="AE2366"/>
    </row>
    <row r="2367" spans="14:31" x14ac:dyDescent="0.3">
      <c r="N2367"/>
      <c r="O2367"/>
      <c r="AD2367"/>
      <c r="AE2367"/>
    </row>
    <row r="2368" spans="14:31" x14ac:dyDescent="0.3">
      <c r="N2368"/>
      <c r="O2368"/>
      <c r="AD2368"/>
      <c r="AE2368"/>
    </row>
    <row r="2369" spans="14:31" x14ac:dyDescent="0.3">
      <c r="N2369"/>
      <c r="O2369"/>
      <c r="AD2369"/>
      <c r="AE2369"/>
    </row>
    <row r="2370" spans="14:31" x14ac:dyDescent="0.3">
      <c r="N2370"/>
      <c r="O2370"/>
      <c r="AD2370"/>
      <c r="AE2370"/>
    </row>
    <row r="2371" spans="14:31" x14ac:dyDescent="0.3">
      <c r="N2371"/>
      <c r="O2371"/>
      <c r="AD2371"/>
      <c r="AE2371"/>
    </row>
    <row r="2372" spans="14:31" x14ac:dyDescent="0.3">
      <c r="N2372"/>
      <c r="O2372"/>
      <c r="AD2372"/>
      <c r="AE2372"/>
    </row>
    <row r="2373" spans="14:31" x14ac:dyDescent="0.3">
      <c r="N2373"/>
      <c r="O2373"/>
      <c r="AD2373"/>
      <c r="AE2373"/>
    </row>
    <row r="2374" spans="14:31" x14ac:dyDescent="0.3">
      <c r="N2374"/>
      <c r="O2374"/>
      <c r="AD2374"/>
      <c r="AE2374"/>
    </row>
    <row r="2375" spans="14:31" x14ac:dyDescent="0.3">
      <c r="N2375"/>
      <c r="O2375"/>
      <c r="AD2375"/>
      <c r="AE2375"/>
    </row>
    <row r="2376" spans="14:31" x14ac:dyDescent="0.3">
      <c r="N2376"/>
      <c r="O2376"/>
      <c r="AD2376"/>
      <c r="AE2376"/>
    </row>
    <row r="2377" spans="14:31" x14ac:dyDescent="0.3">
      <c r="N2377"/>
      <c r="O2377"/>
      <c r="AD2377"/>
      <c r="AE2377"/>
    </row>
    <row r="2378" spans="14:31" x14ac:dyDescent="0.3">
      <c r="N2378"/>
      <c r="O2378"/>
      <c r="AD2378"/>
      <c r="AE2378"/>
    </row>
    <row r="2379" spans="14:31" x14ac:dyDescent="0.3">
      <c r="N2379"/>
      <c r="O2379"/>
      <c r="AD2379"/>
      <c r="AE2379"/>
    </row>
    <row r="2380" spans="14:31" x14ac:dyDescent="0.3">
      <c r="N2380"/>
      <c r="O2380"/>
      <c r="AD2380"/>
      <c r="AE2380"/>
    </row>
    <row r="2381" spans="14:31" x14ac:dyDescent="0.3">
      <c r="N2381"/>
      <c r="O2381"/>
      <c r="AD2381"/>
      <c r="AE2381"/>
    </row>
    <row r="2382" spans="14:31" x14ac:dyDescent="0.3">
      <c r="N2382"/>
      <c r="O2382"/>
      <c r="AD2382"/>
      <c r="AE2382"/>
    </row>
    <row r="2383" spans="14:31" x14ac:dyDescent="0.3">
      <c r="N2383"/>
      <c r="O2383"/>
      <c r="AD2383"/>
      <c r="AE2383"/>
    </row>
    <row r="2384" spans="14:31" x14ac:dyDescent="0.3">
      <c r="N2384"/>
      <c r="O2384"/>
      <c r="AD2384"/>
      <c r="AE2384"/>
    </row>
    <row r="2385" spans="14:31" x14ac:dyDescent="0.3">
      <c r="N2385"/>
      <c r="O2385"/>
      <c r="AD2385"/>
      <c r="AE2385"/>
    </row>
    <row r="2386" spans="14:31" x14ac:dyDescent="0.3">
      <c r="N2386"/>
      <c r="O2386"/>
      <c r="AD2386"/>
      <c r="AE2386"/>
    </row>
    <row r="2387" spans="14:31" x14ac:dyDescent="0.3">
      <c r="N2387"/>
      <c r="O2387"/>
      <c r="AD2387"/>
      <c r="AE2387"/>
    </row>
    <row r="2388" spans="14:31" x14ac:dyDescent="0.3">
      <c r="N2388"/>
      <c r="O2388"/>
      <c r="AD2388"/>
      <c r="AE2388"/>
    </row>
    <row r="2389" spans="14:31" x14ac:dyDescent="0.3">
      <c r="N2389"/>
      <c r="O2389"/>
      <c r="AD2389"/>
      <c r="AE2389"/>
    </row>
    <row r="2390" spans="14:31" x14ac:dyDescent="0.3">
      <c r="N2390"/>
      <c r="O2390"/>
      <c r="AD2390"/>
      <c r="AE2390"/>
    </row>
    <row r="2391" spans="14:31" x14ac:dyDescent="0.3">
      <c r="N2391"/>
      <c r="O2391"/>
      <c r="AD2391"/>
      <c r="AE2391"/>
    </row>
    <row r="2392" spans="14:31" x14ac:dyDescent="0.3">
      <c r="N2392"/>
      <c r="O2392"/>
      <c r="AD2392"/>
      <c r="AE2392"/>
    </row>
    <row r="2393" spans="14:31" x14ac:dyDescent="0.3">
      <c r="N2393"/>
      <c r="O2393"/>
      <c r="AD2393"/>
      <c r="AE2393"/>
    </row>
    <row r="2394" spans="14:31" x14ac:dyDescent="0.3">
      <c r="N2394"/>
      <c r="O2394"/>
      <c r="AD2394"/>
      <c r="AE2394"/>
    </row>
    <row r="2395" spans="14:31" x14ac:dyDescent="0.3">
      <c r="N2395"/>
      <c r="O2395"/>
      <c r="AD2395"/>
      <c r="AE2395"/>
    </row>
    <row r="2396" spans="14:31" x14ac:dyDescent="0.3">
      <c r="N2396"/>
      <c r="O2396"/>
      <c r="AD2396"/>
      <c r="AE2396"/>
    </row>
    <row r="2397" spans="14:31" x14ac:dyDescent="0.3">
      <c r="N2397"/>
      <c r="O2397"/>
      <c r="AD2397"/>
      <c r="AE2397"/>
    </row>
    <row r="2398" spans="14:31" x14ac:dyDescent="0.3">
      <c r="N2398"/>
      <c r="O2398"/>
      <c r="AD2398"/>
      <c r="AE2398"/>
    </row>
    <row r="2399" spans="14:31" x14ac:dyDescent="0.3">
      <c r="N2399"/>
      <c r="O2399"/>
      <c r="AD2399"/>
      <c r="AE2399"/>
    </row>
    <row r="2400" spans="14:31" x14ac:dyDescent="0.3">
      <c r="N2400"/>
      <c r="O2400"/>
      <c r="AD2400"/>
      <c r="AE2400"/>
    </row>
    <row r="2401" spans="14:31" x14ac:dyDescent="0.3">
      <c r="N2401"/>
      <c r="O2401"/>
      <c r="AD2401"/>
      <c r="AE2401"/>
    </row>
    <row r="2402" spans="14:31" x14ac:dyDescent="0.3">
      <c r="N2402"/>
      <c r="O2402"/>
      <c r="AD2402"/>
      <c r="AE2402"/>
    </row>
    <row r="2403" spans="14:31" x14ac:dyDescent="0.3">
      <c r="N2403"/>
      <c r="O2403"/>
      <c r="AD2403"/>
      <c r="AE2403"/>
    </row>
    <row r="2404" spans="14:31" x14ac:dyDescent="0.3">
      <c r="N2404"/>
      <c r="O2404"/>
      <c r="AD2404"/>
      <c r="AE2404"/>
    </row>
    <row r="2405" spans="14:31" x14ac:dyDescent="0.3">
      <c r="N2405"/>
      <c r="O2405"/>
      <c r="AD2405"/>
      <c r="AE2405"/>
    </row>
    <row r="2406" spans="14:31" x14ac:dyDescent="0.3">
      <c r="N2406"/>
      <c r="O2406"/>
      <c r="AD2406"/>
      <c r="AE2406"/>
    </row>
    <row r="2407" spans="14:31" x14ac:dyDescent="0.3">
      <c r="N2407"/>
      <c r="O2407"/>
      <c r="AD2407"/>
      <c r="AE2407"/>
    </row>
    <row r="2408" spans="14:31" x14ac:dyDescent="0.3">
      <c r="N2408"/>
      <c r="O2408"/>
      <c r="AD2408"/>
      <c r="AE2408"/>
    </row>
    <row r="2409" spans="14:31" x14ac:dyDescent="0.3">
      <c r="N2409"/>
      <c r="O2409"/>
      <c r="AD2409"/>
      <c r="AE2409"/>
    </row>
    <row r="2410" spans="14:31" x14ac:dyDescent="0.3">
      <c r="N2410"/>
      <c r="O2410"/>
      <c r="AD2410"/>
      <c r="AE2410"/>
    </row>
    <row r="2411" spans="14:31" x14ac:dyDescent="0.3">
      <c r="N2411"/>
      <c r="O2411"/>
      <c r="AD2411"/>
      <c r="AE2411"/>
    </row>
    <row r="2412" spans="14:31" x14ac:dyDescent="0.3">
      <c r="N2412"/>
      <c r="O2412"/>
      <c r="AD2412"/>
      <c r="AE2412"/>
    </row>
    <row r="2413" spans="14:31" x14ac:dyDescent="0.3">
      <c r="N2413"/>
      <c r="O2413"/>
      <c r="AD2413"/>
      <c r="AE2413"/>
    </row>
    <row r="2414" spans="14:31" x14ac:dyDescent="0.3">
      <c r="N2414"/>
      <c r="O2414"/>
      <c r="AD2414"/>
      <c r="AE2414"/>
    </row>
    <row r="2415" spans="14:31" x14ac:dyDescent="0.3">
      <c r="N2415"/>
      <c r="O2415"/>
      <c r="AD2415"/>
      <c r="AE2415"/>
    </row>
    <row r="2416" spans="14:31" x14ac:dyDescent="0.3">
      <c r="N2416"/>
      <c r="O2416"/>
      <c r="AD2416"/>
      <c r="AE2416"/>
    </row>
    <row r="2417" spans="14:31" x14ac:dyDescent="0.3">
      <c r="N2417"/>
      <c r="O2417"/>
      <c r="AD2417"/>
      <c r="AE2417"/>
    </row>
    <row r="2418" spans="14:31" x14ac:dyDescent="0.3">
      <c r="N2418"/>
      <c r="O2418"/>
      <c r="AD2418"/>
      <c r="AE2418"/>
    </row>
    <row r="2419" spans="14:31" x14ac:dyDescent="0.3">
      <c r="N2419"/>
      <c r="O2419"/>
      <c r="AD2419"/>
      <c r="AE2419"/>
    </row>
    <row r="2420" spans="14:31" x14ac:dyDescent="0.3">
      <c r="N2420"/>
      <c r="O2420"/>
      <c r="AD2420"/>
      <c r="AE2420"/>
    </row>
    <row r="2421" spans="14:31" x14ac:dyDescent="0.3">
      <c r="N2421"/>
      <c r="O2421"/>
      <c r="AD2421"/>
      <c r="AE2421"/>
    </row>
    <row r="2422" spans="14:31" x14ac:dyDescent="0.3">
      <c r="N2422"/>
      <c r="O2422"/>
      <c r="AD2422"/>
      <c r="AE2422"/>
    </row>
    <row r="2423" spans="14:31" x14ac:dyDescent="0.3">
      <c r="N2423"/>
      <c r="O2423"/>
      <c r="AD2423"/>
      <c r="AE2423"/>
    </row>
    <row r="2424" spans="14:31" x14ac:dyDescent="0.3">
      <c r="N2424"/>
      <c r="O2424"/>
      <c r="AD2424"/>
      <c r="AE2424"/>
    </row>
    <row r="2425" spans="14:31" x14ac:dyDescent="0.3">
      <c r="N2425"/>
      <c r="O2425"/>
      <c r="AD2425"/>
      <c r="AE2425"/>
    </row>
    <row r="2426" spans="14:31" x14ac:dyDescent="0.3">
      <c r="N2426"/>
      <c r="O2426"/>
      <c r="AD2426"/>
      <c r="AE2426"/>
    </row>
    <row r="2427" spans="14:31" x14ac:dyDescent="0.3">
      <c r="N2427"/>
      <c r="O2427"/>
      <c r="AD2427"/>
      <c r="AE2427"/>
    </row>
    <row r="2428" spans="14:31" x14ac:dyDescent="0.3">
      <c r="N2428"/>
      <c r="O2428"/>
      <c r="AD2428"/>
      <c r="AE2428"/>
    </row>
    <row r="2429" spans="14:31" x14ac:dyDescent="0.3">
      <c r="N2429"/>
      <c r="O2429"/>
      <c r="AD2429"/>
      <c r="AE2429"/>
    </row>
    <row r="2430" spans="14:31" x14ac:dyDescent="0.3">
      <c r="N2430"/>
      <c r="O2430"/>
      <c r="AD2430"/>
      <c r="AE2430"/>
    </row>
    <row r="2431" spans="14:31" x14ac:dyDescent="0.3">
      <c r="N2431"/>
      <c r="O2431"/>
      <c r="AD2431"/>
      <c r="AE2431"/>
    </row>
    <row r="2432" spans="14:31" x14ac:dyDescent="0.3">
      <c r="N2432"/>
      <c r="O2432"/>
      <c r="AD2432"/>
      <c r="AE2432"/>
    </row>
    <row r="2433" spans="14:31" x14ac:dyDescent="0.3">
      <c r="N2433"/>
      <c r="O2433"/>
      <c r="AD2433"/>
      <c r="AE2433"/>
    </row>
    <row r="2434" spans="14:31" x14ac:dyDescent="0.3">
      <c r="N2434"/>
      <c r="O2434"/>
      <c r="AD2434"/>
      <c r="AE2434"/>
    </row>
    <row r="2435" spans="14:31" x14ac:dyDescent="0.3">
      <c r="N2435"/>
      <c r="O2435"/>
      <c r="AD2435"/>
      <c r="AE2435"/>
    </row>
    <row r="2436" spans="14:31" x14ac:dyDescent="0.3">
      <c r="N2436"/>
      <c r="O2436"/>
      <c r="AD2436"/>
      <c r="AE2436"/>
    </row>
    <row r="2437" spans="14:31" x14ac:dyDescent="0.3">
      <c r="N2437"/>
      <c r="O2437"/>
      <c r="AD2437"/>
      <c r="AE2437"/>
    </row>
    <row r="2438" spans="14:31" x14ac:dyDescent="0.3">
      <c r="N2438"/>
      <c r="O2438"/>
      <c r="AD2438"/>
      <c r="AE2438"/>
    </row>
    <row r="2439" spans="14:31" x14ac:dyDescent="0.3">
      <c r="N2439"/>
      <c r="O2439"/>
      <c r="AD2439"/>
      <c r="AE2439"/>
    </row>
    <row r="2440" spans="14:31" x14ac:dyDescent="0.3">
      <c r="N2440"/>
      <c r="O2440"/>
      <c r="AD2440"/>
      <c r="AE2440"/>
    </row>
    <row r="2441" spans="14:31" x14ac:dyDescent="0.3">
      <c r="N2441"/>
      <c r="O2441"/>
      <c r="AD2441"/>
      <c r="AE2441"/>
    </row>
    <row r="2442" spans="14:31" x14ac:dyDescent="0.3">
      <c r="N2442"/>
      <c r="O2442"/>
      <c r="AD2442"/>
      <c r="AE2442"/>
    </row>
    <row r="2443" spans="14:31" x14ac:dyDescent="0.3">
      <c r="N2443"/>
      <c r="O2443"/>
      <c r="AD2443"/>
      <c r="AE2443"/>
    </row>
    <row r="2444" spans="14:31" x14ac:dyDescent="0.3">
      <c r="N2444"/>
      <c r="O2444"/>
      <c r="AD2444"/>
      <c r="AE2444"/>
    </row>
    <row r="2445" spans="14:31" x14ac:dyDescent="0.3">
      <c r="N2445"/>
      <c r="O2445"/>
      <c r="AD2445"/>
      <c r="AE2445"/>
    </row>
    <row r="2446" spans="14:31" x14ac:dyDescent="0.3">
      <c r="N2446"/>
      <c r="O2446"/>
      <c r="AD2446"/>
      <c r="AE2446"/>
    </row>
    <row r="2447" spans="14:31" x14ac:dyDescent="0.3">
      <c r="N2447"/>
      <c r="O2447"/>
      <c r="AD2447"/>
      <c r="AE2447"/>
    </row>
    <row r="2448" spans="14:31" x14ac:dyDescent="0.3">
      <c r="N2448"/>
      <c r="O2448"/>
      <c r="AD2448"/>
      <c r="AE2448"/>
    </row>
    <row r="2449" spans="14:31" x14ac:dyDescent="0.3">
      <c r="N2449"/>
      <c r="O2449"/>
      <c r="AD2449"/>
      <c r="AE2449"/>
    </row>
    <row r="2450" spans="14:31" x14ac:dyDescent="0.3">
      <c r="N2450"/>
      <c r="O2450"/>
      <c r="AD2450"/>
      <c r="AE2450"/>
    </row>
    <row r="2451" spans="14:31" x14ac:dyDescent="0.3">
      <c r="N2451"/>
      <c r="O2451"/>
      <c r="AD2451"/>
      <c r="AE2451"/>
    </row>
    <row r="2452" spans="14:31" x14ac:dyDescent="0.3">
      <c r="N2452"/>
      <c r="O2452"/>
      <c r="AD2452"/>
      <c r="AE2452"/>
    </row>
    <row r="2453" spans="14:31" x14ac:dyDescent="0.3">
      <c r="N2453"/>
      <c r="O2453"/>
      <c r="AD2453"/>
      <c r="AE2453"/>
    </row>
    <row r="2454" spans="14:31" x14ac:dyDescent="0.3">
      <c r="N2454"/>
      <c r="O2454"/>
      <c r="AD2454"/>
      <c r="AE2454"/>
    </row>
    <row r="2455" spans="14:31" x14ac:dyDescent="0.3">
      <c r="N2455"/>
      <c r="O2455"/>
      <c r="AD2455"/>
      <c r="AE2455"/>
    </row>
    <row r="2456" spans="14:31" x14ac:dyDescent="0.3">
      <c r="N2456"/>
      <c r="O2456"/>
      <c r="AD2456"/>
      <c r="AE2456"/>
    </row>
    <row r="2457" spans="14:31" x14ac:dyDescent="0.3">
      <c r="N2457"/>
      <c r="O2457"/>
      <c r="AD2457"/>
      <c r="AE2457"/>
    </row>
    <row r="2458" spans="14:31" x14ac:dyDescent="0.3">
      <c r="N2458"/>
      <c r="O2458"/>
      <c r="AD2458"/>
      <c r="AE2458"/>
    </row>
    <row r="2459" spans="14:31" x14ac:dyDescent="0.3">
      <c r="N2459"/>
      <c r="O2459"/>
      <c r="AD2459"/>
      <c r="AE2459"/>
    </row>
    <row r="2460" spans="14:31" x14ac:dyDescent="0.3">
      <c r="N2460"/>
      <c r="O2460"/>
      <c r="AD2460"/>
      <c r="AE2460"/>
    </row>
    <row r="2461" spans="14:31" x14ac:dyDescent="0.3">
      <c r="N2461"/>
      <c r="O2461"/>
      <c r="AD2461"/>
      <c r="AE2461"/>
    </row>
    <row r="2462" spans="14:31" x14ac:dyDescent="0.3">
      <c r="N2462"/>
      <c r="O2462"/>
      <c r="AD2462"/>
      <c r="AE2462"/>
    </row>
    <row r="2463" spans="14:31" x14ac:dyDescent="0.3">
      <c r="N2463"/>
      <c r="O2463"/>
      <c r="AD2463"/>
      <c r="AE2463"/>
    </row>
    <row r="2464" spans="14:31" x14ac:dyDescent="0.3">
      <c r="N2464"/>
      <c r="O2464"/>
      <c r="AD2464"/>
      <c r="AE2464"/>
    </row>
    <row r="2465" spans="14:31" x14ac:dyDescent="0.3">
      <c r="N2465"/>
      <c r="O2465"/>
      <c r="AD2465"/>
      <c r="AE2465"/>
    </row>
    <row r="2466" spans="14:31" x14ac:dyDescent="0.3">
      <c r="N2466"/>
      <c r="O2466"/>
      <c r="AD2466"/>
      <c r="AE2466"/>
    </row>
    <row r="2467" spans="14:31" x14ac:dyDescent="0.3">
      <c r="N2467"/>
      <c r="O2467"/>
      <c r="AD2467"/>
      <c r="AE2467"/>
    </row>
    <row r="2468" spans="14:31" x14ac:dyDescent="0.3">
      <c r="N2468"/>
      <c r="O2468"/>
      <c r="AD2468"/>
      <c r="AE2468"/>
    </row>
    <row r="2469" spans="14:31" x14ac:dyDescent="0.3">
      <c r="N2469"/>
      <c r="O2469"/>
      <c r="AD2469"/>
      <c r="AE2469"/>
    </row>
    <row r="2470" spans="14:31" x14ac:dyDescent="0.3">
      <c r="N2470"/>
      <c r="O2470"/>
      <c r="AD2470"/>
      <c r="AE2470"/>
    </row>
    <row r="2471" spans="14:31" x14ac:dyDescent="0.3">
      <c r="N2471"/>
      <c r="O2471"/>
      <c r="AD2471"/>
      <c r="AE2471"/>
    </row>
    <row r="2472" spans="14:31" x14ac:dyDescent="0.3">
      <c r="N2472"/>
      <c r="O2472"/>
      <c r="AD2472"/>
      <c r="AE2472"/>
    </row>
    <row r="2473" spans="14:31" x14ac:dyDescent="0.3">
      <c r="N2473"/>
      <c r="O2473"/>
      <c r="AD2473"/>
      <c r="AE2473"/>
    </row>
    <row r="2474" spans="14:31" x14ac:dyDescent="0.3">
      <c r="N2474"/>
      <c r="O2474"/>
      <c r="AD2474"/>
      <c r="AE2474"/>
    </row>
    <row r="2475" spans="14:31" x14ac:dyDescent="0.3">
      <c r="N2475"/>
      <c r="O2475"/>
      <c r="AD2475"/>
      <c r="AE2475"/>
    </row>
    <row r="2476" spans="14:31" x14ac:dyDescent="0.3">
      <c r="N2476"/>
      <c r="O2476"/>
      <c r="AD2476"/>
      <c r="AE2476"/>
    </row>
    <row r="2477" spans="14:31" x14ac:dyDescent="0.3">
      <c r="N2477"/>
      <c r="O2477"/>
      <c r="AD2477"/>
      <c r="AE2477"/>
    </row>
    <row r="2478" spans="14:31" x14ac:dyDescent="0.3">
      <c r="N2478"/>
      <c r="O2478"/>
      <c r="AD2478"/>
      <c r="AE2478"/>
    </row>
    <row r="2479" spans="14:31" x14ac:dyDescent="0.3">
      <c r="N2479"/>
      <c r="O2479"/>
      <c r="AD2479"/>
      <c r="AE2479"/>
    </row>
    <row r="2480" spans="14:31" x14ac:dyDescent="0.3">
      <c r="N2480"/>
      <c r="O2480"/>
      <c r="AD2480"/>
      <c r="AE2480"/>
    </row>
    <row r="2481" spans="14:31" x14ac:dyDescent="0.3">
      <c r="N2481"/>
      <c r="O2481"/>
      <c r="AD2481"/>
      <c r="AE2481"/>
    </row>
    <row r="2482" spans="14:31" x14ac:dyDescent="0.3">
      <c r="N2482"/>
      <c r="O2482"/>
      <c r="AD2482"/>
      <c r="AE2482"/>
    </row>
    <row r="2483" spans="14:31" x14ac:dyDescent="0.3">
      <c r="N2483"/>
      <c r="O2483"/>
      <c r="AD2483"/>
      <c r="AE2483"/>
    </row>
    <row r="2484" spans="14:31" x14ac:dyDescent="0.3">
      <c r="N2484"/>
      <c r="O2484"/>
      <c r="AD2484"/>
      <c r="AE2484"/>
    </row>
    <row r="2485" spans="14:31" x14ac:dyDescent="0.3">
      <c r="N2485"/>
      <c r="O2485"/>
      <c r="AD2485"/>
      <c r="AE2485"/>
    </row>
    <row r="2486" spans="14:31" x14ac:dyDescent="0.3">
      <c r="N2486"/>
      <c r="O2486"/>
      <c r="AD2486"/>
      <c r="AE2486"/>
    </row>
    <row r="2487" spans="14:31" x14ac:dyDescent="0.3">
      <c r="N2487"/>
      <c r="O2487"/>
      <c r="AD2487"/>
      <c r="AE2487"/>
    </row>
    <row r="2488" spans="14:31" x14ac:dyDescent="0.3">
      <c r="N2488"/>
      <c r="O2488"/>
      <c r="AD2488"/>
      <c r="AE2488"/>
    </row>
    <row r="2489" spans="14:31" x14ac:dyDescent="0.3">
      <c r="N2489"/>
      <c r="O2489"/>
      <c r="AD2489"/>
      <c r="AE2489"/>
    </row>
    <row r="2490" spans="14:31" x14ac:dyDescent="0.3">
      <c r="N2490"/>
      <c r="O2490"/>
      <c r="AD2490"/>
      <c r="AE2490"/>
    </row>
    <row r="2491" spans="14:31" x14ac:dyDescent="0.3">
      <c r="N2491"/>
      <c r="O2491"/>
      <c r="AD2491"/>
      <c r="AE2491"/>
    </row>
    <row r="2492" spans="14:31" x14ac:dyDescent="0.3">
      <c r="N2492"/>
      <c r="O2492"/>
      <c r="AD2492"/>
      <c r="AE2492"/>
    </row>
    <row r="2493" spans="14:31" x14ac:dyDescent="0.3">
      <c r="N2493"/>
      <c r="O2493"/>
      <c r="AD2493"/>
      <c r="AE2493"/>
    </row>
    <row r="2494" spans="14:31" x14ac:dyDescent="0.3">
      <c r="N2494"/>
      <c r="O2494"/>
      <c r="AD2494"/>
      <c r="AE2494"/>
    </row>
    <row r="2495" spans="14:31" x14ac:dyDescent="0.3">
      <c r="N2495"/>
      <c r="O2495"/>
      <c r="AD2495"/>
      <c r="AE2495"/>
    </row>
    <row r="2496" spans="14:31" x14ac:dyDescent="0.3">
      <c r="N2496"/>
      <c r="O2496"/>
      <c r="AD2496"/>
      <c r="AE2496"/>
    </row>
    <row r="2497" spans="14:31" x14ac:dyDescent="0.3">
      <c r="N2497"/>
      <c r="O2497"/>
      <c r="AD2497"/>
      <c r="AE2497"/>
    </row>
    <row r="2498" spans="14:31" x14ac:dyDescent="0.3">
      <c r="N2498"/>
      <c r="O2498"/>
      <c r="AD2498"/>
      <c r="AE2498"/>
    </row>
    <row r="2499" spans="14:31" x14ac:dyDescent="0.3">
      <c r="N2499"/>
      <c r="O2499"/>
      <c r="AD2499"/>
      <c r="AE2499"/>
    </row>
    <row r="2500" spans="14:31" x14ac:dyDescent="0.3">
      <c r="N2500"/>
      <c r="O2500"/>
      <c r="AD2500"/>
      <c r="AE2500"/>
    </row>
    <row r="2501" spans="14:31" x14ac:dyDescent="0.3">
      <c r="N2501"/>
      <c r="O2501"/>
      <c r="AD2501"/>
      <c r="AE2501"/>
    </row>
    <row r="2502" spans="14:31" x14ac:dyDescent="0.3">
      <c r="N2502"/>
      <c r="O2502"/>
      <c r="AD2502"/>
      <c r="AE2502"/>
    </row>
    <row r="2503" spans="14:31" x14ac:dyDescent="0.3">
      <c r="N2503"/>
      <c r="O2503"/>
      <c r="AD2503"/>
      <c r="AE2503"/>
    </row>
    <row r="2504" spans="14:31" x14ac:dyDescent="0.3">
      <c r="N2504"/>
      <c r="O2504"/>
      <c r="AD2504"/>
      <c r="AE2504"/>
    </row>
    <row r="2505" spans="14:31" x14ac:dyDescent="0.3">
      <c r="N2505"/>
      <c r="O2505"/>
      <c r="AD2505"/>
      <c r="AE2505"/>
    </row>
    <row r="2506" spans="14:31" x14ac:dyDescent="0.3">
      <c r="N2506"/>
      <c r="O2506"/>
      <c r="AD2506"/>
      <c r="AE2506"/>
    </row>
    <row r="2507" spans="14:31" x14ac:dyDescent="0.3">
      <c r="N2507"/>
      <c r="O2507"/>
      <c r="AD2507"/>
      <c r="AE2507"/>
    </row>
    <row r="2508" spans="14:31" x14ac:dyDescent="0.3">
      <c r="N2508"/>
      <c r="O2508"/>
      <c r="AD2508"/>
      <c r="AE2508"/>
    </row>
    <row r="2509" spans="14:31" x14ac:dyDescent="0.3">
      <c r="N2509"/>
      <c r="O2509"/>
      <c r="AD2509"/>
      <c r="AE2509"/>
    </row>
    <row r="2510" spans="14:31" x14ac:dyDescent="0.3">
      <c r="N2510"/>
      <c r="O2510"/>
      <c r="AD2510"/>
      <c r="AE2510"/>
    </row>
    <row r="2511" spans="14:31" x14ac:dyDescent="0.3">
      <c r="N2511"/>
      <c r="O2511"/>
      <c r="AD2511"/>
      <c r="AE2511"/>
    </row>
    <row r="2512" spans="14:31" x14ac:dyDescent="0.3">
      <c r="N2512"/>
      <c r="O2512"/>
      <c r="AD2512"/>
      <c r="AE2512"/>
    </row>
    <row r="2513" spans="14:31" x14ac:dyDescent="0.3">
      <c r="N2513"/>
      <c r="O2513"/>
      <c r="AD2513"/>
      <c r="AE2513"/>
    </row>
    <row r="2514" spans="14:31" x14ac:dyDescent="0.3">
      <c r="N2514"/>
      <c r="O2514"/>
      <c r="AD2514"/>
      <c r="AE2514"/>
    </row>
    <row r="2515" spans="14:31" x14ac:dyDescent="0.3">
      <c r="N2515"/>
      <c r="O2515"/>
      <c r="AD2515"/>
      <c r="AE2515"/>
    </row>
    <row r="2516" spans="14:31" x14ac:dyDescent="0.3">
      <c r="N2516"/>
      <c r="O2516"/>
      <c r="AD2516"/>
      <c r="AE2516"/>
    </row>
    <row r="2517" spans="14:31" x14ac:dyDescent="0.3">
      <c r="N2517"/>
      <c r="O2517"/>
      <c r="AD2517"/>
      <c r="AE2517"/>
    </row>
    <row r="2518" spans="14:31" x14ac:dyDescent="0.3">
      <c r="N2518"/>
      <c r="O2518"/>
      <c r="AD2518"/>
      <c r="AE2518"/>
    </row>
    <row r="2519" spans="14:31" x14ac:dyDescent="0.3">
      <c r="N2519"/>
      <c r="O2519"/>
      <c r="AD2519"/>
      <c r="AE2519"/>
    </row>
    <row r="2520" spans="14:31" x14ac:dyDescent="0.3">
      <c r="N2520"/>
      <c r="O2520"/>
      <c r="AD2520"/>
      <c r="AE2520"/>
    </row>
    <row r="2521" spans="14:31" x14ac:dyDescent="0.3">
      <c r="N2521"/>
      <c r="O2521"/>
      <c r="AD2521"/>
      <c r="AE2521"/>
    </row>
    <row r="2522" spans="14:31" x14ac:dyDescent="0.3">
      <c r="N2522"/>
      <c r="O2522"/>
      <c r="AD2522"/>
      <c r="AE2522"/>
    </row>
    <row r="2523" spans="14:31" x14ac:dyDescent="0.3">
      <c r="N2523"/>
      <c r="O2523"/>
      <c r="AD2523"/>
      <c r="AE2523"/>
    </row>
    <row r="2524" spans="14:31" x14ac:dyDescent="0.3">
      <c r="N2524"/>
      <c r="O2524"/>
      <c r="AD2524"/>
      <c r="AE2524"/>
    </row>
    <row r="2525" spans="14:31" x14ac:dyDescent="0.3">
      <c r="N2525"/>
      <c r="O2525"/>
      <c r="AD2525"/>
      <c r="AE2525"/>
    </row>
    <row r="2526" spans="14:31" x14ac:dyDescent="0.3">
      <c r="N2526"/>
      <c r="O2526"/>
      <c r="AD2526"/>
      <c r="AE2526"/>
    </row>
    <row r="2527" spans="14:31" x14ac:dyDescent="0.3">
      <c r="N2527"/>
      <c r="O2527"/>
      <c r="AD2527"/>
      <c r="AE2527"/>
    </row>
    <row r="2528" spans="14:31" x14ac:dyDescent="0.3">
      <c r="N2528"/>
      <c r="O2528"/>
      <c r="AD2528"/>
      <c r="AE2528"/>
    </row>
    <row r="2529" spans="14:31" x14ac:dyDescent="0.3">
      <c r="N2529"/>
      <c r="O2529"/>
      <c r="AD2529"/>
      <c r="AE2529"/>
    </row>
    <row r="2530" spans="14:31" x14ac:dyDescent="0.3">
      <c r="N2530"/>
      <c r="O2530"/>
      <c r="AD2530"/>
      <c r="AE2530"/>
    </row>
    <row r="2531" spans="14:31" x14ac:dyDescent="0.3">
      <c r="N2531"/>
      <c r="O2531"/>
      <c r="AD2531"/>
      <c r="AE2531"/>
    </row>
    <row r="2532" spans="14:31" x14ac:dyDescent="0.3">
      <c r="N2532"/>
      <c r="O2532"/>
      <c r="AD2532"/>
      <c r="AE2532"/>
    </row>
    <row r="2533" spans="14:31" x14ac:dyDescent="0.3">
      <c r="N2533"/>
      <c r="O2533"/>
      <c r="AD2533"/>
      <c r="AE2533"/>
    </row>
    <row r="2534" spans="14:31" x14ac:dyDescent="0.3">
      <c r="N2534"/>
      <c r="O2534"/>
      <c r="AD2534"/>
      <c r="AE2534"/>
    </row>
    <row r="2535" spans="14:31" x14ac:dyDescent="0.3">
      <c r="N2535"/>
      <c r="O2535"/>
      <c r="AD2535"/>
      <c r="AE2535"/>
    </row>
    <row r="2536" spans="14:31" x14ac:dyDescent="0.3">
      <c r="N2536"/>
      <c r="O2536"/>
      <c r="AD2536"/>
      <c r="AE2536"/>
    </row>
    <row r="2537" spans="14:31" x14ac:dyDescent="0.3">
      <c r="N2537"/>
      <c r="O2537"/>
      <c r="AD2537"/>
      <c r="AE2537"/>
    </row>
    <row r="2538" spans="14:31" x14ac:dyDescent="0.3">
      <c r="N2538"/>
      <c r="O2538"/>
      <c r="AD2538"/>
      <c r="AE2538"/>
    </row>
    <row r="2539" spans="14:31" x14ac:dyDescent="0.3">
      <c r="N2539"/>
      <c r="O2539"/>
      <c r="AD2539"/>
      <c r="AE2539"/>
    </row>
    <row r="2540" spans="14:31" x14ac:dyDescent="0.3">
      <c r="N2540"/>
      <c r="O2540"/>
      <c r="AD2540"/>
      <c r="AE2540"/>
    </row>
    <row r="2541" spans="14:31" x14ac:dyDescent="0.3">
      <c r="N2541"/>
      <c r="O2541"/>
      <c r="AD2541"/>
      <c r="AE2541"/>
    </row>
    <row r="2542" spans="14:31" x14ac:dyDescent="0.3">
      <c r="N2542"/>
      <c r="O2542"/>
      <c r="AD2542"/>
      <c r="AE2542"/>
    </row>
    <row r="2543" spans="14:31" x14ac:dyDescent="0.3">
      <c r="N2543"/>
      <c r="O2543"/>
      <c r="AD2543"/>
      <c r="AE2543"/>
    </row>
    <row r="2544" spans="14:31" x14ac:dyDescent="0.3">
      <c r="N2544"/>
      <c r="O2544"/>
      <c r="AD2544"/>
      <c r="AE2544"/>
    </row>
    <row r="2545" spans="14:31" x14ac:dyDescent="0.3">
      <c r="N2545"/>
      <c r="O2545"/>
      <c r="AD2545"/>
      <c r="AE2545"/>
    </row>
    <row r="2546" spans="14:31" x14ac:dyDescent="0.3">
      <c r="N2546"/>
      <c r="O2546"/>
      <c r="AD2546"/>
      <c r="AE2546"/>
    </row>
    <row r="2547" spans="14:31" x14ac:dyDescent="0.3">
      <c r="N2547"/>
      <c r="O2547"/>
      <c r="AD2547"/>
      <c r="AE2547"/>
    </row>
    <row r="2548" spans="14:31" x14ac:dyDescent="0.3">
      <c r="N2548"/>
      <c r="O2548"/>
      <c r="AD2548"/>
      <c r="AE2548"/>
    </row>
    <row r="2549" spans="14:31" x14ac:dyDescent="0.3">
      <c r="N2549"/>
      <c r="O2549"/>
      <c r="AD2549"/>
      <c r="AE2549"/>
    </row>
    <row r="2550" spans="14:31" x14ac:dyDescent="0.3">
      <c r="N2550"/>
      <c r="O2550"/>
      <c r="AD2550"/>
      <c r="AE2550"/>
    </row>
    <row r="2551" spans="14:31" x14ac:dyDescent="0.3">
      <c r="N2551"/>
      <c r="O2551"/>
      <c r="AD2551"/>
      <c r="AE2551"/>
    </row>
    <row r="2552" spans="14:31" x14ac:dyDescent="0.3">
      <c r="N2552"/>
      <c r="O2552"/>
      <c r="AD2552"/>
      <c r="AE2552"/>
    </row>
    <row r="2553" spans="14:31" x14ac:dyDescent="0.3">
      <c r="N2553"/>
      <c r="O2553"/>
      <c r="AD2553"/>
      <c r="AE2553"/>
    </row>
    <row r="2554" spans="14:31" x14ac:dyDescent="0.3">
      <c r="N2554"/>
      <c r="O2554"/>
      <c r="AD2554"/>
      <c r="AE2554"/>
    </row>
    <row r="2555" spans="14:31" x14ac:dyDescent="0.3">
      <c r="N2555"/>
      <c r="O2555"/>
      <c r="AD2555"/>
      <c r="AE2555"/>
    </row>
    <row r="2556" spans="14:31" x14ac:dyDescent="0.3">
      <c r="N2556"/>
      <c r="O2556"/>
      <c r="AD2556"/>
      <c r="AE2556"/>
    </row>
    <row r="2557" spans="14:31" x14ac:dyDescent="0.3">
      <c r="N2557"/>
      <c r="O2557"/>
      <c r="AD2557"/>
      <c r="AE2557"/>
    </row>
    <row r="2558" spans="14:31" x14ac:dyDescent="0.3">
      <c r="N2558"/>
      <c r="O2558"/>
      <c r="AD2558"/>
      <c r="AE2558"/>
    </row>
    <row r="2559" spans="14:31" x14ac:dyDescent="0.3">
      <c r="N2559"/>
      <c r="O2559"/>
      <c r="AD2559"/>
      <c r="AE2559"/>
    </row>
    <row r="2560" spans="14:31" x14ac:dyDescent="0.3">
      <c r="N2560"/>
      <c r="O2560"/>
      <c r="AD2560"/>
      <c r="AE2560"/>
    </row>
    <row r="2561" spans="14:31" x14ac:dyDescent="0.3">
      <c r="N2561"/>
      <c r="O2561"/>
      <c r="AD2561"/>
      <c r="AE2561"/>
    </row>
    <row r="2562" spans="14:31" x14ac:dyDescent="0.3">
      <c r="N2562"/>
      <c r="O2562"/>
      <c r="AD2562"/>
      <c r="AE2562"/>
    </row>
    <row r="2563" spans="14:31" x14ac:dyDescent="0.3">
      <c r="N2563"/>
      <c r="O2563"/>
      <c r="AD2563"/>
      <c r="AE2563"/>
    </row>
    <row r="2564" spans="14:31" x14ac:dyDescent="0.3">
      <c r="N2564"/>
      <c r="O2564"/>
      <c r="AD2564"/>
      <c r="AE2564"/>
    </row>
    <row r="2565" spans="14:31" x14ac:dyDescent="0.3">
      <c r="N2565"/>
      <c r="O2565"/>
      <c r="AD2565"/>
      <c r="AE2565"/>
    </row>
    <row r="2566" spans="14:31" x14ac:dyDescent="0.3">
      <c r="N2566"/>
      <c r="O2566"/>
      <c r="AD2566"/>
      <c r="AE2566"/>
    </row>
    <row r="2567" spans="14:31" x14ac:dyDescent="0.3">
      <c r="N2567"/>
      <c r="O2567"/>
      <c r="AD2567"/>
      <c r="AE2567"/>
    </row>
    <row r="2568" spans="14:31" x14ac:dyDescent="0.3">
      <c r="N2568"/>
      <c r="O2568"/>
      <c r="AD2568"/>
      <c r="AE2568"/>
    </row>
    <row r="2569" spans="14:31" x14ac:dyDescent="0.3">
      <c r="N2569"/>
      <c r="O2569"/>
      <c r="AD2569"/>
      <c r="AE2569"/>
    </row>
    <row r="2570" spans="14:31" x14ac:dyDescent="0.3">
      <c r="N2570"/>
      <c r="O2570"/>
      <c r="AD2570"/>
      <c r="AE2570"/>
    </row>
    <row r="2571" spans="14:31" x14ac:dyDescent="0.3">
      <c r="N2571"/>
      <c r="O2571"/>
      <c r="AD2571"/>
      <c r="AE2571"/>
    </row>
    <row r="2572" spans="14:31" x14ac:dyDescent="0.3">
      <c r="N2572"/>
      <c r="O2572"/>
      <c r="AD2572"/>
      <c r="AE2572"/>
    </row>
    <row r="2573" spans="14:31" x14ac:dyDescent="0.3">
      <c r="N2573"/>
      <c r="O2573"/>
      <c r="AD2573"/>
      <c r="AE2573"/>
    </row>
    <row r="2574" spans="14:31" x14ac:dyDescent="0.3">
      <c r="N2574"/>
      <c r="O2574"/>
      <c r="AD2574"/>
      <c r="AE2574"/>
    </row>
    <row r="2575" spans="14:31" x14ac:dyDescent="0.3">
      <c r="N2575"/>
      <c r="O2575"/>
      <c r="AD2575"/>
      <c r="AE2575"/>
    </row>
    <row r="2576" spans="14:31" x14ac:dyDescent="0.3">
      <c r="N2576"/>
      <c r="O2576"/>
      <c r="AD2576"/>
      <c r="AE2576"/>
    </row>
    <row r="2577" spans="14:31" x14ac:dyDescent="0.3">
      <c r="N2577"/>
      <c r="O2577"/>
      <c r="AD2577"/>
      <c r="AE2577"/>
    </row>
    <row r="2578" spans="14:31" x14ac:dyDescent="0.3">
      <c r="N2578"/>
      <c r="O2578"/>
      <c r="AD2578"/>
      <c r="AE2578"/>
    </row>
    <row r="2579" spans="14:31" x14ac:dyDescent="0.3">
      <c r="N2579"/>
      <c r="O2579"/>
      <c r="AD2579"/>
      <c r="AE2579"/>
    </row>
    <row r="2580" spans="14:31" x14ac:dyDescent="0.3">
      <c r="N2580"/>
      <c r="O2580"/>
      <c r="AD2580"/>
      <c r="AE2580"/>
    </row>
    <row r="2581" spans="14:31" x14ac:dyDescent="0.3">
      <c r="N2581"/>
      <c r="O2581"/>
      <c r="AD2581"/>
      <c r="AE2581"/>
    </row>
    <row r="2582" spans="14:31" x14ac:dyDescent="0.3">
      <c r="N2582"/>
      <c r="O2582"/>
      <c r="AD2582"/>
      <c r="AE2582"/>
    </row>
    <row r="2583" spans="14:31" x14ac:dyDescent="0.3">
      <c r="N2583"/>
      <c r="O2583"/>
      <c r="AD2583"/>
      <c r="AE2583"/>
    </row>
    <row r="2584" spans="14:31" x14ac:dyDescent="0.3">
      <c r="N2584"/>
      <c r="O2584"/>
      <c r="AD2584"/>
      <c r="AE2584"/>
    </row>
    <row r="2585" spans="14:31" x14ac:dyDescent="0.3">
      <c r="N2585"/>
      <c r="O2585"/>
      <c r="AD2585"/>
      <c r="AE2585"/>
    </row>
    <row r="2586" spans="14:31" x14ac:dyDescent="0.3">
      <c r="N2586"/>
      <c r="O2586"/>
      <c r="AD2586"/>
      <c r="AE2586"/>
    </row>
    <row r="2587" spans="14:31" x14ac:dyDescent="0.3">
      <c r="N2587"/>
      <c r="O2587"/>
      <c r="AD2587"/>
      <c r="AE2587"/>
    </row>
    <row r="2588" spans="14:31" x14ac:dyDescent="0.3">
      <c r="N2588"/>
      <c r="O2588"/>
      <c r="AD2588"/>
      <c r="AE2588"/>
    </row>
    <row r="2589" spans="14:31" x14ac:dyDescent="0.3">
      <c r="N2589"/>
      <c r="O2589"/>
      <c r="AD2589"/>
      <c r="AE2589"/>
    </row>
    <row r="2590" spans="14:31" x14ac:dyDescent="0.3">
      <c r="N2590"/>
      <c r="O2590"/>
      <c r="AD2590"/>
      <c r="AE2590"/>
    </row>
    <row r="2591" spans="14:31" x14ac:dyDescent="0.3">
      <c r="N2591"/>
      <c r="O2591"/>
      <c r="AD2591"/>
      <c r="AE2591"/>
    </row>
    <row r="2592" spans="14:31" x14ac:dyDescent="0.3">
      <c r="N2592"/>
      <c r="O2592"/>
      <c r="AD2592"/>
      <c r="AE2592"/>
    </row>
    <row r="2593" spans="14:31" x14ac:dyDescent="0.3">
      <c r="N2593"/>
      <c r="O2593"/>
      <c r="AD2593"/>
      <c r="AE2593"/>
    </row>
    <row r="2594" spans="14:31" x14ac:dyDescent="0.3">
      <c r="N2594"/>
      <c r="O2594"/>
      <c r="AD2594"/>
      <c r="AE2594"/>
    </row>
    <row r="2595" spans="14:31" x14ac:dyDescent="0.3">
      <c r="N2595"/>
      <c r="O2595"/>
      <c r="AD2595"/>
      <c r="AE2595"/>
    </row>
    <row r="2596" spans="14:31" x14ac:dyDescent="0.3">
      <c r="N2596"/>
      <c r="O2596"/>
      <c r="AD2596"/>
      <c r="AE2596"/>
    </row>
    <row r="2597" spans="14:31" x14ac:dyDescent="0.3">
      <c r="N2597"/>
      <c r="O2597"/>
      <c r="AD2597"/>
      <c r="AE2597"/>
    </row>
    <row r="2598" spans="14:31" x14ac:dyDescent="0.3">
      <c r="N2598"/>
      <c r="O2598"/>
      <c r="AD2598"/>
      <c r="AE2598"/>
    </row>
    <row r="2599" spans="14:31" x14ac:dyDescent="0.3">
      <c r="N2599"/>
      <c r="O2599"/>
      <c r="AD2599"/>
      <c r="AE2599"/>
    </row>
    <row r="2600" spans="14:31" x14ac:dyDescent="0.3">
      <c r="N2600"/>
      <c r="O2600"/>
      <c r="AD2600"/>
      <c r="AE2600"/>
    </row>
    <row r="2601" spans="14:31" x14ac:dyDescent="0.3">
      <c r="N2601"/>
      <c r="O2601"/>
      <c r="AD2601"/>
      <c r="AE2601"/>
    </row>
    <row r="2602" spans="14:31" x14ac:dyDescent="0.3">
      <c r="N2602"/>
      <c r="O2602"/>
      <c r="AD2602"/>
      <c r="AE2602"/>
    </row>
    <row r="2603" spans="14:31" x14ac:dyDescent="0.3">
      <c r="N2603"/>
      <c r="O2603"/>
      <c r="AD2603"/>
      <c r="AE2603"/>
    </row>
    <row r="2604" spans="14:31" x14ac:dyDescent="0.3">
      <c r="N2604"/>
      <c r="O2604"/>
      <c r="AD2604"/>
      <c r="AE2604"/>
    </row>
    <row r="2605" spans="14:31" x14ac:dyDescent="0.3">
      <c r="N2605"/>
      <c r="O2605"/>
      <c r="AD2605"/>
      <c r="AE2605"/>
    </row>
    <row r="2606" spans="14:31" x14ac:dyDescent="0.3">
      <c r="N2606"/>
      <c r="O2606"/>
      <c r="AD2606"/>
      <c r="AE2606"/>
    </row>
    <row r="2607" spans="14:31" x14ac:dyDescent="0.3">
      <c r="N2607"/>
      <c r="O2607"/>
      <c r="AD2607"/>
      <c r="AE2607"/>
    </row>
    <row r="2608" spans="14:31" x14ac:dyDescent="0.3">
      <c r="N2608"/>
      <c r="O2608"/>
      <c r="AD2608"/>
      <c r="AE2608"/>
    </row>
    <row r="2609" spans="14:31" x14ac:dyDescent="0.3">
      <c r="N2609"/>
      <c r="O2609"/>
      <c r="AD2609"/>
      <c r="AE2609"/>
    </row>
    <row r="2610" spans="14:31" x14ac:dyDescent="0.3">
      <c r="N2610"/>
      <c r="O2610"/>
      <c r="AD2610"/>
      <c r="AE2610"/>
    </row>
    <row r="2611" spans="14:31" x14ac:dyDescent="0.3">
      <c r="N2611"/>
      <c r="O2611"/>
      <c r="AD2611"/>
      <c r="AE2611"/>
    </row>
    <row r="2612" spans="14:31" x14ac:dyDescent="0.3">
      <c r="N2612"/>
      <c r="O2612"/>
      <c r="AD2612"/>
      <c r="AE2612"/>
    </row>
    <row r="2613" spans="14:31" x14ac:dyDescent="0.3">
      <c r="N2613"/>
      <c r="O2613"/>
      <c r="AD2613"/>
      <c r="AE2613"/>
    </row>
    <row r="2614" spans="14:31" x14ac:dyDescent="0.3">
      <c r="N2614"/>
      <c r="O2614"/>
      <c r="AD2614"/>
      <c r="AE2614"/>
    </row>
    <row r="2615" spans="14:31" x14ac:dyDescent="0.3">
      <c r="N2615"/>
      <c r="O2615"/>
      <c r="AD2615"/>
      <c r="AE2615"/>
    </row>
    <row r="2616" spans="14:31" x14ac:dyDescent="0.3">
      <c r="N2616"/>
      <c r="O2616"/>
      <c r="AD2616"/>
      <c r="AE2616"/>
    </row>
    <row r="2617" spans="14:31" x14ac:dyDescent="0.3">
      <c r="N2617"/>
      <c r="O2617"/>
      <c r="AD2617"/>
      <c r="AE2617"/>
    </row>
    <row r="2618" spans="14:31" x14ac:dyDescent="0.3">
      <c r="N2618"/>
      <c r="O2618"/>
      <c r="AD2618"/>
      <c r="AE2618"/>
    </row>
    <row r="2619" spans="14:31" x14ac:dyDescent="0.3">
      <c r="N2619"/>
      <c r="O2619"/>
      <c r="AD2619"/>
      <c r="AE2619"/>
    </row>
    <row r="2620" spans="14:31" x14ac:dyDescent="0.3">
      <c r="N2620"/>
      <c r="O2620"/>
      <c r="AD2620"/>
      <c r="AE2620"/>
    </row>
    <row r="2621" spans="14:31" x14ac:dyDescent="0.3">
      <c r="N2621"/>
      <c r="O2621"/>
      <c r="AD2621"/>
      <c r="AE2621"/>
    </row>
    <row r="2622" spans="14:31" x14ac:dyDescent="0.3">
      <c r="N2622"/>
      <c r="O2622"/>
      <c r="AD2622"/>
      <c r="AE2622"/>
    </row>
    <row r="2623" spans="14:31" x14ac:dyDescent="0.3">
      <c r="N2623"/>
      <c r="O2623"/>
      <c r="AD2623"/>
      <c r="AE2623"/>
    </row>
    <row r="2624" spans="14:31" x14ac:dyDescent="0.3">
      <c r="N2624"/>
      <c r="O2624"/>
      <c r="AD2624"/>
      <c r="AE2624"/>
    </row>
    <row r="2625" spans="14:31" x14ac:dyDescent="0.3">
      <c r="N2625"/>
      <c r="O2625"/>
      <c r="AD2625"/>
      <c r="AE2625"/>
    </row>
    <row r="2626" spans="14:31" x14ac:dyDescent="0.3">
      <c r="N2626"/>
      <c r="O2626"/>
      <c r="AD2626"/>
      <c r="AE2626"/>
    </row>
    <row r="2627" spans="14:31" x14ac:dyDescent="0.3">
      <c r="N2627"/>
      <c r="O2627"/>
      <c r="AD2627"/>
      <c r="AE2627"/>
    </row>
    <row r="2628" spans="14:31" x14ac:dyDescent="0.3">
      <c r="N2628"/>
      <c r="O2628"/>
      <c r="AD2628"/>
      <c r="AE2628"/>
    </row>
    <row r="2629" spans="14:31" x14ac:dyDescent="0.3">
      <c r="N2629"/>
      <c r="O2629"/>
      <c r="AD2629"/>
      <c r="AE2629"/>
    </row>
    <row r="2630" spans="14:31" x14ac:dyDescent="0.3">
      <c r="N2630"/>
      <c r="O2630"/>
      <c r="AD2630"/>
      <c r="AE2630"/>
    </row>
    <row r="2631" spans="14:31" x14ac:dyDescent="0.3">
      <c r="N2631"/>
      <c r="O2631"/>
      <c r="AD2631"/>
      <c r="AE2631"/>
    </row>
    <row r="2632" spans="14:31" x14ac:dyDescent="0.3">
      <c r="N2632"/>
      <c r="O2632"/>
      <c r="AD2632"/>
      <c r="AE2632"/>
    </row>
    <row r="2633" spans="14:31" x14ac:dyDescent="0.3">
      <c r="N2633"/>
      <c r="O2633"/>
      <c r="AD2633"/>
      <c r="AE2633"/>
    </row>
    <row r="2634" spans="14:31" x14ac:dyDescent="0.3">
      <c r="N2634"/>
      <c r="O2634"/>
      <c r="AD2634"/>
      <c r="AE2634"/>
    </row>
    <row r="2635" spans="14:31" x14ac:dyDescent="0.3">
      <c r="N2635"/>
      <c r="O2635"/>
      <c r="AD2635"/>
      <c r="AE2635"/>
    </row>
    <row r="2636" spans="14:31" x14ac:dyDescent="0.3">
      <c r="N2636"/>
      <c r="O2636"/>
      <c r="AD2636"/>
      <c r="AE2636"/>
    </row>
    <row r="2637" spans="14:31" x14ac:dyDescent="0.3">
      <c r="N2637"/>
      <c r="O2637"/>
      <c r="AD2637"/>
      <c r="AE2637"/>
    </row>
    <row r="2638" spans="14:31" x14ac:dyDescent="0.3">
      <c r="N2638"/>
      <c r="O2638"/>
      <c r="AD2638"/>
      <c r="AE2638"/>
    </row>
    <row r="2639" spans="14:31" x14ac:dyDescent="0.3">
      <c r="N2639"/>
      <c r="O2639"/>
      <c r="AD2639"/>
      <c r="AE2639"/>
    </row>
    <row r="2640" spans="14:31" x14ac:dyDescent="0.3">
      <c r="N2640"/>
      <c r="O2640"/>
      <c r="AD2640"/>
      <c r="AE2640"/>
    </row>
    <row r="2641" spans="14:31" x14ac:dyDescent="0.3">
      <c r="N2641"/>
      <c r="O2641"/>
      <c r="AD2641"/>
      <c r="AE2641"/>
    </row>
    <row r="2642" spans="14:31" x14ac:dyDescent="0.3">
      <c r="N2642"/>
      <c r="O2642"/>
      <c r="AD2642"/>
      <c r="AE2642"/>
    </row>
    <row r="2643" spans="14:31" x14ac:dyDescent="0.3">
      <c r="N2643"/>
      <c r="O2643"/>
      <c r="AD2643"/>
      <c r="AE2643"/>
    </row>
    <row r="2644" spans="14:31" x14ac:dyDescent="0.3">
      <c r="N2644"/>
      <c r="O2644"/>
      <c r="AD2644"/>
      <c r="AE2644"/>
    </row>
    <row r="2645" spans="14:31" x14ac:dyDescent="0.3">
      <c r="N2645"/>
      <c r="O2645"/>
      <c r="AD2645"/>
      <c r="AE2645"/>
    </row>
    <row r="2646" spans="14:31" x14ac:dyDescent="0.3">
      <c r="N2646"/>
      <c r="O2646"/>
      <c r="AD2646"/>
      <c r="AE2646"/>
    </row>
    <row r="2647" spans="14:31" x14ac:dyDescent="0.3">
      <c r="N2647"/>
      <c r="O2647"/>
      <c r="AD2647"/>
      <c r="AE2647"/>
    </row>
    <row r="2648" spans="14:31" x14ac:dyDescent="0.3">
      <c r="N2648"/>
      <c r="O2648"/>
      <c r="AD2648"/>
      <c r="AE2648"/>
    </row>
    <row r="2649" spans="14:31" x14ac:dyDescent="0.3">
      <c r="N2649"/>
      <c r="O2649"/>
      <c r="AD2649"/>
      <c r="AE2649"/>
    </row>
    <row r="2650" spans="14:31" x14ac:dyDescent="0.3">
      <c r="N2650"/>
      <c r="O2650"/>
      <c r="AD2650"/>
      <c r="AE2650"/>
    </row>
    <row r="2651" spans="14:31" x14ac:dyDescent="0.3">
      <c r="N2651"/>
      <c r="O2651"/>
      <c r="AD2651"/>
      <c r="AE2651"/>
    </row>
    <row r="2652" spans="14:31" x14ac:dyDescent="0.3">
      <c r="N2652"/>
      <c r="O2652"/>
      <c r="AD2652"/>
      <c r="AE2652"/>
    </row>
    <row r="2653" spans="14:31" x14ac:dyDescent="0.3">
      <c r="N2653"/>
      <c r="O2653"/>
      <c r="AD2653"/>
      <c r="AE2653"/>
    </row>
    <row r="2654" spans="14:31" x14ac:dyDescent="0.3">
      <c r="N2654"/>
      <c r="O2654"/>
      <c r="AD2654"/>
      <c r="AE2654"/>
    </row>
    <row r="2655" spans="14:31" x14ac:dyDescent="0.3">
      <c r="N2655"/>
      <c r="O2655"/>
      <c r="AD2655"/>
      <c r="AE2655"/>
    </row>
    <row r="2656" spans="14:31" x14ac:dyDescent="0.3">
      <c r="N2656"/>
      <c r="O2656"/>
      <c r="AD2656"/>
      <c r="AE2656"/>
    </row>
    <row r="2657" spans="14:31" x14ac:dyDescent="0.3">
      <c r="N2657"/>
      <c r="O2657"/>
      <c r="AD2657"/>
      <c r="AE2657"/>
    </row>
    <row r="2658" spans="14:31" x14ac:dyDescent="0.3">
      <c r="N2658"/>
      <c r="O2658"/>
      <c r="AD2658"/>
      <c r="AE2658"/>
    </row>
    <row r="2659" spans="14:31" x14ac:dyDescent="0.3">
      <c r="N2659"/>
      <c r="O2659"/>
      <c r="AD2659"/>
      <c r="AE2659"/>
    </row>
    <row r="2660" spans="14:31" x14ac:dyDescent="0.3">
      <c r="N2660"/>
      <c r="O2660"/>
      <c r="AD2660"/>
      <c r="AE2660"/>
    </row>
    <row r="2661" spans="14:31" x14ac:dyDescent="0.3">
      <c r="N2661"/>
      <c r="O2661"/>
      <c r="AD2661"/>
      <c r="AE2661"/>
    </row>
    <row r="2662" spans="14:31" x14ac:dyDescent="0.3">
      <c r="N2662"/>
      <c r="O2662"/>
      <c r="AD2662"/>
      <c r="AE2662"/>
    </row>
    <row r="2663" spans="14:31" x14ac:dyDescent="0.3">
      <c r="N2663"/>
      <c r="O2663"/>
      <c r="AD2663"/>
      <c r="AE2663"/>
    </row>
    <row r="2664" spans="14:31" x14ac:dyDescent="0.3">
      <c r="N2664"/>
      <c r="O2664"/>
      <c r="AD2664"/>
      <c r="AE2664"/>
    </row>
    <row r="2665" spans="14:31" x14ac:dyDescent="0.3">
      <c r="N2665"/>
      <c r="O2665"/>
      <c r="AD2665"/>
      <c r="AE2665"/>
    </row>
    <row r="2666" spans="14:31" x14ac:dyDescent="0.3">
      <c r="N2666"/>
      <c r="O2666"/>
      <c r="AD2666"/>
      <c r="AE2666"/>
    </row>
    <row r="2667" spans="14:31" x14ac:dyDescent="0.3">
      <c r="N2667"/>
      <c r="O2667"/>
      <c r="AD2667"/>
      <c r="AE2667"/>
    </row>
    <row r="2668" spans="14:31" x14ac:dyDescent="0.3">
      <c r="N2668"/>
      <c r="O2668"/>
      <c r="AD2668"/>
      <c r="AE2668"/>
    </row>
    <row r="2669" spans="14:31" x14ac:dyDescent="0.3">
      <c r="N2669"/>
      <c r="O2669"/>
      <c r="AD2669"/>
      <c r="AE2669"/>
    </row>
    <row r="2670" spans="14:31" x14ac:dyDescent="0.3">
      <c r="N2670"/>
      <c r="O2670"/>
      <c r="AD2670"/>
      <c r="AE2670"/>
    </row>
    <row r="2671" spans="14:31" x14ac:dyDescent="0.3">
      <c r="N2671"/>
      <c r="O2671"/>
      <c r="AD2671"/>
      <c r="AE2671"/>
    </row>
    <row r="2672" spans="14:31" x14ac:dyDescent="0.3">
      <c r="N2672"/>
      <c r="O2672"/>
      <c r="AD2672"/>
      <c r="AE2672"/>
    </row>
    <row r="2673" spans="14:31" x14ac:dyDescent="0.3">
      <c r="N2673"/>
      <c r="O2673"/>
      <c r="AD2673"/>
      <c r="AE2673"/>
    </row>
    <row r="2674" spans="14:31" x14ac:dyDescent="0.3">
      <c r="N2674"/>
      <c r="O2674"/>
      <c r="AD2674"/>
      <c r="AE2674"/>
    </row>
    <row r="2675" spans="14:31" x14ac:dyDescent="0.3">
      <c r="N2675"/>
      <c r="O2675"/>
      <c r="AD2675"/>
      <c r="AE2675"/>
    </row>
    <row r="2676" spans="14:31" x14ac:dyDescent="0.3">
      <c r="N2676"/>
      <c r="O2676"/>
      <c r="AD2676"/>
      <c r="AE2676"/>
    </row>
    <row r="2677" spans="14:31" x14ac:dyDescent="0.3">
      <c r="N2677"/>
      <c r="O2677"/>
      <c r="AD2677"/>
      <c r="AE2677"/>
    </row>
    <row r="2678" spans="14:31" x14ac:dyDescent="0.3">
      <c r="N2678"/>
      <c r="O2678"/>
      <c r="AD2678"/>
      <c r="AE2678"/>
    </row>
    <row r="2679" spans="14:31" x14ac:dyDescent="0.3">
      <c r="N2679"/>
      <c r="O2679"/>
      <c r="AD2679"/>
      <c r="AE2679"/>
    </row>
    <row r="2680" spans="14:31" x14ac:dyDescent="0.3">
      <c r="N2680"/>
      <c r="O2680"/>
      <c r="AD2680"/>
      <c r="AE2680"/>
    </row>
    <row r="2681" spans="14:31" x14ac:dyDescent="0.3">
      <c r="N2681"/>
      <c r="O2681"/>
      <c r="AD2681"/>
      <c r="AE2681"/>
    </row>
    <row r="2682" spans="14:31" x14ac:dyDescent="0.3">
      <c r="N2682"/>
      <c r="O2682"/>
      <c r="AD2682"/>
      <c r="AE2682"/>
    </row>
    <row r="2683" spans="14:31" x14ac:dyDescent="0.3">
      <c r="N2683"/>
      <c r="O2683"/>
      <c r="AD2683"/>
      <c r="AE2683"/>
    </row>
    <row r="2684" spans="14:31" x14ac:dyDescent="0.3">
      <c r="N2684"/>
      <c r="O2684"/>
      <c r="AD2684"/>
      <c r="AE2684"/>
    </row>
    <row r="2685" spans="14:31" x14ac:dyDescent="0.3">
      <c r="N2685"/>
      <c r="O2685"/>
      <c r="AD2685"/>
      <c r="AE2685"/>
    </row>
    <row r="2686" spans="14:31" x14ac:dyDescent="0.3">
      <c r="N2686"/>
      <c r="O2686"/>
      <c r="AD2686"/>
      <c r="AE2686"/>
    </row>
    <row r="2687" spans="14:31" x14ac:dyDescent="0.3">
      <c r="N2687"/>
      <c r="O2687"/>
      <c r="AD2687"/>
      <c r="AE2687"/>
    </row>
    <row r="2688" spans="14:31" x14ac:dyDescent="0.3">
      <c r="N2688"/>
      <c r="O2688"/>
      <c r="AD2688"/>
      <c r="AE2688"/>
    </row>
    <row r="2689" spans="14:31" x14ac:dyDescent="0.3">
      <c r="N2689"/>
      <c r="O2689"/>
      <c r="AD2689"/>
      <c r="AE2689"/>
    </row>
    <row r="2690" spans="14:31" x14ac:dyDescent="0.3">
      <c r="N2690"/>
      <c r="O2690"/>
      <c r="AD2690"/>
      <c r="AE2690"/>
    </row>
    <row r="2691" spans="14:31" x14ac:dyDescent="0.3">
      <c r="N2691"/>
      <c r="O2691"/>
      <c r="AD2691"/>
      <c r="AE2691"/>
    </row>
    <row r="2692" spans="14:31" x14ac:dyDescent="0.3">
      <c r="N2692"/>
      <c r="O2692"/>
      <c r="AD2692"/>
      <c r="AE2692"/>
    </row>
    <row r="2693" spans="14:31" x14ac:dyDescent="0.3">
      <c r="N2693"/>
      <c r="O2693"/>
      <c r="AD2693"/>
      <c r="AE2693"/>
    </row>
    <row r="2694" spans="14:31" x14ac:dyDescent="0.3">
      <c r="N2694"/>
      <c r="O2694"/>
      <c r="AD2694"/>
      <c r="AE2694"/>
    </row>
    <row r="2695" spans="14:31" x14ac:dyDescent="0.3">
      <c r="N2695"/>
      <c r="O2695"/>
      <c r="AD2695"/>
      <c r="AE2695"/>
    </row>
    <row r="2696" spans="14:31" x14ac:dyDescent="0.3">
      <c r="N2696"/>
      <c r="O2696"/>
      <c r="AD2696"/>
      <c r="AE2696"/>
    </row>
    <row r="2697" spans="14:31" x14ac:dyDescent="0.3">
      <c r="N2697"/>
      <c r="O2697"/>
      <c r="AD2697"/>
      <c r="AE2697"/>
    </row>
    <row r="2698" spans="14:31" x14ac:dyDescent="0.3">
      <c r="N2698"/>
      <c r="O2698"/>
      <c r="AD2698"/>
      <c r="AE2698"/>
    </row>
    <row r="2699" spans="14:31" x14ac:dyDescent="0.3">
      <c r="N2699"/>
      <c r="O2699"/>
      <c r="AD2699"/>
      <c r="AE2699"/>
    </row>
    <row r="2700" spans="14:31" x14ac:dyDescent="0.3">
      <c r="N2700"/>
      <c r="O2700"/>
      <c r="AD2700"/>
      <c r="AE2700"/>
    </row>
    <row r="2701" spans="14:31" x14ac:dyDescent="0.3">
      <c r="N2701"/>
      <c r="O2701"/>
      <c r="AD2701"/>
      <c r="AE2701"/>
    </row>
    <row r="2702" spans="14:31" x14ac:dyDescent="0.3">
      <c r="N2702"/>
      <c r="O2702"/>
      <c r="AD2702"/>
      <c r="AE2702"/>
    </row>
    <row r="2703" spans="14:31" x14ac:dyDescent="0.3">
      <c r="N2703"/>
      <c r="O2703"/>
      <c r="AD2703"/>
      <c r="AE2703"/>
    </row>
    <row r="2704" spans="14:31" x14ac:dyDescent="0.3">
      <c r="N2704"/>
      <c r="O2704"/>
      <c r="AD2704"/>
      <c r="AE2704"/>
    </row>
    <row r="2705" spans="14:31" x14ac:dyDescent="0.3">
      <c r="N2705"/>
      <c r="O2705"/>
      <c r="AD2705"/>
      <c r="AE2705"/>
    </row>
    <row r="2706" spans="14:31" x14ac:dyDescent="0.3">
      <c r="N2706"/>
      <c r="O2706"/>
      <c r="AD2706"/>
      <c r="AE2706"/>
    </row>
    <row r="2707" spans="14:31" x14ac:dyDescent="0.3">
      <c r="N2707"/>
      <c r="O2707"/>
      <c r="AD2707"/>
      <c r="AE2707"/>
    </row>
    <row r="2708" spans="14:31" x14ac:dyDescent="0.3">
      <c r="N2708"/>
      <c r="O2708"/>
      <c r="AD2708"/>
      <c r="AE2708"/>
    </row>
    <row r="2709" spans="14:31" x14ac:dyDescent="0.3">
      <c r="N2709"/>
      <c r="O2709"/>
      <c r="AD2709"/>
      <c r="AE2709"/>
    </row>
    <row r="2710" spans="14:31" x14ac:dyDescent="0.3">
      <c r="N2710"/>
      <c r="O2710"/>
      <c r="AD2710"/>
      <c r="AE2710"/>
    </row>
    <row r="2711" spans="14:31" x14ac:dyDescent="0.3">
      <c r="N2711"/>
      <c r="O2711"/>
      <c r="AD2711"/>
      <c r="AE2711"/>
    </row>
    <row r="2712" spans="14:31" x14ac:dyDescent="0.3">
      <c r="N2712"/>
      <c r="O2712"/>
      <c r="AD2712"/>
      <c r="AE2712"/>
    </row>
    <row r="2713" spans="14:31" x14ac:dyDescent="0.3">
      <c r="N2713"/>
      <c r="O2713"/>
      <c r="AD2713"/>
      <c r="AE2713"/>
    </row>
    <row r="2714" spans="14:31" x14ac:dyDescent="0.3">
      <c r="N2714"/>
      <c r="O2714"/>
      <c r="AD2714"/>
      <c r="AE2714"/>
    </row>
    <row r="2715" spans="14:31" x14ac:dyDescent="0.3">
      <c r="N2715"/>
      <c r="O2715"/>
      <c r="AD2715"/>
      <c r="AE2715"/>
    </row>
    <row r="2716" spans="14:31" x14ac:dyDescent="0.3">
      <c r="N2716"/>
      <c r="O2716"/>
      <c r="AD2716"/>
      <c r="AE2716"/>
    </row>
    <row r="2717" spans="14:31" x14ac:dyDescent="0.3">
      <c r="N2717"/>
      <c r="O2717"/>
      <c r="AD2717"/>
      <c r="AE2717"/>
    </row>
    <row r="2718" spans="14:31" x14ac:dyDescent="0.3">
      <c r="N2718"/>
      <c r="O2718"/>
      <c r="AD2718"/>
      <c r="AE2718"/>
    </row>
    <row r="2719" spans="14:31" x14ac:dyDescent="0.3">
      <c r="N2719"/>
      <c r="O2719"/>
      <c r="AD2719"/>
      <c r="AE2719"/>
    </row>
    <row r="2720" spans="14:31" x14ac:dyDescent="0.3">
      <c r="N2720"/>
      <c r="O2720"/>
      <c r="AD2720"/>
      <c r="AE2720"/>
    </row>
    <row r="2721" spans="14:31" x14ac:dyDescent="0.3">
      <c r="N2721"/>
      <c r="O2721"/>
      <c r="AD2721"/>
      <c r="AE2721"/>
    </row>
    <row r="2722" spans="14:31" x14ac:dyDescent="0.3">
      <c r="N2722"/>
      <c r="O2722"/>
      <c r="AD2722"/>
      <c r="AE2722"/>
    </row>
    <row r="2723" spans="14:31" x14ac:dyDescent="0.3">
      <c r="N2723"/>
      <c r="O2723"/>
      <c r="AD2723"/>
      <c r="AE2723"/>
    </row>
    <row r="2724" spans="14:31" x14ac:dyDescent="0.3">
      <c r="N2724"/>
      <c r="O2724"/>
      <c r="AD2724"/>
      <c r="AE2724"/>
    </row>
    <row r="2725" spans="14:31" x14ac:dyDescent="0.3">
      <c r="N2725"/>
      <c r="O2725"/>
      <c r="AD2725"/>
      <c r="AE2725"/>
    </row>
    <row r="2726" spans="14:31" x14ac:dyDescent="0.3">
      <c r="N2726"/>
      <c r="O2726"/>
      <c r="AD2726"/>
      <c r="AE2726"/>
    </row>
    <row r="2727" spans="14:31" x14ac:dyDescent="0.3">
      <c r="N2727"/>
      <c r="O2727"/>
      <c r="AD2727"/>
      <c r="AE2727"/>
    </row>
    <row r="2728" spans="14:31" x14ac:dyDescent="0.3">
      <c r="N2728"/>
      <c r="O2728"/>
      <c r="AD2728"/>
      <c r="AE2728"/>
    </row>
    <row r="2729" spans="14:31" x14ac:dyDescent="0.3">
      <c r="N2729"/>
      <c r="O2729"/>
      <c r="AD2729"/>
      <c r="AE2729"/>
    </row>
    <row r="2730" spans="14:31" x14ac:dyDescent="0.3">
      <c r="N2730"/>
      <c r="O2730"/>
      <c r="AD2730"/>
      <c r="AE2730"/>
    </row>
    <row r="2731" spans="14:31" x14ac:dyDescent="0.3">
      <c r="N2731"/>
      <c r="O2731"/>
      <c r="AD2731"/>
      <c r="AE2731"/>
    </row>
    <row r="2732" spans="14:31" x14ac:dyDescent="0.3">
      <c r="N2732"/>
      <c r="O2732"/>
      <c r="AD2732"/>
      <c r="AE2732"/>
    </row>
    <row r="2733" spans="14:31" x14ac:dyDescent="0.3">
      <c r="N2733"/>
      <c r="O2733"/>
      <c r="AD2733"/>
      <c r="AE2733"/>
    </row>
    <row r="2734" spans="14:31" x14ac:dyDescent="0.3">
      <c r="N2734"/>
      <c r="O2734"/>
      <c r="AD2734"/>
      <c r="AE2734"/>
    </row>
    <row r="2735" spans="14:31" x14ac:dyDescent="0.3">
      <c r="N2735"/>
      <c r="O2735"/>
      <c r="AD2735"/>
      <c r="AE2735"/>
    </row>
    <row r="2736" spans="14:31" x14ac:dyDescent="0.3">
      <c r="N2736"/>
      <c r="O2736"/>
      <c r="AD2736"/>
      <c r="AE2736"/>
    </row>
    <row r="2737" spans="14:31" x14ac:dyDescent="0.3">
      <c r="N2737"/>
      <c r="O2737"/>
      <c r="AD2737"/>
      <c r="AE2737"/>
    </row>
    <row r="2738" spans="14:31" x14ac:dyDescent="0.3">
      <c r="N2738"/>
      <c r="O2738"/>
      <c r="AD2738"/>
      <c r="AE2738"/>
    </row>
    <row r="2739" spans="14:31" x14ac:dyDescent="0.3">
      <c r="N2739"/>
      <c r="O2739"/>
      <c r="AD2739"/>
      <c r="AE2739"/>
    </row>
    <row r="2740" spans="14:31" x14ac:dyDescent="0.3">
      <c r="N2740"/>
      <c r="O2740"/>
      <c r="AD2740"/>
      <c r="AE2740"/>
    </row>
    <row r="2741" spans="14:31" x14ac:dyDescent="0.3">
      <c r="N2741"/>
      <c r="O2741"/>
      <c r="AD2741"/>
      <c r="AE2741"/>
    </row>
    <row r="2742" spans="14:31" x14ac:dyDescent="0.3">
      <c r="N2742"/>
      <c r="O2742"/>
      <c r="AD2742"/>
      <c r="AE2742"/>
    </row>
    <row r="2743" spans="14:31" x14ac:dyDescent="0.3">
      <c r="N2743"/>
      <c r="O2743"/>
      <c r="AD2743"/>
      <c r="AE2743"/>
    </row>
    <row r="2744" spans="14:31" x14ac:dyDescent="0.3">
      <c r="N2744"/>
      <c r="O2744"/>
      <c r="AD2744"/>
      <c r="AE2744"/>
    </row>
    <row r="2745" spans="14:31" x14ac:dyDescent="0.3">
      <c r="N2745"/>
      <c r="O2745"/>
      <c r="AD2745"/>
      <c r="AE2745"/>
    </row>
    <row r="2746" spans="14:31" x14ac:dyDescent="0.3">
      <c r="N2746"/>
      <c r="O2746"/>
      <c r="AD2746"/>
      <c r="AE2746"/>
    </row>
    <row r="2747" spans="14:31" x14ac:dyDescent="0.3">
      <c r="N2747"/>
      <c r="O2747"/>
      <c r="AD2747"/>
      <c r="AE2747"/>
    </row>
    <row r="2748" spans="14:31" x14ac:dyDescent="0.3">
      <c r="N2748"/>
      <c r="O2748"/>
      <c r="AD2748"/>
      <c r="AE2748"/>
    </row>
    <row r="2749" spans="14:31" x14ac:dyDescent="0.3">
      <c r="N2749"/>
      <c r="O2749"/>
      <c r="AD2749"/>
      <c r="AE2749"/>
    </row>
    <row r="2750" spans="14:31" x14ac:dyDescent="0.3">
      <c r="N2750"/>
      <c r="O2750"/>
      <c r="AD2750"/>
      <c r="AE2750"/>
    </row>
    <row r="2751" spans="14:31" x14ac:dyDescent="0.3">
      <c r="N2751"/>
      <c r="O2751"/>
      <c r="AD2751"/>
      <c r="AE2751"/>
    </row>
    <row r="2752" spans="14:31" x14ac:dyDescent="0.3">
      <c r="N2752"/>
      <c r="O2752"/>
      <c r="AD2752"/>
      <c r="AE2752"/>
    </row>
    <row r="2753" spans="14:31" x14ac:dyDescent="0.3">
      <c r="N2753"/>
      <c r="O2753"/>
      <c r="AD2753"/>
      <c r="AE2753"/>
    </row>
    <row r="2754" spans="14:31" x14ac:dyDescent="0.3">
      <c r="N2754"/>
      <c r="O2754"/>
      <c r="AD2754"/>
      <c r="AE2754"/>
    </row>
    <row r="2755" spans="14:31" x14ac:dyDescent="0.3">
      <c r="N2755"/>
      <c r="O2755"/>
      <c r="AD2755"/>
      <c r="AE2755"/>
    </row>
    <row r="2756" spans="14:31" x14ac:dyDescent="0.3">
      <c r="N2756"/>
      <c r="O2756"/>
      <c r="AD2756"/>
      <c r="AE2756"/>
    </row>
    <row r="2757" spans="14:31" x14ac:dyDescent="0.3">
      <c r="N2757"/>
      <c r="O2757"/>
      <c r="AD2757"/>
      <c r="AE2757"/>
    </row>
    <row r="2758" spans="14:31" x14ac:dyDescent="0.3">
      <c r="N2758"/>
      <c r="O2758"/>
      <c r="AD2758"/>
      <c r="AE2758"/>
    </row>
    <row r="2759" spans="14:31" x14ac:dyDescent="0.3">
      <c r="N2759"/>
      <c r="O2759"/>
      <c r="AD2759"/>
      <c r="AE2759"/>
    </row>
    <row r="2760" spans="14:31" x14ac:dyDescent="0.3">
      <c r="N2760"/>
      <c r="O2760"/>
      <c r="AD2760"/>
      <c r="AE2760"/>
    </row>
    <row r="2761" spans="14:31" x14ac:dyDescent="0.3">
      <c r="N2761"/>
      <c r="O2761"/>
      <c r="AD2761"/>
      <c r="AE2761"/>
    </row>
    <row r="2762" spans="14:31" x14ac:dyDescent="0.3">
      <c r="N2762"/>
      <c r="O2762"/>
      <c r="AD2762"/>
      <c r="AE2762"/>
    </row>
    <row r="2763" spans="14:31" x14ac:dyDescent="0.3">
      <c r="N2763"/>
      <c r="O2763"/>
      <c r="AD2763"/>
      <c r="AE2763"/>
    </row>
    <row r="2764" spans="14:31" x14ac:dyDescent="0.3">
      <c r="N2764"/>
      <c r="O2764"/>
      <c r="AD2764"/>
      <c r="AE2764"/>
    </row>
    <row r="2765" spans="14:31" x14ac:dyDescent="0.3">
      <c r="N2765"/>
      <c r="O2765"/>
      <c r="AD2765"/>
      <c r="AE2765"/>
    </row>
    <row r="2766" spans="14:31" x14ac:dyDescent="0.3">
      <c r="N2766"/>
      <c r="O2766"/>
      <c r="AD2766"/>
      <c r="AE2766"/>
    </row>
    <row r="2767" spans="14:31" x14ac:dyDescent="0.3">
      <c r="N2767"/>
      <c r="O2767"/>
      <c r="AD2767"/>
      <c r="AE2767"/>
    </row>
    <row r="2768" spans="14:31" x14ac:dyDescent="0.3">
      <c r="N2768"/>
      <c r="O2768"/>
      <c r="AD2768"/>
      <c r="AE2768"/>
    </row>
    <row r="2769" spans="14:31" x14ac:dyDescent="0.3">
      <c r="N2769"/>
      <c r="O2769"/>
      <c r="AD2769"/>
      <c r="AE2769"/>
    </row>
    <row r="2770" spans="14:31" x14ac:dyDescent="0.3">
      <c r="N2770"/>
      <c r="O2770"/>
      <c r="AD2770"/>
      <c r="AE2770"/>
    </row>
    <row r="2771" spans="14:31" x14ac:dyDescent="0.3">
      <c r="N2771"/>
      <c r="O2771"/>
      <c r="AD2771"/>
      <c r="AE2771"/>
    </row>
    <row r="2772" spans="14:31" x14ac:dyDescent="0.3">
      <c r="N2772"/>
      <c r="O2772"/>
      <c r="AD2772"/>
      <c r="AE2772"/>
    </row>
    <row r="2773" spans="14:31" x14ac:dyDescent="0.3">
      <c r="N2773"/>
      <c r="O2773"/>
      <c r="AD2773"/>
      <c r="AE2773"/>
    </row>
    <row r="2774" spans="14:31" x14ac:dyDescent="0.3">
      <c r="N2774"/>
      <c r="O2774"/>
      <c r="AD2774"/>
      <c r="AE2774"/>
    </row>
    <row r="2775" spans="14:31" x14ac:dyDescent="0.3">
      <c r="N2775"/>
      <c r="O2775"/>
      <c r="AD2775"/>
      <c r="AE2775"/>
    </row>
    <row r="2776" spans="14:31" x14ac:dyDescent="0.3">
      <c r="N2776"/>
      <c r="O2776"/>
      <c r="AD2776"/>
      <c r="AE2776"/>
    </row>
    <row r="2777" spans="14:31" x14ac:dyDescent="0.3">
      <c r="N2777"/>
      <c r="O2777"/>
      <c r="AD2777"/>
      <c r="AE2777"/>
    </row>
    <row r="2778" spans="14:31" x14ac:dyDescent="0.3">
      <c r="N2778"/>
      <c r="O2778"/>
      <c r="AD2778"/>
      <c r="AE2778"/>
    </row>
    <row r="2779" spans="14:31" x14ac:dyDescent="0.3">
      <c r="N2779"/>
      <c r="O2779"/>
      <c r="AD2779"/>
      <c r="AE2779"/>
    </row>
    <row r="2780" spans="14:31" x14ac:dyDescent="0.3">
      <c r="N2780"/>
      <c r="O2780"/>
      <c r="AD2780"/>
      <c r="AE2780"/>
    </row>
    <row r="2781" spans="14:31" x14ac:dyDescent="0.3">
      <c r="N2781"/>
      <c r="O2781"/>
      <c r="AD2781"/>
      <c r="AE2781"/>
    </row>
    <row r="2782" spans="14:31" x14ac:dyDescent="0.3">
      <c r="N2782"/>
      <c r="O2782"/>
      <c r="AD2782"/>
      <c r="AE2782"/>
    </row>
    <row r="2783" spans="14:31" x14ac:dyDescent="0.3">
      <c r="N2783"/>
      <c r="O2783"/>
      <c r="AD2783"/>
      <c r="AE2783"/>
    </row>
    <row r="2784" spans="14:31" x14ac:dyDescent="0.3">
      <c r="N2784"/>
      <c r="O2784"/>
      <c r="AD2784"/>
      <c r="AE2784"/>
    </row>
    <row r="2785" spans="14:31" x14ac:dyDescent="0.3">
      <c r="N2785"/>
      <c r="O2785"/>
      <c r="AD2785"/>
      <c r="AE2785"/>
    </row>
    <row r="2786" spans="14:31" x14ac:dyDescent="0.3">
      <c r="N2786"/>
      <c r="O2786"/>
      <c r="AD2786"/>
      <c r="AE2786"/>
    </row>
    <row r="2787" spans="14:31" x14ac:dyDescent="0.3">
      <c r="N2787"/>
      <c r="O2787"/>
      <c r="AD2787"/>
      <c r="AE2787"/>
    </row>
    <row r="2788" spans="14:31" x14ac:dyDescent="0.3">
      <c r="N2788"/>
      <c r="O2788"/>
      <c r="AD2788"/>
      <c r="AE2788"/>
    </row>
    <row r="2789" spans="14:31" x14ac:dyDescent="0.3">
      <c r="N2789"/>
      <c r="O2789"/>
      <c r="AD2789"/>
      <c r="AE2789"/>
    </row>
    <row r="2790" spans="14:31" x14ac:dyDescent="0.3">
      <c r="N2790"/>
      <c r="O2790"/>
      <c r="AD2790"/>
      <c r="AE2790"/>
    </row>
    <row r="2791" spans="14:31" x14ac:dyDescent="0.3">
      <c r="N2791"/>
      <c r="O2791"/>
      <c r="AD2791"/>
      <c r="AE2791"/>
    </row>
    <row r="2792" spans="14:31" x14ac:dyDescent="0.3">
      <c r="N2792"/>
      <c r="O2792"/>
      <c r="AD2792"/>
      <c r="AE2792"/>
    </row>
    <row r="2793" spans="14:31" x14ac:dyDescent="0.3">
      <c r="N2793"/>
      <c r="O2793"/>
      <c r="AD2793"/>
      <c r="AE2793"/>
    </row>
    <row r="2794" spans="14:31" x14ac:dyDescent="0.3">
      <c r="N2794"/>
      <c r="O2794"/>
      <c r="AD2794"/>
      <c r="AE2794"/>
    </row>
    <row r="2795" spans="14:31" x14ac:dyDescent="0.3">
      <c r="N2795"/>
      <c r="O2795"/>
      <c r="AD2795"/>
      <c r="AE2795"/>
    </row>
    <row r="2796" spans="14:31" x14ac:dyDescent="0.3">
      <c r="N2796"/>
      <c r="O2796"/>
      <c r="AD2796"/>
      <c r="AE2796"/>
    </row>
    <row r="2797" spans="14:31" x14ac:dyDescent="0.3">
      <c r="N2797"/>
      <c r="O2797"/>
      <c r="AD2797"/>
      <c r="AE2797"/>
    </row>
    <row r="2798" spans="14:31" x14ac:dyDescent="0.3">
      <c r="N2798"/>
      <c r="O2798"/>
      <c r="AD2798"/>
      <c r="AE2798"/>
    </row>
    <row r="2799" spans="14:31" x14ac:dyDescent="0.3">
      <c r="N2799"/>
      <c r="O2799"/>
      <c r="AD2799"/>
      <c r="AE2799"/>
    </row>
    <row r="2800" spans="14:31" x14ac:dyDescent="0.3">
      <c r="N2800"/>
      <c r="O2800"/>
      <c r="AD2800"/>
      <c r="AE2800"/>
    </row>
    <row r="2801" spans="14:31" x14ac:dyDescent="0.3">
      <c r="N2801"/>
      <c r="O2801"/>
      <c r="AD2801"/>
      <c r="AE2801"/>
    </row>
    <row r="2802" spans="14:31" x14ac:dyDescent="0.3">
      <c r="N2802"/>
      <c r="O2802"/>
      <c r="AD2802"/>
      <c r="AE2802"/>
    </row>
    <row r="2803" spans="14:31" x14ac:dyDescent="0.3">
      <c r="N2803"/>
      <c r="O2803"/>
      <c r="AD2803"/>
      <c r="AE2803"/>
    </row>
    <row r="2804" spans="14:31" x14ac:dyDescent="0.3">
      <c r="N2804"/>
      <c r="O2804"/>
      <c r="AD2804"/>
      <c r="AE2804"/>
    </row>
    <row r="2805" spans="14:31" x14ac:dyDescent="0.3">
      <c r="N2805"/>
      <c r="O2805"/>
      <c r="AD2805"/>
      <c r="AE2805"/>
    </row>
    <row r="2806" spans="14:31" x14ac:dyDescent="0.3">
      <c r="N2806"/>
      <c r="O2806"/>
      <c r="AD2806"/>
      <c r="AE2806"/>
    </row>
    <row r="2807" spans="14:31" x14ac:dyDescent="0.3">
      <c r="N2807"/>
      <c r="O2807"/>
      <c r="AD2807"/>
      <c r="AE2807"/>
    </row>
    <row r="2808" spans="14:31" x14ac:dyDescent="0.3">
      <c r="N2808"/>
      <c r="O2808"/>
      <c r="AD2808"/>
      <c r="AE2808"/>
    </row>
    <row r="2809" spans="14:31" x14ac:dyDescent="0.3">
      <c r="N2809"/>
      <c r="O2809"/>
      <c r="AD2809"/>
      <c r="AE2809"/>
    </row>
    <row r="2810" spans="14:31" x14ac:dyDescent="0.3">
      <c r="N2810"/>
      <c r="O2810"/>
      <c r="AD2810"/>
      <c r="AE2810"/>
    </row>
    <row r="2811" spans="14:31" x14ac:dyDescent="0.3">
      <c r="N2811"/>
      <c r="O2811"/>
      <c r="AD2811"/>
      <c r="AE2811"/>
    </row>
    <row r="2812" spans="14:31" x14ac:dyDescent="0.3">
      <c r="N2812"/>
      <c r="O2812"/>
      <c r="AD2812"/>
      <c r="AE2812"/>
    </row>
    <row r="2813" spans="14:31" x14ac:dyDescent="0.3">
      <c r="N2813"/>
      <c r="O2813"/>
      <c r="AD2813"/>
      <c r="AE2813"/>
    </row>
    <row r="2814" spans="14:31" x14ac:dyDescent="0.3">
      <c r="N2814"/>
      <c r="O2814"/>
      <c r="AD2814"/>
      <c r="AE2814"/>
    </row>
    <row r="2815" spans="14:31" x14ac:dyDescent="0.3">
      <c r="N2815"/>
      <c r="O2815"/>
      <c r="AD2815"/>
      <c r="AE2815"/>
    </row>
    <row r="2816" spans="14:31" x14ac:dyDescent="0.3">
      <c r="N2816"/>
      <c r="O2816"/>
      <c r="AD2816"/>
      <c r="AE2816"/>
    </row>
    <row r="2817" spans="14:31" x14ac:dyDescent="0.3">
      <c r="N2817"/>
      <c r="O2817"/>
      <c r="AD2817"/>
      <c r="AE2817"/>
    </row>
    <row r="2818" spans="14:31" x14ac:dyDescent="0.3">
      <c r="N2818"/>
      <c r="O2818"/>
      <c r="AD2818"/>
      <c r="AE2818"/>
    </row>
    <row r="2819" spans="14:31" x14ac:dyDescent="0.3">
      <c r="N2819"/>
      <c r="O2819"/>
      <c r="AD2819"/>
      <c r="AE2819"/>
    </row>
    <row r="2820" spans="14:31" x14ac:dyDescent="0.3">
      <c r="N2820"/>
      <c r="O2820"/>
      <c r="AD2820"/>
      <c r="AE2820"/>
    </row>
    <row r="2821" spans="14:31" x14ac:dyDescent="0.3">
      <c r="N2821"/>
      <c r="O2821"/>
      <c r="AD2821"/>
      <c r="AE2821"/>
    </row>
    <row r="2822" spans="14:31" x14ac:dyDescent="0.3">
      <c r="N2822"/>
      <c r="O2822"/>
      <c r="AD2822"/>
      <c r="AE2822"/>
    </row>
    <row r="2823" spans="14:31" x14ac:dyDescent="0.3">
      <c r="N2823"/>
      <c r="O2823"/>
      <c r="AD2823"/>
      <c r="AE2823"/>
    </row>
    <row r="2824" spans="14:31" x14ac:dyDescent="0.3">
      <c r="N2824"/>
      <c r="O2824"/>
      <c r="AD2824"/>
      <c r="AE2824"/>
    </row>
    <row r="2825" spans="14:31" x14ac:dyDescent="0.3">
      <c r="N2825"/>
      <c r="O2825"/>
      <c r="AD2825"/>
      <c r="AE2825"/>
    </row>
    <row r="2826" spans="14:31" x14ac:dyDescent="0.3">
      <c r="N2826"/>
      <c r="O2826"/>
      <c r="AD2826"/>
      <c r="AE2826"/>
    </row>
    <row r="2827" spans="14:31" x14ac:dyDescent="0.3">
      <c r="N2827"/>
      <c r="O2827"/>
      <c r="AD2827"/>
      <c r="AE2827"/>
    </row>
    <row r="2828" spans="14:31" x14ac:dyDescent="0.3">
      <c r="N2828"/>
      <c r="O2828"/>
      <c r="AD2828"/>
      <c r="AE2828"/>
    </row>
    <row r="2829" spans="14:31" x14ac:dyDescent="0.3">
      <c r="N2829"/>
      <c r="O2829"/>
      <c r="AD2829"/>
      <c r="AE2829"/>
    </row>
    <row r="2830" spans="14:31" x14ac:dyDescent="0.3">
      <c r="N2830"/>
      <c r="O2830"/>
      <c r="AD2830"/>
      <c r="AE2830"/>
    </row>
    <row r="2831" spans="14:31" x14ac:dyDescent="0.3">
      <c r="N2831"/>
      <c r="O2831"/>
      <c r="AD2831"/>
      <c r="AE2831"/>
    </row>
    <row r="2832" spans="14:31" x14ac:dyDescent="0.3">
      <c r="N2832"/>
      <c r="O2832"/>
      <c r="AD2832"/>
      <c r="AE2832"/>
    </row>
    <row r="2833" spans="14:31" x14ac:dyDescent="0.3">
      <c r="N2833"/>
      <c r="O2833"/>
      <c r="AD2833"/>
      <c r="AE2833"/>
    </row>
    <row r="2834" spans="14:31" x14ac:dyDescent="0.3">
      <c r="N2834"/>
      <c r="O2834"/>
      <c r="AD2834"/>
      <c r="AE2834"/>
    </row>
    <row r="2835" spans="14:31" x14ac:dyDescent="0.3">
      <c r="N2835"/>
      <c r="O2835"/>
      <c r="AD2835"/>
      <c r="AE2835"/>
    </row>
    <row r="2836" spans="14:31" x14ac:dyDescent="0.3">
      <c r="N2836"/>
      <c r="O2836"/>
      <c r="AD2836"/>
      <c r="AE2836"/>
    </row>
    <row r="2837" spans="14:31" x14ac:dyDescent="0.3">
      <c r="N2837"/>
      <c r="O2837"/>
      <c r="AD2837"/>
      <c r="AE2837"/>
    </row>
    <row r="2838" spans="14:31" x14ac:dyDescent="0.3">
      <c r="N2838"/>
      <c r="O2838"/>
      <c r="AD2838"/>
      <c r="AE2838"/>
    </row>
    <row r="2839" spans="14:31" x14ac:dyDescent="0.3">
      <c r="N2839"/>
      <c r="O2839"/>
      <c r="AD2839"/>
      <c r="AE2839"/>
    </row>
    <row r="2840" spans="14:31" x14ac:dyDescent="0.3">
      <c r="N2840"/>
      <c r="O2840"/>
      <c r="AD2840"/>
      <c r="AE2840"/>
    </row>
    <row r="2841" spans="14:31" x14ac:dyDescent="0.3">
      <c r="N2841"/>
      <c r="O2841"/>
      <c r="AD2841"/>
      <c r="AE2841"/>
    </row>
    <row r="2842" spans="14:31" x14ac:dyDescent="0.3">
      <c r="N2842"/>
      <c r="O2842"/>
      <c r="AD2842"/>
      <c r="AE2842"/>
    </row>
    <row r="2843" spans="14:31" x14ac:dyDescent="0.3">
      <c r="N2843"/>
      <c r="O2843"/>
      <c r="AD2843"/>
      <c r="AE2843"/>
    </row>
    <row r="2844" spans="14:31" x14ac:dyDescent="0.3">
      <c r="N2844"/>
      <c r="O2844"/>
      <c r="AD2844"/>
      <c r="AE2844"/>
    </row>
    <row r="2845" spans="14:31" x14ac:dyDescent="0.3">
      <c r="N2845"/>
      <c r="O2845"/>
      <c r="AD2845"/>
      <c r="AE2845"/>
    </row>
    <row r="2846" spans="14:31" x14ac:dyDescent="0.3">
      <c r="N2846"/>
      <c r="O2846"/>
      <c r="AD2846"/>
      <c r="AE2846"/>
    </row>
    <row r="2847" spans="14:31" x14ac:dyDescent="0.3">
      <c r="N2847"/>
      <c r="O2847"/>
      <c r="AD2847"/>
      <c r="AE2847"/>
    </row>
    <row r="2848" spans="14:31" x14ac:dyDescent="0.3">
      <c r="N2848"/>
      <c r="O2848"/>
      <c r="AD2848"/>
      <c r="AE2848"/>
    </row>
    <row r="2849" spans="14:31" x14ac:dyDescent="0.3">
      <c r="N2849"/>
      <c r="O2849"/>
      <c r="AD2849"/>
      <c r="AE2849"/>
    </row>
    <row r="2850" spans="14:31" x14ac:dyDescent="0.3">
      <c r="N2850"/>
      <c r="O2850"/>
      <c r="AD2850"/>
      <c r="AE2850"/>
    </row>
    <row r="2851" spans="14:31" x14ac:dyDescent="0.3">
      <c r="N2851"/>
      <c r="O2851"/>
      <c r="AD2851"/>
      <c r="AE2851"/>
    </row>
    <row r="2852" spans="14:31" x14ac:dyDescent="0.3">
      <c r="N2852"/>
      <c r="O2852"/>
      <c r="AD2852"/>
      <c r="AE2852"/>
    </row>
    <row r="2853" spans="14:31" x14ac:dyDescent="0.3">
      <c r="N2853"/>
      <c r="O2853"/>
      <c r="AD2853"/>
      <c r="AE2853"/>
    </row>
    <row r="2854" spans="14:31" x14ac:dyDescent="0.3">
      <c r="N2854"/>
      <c r="O2854"/>
      <c r="AD2854"/>
      <c r="AE2854"/>
    </row>
    <row r="2855" spans="14:31" x14ac:dyDescent="0.3">
      <c r="N2855"/>
      <c r="O2855"/>
      <c r="AD2855"/>
      <c r="AE2855"/>
    </row>
    <row r="2856" spans="14:31" x14ac:dyDescent="0.3">
      <c r="N2856"/>
      <c r="O2856"/>
      <c r="AD2856"/>
      <c r="AE2856"/>
    </row>
    <row r="2857" spans="14:31" x14ac:dyDescent="0.3">
      <c r="N2857"/>
      <c r="O2857"/>
      <c r="AD2857"/>
      <c r="AE2857"/>
    </row>
    <row r="2858" spans="14:31" x14ac:dyDescent="0.3">
      <c r="N2858"/>
      <c r="O2858"/>
      <c r="AD2858"/>
      <c r="AE2858"/>
    </row>
    <row r="2859" spans="14:31" x14ac:dyDescent="0.3">
      <c r="N2859"/>
      <c r="O2859"/>
      <c r="AD2859"/>
      <c r="AE2859"/>
    </row>
    <row r="2860" spans="14:31" x14ac:dyDescent="0.3">
      <c r="N2860"/>
      <c r="O2860"/>
      <c r="AD2860"/>
      <c r="AE2860"/>
    </row>
    <row r="2861" spans="14:31" x14ac:dyDescent="0.3">
      <c r="N2861"/>
      <c r="O2861"/>
      <c r="AD2861"/>
      <c r="AE2861"/>
    </row>
    <row r="2862" spans="14:31" x14ac:dyDescent="0.3">
      <c r="N2862"/>
      <c r="O2862"/>
      <c r="AD2862"/>
      <c r="AE2862"/>
    </row>
    <row r="2863" spans="14:31" x14ac:dyDescent="0.3">
      <c r="N2863"/>
      <c r="O2863"/>
      <c r="AD2863"/>
      <c r="AE2863"/>
    </row>
    <row r="2864" spans="14:31" x14ac:dyDescent="0.3">
      <c r="N2864"/>
      <c r="O2864"/>
      <c r="AD2864"/>
      <c r="AE2864"/>
    </row>
    <row r="2865" spans="14:31" x14ac:dyDescent="0.3">
      <c r="N2865"/>
      <c r="O2865"/>
      <c r="AD2865"/>
      <c r="AE2865"/>
    </row>
    <row r="2866" spans="14:31" x14ac:dyDescent="0.3">
      <c r="N2866"/>
      <c r="O2866"/>
      <c r="AD2866"/>
      <c r="AE2866"/>
    </row>
    <row r="2867" spans="14:31" x14ac:dyDescent="0.3">
      <c r="N2867"/>
      <c r="O2867"/>
      <c r="AD2867"/>
      <c r="AE2867"/>
    </row>
    <row r="2868" spans="14:31" x14ac:dyDescent="0.3">
      <c r="N2868"/>
      <c r="O2868"/>
      <c r="AD2868"/>
      <c r="AE2868"/>
    </row>
    <row r="2869" spans="14:31" x14ac:dyDescent="0.3">
      <c r="N2869"/>
      <c r="O2869"/>
      <c r="AD2869"/>
      <c r="AE2869"/>
    </row>
    <row r="2870" spans="14:31" x14ac:dyDescent="0.3">
      <c r="N2870"/>
      <c r="O2870"/>
      <c r="AD2870"/>
      <c r="AE2870"/>
    </row>
    <row r="2871" spans="14:31" x14ac:dyDescent="0.3">
      <c r="N2871"/>
      <c r="O2871"/>
      <c r="AD2871"/>
      <c r="AE2871"/>
    </row>
    <row r="2872" spans="14:31" x14ac:dyDescent="0.3">
      <c r="N2872"/>
      <c r="O2872"/>
      <c r="AD2872"/>
      <c r="AE2872"/>
    </row>
    <row r="2873" spans="14:31" x14ac:dyDescent="0.3">
      <c r="N2873"/>
      <c r="O2873"/>
      <c r="AD2873"/>
      <c r="AE2873"/>
    </row>
    <row r="2874" spans="14:31" x14ac:dyDescent="0.3">
      <c r="N2874"/>
      <c r="O2874"/>
      <c r="AD2874"/>
      <c r="AE2874"/>
    </row>
    <row r="2875" spans="14:31" x14ac:dyDescent="0.3">
      <c r="N2875"/>
      <c r="O2875"/>
      <c r="AD2875"/>
      <c r="AE2875"/>
    </row>
    <row r="2876" spans="14:31" x14ac:dyDescent="0.3">
      <c r="N2876"/>
      <c r="O2876"/>
      <c r="AD2876"/>
      <c r="AE2876"/>
    </row>
    <row r="2877" spans="14:31" x14ac:dyDescent="0.3">
      <c r="N2877"/>
      <c r="O2877"/>
      <c r="AD2877"/>
      <c r="AE2877"/>
    </row>
    <row r="2878" spans="14:31" x14ac:dyDescent="0.3">
      <c r="N2878"/>
      <c r="O2878"/>
      <c r="AD2878"/>
      <c r="AE2878"/>
    </row>
    <row r="2879" spans="14:31" x14ac:dyDescent="0.3">
      <c r="N2879"/>
      <c r="O2879"/>
      <c r="AD2879"/>
      <c r="AE2879"/>
    </row>
    <row r="2880" spans="14:31" x14ac:dyDescent="0.3">
      <c r="N2880"/>
      <c r="O2880"/>
      <c r="AD2880"/>
      <c r="AE2880"/>
    </row>
    <row r="2881" spans="14:31" x14ac:dyDescent="0.3">
      <c r="N2881"/>
      <c r="O2881"/>
      <c r="AD2881"/>
      <c r="AE2881"/>
    </row>
    <row r="2882" spans="14:31" x14ac:dyDescent="0.3">
      <c r="N2882"/>
      <c r="O2882"/>
      <c r="AD2882"/>
      <c r="AE2882"/>
    </row>
    <row r="2883" spans="14:31" x14ac:dyDescent="0.3">
      <c r="N2883"/>
      <c r="O2883"/>
      <c r="AD2883"/>
      <c r="AE2883"/>
    </row>
    <row r="2884" spans="14:31" x14ac:dyDescent="0.3">
      <c r="N2884"/>
      <c r="O2884"/>
      <c r="AD2884"/>
      <c r="AE2884"/>
    </row>
    <row r="2885" spans="14:31" x14ac:dyDescent="0.3">
      <c r="N2885"/>
      <c r="O2885"/>
      <c r="AD2885"/>
      <c r="AE2885"/>
    </row>
    <row r="2886" spans="14:31" x14ac:dyDescent="0.3">
      <c r="N2886"/>
      <c r="O2886"/>
      <c r="AD2886"/>
      <c r="AE2886"/>
    </row>
    <row r="2887" spans="14:31" x14ac:dyDescent="0.3">
      <c r="N2887"/>
      <c r="O2887"/>
      <c r="AD2887"/>
      <c r="AE2887"/>
    </row>
    <row r="2888" spans="14:31" x14ac:dyDescent="0.3">
      <c r="N2888"/>
      <c r="O2888"/>
      <c r="AD2888"/>
      <c r="AE2888"/>
    </row>
    <row r="2889" spans="14:31" x14ac:dyDescent="0.3">
      <c r="N2889"/>
      <c r="O2889"/>
      <c r="AD2889"/>
      <c r="AE2889"/>
    </row>
    <row r="2890" spans="14:31" x14ac:dyDescent="0.3">
      <c r="N2890"/>
      <c r="O2890"/>
      <c r="AD2890"/>
      <c r="AE2890"/>
    </row>
    <row r="2891" spans="14:31" x14ac:dyDescent="0.3">
      <c r="N2891"/>
      <c r="O2891"/>
      <c r="AD2891"/>
      <c r="AE2891"/>
    </row>
    <row r="2892" spans="14:31" x14ac:dyDescent="0.3">
      <c r="N2892"/>
      <c r="O2892"/>
      <c r="AD2892"/>
      <c r="AE2892"/>
    </row>
    <row r="2893" spans="14:31" x14ac:dyDescent="0.3">
      <c r="N2893"/>
      <c r="O2893"/>
      <c r="AD2893"/>
      <c r="AE2893"/>
    </row>
    <row r="2894" spans="14:31" x14ac:dyDescent="0.3">
      <c r="N2894"/>
      <c r="O2894"/>
      <c r="AD2894"/>
      <c r="AE2894"/>
    </row>
    <row r="2895" spans="14:31" x14ac:dyDescent="0.3">
      <c r="N2895"/>
      <c r="O2895"/>
      <c r="AD2895"/>
      <c r="AE2895"/>
    </row>
    <row r="2896" spans="14:31" x14ac:dyDescent="0.3">
      <c r="N2896"/>
      <c r="O2896"/>
      <c r="AD2896"/>
      <c r="AE2896"/>
    </row>
    <row r="2897" spans="14:31" x14ac:dyDescent="0.3">
      <c r="N2897"/>
      <c r="O2897"/>
      <c r="AD2897"/>
      <c r="AE2897"/>
    </row>
    <row r="2898" spans="14:31" x14ac:dyDescent="0.3">
      <c r="N2898"/>
      <c r="O2898"/>
      <c r="AD2898"/>
      <c r="AE2898"/>
    </row>
    <row r="2899" spans="14:31" x14ac:dyDescent="0.3">
      <c r="N2899"/>
      <c r="O2899"/>
      <c r="AD2899"/>
      <c r="AE2899"/>
    </row>
    <row r="2900" spans="14:31" x14ac:dyDescent="0.3">
      <c r="N2900"/>
      <c r="O2900"/>
      <c r="AD2900"/>
      <c r="AE2900"/>
    </row>
    <row r="2901" spans="14:31" x14ac:dyDescent="0.3">
      <c r="N2901"/>
      <c r="O2901"/>
      <c r="AD2901"/>
      <c r="AE2901"/>
    </row>
    <row r="2902" spans="14:31" x14ac:dyDescent="0.3">
      <c r="N2902"/>
      <c r="O2902"/>
      <c r="AD2902"/>
      <c r="AE2902"/>
    </row>
    <row r="2903" spans="14:31" x14ac:dyDescent="0.3">
      <c r="N2903"/>
      <c r="O2903"/>
      <c r="AD2903"/>
      <c r="AE2903"/>
    </row>
    <row r="2904" spans="14:31" x14ac:dyDescent="0.3">
      <c r="N2904"/>
      <c r="O2904"/>
      <c r="AD2904"/>
      <c r="AE2904"/>
    </row>
    <row r="2905" spans="14:31" x14ac:dyDescent="0.3">
      <c r="N2905"/>
      <c r="O2905"/>
      <c r="AD2905"/>
      <c r="AE2905"/>
    </row>
    <row r="2906" spans="14:31" x14ac:dyDescent="0.3">
      <c r="N2906"/>
      <c r="O2906"/>
      <c r="AD2906"/>
      <c r="AE2906"/>
    </row>
    <row r="2907" spans="14:31" x14ac:dyDescent="0.3">
      <c r="N2907"/>
      <c r="O2907"/>
      <c r="AD2907"/>
      <c r="AE2907"/>
    </row>
    <row r="2908" spans="14:31" x14ac:dyDescent="0.3">
      <c r="N2908"/>
      <c r="O2908"/>
      <c r="AD2908"/>
      <c r="AE2908"/>
    </row>
    <row r="2909" spans="14:31" x14ac:dyDescent="0.3">
      <c r="N2909"/>
      <c r="O2909"/>
      <c r="AD2909"/>
      <c r="AE2909"/>
    </row>
    <row r="2910" spans="14:31" x14ac:dyDescent="0.3">
      <c r="N2910"/>
      <c r="O2910"/>
      <c r="AD2910"/>
      <c r="AE2910"/>
    </row>
    <row r="2911" spans="14:31" x14ac:dyDescent="0.3">
      <c r="N2911"/>
      <c r="O2911"/>
      <c r="AD2911"/>
      <c r="AE2911"/>
    </row>
    <row r="2912" spans="14:31" x14ac:dyDescent="0.3">
      <c r="N2912"/>
      <c r="O2912"/>
      <c r="AD2912"/>
      <c r="AE2912"/>
    </row>
    <row r="2913" spans="14:31" x14ac:dyDescent="0.3">
      <c r="N2913"/>
      <c r="O2913"/>
      <c r="AD2913"/>
      <c r="AE2913"/>
    </row>
    <row r="2914" spans="14:31" x14ac:dyDescent="0.3">
      <c r="N2914"/>
      <c r="O2914"/>
      <c r="AD2914"/>
      <c r="AE2914"/>
    </row>
    <row r="2915" spans="14:31" x14ac:dyDescent="0.3">
      <c r="N2915"/>
      <c r="O2915"/>
      <c r="AD2915"/>
      <c r="AE2915"/>
    </row>
    <row r="2916" spans="14:31" x14ac:dyDescent="0.3">
      <c r="N2916"/>
      <c r="O2916"/>
      <c r="AD2916"/>
      <c r="AE2916"/>
    </row>
    <row r="2917" spans="14:31" x14ac:dyDescent="0.3">
      <c r="N2917"/>
      <c r="O2917"/>
      <c r="AD2917"/>
      <c r="AE2917"/>
    </row>
    <row r="2918" spans="14:31" x14ac:dyDescent="0.3">
      <c r="N2918"/>
      <c r="O2918"/>
      <c r="AD2918"/>
      <c r="AE2918"/>
    </row>
    <row r="2919" spans="14:31" x14ac:dyDescent="0.3">
      <c r="N2919"/>
      <c r="O2919"/>
      <c r="AD2919"/>
      <c r="AE2919"/>
    </row>
    <row r="2920" spans="14:31" x14ac:dyDescent="0.3">
      <c r="N2920"/>
      <c r="O2920"/>
      <c r="AD2920"/>
      <c r="AE2920"/>
    </row>
    <row r="2921" spans="14:31" x14ac:dyDescent="0.3">
      <c r="N2921"/>
      <c r="O2921"/>
      <c r="AD2921"/>
      <c r="AE2921"/>
    </row>
    <row r="2922" spans="14:31" x14ac:dyDescent="0.3">
      <c r="N2922"/>
      <c r="O2922"/>
      <c r="AD2922"/>
      <c r="AE2922"/>
    </row>
    <row r="2923" spans="14:31" x14ac:dyDescent="0.3">
      <c r="N2923"/>
      <c r="O2923"/>
      <c r="AD2923"/>
      <c r="AE2923"/>
    </row>
    <row r="2924" spans="14:31" x14ac:dyDescent="0.3">
      <c r="N2924"/>
      <c r="O2924"/>
      <c r="AD2924"/>
      <c r="AE2924"/>
    </row>
    <row r="2925" spans="14:31" x14ac:dyDescent="0.3">
      <c r="N2925"/>
      <c r="O2925"/>
      <c r="AD2925"/>
      <c r="AE2925"/>
    </row>
    <row r="2926" spans="14:31" x14ac:dyDescent="0.3">
      <c r="N2926"/>
      <c r="O2926"/>
      <c r="AD2926"/>
      <c r="AE2926"/>
    </row>
    <row r="2927" spans="14:31" x14ac:dyDescent="0.3">
      <c r="N2927"/>
      <c r="O2927"/>
      <c r="AD2927"/>
      <c r="AE2927"/>
    </row>
    <row r="2928" spans="14:31" x14ac:dyDescent="0.3">
      <c r="N2928"/>
      <c r="O2928"/>
      <c r="AD2928"/>
      <c r="AE2928"/>
    </row>
    <row r="2929" spans="14:31" x14ac:dyDescent="0.3">
      <c r="N2929"/>
      <c r="O2929"/>
      <c r="AD2929"/>
      <c r="AE2929"/>
    </row>
    <row r="2930" spans="14:31" x14ac:dyDescent="0.3">
      <c r="N2930"/>
      <c r="O2930"/>
      <c r="AD2930"/>
      <c r="AE2930"/>
    </row>
    <row r="2931" spans="14:31" x14ac:dyDescent="0.3">
      <c r="N2931"/>
      <c r="O2931"/>
      <c r="AD2931"/>
      <c r="AE2931"/>
    </row>
    <row r="2932" spans="14:31" x14ac:dyDescent="0.3">
      <c r="N2932"/>
      <c r="O2932"/>
      <c r="AD2932"/>
      <c r="AE2932"/>
    </row>
    <row r="2933" spans="14:31" x14ac:dyDescent="0.3">
      <c r="N2933"/>
      <c r="O2933"/>
      <c r="AD2933"/>
      <c r="AE2933"/>
    </row>
    <row r="2934" spans="14:31" x14ac:dyDescent="0.3">
      <c r="N2934"/>
      <c r="O2934"/>
      <c r="AD2934"/>
      <c r="AE2934"/>
    </row>
    <row r="2935" spans="14:31" x14ac:dyDescent="0.3">
      <c r="N2935"/>
      <c r="O2935"/>
      <c r="AD2935"/>
      <c r="AE2935"/>
    </row>
    <row r="2936" spans="14:31" x14ac:dyDescent="0.3">
      <c r="N2936"/>
      <c r="O2936"/>
      <c r="AD2936"/>
      <c r="AE2936"/>
    </row>
    <row r="2937" spans="14:31" x14ac:dyDescent="0.3">
      <c r="N2937"/>
      <c r="O2937"/>
      <c r="AD2937"/>
      <c r="AE2937"/>
    </row>
    <row r="2938" spans="14:31" x14ac:dyDescent="0.3">
      <c r="N2938"/>
      <c r="O2938"/>
      <c r="AD2938"/>
      <c r="AE2938"/>
    </row>
    <row r="2939" spans="14:31" x14ac:dyDescent="0.3">
      <c r="N2939"/>
      <c r="O2939"/>
      <c r="AD2939"/>
      <c r="AE2939"/>
    </row>
    <row r="2940" spans="14:31" x14ac:dyDescent="0.3">
      <c r="N2940"/>
      <c r="O2940"/>
      <c r="AD2940"/>
      <c r="AE2940"/>
    </row>
    <row r="2941" spans="14:31" x14ac:dyDescent="0.3">
      <c r="N2941"/>
      <c r="O2941"/>
      <c r="AD2941"/>
      <c r="AE2941"/>
    </row>
    <row r="2942" spans="14:31" x14ac:dyDescent="0.3">
      <c r="N2942"/>
      <c r="O2942"/>
      <c r="AD2942"/>
      <c r="AE2942"/>
    </row>
    <row r="2943" spans="14:31" x14ac:dyDescent="0.3">
      <c r="N2943"/>
      <c r="O2943"/>
      <c r="AD2943"/>
      <c r="AE2943"/>
    </row>
    <row r="2944" spans="14:31" x14ac:dyDescent="0.3">
      <c r="N2944"/>
      <c r="O2944"/>
      <c r="AD2944"/>
      <c r="AE2944"/>
    </row>
    <row r="2945" spans="14:31" x14ac:dyDescent="0.3">
      <c r="N2945"/>
      <c r="O2945"/>
      <c r="AD2945"/>
      <c r="AE2945"/>
    </row>
    <row r="2946" spans="14:31" x14ac:dyDescent="0.3">
      <c r="N2946"/>
      <c r="O2946"/>
      <c r="AD2946"/>
      <c r="AE2946"/>
    </row>
    <row r="2947" spans="14:31" x14ac:dyDescent="0.3">
      <c r="N2947"/>
      <c r="O2947"/>
      <c r="AD2947"/>
      <c r="AE2947"/>
    </row>
    <row r="2948" spans="14:31" x14ac:dyDescent="0.3">
      <c r="N2948"/>
      <c r="O2948"/>
      <c r="AD2948"/>
      <c r="AE2948"/>
    </row>
    <row r="2949" spans="14:31" x14ac:dyDescent="0.3">
      <c r="N2949"/>
      <c r="O2949"/>
      <c r="AD2949"/>
      <c r="AE2949"/>
    </row>
    <row r="2950" spans="14:31" x14ac:dyDescent="0.3">
      <c r="N2950"/>
      <c r="O2950"/>
      <c r="AD2950"/>
      <c r="AE2950"/>
    </row>
    <row r="2951" spans="14:31" x14ac:dyDescent="0.3">
      <c r="N2951"/>
      <c r="O2951"/>
      <c r="AD2951"/>
      <c r="AE2951"/>
    </row>
    <row r="2952" spans="14:31" x14ac:dyDescent="0.3">
      <c r="N2952"/>
      <c r="O2952"/>
      <c r="AD2952"/>
      <c r="AE2952"/>
    </row>
    <row r="2953" spans="14:31" x14ac:dyDescent="0.3">
      <c r="N2953"/>
      <c r="O2953"/>
      <c r="AD2953"/>
      <c r="AE2953"/>
    </row>
    <row r="2954" spans="14:31" x14ac:dyDescent="0.3">
      <c r="N2954"/>
      <c r="O2954"/>
      <c r="AD2954"/>
      <c r="AE2954"/>
    </row>
    <row r="2955" spans="14:31" x14ac:dyDescent="0.3">
      <c r="N2955"/>
      <c r="O2955"/>
      <c r="AD2955"/>
      <c r="AE2955"/>
    </row>
    <row r="2956" spans="14:31" x14ac:dyDescent="0.3">
      <c r="N2956"/>
      <c r="O2956"/>
      <c r="AD2956"/>
      <c r="AE2956"/>
    </row>
    <row r="2957" spans="14:31" x14ac:dyDescent="0.3">
      <c r="N2957"/>
      <c r="O2957"/>
      <c r="AD2957"/>
      <c r="AE2957"/>
    </row>
    <row r="2958" spans="14:31" x14ac:dyDescent="0.3">
      <c r="N2958"/>
      <c r="O2958"/>
      <c r="AD2958"/>
      <c r="AE2958"/>
    </row>
    <row r="2959" spans="14:31" x14ac:dyDescent="0.3">
      <c r="N2959"/>
      <c r="O2959"/>
      <c r="AD2959"/>
      <c r="AE2959"/>
    </row>
    <row r="2960" spans="14:31" x14ac:dyDescent="0.3">
      <c r="N2960"/>
      <c r="O2960"/>
      <c r="AD2960"/>
      <c r="AE2960"/>
    </row>
    <row r="2961" spans="14:31" x14ac:dyDescent="0.3">
      <c r="N2961"/>
      <c r="O2961"/>
      <c r="AD2961"/>
      <c r="AE2961"/>
    </row>
    <row r="2962" spans="14:31" x14ac:dyDescent="0.3">
      <c r="N2962"/>
      <c r="O2962"/>
      <c r="AD2962"/>
      <c r="AE2962"/>
    </row>
    <row r="2963" spans="14:31" x14ac:dyDescent="0.3">
      <c r="N2963"/>
      <c r="O2963"/>
      <c r="AD2963"/>
      <c r="AE2963"/>
    </row>
    <row r="2964" spans="14:31" x14ac:dyDescent="0.3">
      <c r="N2964"/>
      <c r="O2964"/>
      <c r="AD2964"/>
      <c r="AE2964"/>
    </row>
    <row r="2965" spans="14:31" x14ac:dyDescent="0.3">
      <c r="N2965"/>
      <c r="O2965"/>
      <c r="AD2965"/>
      <c r="AE2965"/>
    </row>
    <row r="2966" spans="14:31" x14ac:dyDescent="0.3">
      <c r="N2966"/>
      <c r="O2966"/>
      <c r="AD2966"/>
      <c r="AE2966"/>
    </row>
    <row r="2967" spans="14:31" x14ac:dyDescent="0.3">
      <c r="N2967"/>
      <c r="O2967"/>
      <c r="AD2967"/>
      <c r="AE2967"/>
    </row>
    <row r="2968" spans="14:31" x14ac:dyDescent="0.3">
      <c r="N2968"/>
      <c r="O2968"/>
      <c r="AD2968"/>
      <c r="AE2968"/>
    </row>
    <row r="2969" spans="14:31" x14ac:dyDescent="0.3">
      <c r="N2969"/>
      <c r="O2969"/>
      <c r="AD2969"/>
      <c r="AE2969"/>
    </row>
    <row r="2970" spans="14:31" x14ac:dyDescent="0.3">
      <c r="N2970"/>
      <c r="O2970"/>
      <c r="AD2970"/>
      <c r="AE2970"/>
    </row>
    <row r="2971" spans="14:31" x14ac:dyDescent="0.3">
      <c r="N2971"/>
      <c r="O2971"/>
      <c r="AD2971"/>
      <c r="AE2971"/>
    </row>
    <row r="2972" spans="14:31" x14ac:dyDescent="0.3">
      <c r="N2972"/>
      <c r="O2972"/>
      <c r="AD2972"/>
      <c r="AE2972"/>
    </row>
    <row r="2973" spans="14:31" x14ac:dyDescent="0.3">
      <c r="N2973"/>
      <c r="O2973"/>
      <c r="AD2973"/>
      <c r="AE2973"/>
    </row>
    <row r="2974" spans="14:31" x14ac:dyDescent="0.3">
      <c r="N2974"/>
      <c r="O2974"/>
      <c r="AD2974"/>
      <c r="AE2974"/>
    </row>
    <row r="2975" spans="14:31" x14ac:dyDescent="0.3">
      <c r="N2975"/>
      <c r="O2975"/>
      <c r="AD2975"/>
      <c r="AE2975"/>
    </row>
    <row r="2976" spans="14:31" x14ac:dyDescent="0.3">
      <c r="N2976"/>
      <c r="O2976"/>
      <c r="AD2976"/>
      <c r="AE2976"/>
    </row>
    <row r="2977" spans="14:31" x14ac:dyDescent="0.3">
      <c r="N2977"/>
      <c r="O2977"/>
      <c r="AD2977"/>
      <c r="AE2977"/>
    </row>
    <row r="2978" spans="14:31" x14ac:dyDescent="0.3">
      <c r="N2978"/>
      <c r="O2978"/>
      <c r="AD2978"/>
      <c r="AE2978"/>
    </row>
    <row r="2979" spans="14:31" x14ac:dyDescent="0.3">
      <c r="N2979"/>
      <c r="O2979"/>
      <c r="AD2979"/>
      <c r="AE2979"/>
    </row>
    <row r="2980" spans="14:31" x14ac:dyDescent="0.3">
      <c r="N2980"/>
      <c r="O2980"/>
      <c r="AD2980"/>
      <c r="AE2980"/>
    </row>
    <row r="2981" spans="14:31" x14ac:dyDescent="0.3">
      <c r="N2981"/>
      <c r="O2981"/>
      <c r="AD2981"/>
      <c r="AE2981"/>
    </row>
    <row r="2982" spans="14:31" x14ac:dyDescent="0.3">
      <c r="N2982"/>
      <c r="O2982"/>
      <c r="AD2982"/>
      <c r="AE2982"/>
    </row>
    <row r="2983" spans="14:31" x14ac:dyDescent="0.3">
      <c r="N2983"/>
      <c r="O2983"/>
      <c r="AD2983"/>
      <c r="AE2983"/>
    </row>
    <row r="2984" spans="14:31" x14ac:dyDescent="0.3">
      <c r="N2984"/>
      <c r="O2984"/>
      <c r="AD2984"/>
      <c r="AE2984"/>
    </row>
    <row r="2985" spans="14:31" x14ac:dyDescent="0.3">
      <c r="N2985"/>
      <c r="O2985"/>
      <c r="AD2985"/>
      <c r="AE2985"/>
    </row>
    <row r="2986" spans="14:31" x14ac:dyDescent="0.3">
      <c r="N2986"/>
      <c r="O2986"/>
      <c r="AD2986"/>
      <c r="AE2986"/>
    </row>
    <row r="2987" spans="14:31" x14ac:dyDescent="0.3">
      <c r="N2987"/>
      <c r="O2987"/>
      <c r="AD2987"/>
      <c r="AE2987"/>
    </row>
    <row r="2988" spans="14:31" x14ac:dyDescent="0.3">
      <c r="N2988"/>
      <c r="O2988"/>
      <c r="AD2988"/>
      <c r="AE2988"/>
    </row>
    <row r="2989" spans="14:31" x14ac:dyDescent="0.3">
      <c r="N2989"/>
      <c r="O2989"/>
      <c r="AD2989"/>
      <c r="AE2989"/>
    </row>
    <row r="2990" spans="14:31" x14ac:dyDescent="0.3">
      <c r="N2990"/>
      <c r="O2990"/>
      <c r="AD2990"/>
      <c r="AE2990"/>
    </row>
    <row r="2991" spans="14:31" x14ac:dyDescent="0.3">
      <c r="N2991"/>
      <c r="O2991"/>
      <c r="AD2991"/>
      <c r="AE2991"/>
    </row>
    <row r="2992" spans="14:31" x14ac:dyDescent="0.3">
      <c r="N2992"/>
      <c r="O2992"/>
      <c r="AD2992"/>
      <c r="AE2992"/>
    </row>
    <row r="2993" spans="14:31" x14ac:dyDescent="0.3">
      <c r="N2993"/>
      <c r="O2993"/>
      <c r="AD2993"/>
      <c r="AE2993"/>
    </row>
    <row r="2994" spans="14:31" x14ac:dyDescent="0.3">
      <c r="N2994"/>
      <c r="O2994"/>
      <c r="AD2994"/>
      <c r="AE2994"/>
    </row>
    <row r="2995" spans="14:31" x14ac:dyDescent="0.3">
      <c r="N2995"/>
      <c r="O2995"/>
      <c r="AD2995"/>
      <c r="AE2995"/>
    </row>
    <row r="2996" spans="14:31" x14ac:dyDescent="0.3">
      <c r="N2996"/>
      <c r="O2996"/>
      <c r="AD2996"/>
      <c r="AE2996"/>
    </row>
    <row r="2997" spans="14:31" x14ac:dyDescent="0.3">
      <c r="N2997"/>
      <c r="O2997"/>
      <c r="AD2997"/>
      <c r="AE2997"/>
    </row>
    <row r="2998" spans="14:31" x14ac:dyDescent="0.3">
      <c r="N2998"/>
      <c r="O2998"/>
      <c r="AD2998"/>
      <c r="AE2998"/>
    </row>
    <row r="2999" spans="14:31" x14ac:dyDescent="0.3">
      <c r="N2999"/>
      <c r="O2999"/>
      <c r="AD2999"/>
      <c r="AE2999"/>
    </row>
    <row r="3000" spans="14:31" x14ac:dyDescent="0.3">
      <c r="N3000"/>
      <c r="O3000"/>
      <c r="AD3000"/>
      <c r="AE3000"/>
    </row>
    <row r="3001" spans="14:31" x14ac:dyDescent="0.3">
      <c r="N3001"/>
      <c r="O3001"/>
      <c r="AD3001"/>
      <c r="AE3001"/>
    </row>
    <row r="3002" spans="14:31" x14ac:dyDescent="0.3">
      <c r="N3002"/>
      <c r="O3002"/>
      <c r="AD3002"/>
      <c r="AE3002"/>
    </row>
    <row r="3003" spans="14:31" x14ac:dyDescent="0.3">
      <c r="N3003"/>
      <c r="O3003"/>
      <c r="AD3003"/>
      <c r="AE3003"/>
    </row>
    <row r="3004" spans="14:31" x14ac:dyDescent="0.3">
      <c r="N3004"/>
      <c r="O3004"/>
      <c r="AD3004"/>
      <c r="AE3004"/>
    </row>
    <row r="3005" spans="14:31" x14ac:dyDescent="0.3">
      <c r="N3005"/>
      <c r="O3005"/>
      <c r="AD3005"/>
      <c r="AE3005"/>
    </row>
    <row r="3006" spans="14:31" x14ac:dyDescent="0.3">
      <c r="N3006"/>
      <c r="O3006"/>
      <c r="AD3006"/>
      <c r="AE3006"/>
    </row>
    <row r="3007" spans="14:31" x14ac:dyDescent="0.3">
      <c r="N3007"/>
      <c r="O3007"/>
      <c r="AD3007"/>
      <c r="AE3007"/>
    </row>
    <row r="3008" spans="14:31" x14ac:dyDescent="0.3">
      <c r="N3008"/>
      <c r="O3008"/>
      <c r="AD3008"/>
      <c r="AE3008"/>
    </row>
    <row r="3009" spans="14:31" x14ac:dyDescent="0.3">
      <c r="N3009"/>
      <c r="O3009"/>
      <c r="AD3009"/>
      <c r="AE3009"/>
    </row>
    <row r="3010" spans="14:31" x14ac:dyDescent="0.3">
      <c r="N3010"/>
      <c r="O3010"/>
      <c r="AD3010"/>
      <c r="AE3010"/>
    </row>
    <row r="3011" spans="14:31" x14ac:dyDescent="0.3">
      <c r="N3011"/>
      <c r="O3011"/>
      <c r="AD3011"/>
      <c r="AE3011"/>
    </row>
    <row r="3012" spans="14:31" x14ac:dyDescent="0.3">
      <c r="N3012"/>
      <c r="O3012"/>
      <c r="AD3012"/>
      <c r="AE3012"/>
    </row>
    <row r="3013" spans="14:31" x14ac:dyDescent="0.3">
      <c r="N3013"/>
      <c r="O3013"/>
      <c r="AD3013"/>
      <c r="AE3013"/>
    </row>
    <row r="3014" spans="14:31" x14ac:dyDescent="0.3">
      <c r="N3014"/>
      <c r="O3014"/>
      <c r="AD3014"/>
      <c r="AE3014"/>
    </row>
    <row r="3015" spans="14:31" x14ac:dyDescent="0.3">
      <c r="N3015"/>
      <c r="O3015"/>
      <c r="AD3015"/>
      <c r="AE3015"/>
    </row>
    <row r="3016" spans="14:31" x14ac:dyDescent="0.3">
      <c r="N3016"/>
      <c r="O3016"/>
      <c r="AD3016"/>
      <c r="AE3016"/>
    </row>
    <row r="3017" spans="14:31" x14ac:dyDescent="0.3">
      <c r="N3017"/>
      <c r="O3017"/>
      <c r="AD3017"/>
      <c r="AE3017"/>
    </row>
    <row r="3018" spans="14:31" x14ac:dyDescent="0.3">
      <c r="N3018"/>
      <c r="O3018"/>
      <c r="AD3018"/>
      <c r="AE3018"/>
    </row>
    <row r="3019" spans="14:31" x14ac:dyDescent="0.3">
      <c r="N3019"/>
      <c r="O3019"/>
      <c r="AD3019"/>
      <c r="AE3019"/>
    </row>
    <row r="3020" spans="14:31" x14ac:dyDescent="0.3">
      <c r="N3020"/>
      <c r="O3020"/>
      <c r="AD3020"/>
      <c r="AE3020"/>
    </row>
    <row r="3021" spans="14:31" x14ac:dyDescent="0.3">
      <c r="N3021"/>
      <c r="O3021"/>
      <c r="AD3021"/>
      <c r="AE3021"/>
    </row>
    <row r="3022" spans="14:31" x14ac:dyDescent="0.3">
      <c r="N3022"/>
      <c r="O3022"/>
      <c r="AD3022"/>
      <c r="AE3022"/>
    </row>
    <row r="3023" spans="14:31" x14ac:dyDescent="0.3">
      <c r="N3023"/>
      <c r="O3023"/>
      <c r="AD3023"/>
      <c r="AE3023"/>
    </row>
    <row r="3024" spans="14:31" x14ac:dyDescent="0.3">
      <c r="N3024"/>
      <c r="O3024"/>
      <c r="AD3024"/>
      <c r="AE3024"/>
    </row>
    <row r="3025" spans="14:31" x14ac:dyDescent="0.3">
      <c r="N3025"/>
      <c r="O3025"/>
      <c r="AD3025"/>
      <c r="AE3025"/>
    </row>
    <row r="3026" spans="14:31" x14ac:dyDescent="0.3">
      <c r="N3026"/>
      <c r="O3026"/>
      <c r="AD3026"/>
      <c r="AE3026"/>
    </row>
    <row r="3027" spans="14:31" x14ac:dyDescent="0.3">
      <c r="N3027"/>
      <c r="O3027"/>
      <c r="AD3027"/>
      <c r="AE3027"/>
    </row>
    <row r="3028" spans="14:31" x14ac:dyDescent="0.3">
      <c r="N3028"/>
      <c r="O3028"/>
      <c r="AD3028"/>
      <c r="AE3028"/>
    </row>
    <row r="3029" spans="14:31" x14ac:dyDescent="0.3">
      <c r="N3029"/>
      <c r="O3029"/>
      <c r="AD3029"/>
      <c r="AE3029"/>
    </row>
    <row r="3030" spans="14:31" x14ac:dyDescent="0.3">
      <c r="N3030"/>
      <c r="O3030"/>
      <c r="AD3030"/>
      <c r="AE3030"/>
    </row>
    <row r="3031" spans="14:31" x14ac:dyDescent="0.3">
      <c r="N3031"/>
      <c r="O3031"/>
      <c r="AD3031"/>
      <c r="AE3031"/>
    </row>
    <row r="3032" spans="14:31" x14ac:dyDescent="0.3">
      <c r="N3032"/>
      <c r="O3032"/>
      <c r="AD3032"/>
      <c r="AE3032"/>
    </row>
    <row r="3033" spans="14:31" x14ac:dyDescent="0.3">
      <c r="N3033"/>
      <c r="O3033"/>
      <c r="AD3033"/>
      <c r="AE3033"/>
    </row>
    <row r="3034" spans="14:31" x14ac:dyDescent="0.3">
      <c r="N3034"/>
      <c r="O3034"/>
      <c r="AD3034"/>
      <c r="AE3034"/>
    </row>
    <row r="3035" spans="14:31" x14ac:dyDescent="0.3">
      <c r="N3035"/>
      <c r="O3035"/>
      <c r="AD3035"/>
      <c r="AE3035"/>
    </row>
    <row r="3036" spans="14:31" x14ac:dyDescent="0.3">
      <c r="N3036"/>
      <c r="O3036"/>
      <c r="AD3036"/>
      <c r="AE3036"/>
    </row>
    <row r="3037" spans="14:31" x14ac:dyDescent="0.3">
      <c r="N3037"/>
      <c r="O3037"/>
      <c r="AD3037"/>
      <c r="AE3037"/>
    </row>
    <row r="3038" spans="14:31" x14ac:dyDescent="0.3">
      <c r="N3038"/>
      <c r="O3038"/>
      <c r="AD3038"/>
      <c r="AE3038"/>
    </row>
    <row r="3039" spans="14:31" x14ac:dyDescent="0.3">
      <c r="N3039"/>
      <c r="O3039"/>
      <c r="AD3039"/>
      <c r="AE3039"/>
    </row>
    <row r="3040" spans="14:31" x14ac:dyDescent="0.3">
      <c r="N3040"/>
      <c r="O3040"/>
      <c r="AD3040"/>
      <c r="AE3040"/>
    </row>
    <row r="3041" spans="14:31" x14ac:dyDescent="0.3">
      <c r="N3041"/>
      <c r="O3041"/>
      <c r="AD3041"/>
      <c r="AE3041"/>
    </row>
    <row r="3042" spans="14:31" x14ac:dyDescent="0.3">
      <c r="N3042"/>
      <c r="O3042"/>
      <c r="AD3042"/>
      <c r="AE3042"/>
    </row>
    <row r="3043" spans="14:31" x14ac:dyDescent="0.3">
      <c r="N3043"/>
      <c r="O3043"/>
      <c r="AD3043"/>
      <c r="AE3043"/>
    </row>
    <row r="3044" spans="14:31" x14ac:dyDescent="0.3">
      <c r="N3044"/>
      <c r="O3044"/>
      <c r="AD3044"/>
      <c r="AE3044"/>
    </row>
    <row r="3045" spans="14:31" x14ac:dyDescent="0.3">
      <c r="N3045"/>
      <c r="O3045"/>
      <c r="AD3045"/>
      <c r="AE3045"/>
    </row>
    <row r="3046" spans="14:31" x14ac:dyDescent="0.3">
      <c r="N3046"/>
      <c r="O3046"/>
      <c r="AD3046"/>
      <c r="AE3046"/>
    </row>
    <row r="3047" spans="14:31" x14ac:dyDescent="0.3">
      <c r="N3047"/>
      <c r="O3047"/>
      <c r="AD3047"/>
      <c r="AE3047"/>
    </row>
    <row r="3048" spans="14:31" x14ac:dyDescent="0.3">
      <c r="N3048"/>
      <c r="O3048"/>
      <c r="AD3048"/>
      <c r="AE3048"/>
    </row>
    <row r="3049" spans="14:31" x14ac:dyDescent="0.3">
      <c r="N3049"/>
      <c r="O3049"/>
      <c r="AD3049"/>
      <c r="AE3049"/>
    </row>
    <row r="3050" spans="14:31" x14ac:dyDescent="0.3">
      <c r="N3050"/>
      <c r="O3050"/>
      <c r="AD3050"/>
      <c r="AE3050"/>
    </row>
    <row r="3051" spans="14:31" x14ac:dyDescent="0.3">
      <c r="N3051"/>
      <c r="O3051"/>
      <c r="AD3051"/>
      <c r="AE3051"/>
    </row>
    <row r="3052" spans="14:31" x14ac:dyDescent="0.3">
      <c r="N3052"/>
      <c r="O3052"/>
      <c r="AD3052"/>
      <c r="AE3052"/>
    </row>
    <row r="3053" spans="14:31" x14ac:dyDescent="0.3">
      <c r="N3053"/>
      <c r="O3053"/>
      <c r="AD3053"/>
      <c r="AE3053"/>
    </row>
    <row r="3054" spans="14:31" x14ac:dyDescent="0.3">
      <c r="N3054"/>
      <c r="O3054"/>
      <c r="AD3054"/>
      <c r="AE3054"/>
    </row>
    <row r="3055" spans="14:31" x14ac:dyDescent="0.3">
      <c r="N3055"/>
      <c r="O3055"/>
      <c r="AD3055"/>
      <c r="AE3055"/>
    </row>
    <row r="3056" spans="14:31" x14ac:dyDescent="0.3">
      <c r="N3056"/>
      <c r="O3056"/>
      <c r="AD3056"/>
      <c r="AE3056"/>
    </row>
    <row r="3057" spans="14:31" x14ac:dyDescent="0.3">
      <c r="N3057"/>
      <c r="O3057"/>
      <c r="AD3057"/>
      <c r="AE3057"/>
    </row>
    <row r="3058" spans="14:31" x14ac:dyDescent="0.3">
      <c r="N3058"/>
      <c r="O3058"/>
      <c r="AD3058"/>
      <c r="AE3058"/>
    </row>
    <row r="3059" spans="14:31" x14ac:dyDescent="0.3">
      <c r="N3059"/>
      <c r="O3059"/>
      <c r="AD3059"/>
      <c r="AE3059"/>
    </row>
    <row r="3060" spans="14:31" x14ac:dyDescent="0.3">
      <c r="N3060"/>
      <c r="O3060"/>
      <c r="AD3060"/>
      <c r="AE3060"/>
    </row>
    <row r="3061" spans="14:31" x14ac:dyDescent="0.3">
      <c r="N3061"/>
      <c r="O3061"/>
      <c r="AD3061"/>
      <c r="AE3061"/>
    </row>
    <row r="3062" spans="14:31" x14ac:dyDescent="0.3">
      <c r="N3062"/>
      <c r="O3062"/>
      <c r="AD3062"/>
      <c r="AE3062"/>
    </row>
    <row r="3063" spans="14:31" x14ac:dyDescent="0.3">
      <c r="N3063"/>
      <c r="O3063"/>
      <c r="AD3063"/>
      <c r="AE3063"/>
    </row>
    <row r="3064" spans="14:31" x14ac:dyDescent="0.3">
      <c r="N3064"/>
      <c r="O3064"/>
      <c r="AD3064"/>
      <c r="AE3064"/>
    </row>
    <row r="3065" spans="14:31" x14ac:dyDescent="0.3">
      <c r="N3065"/>
      <c r="O3065"/>
      <c r="AD3065"/>
      <c r="AE3065"/>
    </row>
    <row r="3066" spans="14:31" x14ac:dyDescent="0.3">
      <c r="N3066"/>
      <c r="O3066"/>
      <c r="AD3066"/>
      <c r="AE3066"/>
    </row>
    <row r="3067" spans="14:31" x14ac:dyDescent="0.3">
      <c r="N3067"/>
      <c r="O3067"/>
      <c r="AD3067"/>
      <c r="AE3067"/>
    </row>
    <row r="3068" spans="14:31" x14ac:dyDescent="0.3">
      <c r="N3068"/>
      <c r="O3068"/>
      <c r="AD3068"/>
      <c r="AE3068"/>
    </row>
    <row r="3069" spans="14:31" x14ac:dyDescent="0.3">
      <c r="N3069"/>
      <c r="O3069"/>
      <c r="AD3069"/>
      <c r="AE3069"/>
    </row>
    <row r="3070" spans="14:31" x14ac:dyDescent="0.3">
      <c r="N3070"/>
      <c r="O3070"/>
      <c r="AD3070"/>
      <c r="AE3070"/>
    </row>
    <row r="3071" spans="14:31" x14ac:dyDescent="0.3">
      <c r="N3071"/>
      <c r="O3071"/>
      <c r="AD3071"/>
      <c r="AE3071"/>
    </row>
    <row r="3072" spans="14:31" x14ac:dyDescent="0.3">
      <c r="N3072"/>
      <c r="O3072"/>
      <c r="AD3072"/>
      <c r="AE3072"/>
    </row>
    <row r="3073" spans="14:31" x14ac:dyDescent="0.3">
      <c r="N3073"/>
      <c r="O3073"/>
      <c r="AD3073"/>
      <c r="AE3073"/>
    </row>
    <row r="3074" spans="14:31" x14ac:dyDescent="0.3">
      <c r="N3074"/>
      <c r="O3074"/>
      <c r="AD3074"/>
      <c r="AE3074"/>
    </row>
    <row r="3075" spans="14:31" x14ac:dyDescent="0.3">
      <c r="N3075"/>
      <c r="O3075"/>
      <c r="AD3075"/>
      <c r="AE3075"/>
    </row>
    <row r="3076" spans="14:31" x14ac:dyDescent="0.3">
      <c r="N3076"/>
      <c r="O3076"/>
      <c r="AD3076"/>
      <c r="AE3076"/>
    </row>
    <row r="3077" spans="14:31" x14ac:dyDescent="0.3">
      <c r="N3077"/>
      <c r="O3077"/>
      <c r="AD3077"/>
      <c r="AE3077"/>
    </row>
    <row r="3078" spans="14:31" x14ac:dyDescent="0.3">
      <c r="N3078"/>
      <c r="O3078"/>
      <c r="AD3078"/>
      <c r="AE3078"/>
    </row>
    <row r="3079" spans="14:31" x14ac:dyDescent="0.3">
      <c r="N3079"/>
      <c r="O3079"/>
      <c r="AD3079"/>
      <c r="AE3079"/>
    </row>
    <row r="3080" spans="14:31" x14ac:dyDescent="0.3">
      <c r="N3080"/>
      <c r="O3080"/>
      <c r="AD3080"/>
      <c r="AE3080"/>
    </row>
    <row r="3081" spans="14:31" x14ac:dyDescent="0.3">
      <c r="N3081"/>
      <c r="O3081"/>
      <c r="AD3081"/>
      <c r="AE3081"/>
    </row>
    <row r="3082" spans="14:31" x14ac:dyDescent="0.3">
      <c r="N3082"/>
      <c r="O3082"/>
      <c r="AD3082"/>
      <c r="AE3082"/>
    </row>
    <row r="3083" spans="14:31" x14ac:dyDescent="0.3">
      <c r="N3083"/>
      <c r="O3083"/>
      <c r="AD3083"/>
      <c r="AE3083"/>
    </row>
    <row r="3084" spans="14:31" x14ac:dyDescent="0.3">
      <c r="N3084"/>
      <c r="O3084"/>
      <c r="AD3084"/>
      <c r="AE3084"/>
    </row>
    <row r="3085" spans="14:31" x14ac:dyDescent="0.3">
      <c r="N3085"/>
      <c r="O3085"/>
      <c r="AD3085"/>
      <c r="AE3085"/>
    </row>
    <row r="3086" spans="14:31" x14ac:dyDescent="0.3">
      <c r="N3086"/>
      <c r="O3086"/>
      <c r="AD3086"/>
      <c r="AE3086"/>
    </row>
    <row r="3087" spans="14:31" x14ac:dyDescent="0.3">
      <c r="N3087"/>
      <c r="O3087"/>
      <c r="AD3087"/>
      <c r="AE3087"/>
    </row>
    <row r="3088" spans="14:31" x14ac:dyDescent="0.3">
      <c r="N3088"/>
      <c r="O3088"/>
      <c r="AD3088"/>
      <c r="AE3088"/>
    </row>
    <row r="3089" spans="14:31" x14ac:dyDescent="0.3">
      <c r="N3089"/>
      <c r="O3089"/>
      <c r="AD3089"/>
      <c r="AE3089"/>
    </row>
    <row r="3090" spans="14:31" x14ac:dyDescent="0.3">
      <c r="N3090"/>
      <c r="O3090"/>
      <c r="AD3090"/>
      <c r="AE3090"/>
    </row>
    <row r="3091" spans="14:31" x14ac:dyDescent="0.3">
      <c r="N3091"/>
      <c r="O3091"/>
      <c r="AD3091"/>
      <c r="AE3091"/>
    </row>
    <row r="3092" spans="14:31" x14ac:dyDescent="0.3">
      <c r="N3092"/>
      <c r="O3092"/>
      <c r="AD3092"/>
      <c r="AE3092"/>
    </row>
    <row r="3093" spans="14:31" x14ac:dyDescent="0.3">
      <c r="N3093"/>
      <c r="O3093"/>
      <c r="AD3093"/>
      <c r="AE3093"/>
    </row>
    <row r="3094" spans="14:31" x14ac:dyDescent="0.3">
      <c r="N3094"/>
      <c r="O3094"/>
      <c r="AD3094"/>
      <c r="AE3094"/>
    </row>
    <row r="3095" spans="14:31" x14ac:dyDescent="0.3">
      <c r="N3095"/>
      <c r="O3095"/>
      <c r="AD3095"/>
      <c r="AE3095"/>
    </row>
    <row r="3096" spans="14:31" x14ac:dyDescent="0.3">
      <c r="N3096"/>
      <c r="O3096"/>
      <c r="AD3096"/>
      <c r="AE3096"/>
    </row>
    <row r="3097" spans="14:31" x14ac:dyDescent="0.3">
      <c r="N3097"/>
      <c r="O3097"/>
      <c r="AD3097"/>
      <c r="AE3097"/>
    </row>
    <row r="3098" spans="14:31" x14ac:dyDescent="0.3">
      <c r="N3098"/>
      <c r="O3098"/>
      <c r="AD3098"/>
      <c r="AE3098"/>
    </row>
    <row r="3099" spans="14:31" x14ac:dyDescent="0.3">
      <c r="N3099"/>
      <c r="O3099"/>
      <c r="AD3099"/>
      <c r="AE3099"/>
    </row>
    <row r="3100" spans="14:31" x14ac:dyDescent="0.3">
      <c r="N3100"/>
      <c r="O3100"/>
      <c r="AD3100"/>
      <c r="AE3100"/>
    </row>
    <row r="3101" spans="14:31" x14ac:dyDescent="0.3">
      <c r="N3101"/>
      <c r="O3101"/>
      <c r="AD3101"/>
      <c r="AE3101"/>
    </row>
    <row r="3102" spans="14:31" x14ac:dyDescent="0.3">
      <c r="N3102"/>
      <c r="O3102"/>
      <c r="AD3102"/>
      <c r="AE3102"/>
    </row>
    <row r="3103" spans="14:31" x14ac:dyDescent="0.3">
      <c r="N3103"/>
      <c r="O3103"/>
      <c r="AD3103"/>
      <c r="AE3103"/>
    </row>
    <row r="3104" spans="14:31" x14ac:dyDescent="0.3">
      <c r="N3104"/>
      <c r="O3104"/>
      <c r="AD3104"/>
      <c r="AE3104"/>
    </row>
    <row r="3105" spans="14:31" x14ac:dyDescent="0.3">
      <c r="N3105"/>
      <c r="O3105"/>
      <c r="AD3105"/>
      <c r="AE3105"/>
    </row>
    <row r="3106" spans="14:31" x14ac:dyDescent="0.3">
      <c r="N3106"/>
      <c r="O3106"/>
      <c r="AD3106"/>
      <c r="AE3106"/>
    </row>
    <row r="3107" spans="14:31" x14ac:dyDescent="0.3">
      <c r="N3107"/>
      <c r="O3107"/>
      <c r="AD3107"/>
      <c r="AE3107"/>
    </row>
    <row r="3108" spans="14:31" x14ac:dyDescent="0.3">
      <c r="N3108"/>
      <c r="O3108"/>
      <c r="AD3108"/>
      <c r="AE3108"/>
    </row>
    <row r="3109" spans="14:31" x14ac:dyDescent="0.3">
      <c r="N3109"/>
      <c r="O3109"/>
      <c r="AD3109"/>
      <c r="AE3109"/>
    </row>
    <row r="3110" spans="14:31" x14ac:dyDescent="0.3">
      <c r="N3110"/>
      <c r="O3110"/>
      <c r="AD3110"/>
      <c r="AE3110"/>
    </row>
    <row r="3111" spans="14:31" x14ac:dyDescent="0.3">
      <c r="N3111"/>
      <c r="O3111"/>
      <c r="AD3111"/>
      <c r="AE3111"/>
    </row>
    <row r="3112" spans="14:31" x14ac:dyDescent="0.3">
      <c r="N3112"/>
      <c r="O3112"/>
      <c r="AD3112"/>
      <c r="AE3112"/>
    </row>
    <row r="3113" spans="14:31" x14ac:dyDescent="0.3">
      <c r="N3113"/>
      <c r="O3113"/>
      <c r="AD3113"/>
      <c r="AE3113"/>
    </row>
    <row r="3114" spans="14:31" x14ac:dyDescent="0.3">
      <c r="N3114"/>
      <c r="O3114"/>
      <c r="AD3114"/>
      <c r="AE3114"/>
    </row>
    <row r="3115" spans="14:31" x14ac:dyDescent="0.3">
      <c r="N3115"/>
      <c r="O3115"/>
      <c r="AD3115"/>
      <c r="AE3115"/>
    </row>
    <row r="3116" spans="14:31" x14ac:dyDescent="0.3">
      <c r="N3116"/>
      <c r="O3116"/>
      <c r="AD3116"/>
      <c r="AE3116"/>
    </row>
    <row r="3117" spans="14:31" x14ac:dyDescent="0.3">
      <c r="N3117"/>
      <c r="O3117"/>
      <c r="AD3117"/>
      <c r="AE3117"/>
    </row>
    <row r="3118" spans="14:31" x14ac:dyDescent="0.3">
      <c r="N3118"/>
      <c r="O3118"/>
      <c r="AD3118"/>
      <c r="AE3118"/>
    </row>
    <row r="3119" spans="14:31" x14ac:dyDescent="0.3">
      <c r="N3119"/>
      <c r="O3119"/>
      <c r="AD3119"/>
      <c r="AE3119"/>
    </row>
    <row r="3120" spans="14:31" x14ac:dyDescent="0.3">
      <c r="N3120"/>
      <c r="O3120"/>
      <c r="AD3120"/>
      <c r="AE3120"/>
    </row>
    <row r="3121" spans="14:31" x14ac:dyDescent="0.3">
      <c r="N3121"/>
      <c r="O3121"/>
      <c r="AD3121"/>
      <c r="AE3121"/>
    </row>
    <row r="3122" spans="14:31" x14ac:dyDescent="0.3">
      <c r="N3122"/>
      <c r="O3122"/>
      <c r="AD3122"/>
      <c r="AE3122"/>
    </row>
    <row r="3123" spans="14:31" x14ac:dyDescent="0.3">
      <c r="N3123"/>
      <c r="O3123"/>
      <c r="AD3123"/>
      <c r="AE3123"/>
    </row>
    <row r="3124" spans="14:31" x14ac:dyDescent="0.3">
      <c r="N3124"/>
      <c r="O3124"/>
      <c r="AD3124"/>
      <c r="AE3124"/>
    </row>
    <row r="3125" spans="14:31" x14ac:dyDescent="0.3">
      <c r="N3125"/>
      <c r="O3125"/>
      <c r="AD3125"/>
      <c r="AE3125"/>
    </row>
    <row r="3126" spans="14:31" x14ac:dyDescent="0.3">
      <c r="N3126"/>
      <c r="O3126"/>
      <c r="AD3126"/>
      <c r="AE3126"/>
    </row>
    <row r="3127" spans="14:31" x14ac:dyDescent="0.3">
      <c r="N3127"/>
      <c r="O3127"/>
      <c r="AD3127"/>
      <c r="AE3127"/>
    </row>
    <row r="3128" spans="14:31" x14ac:dyDescent="0.3">
      <c r="N3128"/>
      <c r="O3128"/>
      <c r="AD3128"/>
      <c r="AE3128"/>
    </row>
    <row r="3129" spans="14:31" x14ac:dyDescent="0.3">
      <c r="N3129"/>
      <c r="O3129"/>
      <c r="AD3129"/>
      <c r="AE3129"/>
    </row>
    <row r="3130" spans="14:31" x14ac:dyDescent="0.3">
      <c r="N3130"/>
      <c r="O3130"/>
      <c r="AD3130"/>
      <c r="AE3130"/>
    </row>
    <row r="3131" spans="14:31" x14ac:dyDescent="0.3">
      <c r="N3131"/>
      <c r="O3131"/>
      <c r="AD3131"/>
      <c r="AE3131"/>
    </row>
    <row r="3132" spans="14:31" x14ac:dyDescent="0.3">
      <c r="N3132"/>
      <c r="O3132"/>
      <c r="AD3132"/>
      <c r="AE3132"/>
    </row>
    <row r="3133" spans="14:31" x14ac:dyDescent="0.3">
      <c r="N3133"/>
      <c r="O3133"/>
      <c r="AD3133"/>
      <c r="AE3133"/>
    </row>
    <row r="3134" spans="14:31" x14ac:dyDescent="0.3">
      <c r="N3134"/>
      <c r="O3134"/>
      <c r="AD3134"/>
      <c r="AE3134"/>
    </row>
    <row r="3135" spans="14:31" x14ac:dyDescent="0.3">
      <c r="N3135"/>
      <c r="O3135"/>
      <c r="AD3135"/>
      <c r="AE3135"/>
    </row>
    <row r="3136" spans="14:31" x14ac:dyDescent="0.3">
      <c r="N3136"/>
      <c r="O3136"/>
      <c r="AD3136"/>
      <c r="AE3136"/>
    </row>
    <row r="3137" spans="14:31" x14ac:dyDescent="0.3">
      <c r="N3137"/>
      <c r="O3137"/>
      <c r="AD3137"/>
      <c r="AE3137"/>
    </row>
    <row r="3138" spans="14:31" x14ac:dyDescent="0.3">
      <c r="N3138"/>
      <c r="O3138"/>
      <c r="AD3138"/>
      <c r="AE3138"/>
    </row>
    <row r="3139" spans="14:31" x14ac:dyDescent="0.3">
      <c r="N3139"/>
      <c r="O3139"/>
      <c r="AD3139"/>
      <c r="AE3139"/>
    </row>
    <row r="3140" spans="14:31" x14ac:dyDescent="0.3">
      <c r="N3140"/>
      <c r="O3140"/>
      <c r="AD3140"/>
      <c r="AE3140"/>
    </row>
    <row r="3141" spans="14:31" x14ac:dyDescent="0.3">
      <c r="N3141"/>
      <c r="O3141"/>
      <c r="AD3141"/>
      <c r="AE3141"/>
    </row>
    <row r="3142" spans="14:31" x14ac:dyDescent="0.3">
      <c r="N3142"/>
      <c r="O3142"/>
      <c r="AD3142"/>
      <c r="AE3142"/>
    </row>
    <row r="3143" spans="14:31" x14ac:dyDescent="0.3">
      <c r="N3143"/>
      <c r="O3143"/>
      <c r="AD3143"/>
      <c r="AE3143"/>
    </row>
    <row r="3144" spans="14:31" x14ac:dyDescent="0.3">
      <c r="N3144"/>
      <c r="O3144"/>
      <c r="AD3144"/>
      <c r="AE3144"/>
    </row>
    <row r="3145" spans="14:31" x14ac:dyDescent="0.3">
      <c r="N3145"/>
      <c r="O3145"/>
      <c r="AD3145"/>
      <c r="AE3145"/>
    </row>
    <row r="3146" spans="14:31" x14ac:dyDescent="0.3">
      <c r="N3146"/>
      <c r="O3146"/>
      <c r="AD3146"/>
      <c r="AE3146"/>
    </row>
    <row r="3147" spans="14:31" x14ac:dyDescent="0.3">
      <c r="N3147"/>
      <c r="O3147"/>
      <c r="AD3147"/>
      <c r="AE3147"/>
    </row>
    <row r="3148" spans="14:31" x14ac:dyDescent="0.3">
      <c r="N3148"/>
      <c r="O3148"/>
      <c r="AD3148"/>
      <c r="AE3148"/>
    </row>
    <row r="3149" spans="14:31" x14ac:dyDescent="0.3">
      <c r="N3149"/>
      <c r="O3149"/>
      <c r="AD3149"/>
      <c r="AE3149"/>
    </row>
    <row r="3150" spans="14:31" x14ac:dyDescent="0.3">
      <c r="N3150"/>
      <c r="O3150"/>
      <c r="AD3150"/>
      <c r="AE3150"/>
    </row>
    <row r="3151" spans="14:31" x14ac:dyDescent="0.3">
      <c r="N3151"/>
      <c r="O3151"/>
      <c r="AD3151"/>
      <c r="AE3151"/>
    </row>
    <row r="3152" spans="14:31" x14ac:dyDescent="0.3">
      <c r="N3152"/>
      <c r="O3152"/>
      <c r="AD3152"/>
      <c r="AE3152"/>
    </row>
    <row r="3153" spans="14:31" x14ac:dyDescent="0.3">
      <c r="N3153"/>
      <c r="O3153"/>
      <c r="AD3153"/>
      <c r="AE3153"/>
    </row>
    <row r="3154" spans="14:31" x14ac:dyDescent="0.3">
      <c r="N3154"/>
      <c r="O3154"/>
      <c r="AD3154"/>
      <c r="AE3154"/>
    </row>
    <row r="3155" spans="14:31" x14ac:dyDescent="0.3">
      <c r="N3155"/>
      <c r="O3155"/>
      <c r="AD3155"/>
      <c r="AE3155"/>
    </row>
    <row r="3156" spans="14:31" x14ac:dyDescent="0.3">
      <c r="N3156"/>
      <c r="O3156"/>
      <c r="AD3156"/>
      <c r="AE3156"/>
    </row>
    <row r="3157" spans="14:31" x14ac:dyDescent="0.3">
      <c r="N3157"/>
      <c r="O3157"/>
      <c r="AD3157"/>
      <c r="AE3157"/>
    </row>
    <row r="3158" spans="14:31" x14ac:dyDescent="0.3">
      <c r="N3158"/>
      <c r="O3158"/>
      <c r="AD3158"/>
      <c r="AE3158"/>
    </row>
    <row r="3159" spans="14:31" x14ac:dyDescent="0.3">
      <c r="N3159"/>
      <c r="O3159"/>
      <c r="AD3159"/>
      <c r="AE3159"/>
    </row>
    <row r="3160" spans="14:31" x14ac:dyDescent="0.3">
      <c r="N3160"/>
      <c r="O3160"/>
      <c r="AD3160"/>
      <c r="AE3160"/>
    </row>
    <row r="3161" spans="14:31" x14ac:dyDescent="0.3">
      <c r="N3161"/>
      <c r="O3161"/>
      <c r="AD3161"/>
      <c r="AE3161"/>
    </row>
    <row r="3162" spans="14:31" x14ac:dyDescent="0.3">
      <c r="N3162"/>
      <c r="O3162"/>
      <c r="AD3162"/>
      <c r="AE3162"/>
    </row>
    <row r="3163" spans="14:31" x14ac:dyDescent="0.3">
      <c r="N3163"/>
      <c r="O3163"/>
      <c r="AD3163"/>
      <c r="AE3163"/>
    </row>
    <row r="3164" spans="14:31" x14ac:dyDescent="0.3">
      <c r="N3164"/>
      <c r="O3164"/>
      <c r="AD3164"/>
      <c r="AE3164"/>
    </row>
    <row r="3165" spans="14:31" x14ac:dyDescent="0.3">
      <c r="N3165"/>
      <c r="O3165"/>
      <c r="AD3165"/>
      <c r="AE3165"/>
    </row>
    <row r="3166" spans="14:31" x14ac:dyDescent="0.3">
      <c r="N3166"/>
      <c r="O3166"/>
      <c r="AD3166"/>
      <c r="AE3166"/>
    </row>
    <row r="3167" spans="14:31" x14ac:dyDescent="0.3">
      <c r="N3167"/>
      <c r="O3167"/>
      <c r="AD3167"/>
      <c r="AE3167"/>
    </row>
    <row r="3168" spans="14:31" x14ac:dyDescent="0.3">
      <c r="N3168"/>
      <c r="O3168"/>
      <c r="AD3168"/>
      <c r="AE3168"/>
    </row>
    <row r="3169" spans="14:31" x14ac:dyDescent="0.3">
      <c r="N3169"/>
      <c r="O3169"/>
      <c r="AD3169"/>
      <c r="AE3169"/>
    </row>
    <row r="3170" spans="14:31" x14ac:dyDescent="0.3">
      <c r="N3170"/>
      <c r="O3170"/>
      <c r="AD3170"/>
      <c r="AE3170"/>
    </row>
    <row r="3171" spans="14:31" x14ac:dyDescent="0.3">
      <c r="N3171"/>
      <c r="O3171"/>
      <c r="AD3171"/>
      <c r="AE3171"/>
    </row>
    <row r="3172" spans="14:31" x14ac:dyDescent="0.3">
      <c r="N3172"/>
      <c r="O3172"/>
      <c r="AD3172"/>
      <c r="AE3172"/>
    </row>
    <row r="3173" spans="14:31" x14ac:dyDescent="0.3">
      <c r="N3173"/>
      <c r="O3173"/>
      <c r="AD3173"/>
      <c r="AE3173"/>
    </row>
    <row r="3174" spans="14:31" x14ac:dyDescent="0.3">
      <c r="N3174"/>
      <c r="O3174"/>
      <c r="AD3174"/>
      <c r="AE3174"/>
    </row>
    <row r="3175" spans="14:31" x14ac:dyDescent="0.3">
      <c r="N3175"/>
      <c r="O3175"/>
      <c r="AD3175"/>
      <c r="AE3175"/>
    </row>
    <row r="3176" spans="14:31" x14ac:dyDescent="0.3">
      <c r="N3176"/>
      <c r="O3176"/>
      <c r="AD3176"/>
      <c r="AE3176"/>
    </row>
    <row r="3177" spans="14:31" x14ac:dyDescent="0.3">
      <c r="N3177"/>
      <c r="O3177"/>
      <c r="AD3177"/>
      <c r="AE3177"/>
    </row>
    <row r="3178" spans="14:31" x14ac:dyDescent="0.3">
      <c r="N3178"/>
      <c r="O3178"/>
      <c r="AD3178"/>
      <c r="AE3178"/>
    </row>
    <row r="3179" spans="14:31" x14ac:dyDescent="0.3">
      <c r="N3179"/>
      <c r="O3179"/>
      <c r="AD3179"/>
      <c r="AE3179"/>
    </row>
    <row r="3180" spans="14:31" x14ac:dyDescent="0.3">
      <c r="N3180"/>
      <c r="O3180"/>
      <c r="AD3180"/>
      <c r="AE3180"/>
    </row>
    <row r="3181" spans="14:31" x14ac:dyDescent="0.3">
      <c r="N3181"/>
      <c r="O3181"/>
      <c r="AD3181"/>
      <c r="AE3181"/>
    </row>
    <row r="3182" spans="14:31" x14ac:dyDescent="0.3">
      <c r="N3182"/>
      <c r="O3182"/>
      <c r="AD3182"/>
      <c r="AE3182"/>
    </row>
    <row r="3183" spans="14:31" x14ac:dyDescent="0.3">
      <c r="N3183"/>
      <c r="O3183"/>
      <c r="AD3183"/>
      <c r="AE3183"/>
    </row>
    <row r="3184" spans="14:31" x14ac:dyDescent="0.3">
      <c r="N3184"/>
      <c r="O3184"/>
      <c r="AD3184"/>
      <c r="AE3184"/>
    </row>
    <row r="3185" spans="14:31" x14ac:dyDescent="0.3">
      <c r="N3185"/>
      <c r="O3185"/>
      <c r="AD3185"/>
      <c r="AE3185"/>
    </row>
    <row r="3186" spans="14:31" x14ac:dyDescent="0.3">
      <c r="N3186"/>
      <c r="O3186"/>
      <c r="AD3186"/>
      <c r="AE3186"/>
    </row>
    <row r="3187" spans="14:31" x14ac:dyDescent="0.3">
      <c r="N3187"/>
      <c r="O3187"/>
      <c r="AD3187"/>
      <c r="AE3187"/>
    </row>
    <row r="3188" spans="14:31" x14ac:dyDescent="0.3">
      <c r="N3188"/>
      <c r="O3188"/>
      <c r="AD3188"/>
      <c r="AE3188"/>
    </row>
    <row r="3189" spans="14:31" x14ac:dyDescent="0.3">
      <c r="N3189"/>
      <c r="O3189"/>
      <c r="AD3189"/>
      <c r="AE3189"/>
    </row>
    <row r="3190" spans="14:31" x14ac:dyDescent="0.3">
      <c r="N3190"/>
      <c r="O3190"/>
      <c r="AD3190"/>
      <c r="AE3190"/>
    </row>
    <row r="3191" spans="14:31" x14ac:dyDescent="0.3">
      <c r="N3191"/>
      <c r="O3191"/>
      <c r="AD3191"/>
      <c r="AE3191"/>
    </row>
    <row r="3192" spans="14:31" x14ac:dyDescent="0.3">
      <c r="N3192"/>
      <c r="O3192"/>
      <c r="AD3192"/>
      <c r="AE3192"/>
    </row>
    <row r="3193" spans="14:31" x14ac:dyDescent="0.3">
      <c r="N3193"/>
      <c r="O3193"/>
      <c r="AD3193"/>
      <c r="AE3193"/>
    </row>
    <row r="3194" spans="14:31" x14ac:dyDescent="0.3">
      <c r="N3194"/>
      <c r="O3194"/>
      <c r="AD3194"/>
      <c r="AE3194"/>
    </row>
    <row r="3195" spans="14:31" x14ac:dyDescent="0.3">
      <c r="N3195"/>
      <c r="O3195"/>
      <c r="AD3195"/>
      <c r="AE3195"/>
    </row>
    <row r="3196" spans="14:31" x14ac:dyDescent="0.3">
      <c r="N3196"/>
      <c r="O3196"/>
      <c r="AD3196"/>
      <c r="AE3196"/>
    </row>
    <row r="3197" spans="14:31" x14ac:dyDescent="0.3">
      <c r="N3197"/>
      <c r="O3197"/>
      <c r="AD3197"/>
      <c r="AE3197"/>
    </row>
    <row r="3198" spans="14:31" x14ac:dyDescent="0.3">
      <c r="N3198"/>
      <c r="O3198"/>
      <c r="AD3198"/>
      <c r="AE3198"/>
    </row>
    <row r="3199" spans="14:31" x14ac:dyDescent="0.3">
      <c r="N3199"/>
      <c r="O3199"/>
      <c r="AD3199"/>
      <c r="AE3199"/>
    </row>
    <row r="3200" spans="14:31" x14ac:dyDescent="0.3">
      <c r="N3200"/>
      <c r="O3200"/>
      <c r="AD3200"/>
      <c r="AE3200"/>
    </row>
    <row r="3201" spans="14:31" x14ac:dyDescent="0.3">
      <c r="N3201"/>
      <c r="O3201"/>
      <c r="AD3201"/>
      <c r="AE3201"/>
    </row>
    <row r="3202" spans="14:31" x14ac:dyDescent="0.3">
      <c r="N3202"/>
      <c r="O3202"/>
      <c r="AD3202"/>
      <c r="AE3202"/>
    </row>
    <row r="3203" spans="14:31" x14ac:dyDescent="0.3">
      <c r="N3203"/>
      <c r="O3203"/>
      <c r="AD3203"/>
      <c r="AE3203"/>
    </row>
    <row r="3204" spans="14:31" x14ac:dyDescent="0.3">
      <c r="N3204"/>
      <c r="O3204"/>
      <c r="AD3204"/>
      <c r="AE3204"/>
    </row>
    <row r="3205" spans="14:31" x14ac:dyDescent="0.3">
      <c r="N3205"/>
      <c r="O3205"/>
      <c r="AD3205"/>
      <c r="AE3205"/>
    </row>
    <row r="3206" spans="14:31" x14ac:dyDescent="0.3">
      <c r="N3206"/>
      <c r="O3206"/>
      <c r="AD3206"/>
      <c r="AE3206"/>
    </row>
    <row r="3207" spans="14:31" x14ac:dyDescent="0.3">
      <c r="N3207"/>
      <c r="O3207"/>
      <c r="AD3207"/>
      <c r="AE3207"/>
    </row>
    <row r="3208" spans="14:31" x14ac:dyDescent="0.3">
      <c r="N3208"/>
      <c r="O3208"/>
      <c r="AD3208"/>
      <c r="AE3208"/>
    </row>
    <row r="3209" spans="14:31" x14ac:dyDescent="0.3">
      <c r="N3209"/>
      <c r="O3209"/>
      <c r="AD3209"/>
      <c r="AE3209"/>
    </row>
    <row r="3210" spans="14:31" x14ac:dyDescent="0.3">
      <c r="N3210"/>
      <c r="O3210"/>
      <c r="AD3210"/>
      <c r="AE3210"/>
    </row>
    <row r="3211" spans="14:31" x14ac:dyDescent="0.3">
      <c r="N3211"/>
      <c r="O3211"/>
      <c r="AD3211"/>
      <c r="AE3211"/>
    </row>
    <row r="3212" spans="14:31" x14ac:dyDescent="0.3">
      <c r="N3212"/>
      <c r="O3212"/>
      <c r="AD3212"/>
      <c r="AE3212"/>
    </row>
    <row r="3213" spans="14:31" x14ac:dyDescent="0.3">
      <c r="N3213"/>
      <c r="O3213"/>
      <c r="AD3213"/>
      <c r="AE3213"/>
    </row>
    <row r="3214" spans="14:31" x14ac:dyDescent="0.3">
      <c r="N3214"/>
      <c r="O3214"/>
      <c r="AD3214"/>
      <c r="AE3214"/>
    </row>
    <row r="3215" spans="14:31" x14ac:dyDescent="0.3">
      <c r="N3215"/>
      <c r="O3215"/>
      <c r="AD3215"/>
      <c r="AE3215"/>
    </row>
    <row r="3216" spans="14:31" x14ac:dyDescent="0.3">
      <c r="N3216"/>
      <c r="O3216"/>
      <c r="AD3216"/>
      <c r="AE3216"/>
    </row>
    <row r="3217" spans="14:31" x14ac:dyDescent="0.3">
      <c r="N3217"/>
      <c r="O3217"/>
      <c r="AD3217"/>
      <c r="AE3217"/>
    </row>
    <row r="3218" spans="14:31" x14ac:dyDescent="0.3">
      <c r="N3218"/>
      <c r="O3218"/>
      <c r="AD3218"/>
      <c r="AE3218"/>
    </row>
    <row r="3219" spans="14:31" x14ac:dyDescent="0.3">
      <c r="N3219"/>
      <c r="O3219"/>
      <c r="AD3219"/>
      <c r="AE3219"/>
    </row>
    <row r="3220" spans="14:31" x14ac:dyDescent="0.3">
      <c r="N3220"/>
      <c r="O3220"/>
      <c r="AD3220"/>
      <c r="AE3220"/>
    </row>
    <row r="3221" spans="14:31" x14ac:dyDescent="0.3">
      <c r="N3221"/>
      <c r="O3221"/>
      <c r="AD3221"/>
      <c r="AE3221"/>
    </row>
    <row r="3222" spans="14:31" x14ac:dyDescent="0.3">
      <c r="N3222"/>
      <c r="O3222"/>
      <c r="AD3222"/>
      <c r="AE3222"/>
    </row>
    <row r="3223" spans="14:31" x14ac:dyDescent="0.3">
      <c r="N3223"/>
      <c r="O3223"/>
      <c r="AD3223"/>
      <c r="AE3223"/>
    </row>
    <row r="3224" spans="14:31" x14ac:dyDescent="0.3">
      <c r="N3224"/>
      <c r="O3224"/>
      <c r="AD3224"/>
      <c r="AE3224"/>
    </row>
    <row r="3225" spans="14:31" x14ac:dyDescent="0.3">
      <c r="N3225"/>
      <c r="O3225"/>
      <c r="AD3225"/>
      <c r="AE3225"/>
    </row>
    <row r="3226" spans="14:31" x14ac:dyDescent="0.3">
      <c r="N3226"/>
      <c r="O3226"/>
      <c r="AD3226"/>
      <c r="AE3226"/>
    </row>
    <row r="3227" spans="14:31" x14ac:dyDescent="0.3">
      <c r="N3227"/>
      <c r="O3227"/>
      <c r="AD3227"/>
      <c r="AE3227"/>
    </row>
    <row r="3228" spans="14:31" x14ac:dyDescent="0.3">
      <c r="N3228"/>
      <c r="O3228"/>
      <c r="AD3228"/>
      <c r="AE3228"/>
    </row>
    <row r="3229" spans="14:31" x14ac:dyDescent="0.3">
      <c r="N3229"/>
      <c r="O3229"/>
      <c r="AD3229"/>
      <c r="AE3229"/>
    </row>
    <row r="3230" spans="14:31" x14ac:dyDescent="0.3">
      <c r="N3230"/>
      <c r="O3230"/>
      <c r="AD3230"/>
      <c r="AE3230"/>
    </row>
    <row r="3231" spans="14:31" x14ac:dyDescent="0.3">
      <c r="N3231"/>
      <c r="O3231"/>
      <c r="AD3231"/>
      <c r="AE3231"/>
    </row>
    <row r="3232" spans="14:31" x14ac:dyDescent="0.3">
      <c r="N3232"/>
      <c r="O3232"/>
      <c r="AD3232"/>
      <c r="AE3232"/>
    </row>
    <row r="3233" spans="14:31" x14ac:dyDescent="0.3">
      <c r="N3233"/>
      <c r="O3233"/>
      <c r="AD3233"/>
      <c r="AE3233"/>
    </row>
    <row r="3234" spans="14:31" x14ac:dyDescent="0.3">
      <c r="N3234"/>
      <c r="O3234"/>
      <c r="AD3234"/>
      <c r="AE3234"/>
    </row>
    <row r="3235" spans="14:31" x14ac:dyDescent="0.3">
      <c r="N3235"/>
      <c r="O3235"/>
      <c r="AD3235"/>
      <c r="AE3235"/>
    </row>
    <row r="3236" spans="14:31" x14ac:dyDescent="0.3">
      <c r="N3236"/>
      <c r="O3236"/>
      <c r="AD3236"/>
      <c r="AE3236"/>
    </row>
    <row r="3237" spans="14:31" x14ac:dyDescent="0.3">
      <c r="N3237"/>
      <c r="O3237"/>
      <c r="AD3237"/>
      <c r="AE3237"/>
    </row>
    <row r="3238" spans="14:31" x14ac:dyDescent="0.3">
      <c r="N3238"/>
      <c r="O3238"/>
      <c r="AD3238"/>
      <c r="AE3238"/>
    </row>
    <row r="3239" spans="14:31" x14ac:dyDescent="0.3">
      <c r="N3239"/>
      <c r="O3239"/>
      <c r="AD3239"/>
      <c r="AE3239"/>
    </row>
    <row r="3240" spans="14:31" x14ac:dyDescent="0.3">
      <c r="N3240"/>
      <c r="O3240"/>
      <c r="AD3240"/>
      <c r="AE3240"/>
    </row>
    <row r="3241" spans="14:31" x14ac:dyDescent="0.3">
      <c r="N3241"/>
      <c r="O3241"/>
      <c r="AD3241"/>
      <c r="AE3241"/>
    </row>
    <row r="3242" spans="14:31" x14ac:dyDescent="0.3">
      <c r="N3242"/>
      <c r="O3242"/>
      <c r="AD3242"/>
      <c r="AE3242"/>
    </row>
    <row r="3243" spans="14:31" x14ac:dyDescent="0.3">
      <c r="N3243"/>
      <c r="O3243"/>
      <c r="AD3243"/>
      <c r="AE3243"/>
    </row>
    <row r="3244" spans="14:31" x14ac:dyDescent="0.3">
      <c r="N3244"/>
      <c r="O3244"/>
      <c r="AD3244"/>
      <c r="AE3244"/>
    </row>
    <row r="3245" spans="14:31" x14ac:dyDescent="0.3">
      <c r="N3245"/>
      <c r="O3245"/>
      <c r="AD3245"/>
      <c r="AE3245"/>
    </row>
    <row r="3246" spans="14:31" x14ac:dyDescent="0.3">
      <c r="N3246"/>
      <c r="O3246"/>
      <c r="AD3246"/>
      <c r="AE3246"/>
    </row>
    <row r="3247" spans="14:31" x14ac:dyDescent="0.3">
      <c r="N3247"/>
      <c r="O3247"/>
      <c r="AD3247"/>
      <c r="AE3247"/>
    </row>
    <row r="3248" spans="14:31" x14ac:dyDescent="0.3">
      <c r="N3248"/>
      <c r="O3248"/>
      <c r="AD3248"/>
      <c r="AE3248"/>
    </row>
    <row r="3249" spans="14:31" x14ac:dyDescent="0.3">
      <c r="N3249"/>
      <c r="O3249"/>
      <c r="AD3249"/>
      <c r="AE3249"/>
    </row>
    <row r="3250" spans="14:31" x14ac:dyDescent="0.3">
      <c r="N3250"/>
      <c r="O3250"/>
      <c r="AD3250"/>
      <c r="AE3250"/>
    </row>
    <row r="3251" spans="14:31" x14ac:dyDescent="0.3">
      <c r="N3251"/>
      <c r="O3251"/>
      <c r="AD3251"/>
      <c r="AE3251"/>
    </row>
    <row r="3252" spans="14:31" x14ac:dyDescent="0.3">
      <c r="N3252"/>
      <c r="O3252"/>
      <c r="AD3252"/>
      <c r="AE3252"/>
    </row>
    <row r="3253" spans="14:31" x14ac:dyDescent="0.3">
      <c r="N3253"/>
      <c r="O3253"/>
      <c r="AD3253"/>
      <c r="AE3253"/>
    </row>
    <row r="3254" spans="14:31" x14ac:dyDescent="0.3">
      <c r="N3254"/>
      <c r="O3254"/>
      <c r="AD3254"/>
      <c r="AE3254"/>
    </row>
    <row r="3255" spans="14:31" x14ac:dyDescent="0.3">
      <c r="N3255"/>
      <c r="O3255"/>
      <c r="AD3255"/>
      <c r="AE3255"/>
    </row>
    <row r="3256" spans="14:31" x14ac:dyDescent="0.3">
      <c r="N3256"/>
      <c r="O3256"/>
      <c r="AD3256"/>
      <c r="AE3256"/>
    </row>
    <row r="3257" spans="14:31" x14ac:dyDescent="0.3">
      <c r="N3257"/>
      <c r="O3257"/>
      <c r="AD3257"/>
      <c r="AE3257"/>
    </row>
    <row r="3258" spans="14:31" x14ac:dyDescent="0.3">
      <c r="N3258"/>
      <c r="O3258"/>
      <c r="AD3258"/>
      <c r="AE3258"/>
    </row>
    <row r="3259" spans="14:31" x14ac:dyDescent="0.3">
      <c r="N3259"/>
      <c r="O3259"/>
      <c r="AD3259"/>
      <c r="AE3259"/>
    </row>
    <row r="3260" spans="14:31" x14ac:dyDescent="0.3">
      <c r="N3260"/>
      <c r="O3260"/>
      <c r="AD3260"/>
      <c r="AE3260"/>
    </row>
    <row r="3261" spans="14:31" x14ac:dyDescent="0.3">
      <c r="N3261"/>
      <c r="O3261"/>
      <c r="AD3261"/>
      <c r="AE3261"/>
    </row>
    <row r="3262" spans="14:31" x14ac:dyDescent="0.3">
      <c r="N3262"/>
      <c r="O3262"/>
      <c r="AD3262"/>
      <c r="AE3262"/>
    </row>
    <row r="3263" spans="14:31" x14ac:dyDescent="0.3">
      <c r="N3263"/>
      <c r="O3263"/>
      <c r="AD3263"/>
      <c r="AE3263"/>
    </row>
    <row r="3264" spans="14:31" x14ac:dyDescent="0.3">
      <c r="N3264"/>
      <c r="O3264"/>
      <c r="AD3264"/>
      <c r="AE3264"/>
    </row>
    <row r="3265" spans="14:31" x14ac:dyDescent="0.3">
      <c r="N3265"/>
      <c r="O3265"/>
      <c r="AD3265"/>
      <c r="AE3265"/>
    </row>
    <row r="3266" spans="14:31" x14ac:dyDescent="0.3">
      <c r="N3266"/>
      <c r="O3266"/>
      <c r="AD3266"/>
      <c r="AE3266"/>
    </row>
    <row r="3267" spans="14:31" x14ac:dyDescent="0.3">
      <c r="N3267"/>
      <c r="O3267"/>
      <c r="AD3267"/>
      <c r="AE3267"/>
    </row>
    <row r="3268" spans="14:31" x14ac:dyDescent="0.3">
      <c r="N3268"/>
      <c r="O3268"/>
      <c r="AD3268"/>
      <c r="AE3268"/>
    </row>
    <row r="3269" spans="14:31" x14ac:dyDescent="0.3">
      <c r="N3269"/>
      <c r="O3269"/>
      <c r="AD3269"/>
      <c r="AE3269"/>
    </row>
    <row r="3270" spans="14:31" x14ac:dyDescent="0.3">
      <c r="N3270"/>
      <c r="O3270"/>
      <c r="AD3270"/>
      <c r="AE3270"/>
    </row>
    <row r="3271" spans="14:31" x14ac:dyDescent="0.3">
      <c r="N3271"/>
      <c r="O3271"/>
      <c r="AD3271"/>
      <c r="AE3271"/>
    </row>
    <row r="3272" spans="14:31" x14ac:dyDescent="0.3">
      <c r="N3272"/>
      <c r="O3272"/>
      <c r="AD3272"/>
      <c r="AE3272"/>
    </row>
    <row r="3273" spans="14:31" x14ac:dyDescent="0.3">
      <c r="N3273"/>
      <c r="O3273"/>
      <c r="AD3273"/>
      <c r="AE3273"/>
    </row>
    <row r="3274" spans="14:31" x14ac:dyDescent="0.3">
      <c r="N3274"/>
      <c r="O3274"/>
      <c r="AD3274"/>
      <c r="AE3274"/>
    </row>
    <row r="3275" spans="14:31" x14ac:dyDescent="0.3">
      <c r="N3275"/>
      <c r="O3275"/>
      <c r="AD3275"/>
      <c r="AE3275"/>
    </row>
    <row r="3276" spans="14:31" x14ac:dyDescent="0.3">
      <c r="N3276"/>
      <c r="O3276"/>
      <c r="AD3276"/>
      <c r="AE3276"/>
    </row>
    <row r="3277" spans="14:31" x14ac:dyDescent="0.3">
      <c r="N3277"/>
      <c r="O3277"/>
      <c r="AD3277"/>
      <c r="AE3277"/>
    </row>
    <row r="3278" spans="14:31" x14ac:dyDescent="0.3">
      <c r="N3278"/>
      <c r="O3278"/>
      <c r="AD3278"/>
      <c r="AE3278"/>
    </row>
    <row r="3279" spans="14:31" x14ac:dyDescent="0.3">
      <c r="N3279"/>
      <c r="O3279"/>
      <c r="AD3279"/>
      <c r="AE3279"/>
    </row>
    <row r="3280" spans="14:31" x14ac:dyDescent="0.3">
      <c r="N3280"/>
      <c r="O3280"/>
      <c r="AD3280"/>
      <c r="AE3280"/>
    </row>
    <row r="3281" spans="14:31" x14ac:dyDescent="0.3">
      <c r="N3281"/>
      <c r="O3281"/>
      <c r="AD3281"/>
      <c r="AE3281"/>
    </row>
    <row r="3282" spans="14:31" x14ac:dyDescent="0.3">
      <c r="N3282"/>
      <c r="O3282"/>
      <c r="AD3282"/>
      <c r="AE3282"/>
    </row>
    <row r="3283" spans="14:31" x14ac:dyDescent="0.3">
      <c r="N3283"/>
      <c r="O3283"/>
      <c r="AD3283"/>
      <c r="AE3283"/>
    </row>
    <row r="3284" spans="14:31" x14ac:dyDescent="0.3">
      <c r="N3284"/>
      <c r="O3284"/>
      <c r="AD3284"/>
      <c r="AE3284"/>
    </row>
    <row r="3285" spans="14:31" x14ac:dyDescent="0.3">
      <c r="N3285"/>
      <c r="O3285"/>
      <c r="AD3285"/>
      <c r="AE3285"/>
    </row>
    <row r="3286" spans="14:31" x14ac:dyDescent="0.3">
      <c r="N3286"/>
      <c r="O3286"/>
      <c r="AD3286"/>
      <c r="AE3286"/>
    </row>
    <row r="3287" spans="14:31" x14ac:dyDescent="0.3">
      <c r="N3287"/>
      <c r="O3287"/>
      <c r="AD3287"/>
      <c r="AE3287"/>
    </row>
    <row r="3288" spans="14:31" x14ac:dyDescent="0.3">
      <c r="N3288"/>
      <c r="O3288"/>
      <c r="AD3288"/>
      <c r="AE3288"/>
    </row>
    <row r="3289" spans="14:31" x14ac:dyDescent="0.3">
      <c r="N3289"/>
      <c r="O3289"/>
      <c r="AD3289"/>
      <c r="AE3289"/>
    </row>
    <row r="3290" spans="14:31" x14ac:dyDescent="0.3">
      <c r="N3290"/>
      <c r="O3290"/>
      <c r="AD3290"/>
      <c r="AE3290"/>
    </row>
    <row r="3291" spans="14:31" x14ac:dyDescent="0.3">
      <c r="N3291"/>
      <c r="O3291"/>
      <c r="AD3291"/>
      <c r="AE3291"/>
    </row>
    <row r="3292" spans="14:31" x14ac:dyDescent="0.3">
      <c r="N3292"/>
      <c r="O3292"/>
      <c r="AD3292"/>
      <c r="AE3292"/>
    </row>
    <row r="3293" spans="14:31" x14ac:dyDescent="0.3">
      <c r="N3293"/>
      <c r="O3293"/>
      <c r="AD3293"/>
      <c r="AE3293"/>
    </row>
    <row r="3294" spans="14:31" x14ac:dyDescent="0.3">
      <c r="N3294"/>
      <c r="O3294"/>
      <c r="AD3294"/>
      <c r="AE3294"/>
    </row>
    <row r="3295" spans="14:31" x14ac:dyDescent="0.3">
      <c r="N3295"/>
      <c r="O3295"/>
      <c r="AD3295"/>
      <c r="AE3295"/>
    </row>
    <row r="3296" spans="14:31" x14ac:dyDescent="0.3">
      <c r="N3296"/>
      <c r="O3296"/>
      <c r="AD3296"/>
      <c r="AE3296"/>
    </row>
    <row r="3297" spans="14:31" x14ac:dyDescent="0.3">
      <c r="N3297"/>
      <c r="O3297"/>
      <c r="AD3297"/>
      <c r="AE3297"/>
    </row>
    <row r="3298" spans="14:31" x14ac:dyDescent="0.3">
      <c r="N3298"/>
      <c r="O3298"/>
      <c r="AD3298"/>
      <c r="AE3298"/>
    </row>
    <row r="3299" spans="14:31" x14ac:dyDescent="0.3">
      <c r="N3299"/>
      <c r="O3299"/>
      <c r="AD3299"/>
      <c r="AE3299"/>
    </row>
    <row r="3300" spans="14:31" x14ac:dyDescent="0.3">
      <c r="N3300"/>
      <c r="O3300"/>
      <c r="AD3300"/>
      <c r="AE3300"/>
    </row>
    <row r="3301" spans="14:31" x14ac:dyDescent="0.3">
      <c r="N3301"/>
      <c r="O3301"/>
      <c r="AD3301"/>
      <c r="AE3301"/>
    </row>
    <row r="3302" spans="14:31" x14ac:dyDescent="0.3">
      <c r="N3302"/>
      <c r="O3302"/>
      <c r="AD3302"/>
      <c r="AE3302"/>
    </row>
    <row r="3303" spans="14:31" x14ac:dyDescent="0.3">
      <c r="N3303"/>
      <c r="O3303"/>
      <c r="AD3303"/>
      <c r="AE3303"/>
    </row>
    <row r="3304" spans="14:31" x14ac:dyDescent="0.3">
      <c r="N3304"/>
      <c r="O3304"/>
      <c r="AD3304"/>
      <c r="AE3304"/>
    </row>
    <row r="3305" spans="14:31" x14ac:dyDescent="0.3">
      <c r="N3305"/>
      <c r="O3305"/>
      <c r="AD3305"/>
      <c r="AE3305"/>
    </row>
    <row r="3306" spans="14:31" x14ac:dyDescent="0.3">
      <c r="N3306"/>
      <c r="O3306"/>
      <c r="AD3306"/>
      <c r="AE3306"/>
    </row>
    <row r="3307" spans="14:31" x14ac:dyDescent="0.3">
      <c r="N3307"/>
      <c r="O3307"/>
      <c r="AD3307"/>
      <c r="AE3307"/>
    </row>
    <row r="3308" spans="14:31" x14ac:dyDescent="0.3">
      <c r="N3308"/>
      <c r="O3308"/>
      <c r="AD3308"/>
      <c r="AE3308"/>
    </row>
    <row r="3309" spans="14:31" x14ac:dyDescent="0.3">
      <c r="N3309"/>
      <c r="O3309"/>
      <c r="AD3309"/>
      <c r="AE3309"/>
    </row>
    <row r="3310" spans="14:31" x14ac:dyDescent="0.3">
      <c r="N3310"/>
      <c r="O3310"/>
      <c r="AD3310"/>
      <c r="AE3310"/>
    </row>
    <row r="3311" spans="14:31" x14ac:dyDescent="0.3">
      <c r="N3311"/>
      <c r="O3311"/>
      <c r="AD3311"/>
      <c r="AE3311"/>
    </row>
    <row r="3312" spans="14:31" x14ac:dyDescent="0.3">
      <c r="N3312"/>
      <c r="O3312"/>
      <c r="AD3312"/>
      <c r="AE3312"/>
    </row>
    <row r="3313" spans="14:31" x14ac:dyDescent="0.3">
      <c r="N3313"/>
      <c r="O3313"/>
      <c r="AD3313"/>
      <c r="AE3313"/>
    </row>
    <row r="3314" spans="14:31" x14ac:dyDescent="0.3">
      <c r="N3314"/>
      <c r="O3314"/>
      <c r="AD3314"/>
      <c r="AE3314"/>
    </row>
    <row r="3315" spans="14:31" x14ac:dyDescent="0.3">
      <c r="N3315"/>
      <c r="O3315"/>
      <c r="AD3315"/>
      <c r="AE3315"/>
    </row>
    <row r="3316" spans="14:31" x14ac:dyDescent="0.3">
      <c r="N3316"/>
      <c r="O3316"/>
      <c r="AD3316"/>
      <c r="AE3316"/>
    </row>
    <row r="3317" spans="14:31" x14ac:dyDescent="0.3">
      <c r="N3317"/>
      <c r="O3317"/>
      <c r="AD3317"/>
      <c r="AE3317"/>
    </row>
    <row r="3318" spans="14:31" x14ac:dyDescent="0.3">
      <c r="N3318"/>
      <c r="O3318"/>
      <c r="AD3318"/>
      <c r="AE3318"/>
    </row>
    <row r="3319" spans="14:31" x14ac:dyDescent="0.3">
      <c r="N3319"/>
      <c r="O3319"/>
      <c r="AD3319"/>
      <c r="AE3319"/>
    </row>
    <row r="3320" spans="14:31" x14ac:dyDescent="0.3">
      <c r="N3320"/>
      <c r="O3320"/>
      <c r="AD3320"/>
      <c r="AE3320"/>
    </row>
    <row r="3321" spans="14:31" x14ac:dyDescent="0.3">
      <c r="N3321"/>
      <c r="O3321"/>
      <c r="AD3321"/>
      <c r="AE3321"/>
    </row>
    <row r="3322" spans="14:31" x14ac:dyDescent="0.3">
      <c r="N3322"/>
      <c r="O3322"/>
      <c r="AD3322"/>
      <c r="AE3322"/>
    </row>
    <row r="3323" spans="14:31" x14ac:dyDescent="0.3">
      <c r="N3323"/>
      <c r="O3323"/>
      <c r="AD3323"/>
      <c r="AE3323"/>
    </row>
    <row r="3324" spans="14:31" x14ac:dyDescent="0.3">
      <c r="N3324"/>
      <c r="O3324"/>
      <c r="AD3324"/>
      <c r="AE3324"/>
    </row>
    <row r="3325" spans="14:31" x14ac:dyDescent="0.3">
      <c r="N3325"/>
      <c r="O3325"/>
      <c r="AD3325"/>
      <c r="AE3325"/>
    </row>
    <row r="3326" spans="14:31" x14ac:dyDescent="0.3">
      <c r="N3326"/>
      <c r="O3326"/>
      <c r="AD3326"/>
      <c r="AE3326"/>
    </row>
    <row r="3327" spans="14:31" x14ac:dyDescent="0.3">
      <c r="N3327"/>
      <c r="O3327"/>
      <c r="AD3327"/>
      <c r="AE3327"/>
    </row>
    <row r="3328" spans="14:31" x14ac:dyDescent="0.3">
      <c r="N3328"/>
      <c r="O3328"/>
      <c r="AD3328"/>
      <c r="AE3328"/>
    </row>
    <row r="3329" spans="14:31" x14ac:dyDescent="0.3">
      <c r="N3329"/>
      <c r="O3329"/>
      <c r="AD3329"/>
      <c r="AE3329"/>
    </row>
    <row r="3330" spans="14:31" x14ac:dyDescent="0.3">
      <c r="N3330"/>
      <c r="O3330"/>
      <c r="AD3330"/>
      <c r="AE3330"/>
    </row>
    <row r="3331" spans="14:31" x14ac:dyDescent="0.3">
      <c r="N3331"/>
      <c r="O3331"/>
      <c r="AD3331"/>
      <c r="AE3331"/>
    </row>
    <row r="3332" spans="14:31" x14ac:dyDescent="0.3">
      <c r="N3332"/>
      <c r="O3332"/>
      <c r="AD3332"/>
      <c r="AE3332"/>
    </row>
    <row r="3333" spans="14:31" x14ac:dyDescent="0.3">
      <c r="N3333"/>
      <c r="O3333"/>
      <c r="AD3333"/>
      <c r="AE3333"/>
    </row>
    <row r="3334" spans="14:31" x14ac:dyDescent="0.3">
      <c r="N3334"/>
      <c r="O3334"/>
      <c r="AD3334"/>
      <c r="AE3334"/>
    </row>
    <row r="3335" spans="14:31" x14ac:dyDescent="0.3">
      <c r="N3335"/>
      <c r="O3335"/>
      <c r="AD3335"/>
      <c r="AE3335"/>
    </row>
    <row r="3336" spans="14:31" x14ac:dyDescent="0.3">
      <c r="N3336"/>
      <c r="O3336"/>
      <c r="AD3336"/>
      <c r="AE3336"/>
    </row>
    <row r="3337" spans="14:31" x14ac:dyDescent="0.3">
      <c r="N3337"/>
      <c r="O3337"/>
      <c r="AD3337"/>
      <c r="AE3337"/>
    </row>
    <row r="3338" spans="14:31" x14ac:dyDescent="0.3">
      <c r="N3338"/>
      <c r="O3338"/>
      <c r="AD3338"/>
      <c r="AE3338"/>
    </row>
    <row r="3339" spans="14:31" x14ac:dyDescent="0.3">
      <c r="N3339"/>
      <c r="O3339"/>
      <c r="AD3339"/>
      <c r="AE3339"/>
    </row>
    <row r="3340" spans="14:31" x14ac:dyDescent="0.3">
      <c r="N3340"/>
      <c r="O3340"/>
      <c r="AD3340"/>
      <c r="AE3340"/>
    </row>
    <row r="3341" spans="14:31" x14ac:dyDescent="0.3">
      <c r="N3341"/>
      <c r="O3341"/>
      <c r="AD3341"/>
      <c r="AE3341"/>
    </row>
    <row r="3342" spans="14:31" x14ac:dyDescent="0.3">
      <c r="N3342"/>
      <c r="O3342"/>
      <c r="AD3342"/>
      <c r="AE3342"/>
    </row>
    <row r="3343" spans="14:31" x14ac:dyDescent="0.3">
      <c r="N3343"/>
      <c r="O3343"/>
      <c r="AD3343"/>
      <c r="AE3343"/>
    </row>
    <row r="3344" spans="14:31" x14ac:dyDescent="0.3">
      <c r="N3344"/>
      <c r="O3344"/>
      <c r="AD3344"/>
      <c r="AE3344"/>
    </row>
    <row r="3345" spans="14:31" x14ac:dyDescent="0.3">
      <c r="N3345"/>
      <c r="O3345"/>
      <c r="AD3345"/>
      <c r="AE3345"/>
    </row>
    <row r="3346" spans="14:31" x14ac:dyDescent="0.3">
      <c r="N3346"/>
      <c r="O3346"/>
      <c r="AD3346"/>
      <c r="AE3346"/>
    </row>
    <row r="3347" spans="14:31" x14ac:dyDescent="0.3">
      <c r="N3347"/>
      <c r="O3347"/>
      <c r="AD3347"/>
      <c r="AE3347"/>
    </row>
    <row r="3348" spans="14:31" x14ac:dyDescent="0.3">
      <c r="N3348"/>
      <c r="O3348"/>
      <c r="AD3348"/>
      <c r="AE3348"/>
    </row>
    <row r="3349" spans="14:31" x14ac:dyDescent="0.3">
      <c r="N3349"/>
      <c r="O3349"/>
      <c r="AD3349"/>
      <c r="AE3349"/>
    </row>
    <row r="3350" spans="14:31" x14ac:dyDescent="0.3">
      <c r="N3350"/>
      <c r="O3350"/>
      <c r="AD3350"/>
      <c r="AE3350"/>
    </row>
    <row r="3351" spans="14:31" x14ac:dyDescent="0.3">
      <c r="N3351"/>
      <c r="O3351"/>
      <c r="AD3351"/>
      <c r="AE3351"/>
    </row>
    <row r="3352" spans="14:31" x14ac:dyDescent="0.3">
      <c r="N3352"/>
      <c r="O3352"/>
      <c r="AD3352"/>
      <c r="AE3352"/>
    </row>
    <row r="3353" spans="14:31" x14ac:dyDescent="0.3">
      <c r="N3353"/>
      <c r="O3353"/>
      <c r="AD3353"/>
      <c r="AE3353"/>
    </row>
    <row r="3354" spans="14:31" x14ac:dyDescent="0.3">
      <c r="N3354"/>
      <c r="O3354"/>
      <c r="AD3354"/>
      <c r="AE3354"/>
    </row>
    <row r="3355" spans="14:31" x14ac:dyDescent="0.3">
      <c r="N3355"/>
      <c r="O3355"/>
      <c r="AD3355"/>
      <c r="AE3355"/>
    </row>
    <row r="3356" spans="14:31" x14ac:dyDescent="0.3">
      <c r="N3356"/>
      <c r="O3356"/>
      <c r="AD3356"/>
      <c r="AE3356"/>
    </row>
    <row r="3357" spans="14:31" x14ac:dyDescent="0.3">
      <c r="N3357"/>
      <c r="O3357"/>
      <c r="AD3357"/>
      <c r="AE3357"/>
    </row>
    <row r="3358" spans="14:31" x14ac:dyDescent="0.3">
      <c r="N3358"/>
      <c r="O3358"/>
      <c r="AD3358"/>
      <c r="AE3358"/>
    </row>
    <row r="3359" spans="14:31" x14ac:dyDescent="0.3">
      <c r="N3359"/>
      <c r="O3359"/>
      <c r="AD3359"/>
      <c r="AE3359"/>
    </row>
    <row r="3360" spans="14:31" x14ac:dyDescent="0.3">
      <c r="N3360"/>
      <c r="O3360"/>
      <c r="AD3360"/>
      <c r="AE3360"/>
    </row>
    <row r="3361" spans="14:31" x14ac:dyDescent="0.3">
      <c r="N3361"/>
      <c r="O3361"/>
      <c r="AD3361"/>
      <c r="AE3361"/>
    </row>
    <row r="3362" spans="14:31" x14ac:dyDescent="0.3">
      <c r="N3362"/>
      <c r="O3362"/>
      <c r="AD3362"/>
      <c r="AE3362"/>
    </row>
    <row r="3363" spans="14:31" x14ac:dyDescent="0.3">
      <c r="N3363"/>
      <c r="O3363"/>
      <c r="AD3363"/>
      <c r="AE3363"/>
    </row>
    <row r="3364" spans="14:31" x14ac:dyDescent="0.3">
      <c r="N3364"/>
      <c r="O3364"/>
      <c r="AD3364"/>
      <c r="AE3364"/>
    </row>
    <row r="3365" spans="14:31" x14ac:dyDescent="0.3">
      <c r="N3365"/>
      <c r="O3365"/>
      <c r="AD3365"/>
      <c r="AE3365"/>
    </row>
    <row r="3366" spans="14:31" x14ac:dyDescent="0.3">
      <c r="N3366"/>
      <c r="O3366"/>
      <c r="AD3366"/>
      <c r="AE3366"/>
    </row>
    <row r="3367" spans="14:31" x14ac:dyDescent="0.3">
      <c r="N3367"/>
      <c r="O3367"/>
      <c r="AD3367"/>
      <c r="AE3367"/>
    </row>
    <row r="3368" spans="14:31" x14ac:dyDescent="0.3">
      <c r="N3368"/>
      <c r="O3368"/>
      <c r="AD3368"/>
      <c r="AE3368"/>
    </row>
    <row r="3369" spans="14:31" x14ac:dyDescent="0.3">
      <c r="N3369"/>
      <c r="O3369"/>
      <c r="AD3369"/>
      <c r="AE3369"/>
    </row>
    <row r="3370" spans="14:31" x14ac:dyDescent="0.3">
      <c r="N3370"/>
      <c r="O3370"/>
      <c r="AD3370"/>
      <c r="AE3370"/>
    </row>
    <row r="3371" spans="14:31" x14ac:dyDescent="0.3">
      <c r="N3371"/>
      <c r="O3371"/>
      <c r="AD3371"/>
      <c r="AE3371"/>
    </row>
    <row r="3372" spans="14:31" x14ac:dyDescent="0.3">
      <c r="N3372"/>
      <c r="O3372"/>
      <c r="AD3372"/>
      <c r="AE3372"/>
    </row>
    <row r="3373" spans="14:31" x14ac:dyDescent="0.3">
      <c r="N3373"/>
      <c r="O3373"/>
      <c r="AD3373"/>
      <c r="AE3373"/>
    </row>
    <row r="3374" spans="14:31" x14ac:dyDescent="0.3">
      <c r="N3374"/>
      <c r="O3374"/>
      <c r="AD3374"/>
      <c r="AE3374"/>
    </row>
    <row r="3375" spans="14:31" x14ac:dyDescent="0.3">
      <c r="N3375"/>
      <c r="O3375"/>
      <c r="AD3375"/>
      <c r="AE3375"/>
    </row>
    <row r="3376" spans="14:31" x14ac:dyDescent="0.3">
      <c r="N3376"/>
      <c r="O3376"/>
      <c r="AD3376"/>
      <c r="AE3376"/>
    </row>
    <row r="3377" spans="14:31" x14ac:dyDescent="0.3">
      <c r="N3377"/>
      <c r="O3377"/>
      <c r="AD3377"/>
      <c r="AE3377"/>
    </row>
    <row r="3378" spans="14:31" x14ac:dyDescent="0.3">
      <c r="N3378"/>
      <c r="O3378"/>
      <c r="AD3378"/>
      <c r="AE3378"/>
    </row>
    <row r="3379" spans="14:31" x14ac:dyDescent="0.3">
      <c r="N3379"/>
      <c r="O3379"/>
      <c r="AD3379"/>
      <c r="AE3379"/>
    </row>
    <row r="3380" spans="14:31" x14ac:dyDescent="0.3">
      <c r="N3380"/>
      <c r="O3380"/>
      <c r="AD3380"/>
      <c r="AE3380"/>
    </row>
    <row r="3381" spans="14:31" x14ac:dyDescent="0.3">
      <c r="N3381"/>
      <c r="O3381"/>
      <c r="AD3381"/>
      <c r="AE3381"/>
    </row>
    <row r="3382" spans="14:31" x14ac:dyDescent="0.3">
      <c r="N3382"/>
      <c r="O3382"/>
      <c r="AD3382"/>
      <c r="AE3382"/>
    </row>
    <row r="3383" spans="14:31" x14ac:dyDescent="0.3">
      <c r="N3383"/>
      <c r="O3383"/>
      <c r="AD3383"/>
      <c r="AE3383"/>
    </row>
    <row r="3384" spans="14:31" x14ac:dyDescent="0.3">
      <c r="N3384"/>
      <c r="O3384"/>
      <c r="AD3384"/>
      <c r="AE3384"/>
    </row>
    <row r="3385" spans="14:31" x14ac:dyDescent="0.3">
      <c r="N3385"/>
      <c r="O3385"/>
      <c r="AD3385"/>
      <c r="AE3385"/>
    </row>
    <row r="3386" spans="14:31" x14ac:dyDescent="0.3">
      <c r="N3386"/>
      <c r="O3386"/>
      <c r="AD3386"/>
      <c r="AE3386"/>
    </row>
    <row r="3387" spans="14:31" x14ac:dyDescent="0.3">
      <c r="N3387"/>
      <c r="O3387"/>
      <c r="AD3387"/>
      <c r="AE3387"/>
    </row>
    <row r="3388" spans="14:31" x14ac:dyDescent="0.3">
      <c r="N3388"/>
      <c r="O3388"/>
      <c r="AD3388"/>
      <c r="AE3388"/>
    </row>
    <row r="3389" spans="14:31" x14ac:dyDescent="0.3">
      <c r="N3389"/>
      <c r="O3389"/>
      <c r="AD3389"/>
      <c r="AE3389"/>
    </row>
    <row r="3390" spans="14:31" x14ac:dyDescent="0.3">
      <c r="N3390"/>
      <c r="O3390"/>
      <c r="AD3390"/>
      <c r="AE3390"/>
    </row>
    <row r="3391" spans="14:31" x14ac:dyDescent="0.3">
      <c r="N3391"/>
      <c r="O3391"/>
      <c r="AD3391"/>
      <c r="AE3391"/>
    </row>
    <row r="3392" spans="14:31" x14ac:dyDescent="0.3">
      <c r="N3392"/>
      <c r="O3392"/>
      <c r="AD3392"/>
      <c r="AE3392"/>
    </row>
    <row r="3393" spans="14:31" x14ac:dyDescent="0.3">
      <c r="N3393"/>
      <c r="O3393"/>
      <c r="AD3393"/>
      <c r="AE3393"/>
    </row>
    <row r="3394" spans="14:31" x14ac:dyDescent="0.3">
      <c r="N3394"/>
      <c r="O3394"/>
      <c r="AD3394"/>
      <c r="AE3394"/>
    </row>
    <row r="3395" spans="14:31" x14ac:dyDescent="0.3">
      <c r="N3395"/>
      <c r="O3395"/>
      <c r="AD3395"/>
      <c r="AE3395"/>
    </row>
    <row r="3396" spans="14:31" x14ac:dyDescent="0.3">
      <c r="N3396"/>
      <c r="O3396"/>
      <c r="AD3396"/>
      <c r="AE3396"/>
    </row>
    <row r="3397" spans="14:31" x14ac:dyDescent="0.3">
      <c r="N3397"/>
      <c r="O3397"/>
      <c r="AD3397"/>
      <c r="AE3397"/>
    </row>
    <row r="3398" spans="14:31" x14ac:dyDescent="0.3">
      <c r="N3398"/>
      <c r="O3398"/>
      <c r="AD3398"/>
      <c r="AE3398"/>
    </row>
    <row r="3399" spans="14:31" x14ac:dyDescent="0.3">
      <c r="N3399"/>
      <c r="O3399"/>
      <c r="AD3399"/>
      <c r="AE3399"/>
    </row>
    <row r="3400" spans="14:31" x14ac:dyDescent="0.3">
      <c r="N3400"/>
      <c r="O3400"/>
      <c r="AD3400"/>
      <c r="AE3400"/>
    </row>
    <row r="3401" spans="14:31" x14ac:dyDescent="0.3">
      <c r="N3401"/>
      <c r="O3401"/>
      <c r="AD3401"/>
      <c r="AE3401"/>
    </row>
    <row r="3402" spans="14:31" x14ac:dyDescent="0.3">
      <c r="N3402"/>
      <c r="O3402"/>
      <c r="AD3402"/>
      <c r="AE3402"/>
    </row>
    <row r="3403" spans="14:31" x14ac:dyDescent="0.3">
      <c r="N3403"/>
      <c r="O3403"/>
      <c r="AD3403"/>
      <c r="AE3403"/>
    </row>
    <row r="3404" spans="14:31" x14ac:dyDescent="0.3">
      <c r="N3404"/>
      <c r="O3404"/>
      <c r="AD3404"/>
      <c r="AE3404"/>
    </row>
    <row r="3405" spans="14:31" x14ac:dyDescent="0.3">
      <c r="N3405"/>
      <c r="O3405"/>
      <c r="AD3405"/>
      <c r="AE3405"/>
    </row>
    <row r="3406" spans="14:31" x14ac:dyDescent="0.3">
      <c r="N3406"/>
      <c r="O3406"/>
      <c r="AD3406"/>
      <c r="AE3406"/>
    </row>
    <row r="3407" spans="14:31" x14ac:dyDescent="0.3">
      <c r="N3407"/>
      <c r="O3407"/>
      <c r="AD3407"/>
      <c r="AE3407"/>
    </row>
    <row r="3408" spans="14:31" x14ac:dyDescent="0.3">
      <c r="N3408"/>
      <c r="O3408"/>
      <c r="AD3408"/>
      <c r="AE3408"/>
    </row>
    <row r="3409" spans="14:31" x14ac:dyDescent="0.3">
      <c r="N3409"/>
      <c r="O3409"/>
      <c r="AD3409"/>
      <c r="AE3409"/>
    </row>
    <row r="3410" spans="14:31" x14ac:dyDescent="0.3">
      <c r="N3410"/>
      <c r="O3410"/>
      <c r="AD3410"/>
      <c r="AE3410"/>
    </row>
    <row r="3411" spans="14:31" x14ac:dyDescent="0.3">
      <c r="N3411"/>
      <c r="O3411"/>
      <c r="AD3411"/>
      <c r="AE3411"/>
    </row>
    <row r="3412" spans="14:31" x14ac:dyDescent="0.3">
      <c r="N3412"/>
      <c r="O3412"/>
      <c r="AD3412"/>
      <c r="AE3412"/>
    </row>
    <row r="3413" spans="14:31" x14ac:dyDescent="0.3">
      <c r="N3413"/>
      <c r="O3413"/>
      <c r="AD3413"/>
      <c r="AE3413"/>
    </row>
    <row r="3414" spans="14:31" x14ac:dyDescent="0.3">
      <c r="N3414"/>
      <c r="O3414"/>
      <c r="AD3414"/>
      <c r="AE3414"/>
    </row>
    <row r="3415" spans="14:31" x14ac:dyDescent="0.3">
      <c r="N3415"/>
      <c r="O3415"/>
      <c r="AD3415"/>
      <c r="AE3415"/>
    </row>
    <row r="3416" spans="14:31" x14ac:dyDescent="0.3">
      <c r="N3416"/>
      <c r="O3416"/>
      <c r="AD3416"/>
      <c r="AE3416"/>
    </row>
    <row r="3417" spans="14:31" x14ac:dyDescent="0.3">
      <c r="N3417"/>
      <c r="O3417"/>
      <c r="AD3417"/>
      <c r="AE3417"/>
    </row>
    <row r="3418" spans="14:31" x14ac:dyDescent="0.3">
      <c r="N3418"/>
      <c r="O3418"/>
      <c r="AD3418"/>
      <c r="AE3418"/>
    </row>
    <row r="3419" spans="14:31" x14ac:dyDescent="0.3">
      <c r="N3419"/>
      <c r="O3419"/>
      <c r="AD3419"/>
      <c r="AE3419"/>
    </row>
    <row r="3420" spans="14:31" x14ac:dyDescent="0.3">
      <c r="N3420"/>
      <c r="O3420"/>
      <c r="AD3420"/>
      <c r="AE3420"/>
    </row>
    <row r="3421" spans="14:31" x14ac:dyDescent="0.3">
      <c r="N3421"/>
      <c r="O3421"/>
      <c r="AD3421"/>
      <c r="AE3421"/>
    </row>
    <row r="3422" spans="14:31" x14ac:dyDescent="0.3">
      <c r="N3422"/>
      <c r="O3422"/>
      <c r="AD3422"/>
      <c r="AE3422"/>
    </row>
    <row r="3423" spans="14:31" x14ac:dyDescent="0.3">
      <c r="N3423"/>
      <c r="O3423"/>
      <c r="AD3423"/>
      <c r="AE3423"/>
    </row>
    <row r="3424" spans="14:31" x14ac:dyDescent="0.3">
      <c r="N3424"/>
      <c r="O3424"/>
      <c r="AD3424"/>
      <c r="AE3424"/>
    </row>
    <row r="3425" spans="14:31" x14ac:dyDescent="0.3">
      <c r="N3425"/>
      <c r="O3425"/>
      <c r="AD3425"/>
      <c r="AE3425"/>
    </row>
    <row r="3426" spans="14:31" x14ac:dyDescent="0.3">
      <c r="N3426"/>
      <c r="O3426"/>
      <c r="AD3426"/>
      <c r="AE3426"/>
    </row>
    <row r="3427" spans="14:31" x14ac:dyDescent="0.3">
      <c r="N3427"/>
      <c r="O3427"/>
      <c r="AD3427"/>
      <c r="AE3427"/>
    </row>
    <row r="3428" spans="14:31" x14ac:dyDescent="0.3">
      <c r="N3428"/>
      <c r="O3428"/>
      <c r="AD3428"/>
      <c r="AE3428"/>
    </row>
    <row r="3429" spans="14:31" x14ac:dyDescent="0.3">
      <c r="N3429"/>
      <c r="O3429"/>
      <c r="AD3429"/>
      <c r="AE3429"/>
    </row>
    <row r="3430" spans="14:31" x14ac:dyDescent="0.3">
      <c r="N3430"/>
      <c r="O3430"/>
      <c r="AD3430"/>
      <c r="AE3430"/>
    </row>
    <row r="3431" spans="14:31" x14ac:dyDescent="0.3">
      <c r="N3431"/>
      <c r="O3431"/>
      <c r="AD3431"/>
      <c r="AE3431"/>
    </row>
    <row r="3432" spans="14:31" x14ac:dyDescent="0.3">
      <c r="N3432"/>
      <c r="O3432"/>
      <c r="AD3432"/>
      <c r="AE3432"/>
    </row>
    <row r="3433" spans="14:31" x14ac:dyDescent="0.3">
      <c r="N3433"/>
      <c r="O3433"/>
      <c r="AD3433"/>
      <c r="AE3433"/>
    </row>
    <row r="3434" spans="14:31" x14ac:dyDescent="0.3">
      <c r="N3434"/>
      <c r="O3434"/>
      <c r="AD3434"/>
      <c r="AE3434"/>
    </row>
    <row r="3435" spans="14:31" x14ac:dyDescent="0.3">
      <c r="N3435"/>
      <c r="O3435"/>
      <c r="AD3435"/>
      <c r="AE3435"/>
    </row>
    <row r="3436" spans="14:31" x14ac:dyDescent="0.3">
      <c r="N3436"/>
      <c r="O3436"/>
      <c r="AD3436"/>
      <c r="AE3436"/>
    </row>
    <row r="3437" spans="14:31" x14ac:dyDescent="0.3">
      <c r="N3437"/>
      <c r="O3437"/>
      <c r="AD3437"/>
      <c r="AE3437"/>
    </row>
    <row r="3438" spans="14:31" x14ac:dyDescent="0.3">
      <c r="N3438"/>
      <c r="O3438"/>
      <c r="AD3438"/>
      <c r="AE3438"/>
    </row>
    <row r="3439" spans="14:31" x14ac:dyDescent="0.3">
      <c r="N3439"/>
      <c r="O3439"/>
      <c r="AD3439"/>
      <c r="AE3439"/>
    </row>
    <row r="3440" spans="14:31" x14ac:dyDescent="0.3">
      <c r="N3440"/>
      <c r="O3440"/>
      <c r="AD3440"/>
      <c r="AE3440"/>
    </row>
    <row r="3441" spans="14:31" x14ac:dyDescent="0.3">
      <c r="N3441"/>
      <c r="O3441"/>
      <c r="AD3441"/>
      <c r="AE3441"/>
    </row>
    <row r="3442" spans="14:31" x14ac:dyDescent="0.3">
      <c r="N3442"/>
      <c r="O3442"/>
      <c r="AD3442"/>
      <c r="AE3442"/>
    </row>
    <row r="3443" spans="14:31" x14ac:dyDescent="0.3">
      <c r="N3443"/>
      <c r="O3443"/>
      <c r="AD3443"/>
      <c r="AE3443"/>
    </row>
    <row r="3444" spans="14:31" x14ac:dyDescent="0.3">
      <c r="N3444"/>
      <c r="O3444"/>
      <c r="AD3444"/>
      <c r="AE3444"/>
    </row>
    <row r="3445" spans="14:31" x14ac:dyDescent="0.3">
      <c r="N3445"/>
      <c r="O3445"/>
      <c r="AD3445"/>
      <c r="AE3445"/>
    </row>
    <row r="3446" spans="14:31" x14ac:dyDescent="0.3">
      <c r="N3446"/>
      <c r="O3446"/>
      <c r="AD3446"/>
      <c r="AE3446"/>
    </row>
    <row r="3447" spans="14:31" x14ac:dyDescent="0.3">
      <c r="N3447"/>
      <c r="O3447"/>
      <c r="AD3447"/>
      <c r="AE3447"/>
    </row>
    <row r="3448" spans="14:31" x14ac:dyDescent="0.3">
      <c r="N3448"/>
      <c r="O3448"/>
      <c r="AD3448"/>
      <c r="AE3448"/>
    </row>
    <row r="3449" spans="14:31" x14ac:dyDescent="0.3">
      <c r="N3449"/>
      <c r="O3449"/>
      <c r="AD3449"/>
      <c r="AE3449"/>
    </row>
    <row r="3450" spans="14:31" x14ac:dyDescent="0.3">
      <c r="N3450"/>
      <c r="O3450"/>
      <c r="AD3450"/>
      <c r="AE3450"/>
    </row>
    <row r="3451" spans="14:31" x14ac:dyDescent="0.3">
      <c r="N3451"/>
      <c r="O3451"/>
      <c r="AD3451"/>
      <c r="AE3451"/>
    </row>
    <row r="3452" spans="14:31" x14ac:dyDescent="0.3">
      <c r="N3452"/>
      <c r="O3452"/>
      <c r="AD3452"/>
      <c r="AE3452"/>
    </row>
    <row r="3453" spans="14:31" x14ac:dyDescent="0.3">
      <c r="N3453"/>
      <c r="O3453"/>
      <c r="AD3453"/>
      <c r="AE3453"/>
    </row>
    <row r="3454" spans="14:31" x14ac:dyDescent="0.3">
      <c r="N3454"/>
      <c r="O3454"/>
      <c r="AD3454"/>
      <c r="AE3454"/>
    </row>
    <row r="3455" spans="14:31" x14ac:dyDescent="0.3">
      <c r="N3455"/>
      <c r="O3455"/>
      <c r="AD3455"/>
      <c r="AE3455"/>
    </row>
    <row r="3456" spans="14:31" x14ac:dyDescent="0.3">
      <c r="N3456"/>
      <c r="O3456"/>
      <c r="AD3456"/>
      <c r="AE3456"/>
    </row>
    <row r="3457" spans="14:31" x14ac:dyDescent="0.3">
      <c r="N3457"/>
      <c r="O3457"/>
      <c r="AD3457"/>
      <c r="AE3457"/>
    </row>
    <row r="3458" spans="14:31" x14ac:dyDescent="0.3">
      <c r="N3458"/>
      <c r="O3458"/>
      <c r="AD3458"/>
      <c r="AE3458"/>
    </row>
    <row r="3459" spans="14:31" x14ac:dyDescent="0.3">
      <c r="N3459"/>
      <c r="O3459"/>
      <c r="AD3459"/>
      <c r="AE3459"/>
    </row>
    <row r="3460" spans="14:31" x14ac:dyDescent="0.3">
      <c r="N3460"/>
      <c r="O3460"/>
      <c r="AD3460"/>
      <c r="AE3460"/>
    </row>
    <row r="3461" spans="14:31" x14ac:dyDescent="0.3">
      <c r="N3461"/>
      <c r="O3461"/>
      <c r="AD3461"/>
      <c r="AE3461"/>
    </row>
    <row r="3462" spans="14:31" x14ac:dyDescent="0.3">
      <c r="N3462"/>
      <c r="O3462"/>
      <c r="AD3462"/>
      <c r="AE3462"/>
    </row>
    <row r="3463" spans="14:31" x14ac:dyDescent="0.3">
      <c r="N3463"/>
      <c r="O3463"/>
      <c r="AD3463"/>
      <c r="AE3463"/>
    </row>
    <row r="3464" spans="14:31" x14ac:dyDescent="0.3">
      <c r="N3464"/>
      <c r="O3464"/>
      <c r="AD3464"/>
      <c r="AE3464"/>
    </row>
    <row r="3465" spans="14:31" x14ac:dyDescent="0.3">
      <c r="N3465"/>
      <c r="O3465"/>
      <c r="AD3465"/>
      <c r="AE3465"/>
    </row>
    <row r="3466" spans="14:31" x14ac:dyDescent="0.3">
      <c r="N3466"/>
      <c r="O3466"/>
      <c r="AD3466"/>
      <c r="AE3466"/>
    </row>
    <row r="3467" spans="14:31" x14ac:dyDescent="0.3">
      <c r="N3467"/>
      <c r="O3467"/>
      <c r="AD3467"/>
      <c r="AE3467"/>
    </row>
    <row r="3468" spans="14:31" x14ac:dyDescent="0.3">
      <c r="N3468"/>
      <c r="O3468"/>
      <c r="AD3468"/>
      <c r="AE3468"/>
    </row>
    <row r="3469" spans="14:31" x14ac:dyDescent="0.3">
      <c r="N3469"/>
      <c r="O3469"/>
      <c r="AD3469"/>
      <c r="AE3469"/>
    </row>
    <row r="3470" spans="14:31" x14ac:dyDescent="0.3">
      <c r="N3470"/>
      <c r="O3470"/>
      <c r="AD3470"/>
      <c r="AE3470"/>
    </row>
    <row r="3471" spans="14:31" x14ac:dyDescent="0.3">
      <c r="N3471"/>
      <c r="O3471"/>
      <c r="AD3471"/>
      <c r="AE3471"/>
    </row>
    <row r="3472" spans="14:31" x14ac:dyDescent="0.3">
      <c r="N3472"/>
      <c r="O3472"/>
      <c r="AD3472"/>
      <c r="AE3472"/>
    </row>
    <row r="3473" spans="14:31" x14ac:dyDescent="0.3">
      <c r="N3473"/>
      <c r="O3473"/>
      <c r="AD3473"/>
      <c r="AE3473"/>
    </row>
    <row r="3474" spans="14:31" x14ac:dyDescent="0.3">
      <c r="N3474"/>
      <c r="O3474"/>
      <c r="AD3474"/>
      <c r="AE3474"/>
    </row>
    <row r="3475" spans="14:31" x14ac:dyDescent="0.3">
      <c r="N3475"/>
      <c r="O3475"/>
      <c r="AD3475"/>
      <c r="AE3475"/>
    </row>
    <row r="3476" spans="14:31" x14ac:dyDescent="0.3">
      <c r="N3476"/>
      <c r="O3476"/>
      <c r="AD3476"/>
      <c r="AE3476"/>
    </row>
    <row r="3477" spans="14:31" x14ac:dyDescent="0.3">
      <c r="N3477"/>
      <c r="O3477"/>
      <c r="AD3477"/>
      <c r="AE3477"/>
    </row>
    <row r="3478" spans="14:31" x14ac:dyDescent="0.3">
      <c r="N3478"/>
      <c r="O3478"/>
      <c r="AD3478"/>
      <c r="AE3478"/>
    </row>
    <row r="3479" spans="14:31" x14ac:dyDescent="0.3">
      <c r="N3479"/>
      <c r="O3479"/>
      <c r="AD3479"/>
      <c r="AE3479"/>
    </row>
    <row r="3480" spans="14:31" x14ac:dyDescent="0.3">
      <c r="N3480"/>
      <c r="O3480"/>
      <c r="AD3480"/>
      <c r="AE3480"/>
    </row>
    <row r="3481" spans="14:31" x14ac:dyDescent="0.3">
      <c r="N3481"/>
      <c r="O3481"/>
      <c r="AD3481"/>
      <c r="AE3481"/>
    </row>
    <row r="3482" spans="14:31" x14ac:dyDescent="0.3">
      <c r="N3482"/>
      <c r="O3482"/>
      <c r="AD3482"/>
      <c r="AE3482"/>
    </row>
    <row r="3483" spans="14:31" x14ac:dyDescent="0.3">
      <c r="N3483"/>
      <c r="O3483"/>
      <c r="AD3483"/>
      <c r="AE3483"/>
    </row>
    <row r="3484" spans="14:31" x14ac:dyDescent="0.3">
      <c r="N3484"/>
      <c r="O3484"/>
      <c r="AD3484"/>
      <c r="AE3484"/>
    </row>
    <row r="3485" spans="14:31" x14ac:dyDescent="0.3">
      <c r="N3485"/>
      <c r="O3485"/>
      <c r="AD3485"/>
      <c r="AE3485"/>
    </row>
    <row r="3486" spans="14:31" x14ac:dyDescent="0.3">
      <c r="N3486"/>
      <c r="O3486"/>
      <c r="AD3486"/>
      <c r="AE3486"/>
    </row>
    <row r="3487" spans="14:31" x14ac:dyDescent="0.3">
      <c r="N3487"/>
      <c r="O3487"/>
      <c r="AD3487"/>
      <c r="AE3487"/>
    </row>
    <row r="3488" spans="14:31" x14ac:dyDescent="0.3">
      <c r="N3488"/>
      <c r="O3488"/>
      <c r="AD3488"/>
      <c r="AE3488"/>
    </row>
    <row r="3489" spans="14:31" x14ac:dyDescent="0.3">
      <c r="N3489"/>
      <c r="O3489"/>
      <c r="AD3489"/>
      <c r="AE3489"/>
    </row>
    <row r="3490" spans="14:31" x14ac:dyDescent="0.3">
      <c r="N3490"/>
      <c r="O3490"/>
      <c r="AD3490"/>
      <c r="AE3490"/>
    </row>
    <row r="3491" spans="14:31" x14ac:dyDescent="0.3">
      <c r="N3491"/>
      <c r="O3491"/>
      <c r="AD3491"/>
      <c r="AE3491"/>
    </row>
    <row r="3492" spans="14:31" x14ac:dyDescent="0.3">
      <c r="N3492"/>
      <c r="O3492"/>
      <c r="AD3492"/>
      <c r="AE3492"/>
    </row>
    <row r="3493" spans="14:31" x14ac:dyDescent="0.3">
      <c r="N3493"/>
      <c r="O3493"/>
      <c r="AD3493"/>
      <c r="AE3493"/>
    </row>
    <row r="3494" spans="14:31" x14ac:dyDescent="0.3">
      <c r="N3494"/>
      <c r="O3494"/>
      <c r="AD3494"/>
      <c r="AE3494"/>
    </row>
    <row r="3495" spans="14:31" x14ac:dyDescent="0.3">
      <c r="N3495"/>
      <c r="O3495"/>
      <c r="AD3495"/>
      <c r="AE3495"/>
    </row>
    <row r="3496" spans="14:31" x14ac:dyDescent="0.3">
      <c r="N3496"/>
      <c r="O3496"/>
      <c r="AD3496"/>
      <c r="AE3496"/>
    </row>
    <row r="3497" spans="14:31" x14ac:dyDescent="0.3">
      <c r="N3497"/>
      <c r="O3497"/>
      <c r="AD3497"/>
      <c r="AE3497"/>
    </row>
    <row r="3498" spans="14:31" x14ac:dyDescent="0.3">
      <c r="N3498"/>
      <c r="O3498"/>
      <c r="AD3498"/>
      <c r="AE3498"/>
    </row>
    <row r="3499" spans="14:31" x14ac:dyDescent="0.3">
      <c r="N3499"/>
      <c r="O3499"/>
      <c r="AD3499"/>
      <c r="AE3499"/>
    </row>
    <row r="3500" spans="14:31" x14ac:dyDescent="0.3">
      <c r="N3500"/>
      <c r="O3500"/>
      <c r="AD3500"/>
      <c r="AE3500"/>
    </row>
    <row r="3501" spans="14:31" x14ac:dyDescent="0.3">
      <c r="N3501"/>
      <c r="O3501"/>
      <c r="AD3501"/>
      <c r="AE3501"/>
    </row>
    <row r="3502" spans="14:31" x14ac:dyDescent="0.3">
      <c r="N3502"/>
      <c r="O3502"/>
      <c r="AD3502"/>
      <c r="AE3502"/>
    </row>
    <row r="3503" spans="14:31" x14ac:dyDescent="0.3">
      <c r="N3503"/>
      <c r="O3503"/>
      <c r="AD3503"/>
      <c r="AE3503"/>
    </row>
    <row r="3504" spans="14:31" x14ac:dyDescent="0.3">
      <c r="N3504"/>
      <c r="O3504"/>
      <c r="AD3504"/>
      <c r="AE3504"/>
    </row>
    <row r="3505" spans="14:31" x14ac:dyDescent="0.3">
      <c r="N3505"/>
      <c r="O3505"/>
      <c r="AD3505"/>
      <c r="AE3505"/>
    </row>
    <row r="3506" spans="14:31" x14ac:dyDescent="0.3">
      <c r="N3506"/>
      <c r="O3506"/>
      <c r="AD3506"/>
      <c r="AE3506"/>
    </row>
    <row r="3507" spans="14:31" x14ac:dyDescent="0.3">
      <c r="N3507"/>
      <c r="O3507"/>
      <c r="AD3507"/>
      <c r="AE3507"/>
    </row>
    <row r="3508" spans="14:31" x14ac:dyDescent="0.3">
      <c r="N3508"/>
      <c r="O3508"/>
      <c r="AD3508"/>
      <c r="AE3508"/>
    </row>
    <row r="3509" spans="14:31" x14ac:dyDescent="0.3">
      <c r="N3509"/>
      <c r="O3509"/>
      <c r="AD3509"/>
      <c r="AE3509"/>
    </row>
    <row r="3510" spans="14:31" x14ac:dyDescent="0.3">
      <c r="N3510"/>
      <c r="O3510"/>
      <c r="AD3510"/>
      <c r="AE3510"/>
    </row>
    <row r="3511" spans="14:31" x14ac:dyDescent="0.3">
      <c r="N3511"/>
      <c r="O3511"/>
      <c r="AD3511"/>
      <c r="AE3511"/>
    </row>
    <row r="3512" spans="14:31" x14ac:dyDescent="0.3">
      <c r="N3512"/>
      <c r="O3512"/>
      <c r="AD3512"/>
      <c r="AE3512"/>
    </row>
    <row r="3513" spans="14:31" x14ac:dyDescent="0.3">
      <c r="N3513"/>
      <c r="O3513"/>
      <c r="AD3513"/>
      <c r="AE3513"/>
    </row>
    <row r="3514" spans="14:31" x14ac:dyDescent="0.3">
      <c r="N3514"/>
      <c r="O3514"/>
      <c r="AD3514"/>
      <c r="AE3514"/>
    </row>
    <row r="3515" spans="14:31" x14ac:dyDescent="0.3">
      <c r="N3515"/>
      <c r="O3515"/>
      <c r="AD3515"/>
      <c r="AE3515"/>
    </row>
    <row r="3516" spans="14:31" x14ac:dyDescent="0.3">
      <c r="N3516"/>
      <c r="O3516"/>
      <c r="AD3516"/>
      <c r="AE3516"/>
    </row>
    <row r="3517" spans="14:31" x14ac:dyDescent="0.3">
      <c r="N3517"/>
      <c r="O3517"/>
      <c r="AD3517"/>
      <c r="AE3517"/>
    </row>
    <row r="3518" spans="14:31" x14ac:dyDescent="0.3">
      <c r="N3518"/>
      <c r="O3518"/>
      <c r="AD3518"/>
      <c r="AE3518"/>
    </row>
    <row r="3519" spans="14:31" x14ac:dyDescent="0.3">
      <c r="N3519"/>
      <c r="O3519"/>
      <c r="AD3519"/>
      <c r="AE3519"/>
    </row>
    <row r="3520" spans="14:31" x14ac:dyDescent="0.3">
      <c r="N3520"/>
      <c r="O3520"/>
      <c r="AD3520"/>
      <c r="AE3520"/>
    </row>
    <row r="3521" spans="14:31" x14ac:dyDescent="0.3">
      <c r="N3521"/>
      <c r="O3521"/>
      <c r="AD3521"/>
      <c r="AE3521"/>
    </row>
    <row r="3522" spans="14:31" x14ac:dyDescent="0.3">
      <c r="N3522"/>
      <c r="O3522"/>
      <c r="AD3522"/>
      <c r="AE3522"/>
    </row>
    <row r="3523" spans="14:31" x14ac:dyDescent="0.3">
      <c r="N3523"/>
      <c r="O3523"/>
      <c r="AD3523"/>
      <c r="AE3523"/>
    </row>
    <row r="3524" spans="14:31" x14ac:dyDescent="0.3">
      <c r="N3524"/>
      <c r="O3524"/>
      <c r="AD3524"/>
      <c r="AE3524"/>
    </row>
    <row r="3525" spans="14:31" x14ac:dyDescent="0.3">
      <c r="N3525"/>
      <c r="O3525"/>
      <c r="AD3525"/>
      <c r="AE3525"/>
    </row>
    <row r="3526" spans="14:31" x14ac:dyDescent="0.3">
      <c r="N3526"/>
      <c r="O3526"/>
      <c r="AD3526"/>
      <c r="AE3526"/>
    </row>
    <row r="3527" spans="14:31" x14ac:dyDescent="0.3">
      <c r="N3527"/>
      <c r="O3527"/>
      <c r="AD3527"/>
      <c r="AE3527"/>
    </row>
    <row r="3528" spans="14:31" x14ac:dyDescent="0.3">
      <c r="N3528"/>
      <c r="O3528"/>
      <c r="AD3528"/>
      <c r="AE3528"/>
    </row>
    <row r="3529" spans="14:31" x14ac:dyDescent="0.3">
      <c r="N3529"/>
      <c r="O3529"/>
      <c r="AD3529"/>
      <c r="AE3529"/>
    </row>
    <row r="3530" spans="14:31" x14ac:dyDescent="0.3">
      <c r="N3530"/>
      <c r="O3530"/>
      <c r="AD3530"/>
      <c r="AE3530"/>
    </row>
    <row r="3531" spans="14:31" x14ac:dyDescent="0.3">
      <c r="N3531"/>
      <c r="O3531"/>
      <c r="AD3531"/>
      <c r="AE3531"/>
    </row>
    <row r="3532" spans="14:31" x14ac:dyDescent="0.3">
      <c r="N3532"/>
      <c r="O3532"/>
      <c r="AD3532"/>
      <c r="AE3532"/>
    </row>
    <row r="3533" spans="14:31" x14ac:dyDescent="0.3">
      <c r="N3533"/>
      <c r="O3533"/>
      <c r="AD3533"/>
      <c r="AE3533"/>
    </row>
    <row r="3534" spans="14:31" x14ac:dyDescent="0.3">
      <c r="N3534"/>
      <c r="O3534"/>
      <c r="AD3534"/>
      <c r="AE3534"/>
    </row>
    <row r="3535" spans="14:31" x14ac:dyDescent="0.3">
      <c r="N3535"/>
      <c r="O3535"/>
      <c r="AD3535"/>
      <c r="AE3535"/>
    </row>
    <row r="3536" spans="14:31" x14ac:dyDescent="0.3">
      <c r="N3536"/>
      <c r="O3536"/>
      <c r="AD3536"/>
      <c r="AE3536"/>
    </row>
    <row r="3537" spans="14:31" x14ac:dyDescent="0.3">
      <c r="N3537"/>
      <c r="O3537"/>
      <c r="AD3537"/>
      <c r="AE3537"/>
    </row>
    <row r="3538" spans="14:31" x14ac:dyDescent="0.3">
      <c r="N3538"/>
      <c r="O3538"/>
      <c r="AD3538"/>
      <c r="AE3538"/>
    </row>
    <row r="3539" spans="14:31" x14ac:dyDescent="0.3">
      <c r="N3539"/>
      <c r="O3539"/>
      <c r="AD3539"/>
      <c r="AE3539"/>
    </row>
    <row r="3540" spans="14:31" x14ac:dyDescent="0.3">
      <c r="N3540"/>
      <c r="O3540"/>
      <c r="AD3540"/>
      <c r="AE3540"/>
    </row>
    <row r="3541" spans="14:31" x14ac:dyDescent="0.3">
      <c r="N3541"/>
      <c r="O3541"/>
      <c r="AD3541"/>
      <c r="AE3541"/>
    </row>
    <row r="3542" spans="14:31" x14ac:dyDescent="0.3">
      <c r="N3542"/>
      <c r="O3542"/>
      <c r="AD3542"/>
      <c r="AE3542"/>
    </row>
    <row r="3543" spans="14:31" x14ac:dyDescent="0.3">
      <c r="N3543"/>
      <c r="O3543"/>
      <c r="AD3543"/>
      <c r="AE3543"/>
    </row>
    <row r="3544" spans="14:31" x14ac:dyDescent="0.3">
      <c r="N3544"/>
      <c r="O3544"/>
      <c r="AD3544"/>
      <c r="AE3544"/>
    </row>
    <row r="3545" spans="14:31" x14ac:dyDescent="0.3">
      <c r="N3545"/>
      <c r="O3545"/>
      <c r="AD3545"/>
      <c r="AE3545"/>
    </row>
    <row r="3546" spans="14:31" x14ac:dyDescent="0.3">
      <c r="N3546"/>
      <c r="O3546"/>
      <c r="AD3546"/>
      <c r="AE3546"/>
    </row>
    <row r="3547" spans="14:31" x14ac:dyDescent="0.3">
      <c r="N3547"/>
      <c r="O3547"/>
      <c r="AD3547"/>
      <c r="AE3547"/>
    </row>
    <row r="3548" spans="14:31" x14ac:dyDescent="0.3">
      <c r="N3548"/>
      <c r="O3548"/>
      <c r="AD3548"/>
      <c r="AE3548"/>
    </row>
    <row r="3549" spans="14:31" x14ac:dyDescent="0.3">
      <c r="N3549"/>
      <c r="O3549"/>
      <c r="AD3549"/>
      <c r="AE3549"/>
    </row>
    <row r="3550" spans="14:31" x14ac:dyDescent="0.3">
      <c r="N3550"/>
      <c r="O3550"/>
      <c r="AD3550"/>
      <c r="AE3550"/>
    </row>
    <row r="3551" spans="14:31" x14ac:dyDescent="0.3">
      <c r="N3551"/>
      <c r="O3551"/>
      <c r="AD3551"/>
      <c r="AE3551"/>
    </row>
    <row r="3552" spans="14:31" x14ac:dyDescent="0.3">
      <c r="N3552"/>
      <c r="O3552"/>
      <c r="AD3552"/>
      <c r="AE3552"/>
    </row>
    <row r="3553" spans="14:31" x14ac:dyDescent="0.3">
      <c r="N3553"/>
      <c r="O3553"/>
      <c r="AD3553"/>
      <c r="AE3553"/>
    </row>
    <row r="3554" spans="14:31" x14ac:dyDescent="0.3">
      <c r="N3554"/>
      <c r="O3554"/>
      <c r="AD3554"/>
      <c r="AE3554"/>
    </row>
    <row r="3555" spans="14:31" x14ac:dyDescent="0.3">
      <c r="N3555"/>
      <c r="O3555"/>
      <c r="AD3555"/>
      <c r="AE3555"/>
    </row>
    <row r="3556" spans="14:31" x14ac:dyDescent="0.3">
      <c r="N3556"/>
      <c r="O3556"/>
      <c r="AD3556"/>
      <c r="AE3556"/>
    </row>
    <row r="3557" spans="14:31" x14ac:dyDescent="0.3">
      <c r="N3557"/>
      <c r="O3557"/>
      <c r="AD3557"/>
      <c r="AE3557"/>
    </row>
    <row r="3558" spans="14:31" x14ac:dyDescent="0.3">
      <c r="N3558"/>
      <c r="O3558"/>
      <c r="AD3558"/>
      <c r="AE3558"/>
    </row>
    <row r="3559" spans="14:31" x14ac:dyDescent="0.3">
      <c r="N3559"/>
      <c r="O3559"/>
      <c r="AD3559"/>
      <c r="AE3559"/>
    </row>
    <row r="3560" spans="14:31" x14ac:dyDescent="0.3">
      <c r="N3560"/>
      <c r="O3560"/>
      <c r="AD3560"/>
      <c r="AE3560"/>
    </row>
    <row r="3561" spans="14:31" x14ac:dyDescent="0.3">
      <c r="N3561"/>
      <c r="O3561"/>
      <c r="AD3561"/>
      <c r="AE3561"/>
    </row>
    <row r="3562" spans="14:31" x14ac:dyDescent="0.3">
      <c r="N3562"/>
      <c r="O3562"/>
      <c r="AD3562"/>
      <c r="AE3562"/>
    </row>
    <row r="3563" spans="14:31" x14ac:dyDescent="0.3">
      <c r="N3563"/>
      <c r="O3563"/>
      <c r="AD3563"/>
      <c r="AE3563"/>
    </row>
    <row r="3564" spans="14:31" x14ac:dyDescent="0.3">
      <c r="N3564"/>
      <c r="O3564"/>
      <c r="AD3564"/>
      <c r="AE3564"/>
    </row>
    <row r="3565" spans="14:31" x14ac:dyDescent="0.3">
      <c r="N3565"/>
      <c r="O3565"/>
      <c r="AD3565"/>
      <c r="AE3565"/>
    </row>
    <row r="3566" spans="14:31" x14ac:dyDescent="0.3">
      <c r="N3566"/>
      <c r="O3566"/>
      <c r="AD3566"/>
      <c r="AE3566"/>
    </row>
    <row r="3567" spans="14:31" x14ac:dyDescent="0.3">
      <c r="N3567"/>
      <c r="O3567"/>
      <c r="AD3567"/>
      <c r="AE3567"/>
    </row>
    <row r="3568" spans="14:31" x14ac:dyDescent="0.3">
      <c r="N3568"/>
      <c r="O3568"/>
      <c r="AD3568"/>
      <c r="AE3568"/>
    </row>
    <row r="3569" spans="14:31" x14ac:dyDescent="0.3">
      <c r="N3569"/>
      <c r="O3569"/>
      <c r="AD3569"/>
      <c r="AE3569"/>
    </row>
    <row r="3570" spans="14:31" x14ac:dyDescent="0.3">
      <c r="N3570"/>
      <c r="O3570"/>
      <c r="AD3570"/>
      <c r="AE3570"/>
    </row>
    <row r="3571" spans="14:31" x14ac:dyDescent="0.3">
      <c r="N3571"/>
      <c r="O3571"/>
      <c r="AD3571"/>
      <c r="AE3571"/>
    </row>
    <row r="3572" spans="14:31" x14ac:dyDescent="0.3">
      <c r="N3572"/>
      <c r="O3572"/>
      <c r="AD3572"/>
      <c r="AE3572"/>
    </row>
    <row r="3573" spans="14:31" x14ac:dyDescent="0.3">
      <c r="N3573"/>
      <c r="O3573"/>
      <c r="AD3573"/>
      <c r="AE3573"/>
    </row>
    <row r="3574" spans="14:31" x14ac:dyDescent="0.3">
      <c r="N3574"/>
      <c r="O3574"/>
      <c r="AD3574"/>
      <c r="AE3574"/>
    </row>
    <row r="3575" spans="14:31" x14ac:dyDescent="0.3">
      <c r="N3575"/>
      <c r="O3575"/>
      <c r="AD3575"/>
      <c r="AE3575"/>
    </row>
    <row r="3576" spans="14:31" x14ac:dyDescent="0.3">
      <c r="N3576"/>
      <c r="O3576"/>
      <c r="AD3576"/>
      <c r="AE3576"/>
    </row>
    <row r="3577" spans="14:31" x14ac:dyDescent="0.3">
      <c r="N3577"/>
      <c r="O3577"/>
      <c r="AD3577"/>
      <c r="AE3577"/>
    </row>
    <row r="3578" spans="14:31" x14ac:dyDescent="0.3">
      <c r="N3578"/>
      <c r="O3578"/>
      <c r="AD3578"/>
      <c r="AE3578"/>
    </row>
    <row r="3579" spans="14:31" x14ac:dyDescent="0.3">
      <c r="N3579"/>
      <c r="O3579"/>
      <c r="AD3579"/>
      <c r="AE3579"/>
    </row>
    <row r="3580" spans="14:31" x14ac:dyDescent="0.3">
      <c r="N3580"/>
      <c r="O3580"/>
      <c r="AD3580"/>
      <c r="AE3580"/>
    </row>
    <row r="3581" spans="14:31" x14ac:dyDescent="0.3">
      <c r="N3581"/>
      <c r="O3581"/>
      <c r="AD3581"/>
      <c r="AE3581"/>
    </row>
    <row r="3582" spans="14:31" x14ac:dyDescent="0.3">
      <c r="N3582"/>
      <c r="O3582"/>
      <c r="AD3582"/>
      <c r="AE3582"/>
    </row>
    <row r="3583" spans="14:31" x14ac:dyDescent="0.3">
      <c r="N3583"/>
      <c r="O3583"/>
      <c r="AD3583"/>
      <c r="AE3583"/>
    </row>
    <row r="3584" spans="14:31" x14ac:dyDescent="0.3">
      <c r="N3584"/>
      <c r="O3584"/>
      <c r="AD3584"/>
      <c r="AE3584"/>
    </row>
    <row r="3585" spans="14:31" x14ac:dyDescent="0.3">
      <c r="N3585"/>
      <c r="O3585"/>
      <c r="AD3585"/>
      <c r="AE3585"/>
    </row>
    <row r="3586" spans="14:31" x14ac:dyDescent="0.3">
      <c r="N3586"/>
      <c r="O3586"/>
      <c r="AD3586"/>
      <c r="AE3586"/>
    </row>
    <row r="3587" spans="14:31" x14ac:dyDescent="0.3">
      <c r="N3587"/>
      <c r="O3587"/>
      <c r="AD3587"/>
      <c r="AE3587"/>
    </row>
    <row r="3588" spans="14:31" x14ac:dyDescent="0.3">
      <c r="N3588"/>
      <c r="O3588"/>
      <c r="AD3588"/>
      <c r="AE3588"/>
    </row>
    <row r="3589" spans="14:31" x14ac:dyDescent="0.3">
      <c r="N3589"/>
      <c r="O3589"/>
      <c r="AD3589"/>
      <c r="AE3589"/>
    </row>
    <row r="3590" spans="14:31" x14ac:dyDescent="0.3">
      <c r="N3590"/>
      <c r="O3590"/>
      <c r="AD3590"/>
      <c r="AE3590"/>
    </row>
    <row r="3591" spans="14:31" x14ac:dyDescent="0.3">
      <c r="N3591"/>
      <c r="O3591"/>
      <c r="AD3591"/>
      <c r="AE3591"/>
    </row>
    <row r="3592" spans="14:31" x14ac:dyDescent="0.3">
      <c r="N3592"/>
      <c r="O3592"/>
      <c r="AD3592"/>
      <c r="AE3592"/>
    </row>
    <row r="3593" spans="14:31" x14ac:dyDescent="0.3">
      <c r="N3593"/>
      <c r="O3593"/>
      <c r="AD3593"/>
      <c r="AE3593"/>
    </row>
    <row r="3594" spans="14:31" x14ac:dyDescent="0.3">
      <c r="N3594"/>
      <c r="O3594"/>
      <c r="AD3594"/>
      <c r="AE3594"/>
    </row>
    <row r="3595" spans="14:31" x14ac:dyDescent="0.3">
      <c r="N3595"/>
      <c r="O3595"/>
      <c r="AD3595"/>
      <c r="AE3595"/>
    </row>
    <row r="3596" spans="14:31" x14ac:dyDescent="0.3">
      <c r="N3596"/>
      <c r="O3596"/>
      <c r="AD3596"/>
      <c r="AE3596"/>
    </row>
    <row r="3597" spans="14:31" x14ac:dyDescent="0.3">
      <c r="N3597"/>
      <c r="O3597"/>
      <c r="AD3597"/>
      <c r="AE3597"/>
    </row>
    <row r="3598" spans="14:31" x14ac:dyDescent="0.3">
      <c r="N3598"/>
      <c r="O3598"/>
      <c r="AD3598"/>
      <c r="AE3598"/>
    </row>
    <row r="3599" spans="14:31" x14ac:dyDescent="0.3">
      <c r="N3599"/>
      <c r="O3599"/>
      <c r="AD3599"/>
      <c r="AE3599"/>
    </row>
    <row r="3600" spans="14:31" x14ac:dyDescent="0.3">
      <c r="N3600"/>
      <c r="O3600"/>
      <c r="AD3600"/>
      <c r="AE3600"/>
    </row>
    <row r="3601" spans="14:31" x14ac:dyDescent="0.3">
      <c r="N3601"/>
      <c r="O3601"/>
      <c r="AD3601"/>
      <c r="AE3601"/>
    </row>
    <row r="3602" spans="14:31" x14ac:dyDescent="0.3">
      <c r="N3602"/>
      <c r="O3602"/>
      <c r="AD3602"/>
      <c r="AE3602"/>
    </row>
    <row r="3603" spans="14:31" x14ac:dyDescent="0.3">
      <c r="N3603"/>
      <c r="O3603"/>
      <c r="AD3603"/>
      <c r="AE3603"/>
    </row>
    <row r="3604" spans="14:31" x14ac:dyDescent="0.3">
      <c r="N3604"/>
      <c r="O3604"/>
      <c r="AD3604"/>
      <c r="AE3604"/>
    </row>
    <row r="3605" spans="14:31" x14ac:dyDescent="0.3">
      <c r="N3605"/>
      <c r="O3605"/>
      <c r="AD3605"/>
      <c r="AE3605"/>
    </row>
    <row r="3606" spans="14:31" x14ac:dyDescent="0.3">
      <c r="N3606"/>
      <c r="O3606"/>
      <c r="AD3606"/>
      <c r="AE3606"/>
    </row>
    <row r="3607" spans="14:31" x14ac:dyDescent="0.3">
      <c r="N3607"/>
      <c r="O3607"/>
      <c r="AD3607"/>
      <c r="AE3607"/>
    </row>
    <row r="3608" spans="14:31" x14ac:dyDescent="0.3">
      <c r="N3608"/>
      <c r="O3608"/>
      <c r="AD3608"/>
      <c r="AE3608"/>
    </row>
    <row r="3609" spans="14:31" x14ac:dyDescent="0.3">
      <c r="N3609"/>
      <c r="O3609"/>
      <c r="AD3609"/>
      <c r="AE3609"/>
    </row>
    <row r="3610" spans="14:31" x14ac:dyDescent="0.3">
      <c r="N3610"/>
      <c r="O3610"/>
      <c r="AD3610"/>
      <c r="AE3610"/>
    </row>
    <row r="3611" spans="14:31" x14ac:dyDescent="0.3">
      <c r="N3611"/>
      <c r="O3611"/>
      <c r="AD3611"/>
      <c r="AE3611"/>
    </row>
    <row r="3612" spans="14:31" x14ac:dyDescent="0.3">
      <c r="N3612"/>
      <c r="O3612"/>
      <c r="AD3612"/>
      <c r="AE3612"/>
    </row>
    <row r="3613" spans="14:31" x14ac:dyDescent="0.3">
      <c r="N3613"/>
      <c r="O3613"/>
      <c r="AD3613"/>
      <c r="AE3613"/>
    </row>
    <row r="3614" spans="14:31" x14ac:dyDescent="0.3">
      <c r="N3614"/>
      <c r="O3614"/>
      <c r="AD3614"/>
      <c r="AE3614"/>
    </row>
    <row r="3615" spans="14:31" x14ac:dyDescent="0.3">
      <c r="N3615"/>
      <c r="O3615"/>
      <c r="AD3615"/>
      <c r="AE3615"/>
    </row>
    <row r="3616" spans="14:31" x14ac:dyDescent="0.3">
      <c r="N3616"/>
      <c r="O3616"/>
      <c r="AD3616"/>
      <c r="AE3616"/>
    </row>
    <row r="3617" spans="14:31" x14ac:dyDescent="0.3">
      <c r="N3617"/>
      <c r="O3617"/>
      <c r="AD3617"/>
      <c r="AE3617"/>
    </row>
    <row r="3618" spans="14:31" x14ac:dyDescent="0.3">
      <c r="N3618"/>
      <c r="O3618"/>
      <c r="AD3618"/>
      <c r="AE3618"/>
    </row>
    <row r="3619" spans="14:31" x14ac:dyDescent="0.3">
      <c r="N3619"/>
      <c r="O3619"/>
      <c r="AD3619"/>
      <c r="AE3619"/>
    </row>
    <row r="3620" spans="14:31" x14ac:dyDescent="0.3">
      <c r="N3620"/>
      <c r="O3620"/>
      <c r="AD3620"/>
      <c r="AE3620"/>
    </row>
    <row r="3621" spans="14:31" x14ac:dyDescent="0.3">
      <c r="N3621"/>
      <c r="O3621"/>
      <c r="AD3621"/>
      <c r="AE3621"/>
    </row>
    <row r="3622" spans="14:31" x14ac:dyDescent="0.3">
      <c r="N3622"/>
      <c r="O3622"/>
      <c r="AD3622"/>
      <c r="AE3622"/>
    </row>
    <row r="3623" spans="14:31" x14ac:dyDescent="0.3">
      <c r="N3623"/>
      <c r="O3623"/>
      <c r="AD3623"/>
      <c r="AE3623"/>
    </row>
    <row r="3624" spans="14:31" x14ac:dyDescent="0.3">
      <c r="N3624"/>
      <c r="O3624"/>
      <c r="AD3624"/>
      <c r="AE3624"/>
    </row>
    <row r="3625" spans="14:31" x14ac:dyDescent="0.3">
      <c r="N3625"/>
      <c r="O3625"/>
      <c r="AD3625"/>
      <c r="AE3625"/>
    </row>
    <row r="3626" spans="14:31" x14ac:dyDescent="0.3">
      <c r="N3626"/>
      <c r="O3626"/>
      <c r="AD3626"/>
      <c r="AE3626"/>
    </row>
    <row r="3627" spans="14:31" x14ac:dyDescent="0.3">
      <c r="N3627"/>
      <c r="O3627"/>
      <c r="AD3627"/>
      <c r="AE3627"/>
    </row>
    <row r="3628" spans="14:31" x14ac:dyDescent="0.3">
      <c r="N3628"/>
      <c r="O3628"/>
      <c r="AD3628"/>
      <c r="AE3628"/>
    </row>
    <row r="3629" spans="14:31" x14ac:dyDescent="0.3">
      <c r="N3629"/>
      <c r="O3629"/>
      <c r="AD3629"/>
      <c r="AE3629"/>
    </row>
    <row r="3630" spans="14:31" x14ac:dyDescent="0.3">
      <c r="N3630"/>
      <c r="O3630"/>
      <c r="AD3630"/>
      <c r="AE3630"/>
    </row>
    <row r="3631" spans="14:31" x14ac:dyDescent="0.3">
      <c r="N3631"/>
      <c r="O3631"/>
      <c r="AD3631"/>
      <c r="AE3631"/>
    </row>
    <row r="3632" spans="14:31" x14ac:dyDescent="0.3">
      <c r="N3632"/>
      <c r="O3632"/>
      <c r="AD3632"/>
      <c r="AE3632"/>
    </row>
    <row r="3633" spans="14:31" x14ac:dyDescent="0.3">
      <c r="N3633"/>
      <c r="O3633"/>
      <c r="AD3633"/>
      <c r="AE3633"/>
    </row>
    <row r="3634" spans="14:31" x14ac:dyDescent="0.3">
      <c r="N3634"/>
      <c r="O3634"/>
      <c r="AD3634"/>
      <c r="AE3634"/>
    </row>
    <row r="3635" spans="14:31" x14ac:dyDescent="0.3">
      <c r="N3635"/>
      <c r="O3635"/>
      <c r="AD3635"/>
      <c r="AE3635"/>
    </row>
    <row r="3636" spans="14:31" x14ac:dyDescent="0.3">
      <c r="N3636"/>
      <c r="O3636"/>
      <c r="AD3636"/>
      <c r="AE3636"/>
    </row>
    <row r="3637" spans="14:31" x14ac:dyDescent="0.3">
      <c r="N3637"/>
      <c r="O3637"/>
      <c r="AD3637"/>
      <c r="AE3637"/>
    </row>
    <row r="3638" spans="14:31" x14ac:dyDescent="0.3">
      <c r="N3638"/>
      <c r="O3638"/>
      <c r="AD3638"/>
      <c r="AE3638"/>
    </row>
    <row r="3639" spans="14:31" x14ac:dyDescent="0.3">
      <c r="N3639"/>
      <c r="O3639"/>
      <c r="AD3639"/>
      <c r="AE3639"/>
    </row>
    <row r="3640" spans="14:31" x14ac:dyDescent="0.3">
      <c r="N3640"/>
      <c r="O3640"/>
      <c r="AD3640"/>
      <c r="AE3640"/>
    </row>
    <row r="3641" spans="14:31" x14ac:dyDescent="0.3">
      <c r="N3641"/>
      <c r="O3641"/>
      <c r="AD3641"/>
      <c r="AE3641"/>
    </row>
    <row r="3642" spans="14:31" x14ac:dyDescent="0.3">
      <c r="N3642"/>
      <c r="O3642"/>
      <c r="AD3642"/>
      <c r="AE3642"/>
    </row>
    <row r="3643" spans="14:31" x14ac:dyDescent="0.3">
      <c r="N3643"/>
      <c r="O3643"/>
      <c r="AD3643"/>
      <c r="AE3643"/>
    </row>
    <row r="3644" spans="14:31" x14ac:dyDescent="0.3">
      <c r="N3644"/>
      <c r="O3644"/>
      <c r="AD3644"/>
      <c r="AE3644"/>
    </row>
    <row r="3645" spans="14:31" x14ac:dyDescent="0.3">
      <c r="N3645"/>
      <c r="O3645"/>
      <c r="AD3645"/>
      <c r="AE3645"/>
    </row>
    <row r="3646" spans="14:31" x14ac:dyDescent="0.3">
      <c r="N3646"/>
      <c r="O3646"/>
      <c r="AD3646"/>
      <c r="AE3646"/>
    </row>
    <row r="3647" spans="14:31" x14ac:dyDescent="0.3">
      <c r="N3647"/>
      <c r="O3647"/>
      <c r="AD3647"/>
      <c r="AE3647"/>
    </row>
    <row r="3648" spans="14:31" x14ac:dyDescent="0.3">
      <c r="N3648"/>
      <c r="O3648"/>
      <c r="AD3648"/>
      <c r="AE3648"/>
    </row>
    <row r="3649" spans="14:31" x14ac:dyDescent="0.3">
      <c r="N3649"/>
      <c r="O3649"/>
      <c r="AD3649"/>
      <c r="AE3649"/>
    </row>
    <row r="3650" spans="14:31" x14ac:dyDescent="0.3">
      <c r="N3650"/>
      <c r="O3650"/>
      <c r="AD3650"/>
      <c r="AE3650"/>
    </row>
    <row r="3651" spans="14:31" x14ac:dyDescent="0.3">
      <c r="N3651"/>
      <c r="O3651"/>
      <c r="AD3651"/>
      <c r="AE3651"/>
    </row>
    <row r="3652" spans="14:31" x14ac:dyDescent="0.3">
      <c r="N3652"/>
      <c r="O3652"/>
      <c r="AD3652"/>
      <c r="AE3652"/>
    </row>
    <row r="3653" spans="14:31" x14ac:dyDescent="0.3">
      <c r="N3653"/>
      <c r="O3653"/>
      <c r="AD3653"/>
      <c r="AE3653"/>
    </row>
    <row r="3654" spans="14:31" x14ac:dyDescent="0.3">
      <c r="N3654"/>
      <c r="O3654"/>
      <c r="AD3654"/>
      <c r="AE3654"/>
    </row>
    <row r="3655" spans="14:31" x14ac:dyDescent="0.3">
      <c r="N3655"/>
      <c r="O3655"/>
      <c r="AD3655"/>
      <c r="AE3655"/>
    </row>
    <row r="3656" spans="14:31" x14ac:dyDescent="0.3">
      <c r="N3656"/>
      <c r="O3656"/>
      <c r="AD3656"/>
      <c r="AE3656"/>
    </row>
    <row r="3657" spans="14:31" x14ac:dyDescent="0.3">
      <c r="N3657"/>
      <c r="O3657"/>
      <c r="AD3657"/>
      <c r="AE3657"/>
    </row>
    <row r="3658" spans="14:31" x14ac:dyDescent="0.3">
      <c r="N3658"/>
      <c r="O3658"/>
      <c r="AD3658"/>
      <c r="AE3658"/>
    </row>
    <row r="3659" spans="14:31" x14ac:dyDescent="0.3">
      <c r="N3659"/>
      <c r="O3659"/>
      <c r="AD3659"/>
      <c r="AE3659"/>
    </row>
    <row r="3660" spans="14:31" x14ac:dyDescent="0.3">
      <c r="N3660"/>
      <c r="O3660"/>
      <c r="AD3660"/>
      <c r="AE3660"/>
    </row>
    <row r="3661" spans="14:31" x14ac:dyDescent="0.3">
      <c r="N3661"/>
      <c r="O3661"/>
      <c r="AD3661"/>
      <c r="AE3661"/>
    </row>
    <row r="3662" spans="14:31" x14ac:dyDescent="0.3">
      <c r="N3662"/>
      <c r="O3662"/>
      <c r="AD3662"/>
      <c r="AE3662"/>
    </row>
    <row r="3663" spans="14:31" x14ac:dyDescent="0.3">
      <c r="N3663"/>
      <c r="O3663"/>
      <c r="AD3663"/>
      <c r="AE3663"/>
    </row>
    <row r="3664" spans="14:31" x14ac:dyDescent="0.3">
      <c r="N3664"/>
      <c r="O3664"/>
      <c r="AD3664"/>
      <c r="AE3664"/>
    </row>
    <row r="3665" spans="14:31" x14ac:dyDescent="0.3">
      <c r="N3665"/>
      <c r="O3665"/>
      <c r="AD3665"/>
      <c r="AE3665"/>
    </row>
    <row r="3666" spans="14:31" x14ac:dyDescent="0.3">
      <c r="N3666"/>
      <c r="O3666"/>
      <c r="AD3666"/>
      <c r="AE3666"/>
    </row>
    <row r="3667" spans="14:31" x14ac:dyDescent="0.3">
      <c r="N3667"/>
      <c r="O3667"/>
      <c r="AD3667"/>
      <c r="AE3667"/>
    </row>
    <row r="3668" spans="14:31" x14ac:dyDescent="0.3">
      <c r="N3668"/>
      <c r="O3668"/>
      <c r="AD3668"/>
      <c r="AE3668"/>
    </row>
    <row r="3669" spans="14:31" x14ac:dyDescent="0.3">
      <c r="N3669"/>
      <c r="O3669"/>
      <c r="AD3669"/>
      <c r="AE3669"/>
    </row>
    <row r="3670" spans="14:31" x14ac:dyDescent="0.3">
      <c r="N3670"/>
      <c r="O3670"/>
      <c r="AD3670"/>
      <c r="AE3670"/>
    </row>
    <row r="3671" spans="14:31" x14ac:dyDescent="0.3">
      <c r="N3671"/>
      <c r="O3671"/>
      <c r="AD3671"/>
      <c r="AE3671"/>
    </row>
    <row r="3672" spans="14:31" x14ac:dyDescent="0.3">
      <c r="N3672"/>
      <c r="O3672"/>
      <c r="AD3672"/>
      <c r="AE3672"/>
    </row>
    <row r="3673" spans="14:31" x14ac:dyDescent="0.3">
      <c r="N3673"/>
      <c r="O3673"/>
      <c r="AD3673"/>
      <c r="AE3673"/>
    </row>
    <row r="3674" spans="14:31" x14ac:dyDescent="0.3">
      <c r="N3674"/>
      <c r="O3674"/>
      <c r="AD3674"/>
      <c r="AE3674"/>
    </row>
    <row r="3675" spans="14:31" x14ac:dyDescent="0.3">
      <c r="N3675"/>
      <c r="O3675"/>
      <c r="AD3675"/>
      <c r="AE3675"/>
    </row>
    <row r="3676" spans="14:31" x14ac:dyDescent="0.3">
      <c r="N3676"/>
      <c r="O3676"/>
      <c r="AD3676"/>
      <c r="AE3676"/>
    </row>
    <row r="3677" spans="14:31" x14ac:dyDescent="0.3">
      <c r="N3677"/>
      <c r="O3677"/>
      <c r="AD3677"/>
      <c r="AE3677"/>
    </row>
    <row r="3678" spans="14:31" x14ac:dyDescent="0.3">
      <c r="N3678"/>
      <c r="O3678"/>
      <c r="AD3678"/>
      <c r="AE3678"/>
    </row>
    <row r="3679" spans="14:31" x14ac:dyDescent="0.3">
      <c r="N3679"/>
      <c r="O3679"/>
      <c r="AD3679"/>
      <c r="AE3679"/>
    </row>
    <row r="3680" spans="14:31" x14ac:dyDescent="0.3">
      <c r="N3680"/>
      <c r="O3680"/>
      <c r="AD3680"/>
      <c r="AE3680"/>
    </row>
    <row r="3681" spans="14:31" x14ac:dyDescent="0.3">
      <c r="N3681"/>
      <c r="O3681"/>
      <c r="AD3681"/>
      <c r="AE3681"/>
    </row>
    <row r="3682" spans="14:31" x14ac:dyDescent="0.3">
      <c r="N3682"/>
      <c r="O3682"/>
      <c r="AD3682"/>
      <c r="AE3682"/>
    </row>
    <row r="3683" spans="14:31" x14ac:dyDescent="0.3">
      <c r="N3683"/>
      <c r="O3683"/>
      <c r="AD3683"/>
      <c r="AE3683"/>
    </row>
    <row r="3684" spans="14:31" x14ac:dyDescent="0.3">
      <c r="N3684"/>
      <c r="O3684"/>
      <c r="AD3684"/>
      <c r="AE3684"/>
    </row>
    <row r="3685" spans="14:31" x14ac:dyDescent="0.3">
      <c r="N3685"/>
      <c r="O3685"/>
      <c r="AD3685"/>
      <c r="AE3685"/>
    </row>
    <row r="3686" spans="14:31" x14ac:dyDescent="0.3">
      <c r="N3686"/>
      <c r="O3686"/>
      <c r="AD3686"/>
      <c r="AE3686"/>
    </row>
    <row r="3687" spans="14:31" x14ac:dyDescent="0.3">
      <c r="N3687"/>
      <c r="O3687"/>
      <c r="AD3687"/>
      <c r="AE3687"/>
    </row>
    <row r="3688" spans="14:31" x14ac:dyDescent="0.3">
      <c r="N3688"/>
      <c r="O3688"/>
      <c r="AD3688"/>
      <c r="AE3688"/>
    </row>
    <row r="3689" spans="14:31" x14ac:dyDescent="0.3">
      <c r="N3689"/>
      <c r="O3689"/>
      <c r="AD3689"/>
      <c r="AE3689"/>
    </row>
    <row r="3690" spans="14:31" x14ac:dyDescent="0.3">
      <c r="N3690"/>
      <c r="O3690"/>
      <c r="AD3690"/>
      <c r="AE3690"/>
    </row>
    <row r="3691" spans="14:31" x14ac:dyDescent="0.3">
      <c r="N3691"/>
      <c r="O3691"/>
      <c r="AD3691"/>
      <c r="AE3691"/>
    </row>
    <row r="3692" spans="14:31" x14ac:dyDescent="0.3">
      <c r="N3692"/>
      <c r="O3692"/>
      <c r="AD3692"/>
      <c r="AE3692"/>
    </row>
    <row r="3693" spans="14:31" x14ac:dyDescent="0.3">
      <c r="N3693"/>
      <c r="O3693"/>
      <c r="AD3693"/>
      <c r="AE3693"/>
    </row>
    <row r="3694" spans="14:31" x14ac:dyDescent="0.3">
      <c r="N3694"/>
      <c r="O3694"/>
      <c r="AD3694"/>
      <c r="AE3694"/>
    </row>
    <row r="3695" spans="14:31" x14ac:dyDescent="0.3">
      <c r="N3695"/>
      <c r="O3695"/>
      <c r="AD3695"/>
      <c r="AE3695"/>
    </row>
    <row r="3696" spans="14:31" x14ac:dyDescent="0.3">
      <c r="N3696"/>
      <c r="O3696"/>
      <c r="AD3696"/>
      <c r="AE3696"/>
    </row>
    <row r="3697" spans="14:31" x14ac:dyDescent="0.3">
      <c r="N3697"/>
      <c r="O3697"/>
      <c r="AD3697"/>
      <c r="AE3697"/>
    </row>
    <row r="3698" spans="14:31" x14ac:dyDescent="0.3">
      <c r="N3698"/>
      <c r="O3698"/>
      <c r="AD3698"/>
      <c r="AE3698"/>
    </row>
    <row r="3699" spans="14:31" x14ac:dyDescent="0.3">
      <c r="N3699"/>
      <c r="O3699"/>
      <c r="AD3699"/>
      <c r="AE3699"/>
    </row>
    <row r="3700" spans="14:31" x14ac:dyDescent="0.3">
      <c r="N3700"/>
      <c r="O3700"/>
      <c r="AD3700"/>
      <c r="AE3700"/>
    </row>
    <row r="3701" spans="14:31" x14ac:dyDescent="0.3">
      <c r="N3701"/>
      <c r="O3701"/>
      <c r="AD3701"/>
      <c r="AE3701"/>
    </row>
    <row r="3702" spans="14:31" x14ac:dyDescent="0.3">
      <c r="N3702"/>
      <c r="O3702"/>
      <c r="AD3702"/>
      <c r="AE3702"/>
    </row>
    <row r="3703" spans="14:31" x14ac:dyDescent="0.3">
      <c r="N3703"/>
      <c r="O3703"/>
      <c r="AD3703"/>
      <c r="AE3703"/>
    </row>
    <row r="3704" spans="14:31" x14ac:dyDescent="0.3">
      <c r="N3704"/>
      <c r="O3704"/>
      <c r="AD3704"/>
      <c r="AE3704"/>
    </row>
    <row r="3705" spans="14:31" x14ac:dyDescent="0.3">
      <c r="N3705"/>
      <c r="O3705"/>
      <c r="AD3705"/>
      <c r="AE3705"/>
    </row>
    <row r="3706" spans="14:31" x14ac:dyDescent="0.3">
      <c r="N3706"/>
      <c r="O3706"/>
      <c r="AD3706"/>
      <c r="AE3706"/>
    </row>
    <row r="3707" spans="14:31" x14ac:dyDescent="0.3">
      <c r="N3707"/>
      <c r="O3707"/>
      <c r="AD3707"/>
      <c r="AE3707"/>
    </row>
    <row r="3708" spans="14:31" x14ac:dyDescent="0.3">
      <c r="N3708"/>
      <c r="O3708"/>
      <c r="AD3708"/>
      <c r="AE3708"/>
    </row>
    <row r="3709" spans="14:31" x14ac:dyDescent="0.3">
      <c r="N3709"/>
      <c r="O3709"/>
      <c r="AD3709"/>
      <c r="AE3709"/>
    </row>
    <row r="3710" spans="14:31" x14ac:dyDescent="0.3">
      <c r="N3710"/>
      <c r="O3710"/>
      <c r="AD3710"/>
      <c r="AE3710"/>
    </row>
    <row r="3711" spans="14:31" x14ac:dyDescent="0.3">
      <c r="N3711"/>
      <c r="O3711"/>
      <c r="AD3711"/>
      <c r="AE3711"/>
    </row>
    <row r="3712" spans="14:31" x14ac:dyDescent="0.3">
      <c r="N3712"/>
      <c r="O3712"/>
      <c r="AD3712"/>
      <c r="AE3712"/>
    </row>
    <row r="3713" spans="14:31" x14ac:dyDescent="0.3">
      <c r="N3713"/>
      <c r="O3713"/>
      <c r="AD3713"/>
      <c r="AE3713"/>
    </row>
    <row r="3714" spans="14:31" x14ac:dyDescent="0.3">
      <c r="N3714"/>
      <c r="O3714"/>
      <c r="AD3714"/>
      <c r="AE3714"/>
    </row>
    <row r="3715" spans="14:31" x14ac:dyDescent="0.3">
      <c r="N3715"/>
      <c r="O3715"/>
      <c r="AD3715"/>
      <c r="AE3715"/>
    </row>
    <row r="3716" spans="14:31" x14ac:dyDescent="0.3">
      <c r="N3716"/>
      <c r="O3716"/>
      <c r="AD3716"/>
      <c r="AE3716"/>
    </row>
    <row r="3717" spans="14:31" x14ac:dyDescent="0.3">
      <c r="N3717"/>
      <c r="O3717"/>
      <c r="AD3717"/>
      <c r="AE3717"/>
    </row>
    <row r="3718" spans="14:31" x14ac:dyDescent="0.3">
      <c r="N3718"/>
      <c r="O3718"/>
      <c r="AD3718"/>
      <c r="AE3718"/>
    </row>
    <row r="3719" spans="14:31" x14ac:dyDescent="0.3">
      <c r="N3719"/>
      <c r="O3719"/>
      <c r="AD3719"/>
      <c r="AE3719"/>
    </row>
    <row r="3720" spans="14:31" x14ac:dyDescent="0.3">
      <c r="N3720"/>
      <c r="O3720"/>
      <c r="AD3720"/>
      <c r="AE3720"/>
    </row>
    <row r="3721" spans="14:31" x14ac:dyDescent="0.3">
      <c r="N3721"/>
      <c r="O3721"/>
      <c r="AD3721"/>
      <c r="AE3721"/>
    </row>
    <row r="3722" spans="14:31" x14ac:dyDescent="0.3">
      <c r="N3722"/>
      <c r="O3722"/>
      <c r="AD3722"/>
      <c r="AE3722"/>
    </row>
    <row r="3723" spans="14:31" x14ac:dyDescent="0.3">
      <c r="N3723"/>
      <c r="O3723"/>
      <c r="AD3723"/>
      <c r="AE3723"/>
    </row>
    <row r="3724" spans="14:31" x14ac:dyDescent="0.3">
      <c r="N3724"/>
      <c r="O3724"/>
      <c r="AD3724"/>
      <c r="AE3724"/>
    </row>
    <row r="3725" spans="14:31" x14ac:dyDescent="0.3">
      <c r="N3725"/>
      <c r="O3725"/>
      <c r="AD3725"/>
      <c r="AE3725"/>
    </row>
    <row r="3726" spans="14:31" x14ac:dyDescent="0.3">
      <c r="N3726"/>
      <c r="O3726"/>
      <c r="AD3726"/>
      <c r="AE3726"/>
    </row>
    <row r="3727" spans="14:31" x14ac:dyDescent="0.3">
      <c r="N3727"/>
      <c r="O3727"/>
      <c r="AD3727"/>
      <c r="AE3727"/>
    </row>
    <row r="3728" spans="14:31" x14ac:dyDescent="0.3">
      <c r="N3728"/>
      <c r="O3728"/>
      <c r="AD3728"/>
      <c r="AE3728"/>
    </row>
    <row r="3729" spans="14:31" x14ac:dyDescent="0.3">
      <c r="N3729"/>
      <c r="O3729"/>
      <c r="AD3729"/>
      <c r="AE3729"/>
    </row>
    <row r="3730" spans="14:31" x14ac:dyDescent="0.3">
      <c r="N3730"/>
      <c r="O3730"/>
      <c r="AD3730"/>
      <c r="AE3730"/>
    </row>
    <row r="3731" spans="14:31" x14ac:dyDescent="0.3">
      <c r="N3731"/>
      <c r="O3731"/>
      <c r="AD3731"/>
      <c r="AE3731"/>
    </row>
    <row r="3732" spans="14:31" x14ac:dyDescent="0.3">
      <c r="N3732"/>
      <c r="O3732"/>
      <c r="AD3732"/>
      <c r="AE3732"/>
    </row>
    <row r="3733" spans="14:31" x14ac:dyDescent="0.3">
      <c r="N3733"/>
      <c r="O3733"/>
      <c r="AD3733"/>
      <c r="AE3733"/>
    </row>
    <row r="3734" spans="14:31" x14ac:dyDescent="0.3">
      <c r="N3734"/>
      <c r="O3734"/>
      <c r="AD3734"/>
      <c r="AE3734"/>
    </row>
    <row r="3735" spans="14:31" x14ac:dyDescent="0.3">
      <c r="N3735"/>
      <c r="O3735"/>
      <c r="AD3735"/>
      <c r="AE3735"/>
    </row>
    <row r="3736" spans="14:31" x14ac:dyDescent="0.3">
      <c r="N3736"/>
      <c r="O3736"/>
      <c r="AD3736"/>
      <c r="AE3736"/>
    </row>
    <row r="3737" spans="14:31" x14ac:dyDescent="0.3">
      <c r="N3737"/>
      <c r="O3737"/>
      <c r="AD3737"/>
      <c r="AE3737"/>
    </row>
    <row r="3738" spans="14:31" x14ac:dyDescent="0.3">
      <c r="N3738"/>
      <c r="O3738"/>
      <c r="AD3738"/>
      <c r="AE3738"/>
    </row>
    <row r="3739" spans="14:31" x14ac:dyDescent="0.3">
      <c r="N3739"/>
      <c r="O3739"/>
      <c r="AD3739"/>
      <c r="AE3739"/>
    </row>
    <row r="3740" spans="14:31" x14ac:dyDescent="0.3">
      <c r="N3740"/>
      <c r="O3740"/>
      <c r="AD3740"/>
      <c r="AE3740"/>
    </row>
    <row r="3741" spans="14:31" x14ac:dyDescent="0.3">
      <c r="N3741"/>
      <c r="O3741"/>
      <c r="AD3741"/>
      <c r="AE3741"/>
    </row>
    <row r="3742" spans="14:31" x14ac:dyDescent="0.3">
      <c r="N3742"/>
      <c r="O3742"/>
      <c r="AD3742"/>
      <c r="AE3742"/>
    </row>
    <row r="3743" spans="14:31" x14ac:dyDescent="0.3">
      <c r="N3743"/>
      <c r="O3743"/>
      <c r="AD3743"/>
      <c r="AE3743"/>
    </row>
    <row r="3744" spans="14:31" x14ac:dyDescent="0.3">
      <c r="N3744"/>
      <c r="O3744"/>
      <c r="AD3744"/>
      <c r="AE3744"/>
    </row>
    <row r="3745" spans="14:31" x14ac:dyDescent="0.3">
      <c r="N3745"/>
      <c r="O3745"/>
      <c r="AD3745"/>
      <c r="AE3745"/>
    </row>
    <row r="3746" spans="14:31" x14ac:dyDescent="0.3">
      <c r="N3746"/>
      <c r="O3746"/>
      <c r="AD3746"/>
      <c r="AE3746"/>
    </row>
    <row r="3747" spans="14:31" x14ac:dyDescent="0.3">
      <c r="N3747"/>
      <c r="O3747"/>
      <c r="AD3747"/>
      <c r="AE3747"/>
    </row>
    <row r="3748" spans="14:31" x14ac:dyDescent="0.3">
      <c r="N3748"/>
      <c r="O3748"/>
      <c r="AD3748"/>
      <c r="AE3748"/>
    </row>
    <row r="3749" spans="14:31" x14ac:dyDescent="0.3">
      <c r="N3749"/>
      <c r="O3749"/>
      <c r="AD3749"/>
      <c r="AE3749"/>
    </row>
    <row r="3750" spans="14:31" x14ac:dyDescent="0.3">
      <c r="N3750"/>
      <c r="O3750"/>
      <c r="AD3750"/>
      <c r="AE3750"/>
    </row>
    <row r="3751" spans="14:31" x14ac:dyDescent="0.3">
      <c r="N3751"/>
      <c r="O3751"/>
      <c r="AD3751"/>
      <c r="AE3751"/>
    </row>
    <row r="3752" spans="14:31" x14ac:dyDescent="0.3">
      <c r="N3752"/>
      <c r="O3752"/>
      <c r="AD3752"/>
      <c r="AE3752"/>
    </row>
    <row r="3753" spans="14:31" x14ac:dyDescent="0.3">
      <c r="N3753"/>
      <c r="O3753"/>
      <c r="AD3753"/>
      <c r="AE3753"/>
    </row>
    <row r="3754" spans="14:31" x14ac:dyDescent="0.3">
      <c r="N3754"/>
      <c r="O3754"/>
      <c r="AD3754"/>
      <c r="AE3754"/>
    </row>
    <row r="3755" spans="14:31" x14ac:dyDescent="0.3">
      <c r="N3755"/>
      <c r="O3755"/>
      <c r="AD3755"/>
      <c r="AE3755"/>
    </row>
    <row r="3756" spans="14:31" x14ac:dyDescent="0.3">
      <c r="N3756"/>
      <c r="O3756"/>
      <c r="AD3756"/>
      <c r="AE3756"/>
    </row>
    <row r="3757" spans="14:31" x14ac:dyDescent="0.3">
      <c r="N3757"/>
      <c r="O3757"/>
      <c r="AD3757"/>
      <c r="AE3757"/>
    </row>
    <row r="3758" spans="14:31" x14ac:dyDescent="0.3">
      <c r="N3758"/>
      <c r="O3758"/>
      <c r="AD3758"/>
      <c r="AE3758"/>
    </row>
    <row r="3759" spans="14:31" x14ac:dyDescent="0.3">
      <c r="N3759"/>
      <c r="O3759"/>
      <c r="AD3759"/>
      <c r="AE3759"/>
    </row>
    <row r="3760" spans="14:31" x14ac:dyDescent="0.3">
      <c r="N3760"/>
      <c r="O3760"/>
      <c r="AD3760"/>
      <c r="AE3760"/>
    </row>
    <row r="3761" spans="14:31" x14ac:dyDescent="0.3">
      <c r="N3761"/>
      <c r="O3761"/>
      <c r="AD3761"/>
      <c r="AE3761"/>
    </row>
    <row r="3762" spans="14:31" x14ac:dyDescent="0.3">
      <c r="N3762"/>
      <c r="O3762"/>
      <c r="AD3762"/>
      <c r="AE3762"/>
    </row>
    <row r="3763" spans="14:31" x14ac:dyDescent="0.3">
      <c r="N3763"/>
      <c r="O3763"/>
      <c r="AD3763"/>
      <c r="AE3763"/>
    </row>
    <row r="3764" spans="14:31" x14ac:dyDescent="0.3">
      <c r="N3764"/>
      <c r="O3764"/>
      <c r="AD3764"/>
      <c r="AE3764"/>
    </row>
    <row r="3765" spans="14:31" x14ac:dyDescent="0.3">
      <c r="N3765"/>
      <c r="O3765"/>
      <c r="AD3765"/>
      <c r="AE3765"/>
    </row>
    <row r="3766" spans="14:31" x14ac:dyDescent="0.3">
      <c r="N3766"/>
      <c r="O3766"/>
      <c r="AD3766"/>
      <c r="AE3766"/>
    </row>
    <row r="3767" spans="14:31" x14ac:dyDescent="0.3">
      <c r="N3767"/>
      <c r="O3767"/>
      <c r="AD3767"/>
      <c r="AE3767"/>
    </row>
    <row r="3768" spans="14:31" x14ac:dyDescent="0.3">
      <c r="N3768"/>
      <c r="O3768"/>
      <c r="AD3768"/>
      <c r="AE3768"/>
    </row>
    <row r="3769" spans="14:31" x14ac:dyDescent="0.3">
      <c r="N3769"/>
      <c r="O3769"/>
      <c r="AD3769"/>
      <c r="AE3769"/>
    </row>
    <row r="3770" spans="14:31" x14ac:dyDescent="0.3">
      <c r="N3770"/>
      <c r="O3770"/>
      <c r="AD3770"/>
      <c r="AE3770"/>
    </row>
    <row r="3771" spans="14:31" x14ac:dyDescent="0.3">
      <c r="N3771"/>
      <c r="O3771"/>
      <c r="AD3771"/>
      <c r="AE3771"/>
    </row>
    <row r="3772" spans="14:31" x14ac:dyDescent="0.3">
      <c r="N3772"/>
      <c r="O3772"/>
      <c r="AD3772"/>
      <c r="AE3772"/>
    </row>
    <row r="3773" spans="14:31" x14ac:dyDescent="0.3">
      <c r="N3773"/>
      <c r="O3773"/>
      <c r="AD3773"/>
      <c r="AE3773"/>
    </row>
    <row r="3774" spans="14:31" x14ac:dyDescent="0.3">
      <c r="N3774"/>
      <c r="O3774"/>
      <c r="AD3774"/>
      <c r="AE3774"/>
    </row>
    <row r="3775" spans="14:31" x14ac:dyDescent="0.3">
      <c r="N3775"/>
      <c r="O3775"/>
      <c r="AD3775"/>
      <c r="AE3775"/>
    </row>
    <row r="3776" spans="14:31" x14ac:dyDescent="0.3">
      <c r="N3776"/>
      <c r="O3776"/>
      <c r="AD3776"/>
      <c r="AE3776"/>
    </row>
    <row r="3777" spans="14:31" x14ac:dyDescent="0.3">
      <c r="N3777"/>
      <c r="O3777"/>
      <c r="AD3777"/>
      <c r="AE3777"/>
    </row>
    <row r="3778" spans="14:31" x14ac:dyDescent="0.3">
      <c r="N3778"/>
      <c r="O3778"/>
      <c r="AD3778"/>
      <c r="AE3778"/>
    </row>
    <row r="3779" spans="14:31" x14ac:dyDescent="0.3">
      <c r="N3779"/>
      <c r="O3779"/>
      <c r="AD3779"/>
      <c r="AE3779"/>
    </row>
    <row r="3780" spans="14:31" x14ac:dyDescent="0.3">
      <c r="N3780"/>
      <c r="O3780"/>
      <c r="AD3780"/>
      <c r="AE3780"/>
    </row>
    <row r="3781" spans="14:31" x14ac:dyDescent="0.3">
      <c r="N3781"/>
      <c r="O3781"/>
      <c r="AD3781"/>
      <c r="AE3781"/>
    </row>
    <row r="3782" spans="14:31" x14ac:dyDescent="0.3">
      <c r="N3782"/>
      <c r="O3782"/>
      <c r="AD3782"/>
      <c r="AE3782"/>
    </row>
    <row r="3783" spans="14:31" x14ac:dyDescent="0.3">
      <c r="N3783"/>
      <c r="O3783"/>
      <c r="AD3783"/>
      <c r="AE3783"/>
    </row>
    <row r="3784" spans="14:31" x14ac:dyDescent="0.3">
      <c r="N3784"/>
      <c r="O3784"/>
      <c r="AD3784"/>
      <c r="AE3784"/>
    </row>
    <row r="3785" spans="14:31" x14ac:dyDescent="0.3">
      <c r="N3785"/>
      <c r="O3785"/>
      <c r="AD3785"/>
      <c r="AE3785"/>
    </row>
    <row r="3786" spans="14:31" x14ac:dyDescent="0.3">
      <c r="N3786"/>
      <c r="O3786"/>
      <c r="AD3786"/>
      <c r="AE3786"/>
    </row>
    <row r="3787" spans="14:31" x14ac:dyDescent="0.3">
      <c r="N3787"/>
      <c r="O3787"/>
      <c r="AD3787"/>
      <c r="AE3787"/>
    </row>
    <row r="3788" spans="14:31" x14ac:dyDescent="0.3">
      <c r="N3788"/>
      <c r="O3788"/>
      <c r="AD3788"/>
      <c r="AE3788"/>
    </row>
    <row r="3789" spans="14:31" x14ac:dyDescent="0.3">
      <c r="N3789"/>
      <c r="O3789"/>
      <c r="AD3789"/>
      <c r="AE3789"/>
    </row>
    <row r="3790" spans="14:31" x14ac:dyDescent="0.3">
      <c r="N3790"/>
      <c r="O3790"/>
      <c r="AD3790"/>
      <c r="AE3790"/>
    </row>
    <row r="3791" spans="14:31" x14ac:dyDescent="0.3">
      <c r="N3791"/>
      <c r="O3791"/>
      <c r="AD3791"/>
      <c r="AE3791"/>
    </row>
    <row r="3792" spans="14:31" x14ac:dyDescent="0.3">
      <c r="N3792"/>
      <c r="O3792"/>
      <c r="AD3792"/>
      <c r="AE3792"/>
    </row>
    <row r="3793" spans="14:31" x14ac:dyDescent="0.3">
      <c r="N3793"/>
      <c r="O3793"/>
      <c r="AD3793"/>
      <c r="AE3793"/>
    </row>
    <row r="3794" spans="14:31" x14ac:dyDescent="0.3">
      <c r="N3794"/>
      <c r="O3794"/>
      <c r="AD3794"/>
      <c r="AE3794"/>
    </row>
    <row r="3795" spans="14:31" x14ac:dyDescent="0.3">
      <c r="N3795"/>
      <c r="O3795"/>
      <c r="AD3795"/>
      <c r="AE3795"/>
    </row>
    <row r="3796" spans="14:31" x14ac:dyDescent="0.3">
      <c r="N3796"/>
      <c r="O3796"/>
      <c r="AD3796"/>
      <c r="AE3796"/>
    </row>
    <row r="3797" spans="14:31" x14ac:dyDescent="0.3">
      <c r="N3797"/>
      <c r="O3797"/>
      <c r="AD3797"/>
      <c r="AE3797"/>
    </row>
    <row r="3798" spans="14:31" x14ac:dyDescent="0.3">
      <c r="N3798"/>
      <c r="O3798"/>
      <c r="AD3798"/>
      <c r="AE3798"/>
    </row>
    <row r="3799" spans="14:31" x14ac:dyDescent="0.3">
      <c r="N3799"/>
      <c r="O3799"/>
      <c r="AD3799"/>
      <c r="AE3799"/>
    </row>
    <row r="3800" spans="14:31" x14ac:dyDescent="0.3">
      <c r="N3800"/>
      <c r="O3800"/>
      <c r="AD3800"/>
      <c r="AE3800"/>
    </row>
    <row r="3801" spans="14:31" x14ac:dyDescent="0.3">
      <c r="N3801"/>
      <c r="O3801"/>
      <c r="AD3801"/>
      <c r="AE3801"/>
    </row>
    <row r="3802" spans="14:31" x14ac:dyDescent="0.3">
      <c r="N3802"/>
      <c r="O3802"/>
      <c r="AD3802"/>
      <c r="AE3802"/>
    </row>
    <row r="3803" spans="14:31" x14ac:dyDescent="0.3">
      <c r="N3803"/>
      <c r="O3803"/>
      <c r="AD3803"/>
      <c r="AE3803"/>
    </row>
    <row r="3804" spans="14:31" x14ac:dyDescent="0.3">
      <c r="N3804"/>
      <c r="O3804"/>
      <c r="AD3804"/>
      <c r="AE3804"/>
    </row>
    <row r="3805" spans="14:31" x14ac:dyDescent="0.3">
      <c r="N3805"/>
      <c r="O3805"/>
      <c r="AD3805"/>
      <c r="AE3805"/>
    </row>
    <row r="3806" spans="14:31" x14ac:dyDescent="0.3">
      <c r="N3806"/>
      <c r="O3806"/>
      <c r="AD3806"/>
      <c r="AE3806"/>
    </row>
    <row r="3807" spans="14:31" x14ac:dyDescent="0.3">
      <c r="N3807"/>
      <c r="O3807"/>
      <c r="AD3807"/>
      <c r="AE3807"/>
    </row>
    <row r="3808" spans="14:31" x14ac:dyDescent="0.3">
      <c r="N3808"/>
      <c r="O3808"/>
      <c r="AD3808"/>
      <c r="AE3808"/>
    </row>
    <row r="3809" spans="14:31" x14ac:dyDescent="0.3">
      <c r="N3809"/>
      <c r="O3809"/>
      <c r="AD3809"/>
      <c r="AE3809"/>
    </row>
    <row r="3810" spans="14:31" x14ac:dyDescent="0.3">
      <c r="N3810"/>
      <c r="O3810"/>
      <c r="AD3810"/>
      <c r="AE3810"/>
    </row>
    <row r="3811" spans="14:31" x14ac:dyDescent="0.3">
      <c r="N3811"/>
      <c r="O3811"/>
      <c r="AD3811"/>
      <c r="AE3811"/>
    </row>
    <row r="3812" spans="14:31" x14ac:dyDescent="0.3">
      <c r="N3812"/>
      <c r="O3812"/>
      <c r="AD3812"/>
      <c r="AE3812"/>
    </row>
    <row r="3813" spans="14:31" x14ac:dyDescent="0.3">
      <c r="N3813"/>
      <c r="O3813"/>
      <c r="AD3813"/>
      <c r="AE3813"/>
    </row>
    <row r="3814" spans="14:31" x14ac:dyDescent="0.3">
      <c r="N3814"/>
      <c r="O3814"/>
      <c r="AD3814"/>
      <c r="AE3814"/>
    </row>
    <row r="3815" spans="14:31" x14ac:dyDescent="0.3">
      <c r="N3815"/>
      <c r="O3815"/>
      <c r="AD3815"/>
      <c r="AE3815"/>
    </row>
    <row r="3816" spans="14:31" x14ac:dyDescent="0.3">
      <c r="N3816"/>
      <c r="O3816"/>
      <c r="AD3816"/>
      <c r="AE3816"/>
    </row>
    <row r="3817" spans="14:31" x14ac:dyDescent="0.3">
      <c r="N3817"/>
      <c r="O3817"/>
      <c r="AD3817"/>
      <c r="AE3817"/>
    </row>
    <row r="3818" spans="14:31" x14ac:dyDescent="0.3">
      <c r="N3818"/>
      <c r="O3818"/>
      <c r="AD3818"/>
      <c r="AE3818"/>
    </row>
    <row r="3819" spans="14:31" x14ac:dyDescent="0.3">
      <c r="N3819"/>
      <c r="O3819"/>
      <c r="AD3819"/>
      <c r="AE3819"/>
    </row>
    <row r="3820" spans="14:31" x14ac:dyDescent="0.3">
      <c r="N3820"/>
      <c r="O3820"/>
      <c r="AD3820"/>
      <c r="AE3820"/>
    </row>
    <row r="3821" spans="14:31" x14ac:dyDescent="0.3">
      <c r="N3821"/>
      <c r="O3821"/>
      <c r="AD3821"/>
      <c r="AE3821"/>
    </row>
    <row r="3822" spans="14:31" x14ac:dyDescent="0.3">
      <c r="N3822"/>
      <c r="O3822"/>
      <c r="AD3822"/>
      <c r="AE3822"/>
    </row>
    <row r="3823" spans="14:31" x14ac:dyDescent="0.3">
      <c r="N3823"/>
      <c r="O3823"/>
      <c r="AD3823"/>
      <c r="AE3823"/>
    </row>
    <row r="3824" spans="14:31" x14ac:dyDescent="0.3">
      <c r="N3824"/>
      <c r="O3824"/>
      <c r="AD3824"/>
      <c r="AE3824"/>
    </row>
    <row r="3825" spans="14:31" x14ac:dyDescent="0.3">
      <c r="N3825"/>
      <c r="O3825"/>
      <c r="AD3825"/>
      <c r="AE3825"/>
    </row>
    <row r="3826" spans="14:31" x14ac:dyDescent="0.3">
      <c r="N3826"/>
      <c r="O3826"/>
      <c r="AD3826"/>
      <c r="AE3826"/>
    </row>
    <row r="3827" spans="14:31" x14ac:dyDescent="0.3">
      <c r="N3827"/>
      <c r="O3827"/>
      <c r="AD3827"/>
      <c r="AE3827"/>
    </row>
    <row r="3828" spans="14:31" x14ac:dyDescent="0.3">
      <c r="N3828"/>
      <c r="O3828"/>
      <c r="AD3828"/>
      <c r="AE3828"/>
    </row>
    <row r="3829" spans="14:31" x14ac:dyDescent="0.3">
      <c r="N3829"/>
      <c r="O3829"/>
      <c r="AD3829"/>
      <c r="AE3829"/>
    </row>
    <row r="3830" spans="14:31" x14ac:dyDescent="0.3">
      <c r="N3830"/>
      <c r="O3830"/>
      <c r="AD3830"/>
      <c r="AE3830"/>
    </row>
    <row r="3831" spans="14:31" x14ac:dyDescent="0.3">
      <c r="N3831"/>
      <c r="O3831"/>
      <c r="AD3831"/>
      <c r="AE3831"/>
    </row>
    <row r="3832" spans="14:31" x14ac:dyDescent="0.3">
      <c r="N3832"/>
      <c r="O3832"/>
      <c r="AD3832"/>
      <c r="AE3832"/>
    </row>
    <row r="3833" spans="14:31" x14ac:dyDescent="0.3">
      <c r="N3833"/>
      <c r="O3833"/>
      <c r="AD3833"/>
      <c r="AE3833"/>
    </row>
    <row r="3834" spans="14:31" x14ac:dyDescent="0.3">
      <c r="N3834"/>
      <c r="O3834"/>
      <c r="AD3834"/>
      <c r="AE3834"/>
    </row>
    <row r="3835" spans="14:31" x14ac:dyDescent="0.3">
      <c r="N3835"/>
      <c r="O3835"/>
      <c r="AD3835"/>
      <c r="AE3835"/>
    </row>
    <row r="3836" spans="14:31" x14ac:dyDescent="0.3">
      <c r="N3836"/>
      <c r="O3836"/>
      <c r="AD3836"/>
      <c r="AE3836"/>
    </row>
    <row r="3837" spans="14:31" x14ac:dyDescent="0.3">
      <c r="N3837"/>
      <c r="O3837"/>
      <c r="AD3837"/>
      <c r="AE3837"/>
    </row>
    <row r="3838" spans="14:31" x14ac:dyDescent="0.3">
      <c r="N3838"/>
      <c r="O3838"/>
      <c r="AD3838"/>
      <c r="AE3838"/>
    </row>
    <row r="3839" spans="14:31" x14ac:dyDescent="0.3">
      <c r="N3839"/>
      <c r="O3839"/>
      <c r="AD3839"/>
      <c r="AE3839"/>
    </row>
    <row r="3840" spans="14:31" x14ac:dyDescent="0.3">
      <c r="N3840"/>
      <c r="O3840"/>
      <c r="AD3840"/>
      <c r="AE3840"/>
    </row>
    <row r="3841" spans="14:31" x14ac:dyDescent="0.3">
      <c r="N3841"/>
      <c r="O3841"/>
      <c r="AD3841"/>
      <c r="AE3841"/>
    </row>
    <row r="3842" spans="14:31" x14ac:dyDescent="0.3">
      <c r="N3842"/>
      <c r="O3842"/>
      <c r="AD3842"/>
      <c r="AE3842"/>
    </row>
    <row r="3843" spans="14:31" x14ac:dyDescent="0.3">
      <c r="N3843"/>
      <c r="O3843"/>
      <c r="AD3843"/>
      <c r="AE3843"/>
    </row>
    <row r="3844" spans="14:31" x14ac:dyDescent="0.3">
      <c r="N3844"/>
      <c r="O3844"/>
      <c r="AD3844"/>
      <c r="AE3844"/>
    </row>
    <row r="3845" spans="14:31" x14ac:dyDescent="0.3">
      <c r="N3845"/>
      <c r="O3845"/>
      <c r="AD3845"/>
      <c r="AE3845"/>
    </row>
    <row r="3846" spans="14:31" x14ac:dyDescent="0.3">
      <c r="N3846"/>
      <c r="O3846"/>
      <c r="AD3846"/>
      <c r="AE3846"/>
    </row>
    <row r="3847" spans="14:31" x14ac:dyDescent="0.3">
      <c r="N3847"/>
      <c r="O3847"/>
      <c r="AD3847"/>
      <c r="AE3847"/>
    </row>
    <row r="3848" spans="14:31" x14ac:dyDescent="0.3">
      <c r="N3848"/>
      <c r="O3848"/>
      <c r="AD3848"/>
      <c r="AE3848"/>
    </row>
    <row r="3849" spans="14:31" x14ac:dyDescent="0.3">
      <c r="N3849"/>
      <c r="O3849"/>
      <c r="AD3849"/>
      <c r="AE3849"/>
    </row>
    <row r="3850" spans="14:31" x14ac:dyDescent="0.3">
      <c r="N3850"/>
      <c r="O3850"/>
      <c r="AD3850"/>
      <c r="AE3850"/>
    </row>
    <row r="3851" spans="14:31" x14ac:dyDescent="0.3">
      <c r="N3851"/>
      <c r="O3851"/>
      <c r="AD3851"/>
      <c r="AE3851"/>
    </row>
    <row r="3852" spans="14:31" x14ac:dyDescent="0.3">
      <c r="N3852"/>
      <c r="O3852"/>
      <c r="AD3852"/>
      <c r="AE3852"/>
    </row>
    <row r="3853" spans="14:31" x14ac:dyDescent="0.3">
      <c r="N3853"/>
      <c r="O3853"/>
      <c r="AD3853"/>
      <c r="AE3853"/>
    </row>
    <row r="3854" spans="14:31" x14ac:dyDescent="0.3">
      <c r="N3854"/>
      <c r="O3854"/>
      <c r="AD3854"/>
      <c r="AE3854"/>
    </row>
    <row r="3855" spans="14:31" x14ac:dyDescent="0.3">
      <c r="N3855"/>
      <c r="O3855"/>
      <c r="AD3855"/>
      <c r="AE3855"/>
    </row>
    <row r="3856" spans="14:31" x14ac:dyDescent="0.3">
      <c r="N3856"/>
      <c r="O3856"/>
      <c r="AD3856"/>
      <c r="AE3856"/>
    </row>
    <row r="3857" spans="14:31" x14ac:dyDescent="0.3">
      <c r="N3857"/>
      <c r="O3857"/>
      <c r="AD3857"/>
      <c r="AE3857"/>
    </row>
    <row r="3858" spans="14:31" x14ac:dyDescent="0.3">
      <c r="N3858"/>
      <c r="O3858"/>
      <c r="AD3858"/>
      <c r="AE3858"/>
    </row>
    <row r="3859" spans="14:31" x14ac:dyDescent="0.3">
      <c r="N3859"/>
      <c r="O3859"/>
      <c r="AD3859"/>
      <c r="AE3859"/>
    </row>
    <row r="3860" spans="14:31" x14ac:dyDescent="0.3">
      <c r="N3860"/>
      <c r="O3860"/>
      <c r="AD3860"/>
      <c r="AE3860"/>
    </row>
    <row r="3861" spans="14:31" x14ac:dyDescent="0.3">
      <c r="N3861"/>
      <c r="O3861"/>
      <c r="AD3861"/>
      <c r="AE3861"/>
    </row>
    <row r="3862" spans="14:31" x14ac:dyDescent="0.3">
      <c r="N3862"/>
      <c r="O3862"/>
      <c r="AD3862"/>
      <c r="AE3862"/>
    </row>
    <row r="3863" spans="14:31" x14ac:dyDescent="0.3">
      <c r="N3863"/>
      <c r="O3863"/>
      <c r="AD3863"/>
      <c r="AE3863"/>
    </row>
    <row r="3864" spans="14:31" x14ac:dyDescent="0.3">
      <c r="N3864"/>
      <c r="O3864"/>
      <c r="AD3864"/>
      <c r="AE3864"/>
    </row>
    <row r="3865" spans="14:31" x14ac:dyDescent="0.3">
      <c r="N3865"/>
      <c r="O3865"/>
      <c r="AD3865"/>
      <c r="AE3865"/>
    </row>
    <row r="3866" spans="14:31" x14ac:dyDescent="0.3">
      <c r="N3866"/>
      <c r="O3866"/>
      <c r="AD3866"/>
      <c r="AE3866"/>
    </row>
    <row r="3867" spans="14:31" x14ac:dyDescent="0.3">
      <c r="N3867"/>
      <c r="O3867"/>
      <c r="AD3867"/>
      <c r="AE3867"/>
    </row>
    <row r="3868" spans="14:31" x14ac:dyDescent="0.3">
      <c r="N3868"/>
      <c r="O3868"/>
      <c r="AD3868"/>
      <c r="AE3868"/>
    </row>
    <row r="3869" spans="14:31" x14ac:dyDescent="0.3">
      <c r="N3869"/>
      <c r="O3869"/>
      <c r="AD3869"/>
      <c r="AE3869"/>
    </row>
    <row r="3870" spans="14:31" x14ac:dyDescent="0.3">
      <c r="N3870"/>
      <c r="O3870"/>
      <c r="AD3870"/>
      <c r="AE3870"/>
    </row>
    <row r="3871" spans="14:31" x14ac:dyDescent="0.3">
      <c r="N3871"/>
      <c r="O3871"/>
      <c r="AD3871"/>
      <c r="AE3871"/>
    </row>
    <row r="3872" spans="14:31" x14ac:dyDescent="0.3">
      <c r="N3872"/>
      <c r="O3872"/>
      <c r="AD3872"/>
      <c r="AE3872"/>
    </row>
    <row r="3873" spans="14:31" x14ac:dyDescent="0.3">
      <c r="N3873"/>
      <c r="O3873"/>
      <c r="AD3873"/>
      <c r="AE3873"/>
    </row>
    <row r="3874" spans="14:31" x14ac:dyDescent="0.3">
      <c r="N3874"/>
      <c r="O3874"/>
      <c r="AD3874"/>
      <c r="AE3874"/>
    </row>
    <row r="3875" spans="14:31" x14ac:dyDescent="0.3">
      <c r="N3875"/>
      <c r="O3875"/>
      <c r="AD3875"/>
      <c r="AE3875"/>
    </row>
    <row r="3876" spans="14:31" x14ac:dyDescent="0.3">
      <c r="N3876"/>
      <c r="O3876"/>
      <c r="AD3876"/>
      <c r="AE3876"/>
    </row>
    <row r="3877" spans="14:31" x14ac:dyDescent="0.3">
      <c r="N3877"/>
      <c r="O3877"/>
      <c r="AD3877"/>
      <c r="AE3877"/>
    </row>
    <row r="3878" spans="14:31" x14ac:dyDescent="0.3">
      <c r="N3878"/>
      <c r="O3878"/>
      <c r="AD3878"/>
      <c r="AE3878"/>
    </row>
    <row r="3879" spans="14:31" x14ac:dyDescent="0.3">
      <c r="N3879"/>
      <c r="O3879"/>
      <c r="AD3879"/>
      <c r="AE3879"/>
    </row>
    <row r="3880" spans="14:31" x14ac:dyDescent="0.3">
      <c r="N3880"/>
      <c r="O3880"/>
      <c r="AD3880"/>
      <c r="AE3880"/>
    </row>
    <row r="3881" spans="14:31" x14ac:dyDescent="0.3">
      <c r="N3881"/>
      <c r="O3881"/>
      <c r="AD3881"/>
      <c r="AE3881"/>
    </row>
    <row r="3882" spans="14:31" x14ac:dyDescent="0.3">
      <c r="N3882"/>
      <c r="O3882"/>
      <c r="AD3882"/>
      <c r="AE3882"/>
    </row>
    <row r="3883" spans="14:31" x14ac:dyDescent="0.3">
      <c r="N3883"/>
      <c r="O3883"/>
      <c r="AD3883"/>
      <c r="AE3883"/>
    </row>
    <row r="3884" spans="14:31" x14ac:dyDescent="0.3">
      <c r="N3884"/>
      <c r="O3884"/>
      <c r="AD3884"/>
      <c r="AE3884"/>
    </row>
    <row r="3885" spans="14:31" x14ac:dyDescent="0.3">
      <c r="N3885"/>
      <c r="O3885"/>
      <c r="AD3885"/>
      <c r="AE3885"/>
    </row>
    <row r="3886" spans="14:31" x14ac:dyDescent="0.3">
      <c r="N3886"/>
      <c r="O3886"/>
      <c r="AD3886"/>
      <c r="AE3886"/>
    </row>
    <row r="3887" spans="14:31" x14ac:dyDescent="0.3">
      <c r="N3887"/>
      <c r="O3887"/>
      <c r="AD3887"/>
      <c r="AE3887"/>
    </row>
    <row r="3888" spans="14:31" x14ac:dyDescent="0.3">
      <c r="N3888"/>
      <c r="O3888"/>
      <c r="AD3888"/>
      <c r="AE3888"/>
    </row>
    <row r="3889" spans="14:31" x14ac:dyDescent="0.3">
      <c r="N3889"/>
      <c r="O3889"/>
      <c r="AD3889"/>
      <c r="AE3889"/>
    </row>
    <row r="3890" spans="14:31" x14ac:dyDescent="0.3">
      <c r="N3890"/>
      <c r="O3890"/>
      <c r="AD3890"/>
      <c r="AE3890"/>
    </row>
    <row r="3891" spans="14:31" x14ac:dyDescent="0.3">
      <c r="N3891"/>
      <c r="O3891"/>
      <c r="AD3891"/>
      <c r="AE3891"/>
    </row>
    <row r="3892" spans="14:31" x14ac:dyDescent="0.3">
      <c r="N3892"/>
      <c r="O3892"/>
      <c r="AD3892"/>
      <c r="AE3892"/>
    </row>
    <row r="3893" spans="14:31" x14ac:dyDescent="0.3">
      <c r="N3893"/>
      <c r="O3893"/>
      <c r="AD3893"/>
      <c r="AE3893"/>
    </row>
    <row r="3894" spans="14:31" x14ac:dyDescent="0.3">
      <c r="N3894"/>
      <c r="O3894"/>
      <c r="AD3894"/>
      <c r="AE3894"/>
    </row>
    <row r="3895" spans="14:31" x14ac:dyDescent="0.3">
      <c r="N3895"/>
      <c r="O3895"/>
      <c r="AD3895"/>
      <c r="AE3895"/>
    </row>
    <row r="3896" spans="14:31" x14ac:dyDescent="0.3">
      <c r="N3896"/>
      <c r="O3896"/>
      <c r="AD3896"/>
      <c r="AE3896"/>
    </row>
    <row r="3897" spans="14:31" x14ac:dyDescent="0.3">
      <c r="N3897"/>
      <c r="O3897"/>
      <c r="AD3897"/>
      <c r="AE3897"/>
    </row>
    <row r="3898" spans="14:31" x14ac:dyDescent="0.3">
      <c r="N3898"/>
      <c r="O3898"/>
      <c r="AD3898"/>
      <c r="AE3898"/>
    </row>
    <row r="3899" spans="14:31" x14ac:dyDescent="0.3">
      <c r="N3899"/>
      <c r="O3899"/>
      <c r="AD3899"/>
      <c r="AE3899"/>
    </row>
    <row r="3900" spans="14:31" x14ac:dyDescent="0.3">
      <c r="N3900"/>
      <c r="O3900"/>
      <c r="AD3900"/>
      <c r="AE3900"/>
    </row>
    <row r="3901" spans="14:31" x14ac:dyDescent="0.3">
      <c r="N3901"/>
      <c r="O3901"/>
      <c r="AD3901"/>
      <c r="AE3901"/>
    </row>
    <row r="3902" spans="14:31" x14ac:dyDescent="0.3">
      <c r="N3902"/>
      <c r="O3902"/>
      <c r="AD3902"/>
      <c r="AE3902"/>
    </row>
    <row r="3903" spans="14:31" x14ac:dyDescent="0.3">
      <c r="N3903"/>
      <c r="O3903"/>
      <c r="AD3903"/>
      <c r="AE3903"/>
    </row>
    <row r="3904" spans="14:31" x14ac:dyDescent="0.3">
      <c r="N3904"/>
      <c r="O3904"/>
      <c r="AD3904"/>
      <c r="AE3904"/>
    </row>
    <row r="3905" spans="14:31" x14ac:dyDescent="0.3">
      <c r="N3905"/>
      <c r="O3905"/>
      <c r="AD3905"/>
      <c r="AE3905"/>
    </row>
    <row r="3906" spans="14:31" x14ac:dyDescent="0.3">
      <c r="N3906"/>
      <c r="O3906"/>
      <c r="AD3906"/>
      <c r="AE3906"/>
    </row>
    <row r="3907" spans="14:31" x14ac:dyDescent="0.3">
      <c r="N3907"/>
      <c r="O3907"/>
      <c r="AD3907"/>
      <c r="AE3907"/>
    </row>
    <row r="3908" spans="14:31" x14ac:dyDescent="0.3">
      <c r="N3908"/>
      <c r="O3908"/>
      <c r="AD3908"/>
      <c r="AE3908"/>
    </row>
    <row r="3909" spans="14:31" x14ac:dyDescent="0.3">
      <c r="N3909"/>
      <c r="O3909"/>
      <c r="AD3909"/>
      <c r="AE3909"/>
    </row>
    <row r="3910" spans="14:31" x14ac:dyDescent="0.3">
      <c r="N3910"/>
      <c r="O3910"/>
      <c r="AD3910"/>
      <c r="AE3910"/>
    </row>
    <row r="3911" spans="14:31" x14ac:dyDescent="0.3">
      <c r="N3911"/>
      <c r="O3911"/>
      <c r="AD3911"/>
      <c r="AE3911"/>
    </row>
    <row r="3912" spans="14:31" x14ac:dyDescent="0.3">
      <c r="N3912"/>
      <c r="O3912"/>
      <c r="AD3912"/>
      <c r="AE3912"/>
    </row>
    <row r="3913" spans="14:31" x14ac:dyDescent="0.3">
      <c r="N3913"/>
      <c r="O3913"/>
      <c r="AD3913"/>
      <c r="AE3913"/>
    </row>
    <row r="3914" spans="14:31" x14ac:dyDescent="0.3">
      <c r="N3914"/>
      <c r="O3914"/>
      <c r="AD3914"/>
      <c r="AE3914"/>
    </row>
    <row r="3915" spans="14:31" x14ac:dyDescent="0.3">
      <c r="N3915"/>
      <c r="O3915"/>
      <c r="AD3915"/>
      <c r="AE3915"/>
    </row>
    <row r="3916" spans="14:31" x14ac:dyDescent="0.3">
      <c r="N3916"/>
      <c r="O3916"/>
      <c r="AD3916"/>
      <c r="AE3916"/>
    </row>
    <row r="3917" spans="14:31" x14ac:dyDescent="0.3">
      <c r="N3917"/>
      <c r="O3917"/>
      <c r="AD3917"/>
      <c r="AE3917"/>
    </row>
    <row r="3918" spans="14:31" x14ac:dyDescent="0.3">
      <c r="N3918"/>
      <c r="O3918"/>
      <c r="AD3918"/>
      <c r="AE3918"/>
    </row>
    <row r="3919" spans="14:31" x14ac:dyDescent="0.3">
      <c r="N3919"/>
      <c r="O3919"/>
      <c r="AD3919"/>
      <c r="AE3919"/>
    </row>
    <row r="3920" spans="14:31" x14ac:dyDescent="0.3">
      <c r="N3920"/>
      <c r="O3920"/>
      <c r="AD3920"/>
      <c r="AE3920"/>
    </row>
    <row r="3921" spans="14:31" x14ac:dyDescent="0.3">
      <c r="N3921"/>
      <c r="O3921"/>
      <c r="AD3921"/>
      <c r="AE3921"/>
    </row>
    <row r="3922" spans="14:31" x14ac:dyDescent="0.3">
      <c r="N3922"/>
      <c r="O3922"/>
      <c r="AD3922"/>
      <c r="AE3922"/>
    </row>
    <row r="3923" spans="14:31" x14ac:dyDescent="0.3">
      <c r="N3923"/>
      <c r="O3923"/>
      <c r="AD3923"/>
      <c r="AE3923"/>
    </row>
    <row r="3924" spans="14:31" x14ac:dyDescent="0.3">
      <c r="N3924"/>
      <c r="O3924"/>
      <c r="AD3924"/>
      <c r="AE3924"/>
    </row>
    <row r="3925" spans="14:31" x14ac:dyDescent="0.3">
      <c r="N3925"/>
      <c r="O3925"/>
      <c r="AD3925"/>
      <c r="AE3925"/>
    </row>
    <row r="3926" spans="14:31" x14ac:dyDescent="0.3">
      <c r="N3926"/>
      <c r="O3926"/>
      <c r="AD3926"/>
      <c r="AE3926"/>
    </row>
    <row r="3927" spans="14:31" x14ac:dyDescent="0.3">
      <c r="N3927"/>
      <c r="O3927"/>
      <c r="AD3927"/>
      <c r="AE3927"/>
    </row>
    <row r="3928" spans="14:31" x14ac:dyDescent="0.3">
      <c r="N3928"/>
      <c r="O3928"/>
      <c r="AD3928"/>
      <c r="AE3928"/>
    </row>
    <row r="3929" spans="14:31" x14ac:dyDescent="0.3">
      <c r="N3929"/>
      <c r="O3929"/>
      <c r="AD3929"/>
      <c r="AE3929"/>
    </row>
    <row r="3930" spans="14:31" x14ac:dyDescent="0.3">
      <c r="N3930"/>
      <c r="O3930"/>
      <c r="AD3930"/>
      <c r="AE3930"/>
    </row>
    <row r="3931" spans="14:31" x14ac:dyDescent="0.3">
      <c r="N3931"/>
      <c r="O3931"/>
      <c r="AD3931"/>
      <c r="AE3931"/>
    </row>
    <row r="3932" spans="14:31" x14ac:dyDescent="0.3">
      <c r="N3932"/>
      <c r="O3932"/>
      <c r="AD3932"/>
      <c r="AE3932"/>
    </row>
    <row r="3933" spans="14:31" x14ac:dyDescent="0.3">
      <c r="N3933"/>
      <c r="O3933"/>
      <c r="AD3933"/>
      <c r="AE3933"/>
    </row>
    <row r="3934" spans="14:31" x14ac:dyDescent="0.3">
      <c r="N3934"/>
      <c r="O3934"/>
      <c r="AD3934"/>
      <c r="AE3934"/>
    </row>
    <row r="3935" spans="14:31" x14ac:dyDescent="0.3">
      <c r="N3935"/>
      <c r="O3935"/>
      <c r="AD3935"/>
      <c r="AE3935"/>
    </row>
    <row r="3936" spans="14:31" x14ac:dyDescent="0.3">
      <c r="N3936"/>
      <c r="O3936"/>
      <c r="AD3936"/>
      <c r="AE3936"/>
    </row>
    <row r="3937" spans="14:31" x14ac:dyDescent="0.3">
      <c r="N3937"/>
      <c r="O3937"/>
      <c r="AD3937"/>
      <c r="AE3937"/>
    </row>
    <row r="3938" spans="14:31" x14ac:dyDescent="0.3">
      <c r="N3938"/>
      <c r="O3938"/>
      <c r="AD3938"/>
      <c r="AE3938"/>
    </row>
    <row r="3939" spans="14:31" x14ac:dyDescent="0.3">
      <c r="N3939"/>
      <c r="O3939"/>
      <c r="AD3939"/>
      <c r="AE3939"/>
    </row>
    <row r="3940" spans="14:31" x14ac:dyDescent="0.3">
      <c r="N3940"/>
      <c r="O3940"/>
      <c r="AD3940"/>
      <c r="AE3940"/>
    </row>
    <row r="3941" spans="14:31" x14ac:dyDescent="0.3">
      <c r="N3941"/>
      <c r="O3941"/>
      <c r="AD3941"/>
      <c r="AE3941"/>
    </row>
    <row r="3942" spans="14:31" x14ac:dyDescent="0.3">
      <c r="N3942"/>
      <c r="O3942"/>
      <c r="AD3942"/>
      <c r="AE3942"/>
    </row>
    <row r="3943" spans="14:31" x14ac:dyDescent="0.3">
      <c r="N3943"/>
      <c r="O3943"/>
      <c r="AD3943"/>
      <c r="AE3943"/>
    </row>
    <row r="3944" spans="14:31" x14ac:dyDescent="0.3">
      <c r="N3944"/>
      <c r="O3944"/>
      <c r="AD3944"/>
      <c r="AE3944"/>
    </row>
    <row r="3945" spans="14:31" x14ac:dyDescent="0.3">
      <c r="N3945"/>
      <c r="O3945"/>
      <c r="AD3945"/>
      <c r="AE3945"/>
    </row>
    <row r="3946" spans="14:31" x14ac:dyDescent="0.3">
      <c r="N3946"/>
      <c r="O3946"/>
      <c r="AD3946"/>
      <c r="AE3946"/>
    </row>
    <row r="3947" spans="14:31" x14ac:dyDescent="0.3">
      <c r="N3947"/>
      <c r="O3947"/>
      <c r="AD3947"/>
      <c r="AE3947"/>
    </row>
    <row r="3948" spans="14:31" x14ac:dyDescent="0.3">
      <c r="N3948"/>
      <c r="O3948"/>
      <c r="AD3948"/>
      <c r="AE3948"/>
    </row>
    <row r="3949" spans="14:31" x14ac:dyDescent="0.3">
      <c r="N3949"/>
      <c r="O3949"/>
      <c r="AD3949"/>
      <c r="AE3949"/>
    </row>
    <row r="3950" spans="14:31" x14ac:dyDescent="0.3">
      <c r="N3950"/>
      <c r="O3950"/>
      <c r="AD3950"/>
      <c r="AE3950"/>
    </row>
    <row r="3951" spans="14:31" x14ac:dyDescent="0.3">
      <c r="N3951"/>
      <c r="O3951"/>
      <c r="AD3951"/>
      <c r="AE3951"/>
    </row>
    <row r="3952" spans="14:31" x14ac:dyDescent="0.3">
      <c r="N3952"/>
      <c r="O3952"/>
      <c r="AD3952"/>
      <c r="AE3952"/>
    </row>
    <row r="3953" spans="14:31" x14ac:dyDescent="0.3">
      <c r="N3953"/>
      <c r="O3953"/>
      <c r="AD3953"/>
      <c r="AE3953"/>
    </row>
    <row r="3954" spans="14:31" x14ac:dyDescent="0.3">
      <c r="N3954"/>
      <c r="O3954"/>
      <c r="AD3954"/>
      <c r="AE3954"/>
    </row>
    <row r="3955" spans="14:31" x14ac:dyDescent="0.3">
      <c r="N3955"/>
      <c r="O3955"/>
      <c r="AD3955"/>
      <c r="AE3955"/>
    </row>
    <row r="3956" spans="14:31" x14ac:dyDescent="0.3">
      <c r="N3956"/>
      <c r="O3956"/>
      <c r="AD3956"/>
      <c r="AE3956"/>
    </row>
    <row r="3957" spans="14:31" x14ac:dyDescent="0.3">
      <c r="N3957"/>
      <c r="O3957"/>
      <c r="AD3957"/>
      <c r="AE3957"/>
    </row>
    <row r="3958" spans="14:31" x14ac:dyDescent="0.3">
      <c r="N3958"/>
      <c r="O3958"/>
      <c r="AD3958"/>
      <c r="AE3958"/>
    </row>
    <row r="3959" spans="14:31" x14ac:dyDescent="0.3">
      <c r="N3959"/>
      <c r="O3959"/>
      <c r="AD3959"/>
      <c r="AE3959"/>
    </row>
    <row r="3960" spans="14:31" x14ac:dyDescent="0.3">
      <c r="N3960"/>
      <c r="O3960"/>
      <c r="AD3960"/>
      <c r="AE3960"/>
    </row>
    <row r="3961" spans="14:31" x14ac:dyDescent="0.3">
      <c r="N3961"/>
      <c r="O3961"/>
      <c r="AD3961"/>
      <c r="AE3961"/>
    </row>
    <row r="3962" spans="14:31" x14ac:dyDescent="0.3">
      <c r="N3962"/>
      <c r="O3962"/>
      <c r="AD3962"/>
      <c r="AE3962"/>
    </row>
    <row r="3963" spans="14:31" x14ac:dyDescent="0.3">
      <c r="N3963"/>
      <c r="O3963"/>
      <c r="AD3963"/>
      <c r="AE3963"/>
    </row>
    <row r="3964" spans="14:31" x14ac:dyDescent="0.3">
      <c r="N3964"/>
      <c r="O3964"/>
      <c r="AD3964"/>
      <c r="AE3964"/>
    </row>
    <row r="3965" spans="14:31" x14ac:dyDescent="0.3">
      <c r="N3965"/>
      <c r="O3965"/>
      <c r="AD3965"/>
      <c r="AE3965"/>
    </row>
    <row r="3966" spans="14:31" x14ac:dyDescent="0.3">
      <c r="N3966"/>
      <c r="O3966"/>
      <c r="AD3966"/>
      <c r="AE3966"/>
    </row>
    <row r="3967" spans="14:31" x14ac:dyDescent="0.3">
      <c r="N3967"/>
      <c r="O3967"/>
      <c r="AD3967"/>
      <c r="AE3967"/>
    </row>
    <row r="3968" spans="14:31" x14ac:dyDescent="0.3">
      <c r="N3968"/>
      <c r="O3968"/>
      <c r="AD3968"/>
      <c r="AE3968"/>
    </row>
    <row r="3969" spans="14:31" x14ac:dyDescent="0.3">
      <c r="N3969"/>
      <c r="O3969"/>
      <c r="AD3969"/>
      <c r="AE3969"/>
    </row>
    <row r="3970" spans="14:31" x14ac:dyDescent="0.3">
      <c r="N3970"/>
      <c r="O3970"/>
      <c r="AD3970"/>
      <c r="AE3970"/>
    </row>
    <row r="3971" spans="14:31" x14ac:dyDescent="0.3">
      <c r="N3971"/>
      <c r="O3971"/>
      <c r="AD3971"/>
      <c r="AE3971"/>
    </row>
    <row r="3972" spans="14:31" x14ac:dyDescent="0.3">
      <c r="N3972"/>
      <c r="O3972"/>
      <c r="AD3972"/>
      <c r="AE3972"/>
    </row>
    <row r="3973" spans="14:31" x14ac:dyDescent="0.3">
      <c r="N3973"/>
      <c r="O3973"/>
      <c r="AD3973"/>
      <c r="AE3973"/>
    </row>
    <row r="3974" spans="14:31" x14ac:dyDescent="0.3">
      <c r="N3974"/>
      <c r="O3974"/>
      <c r="AD3974"/>
      <c r="AE3974"/>
    </row>
    <row r="3975" spans="14:31" x14ac:dyDescent="0.3">
      <c r="N3975"/>
      <c r="O3975"/>
      <c r="AD3975"/>
      <c r="AE3975"/>
    </row>
    <row r="3976" spans="14:31" x14ac:dyDescent="0.3">
      <c r="N3976"/>
      <c r="O3976"/>
      <c r="AD3976"/>
      <c r="AE3976"/>
    </row>
    <row r="3977" spans="14:31" x14ac:dyDescent="0.3">
      <c r="N3977"/>
      <c r="O3977"/>
      <c r="AD3977"/>
      <c r="AE3977"/>
    </row>
    <row r="3978" spans="14:31" x14ac:dyDescent="0.3">
      <c r="N3978"/>
      <c r="O3978"/>
      <c r="AD3978"/>
      <c r="AE3978"/>
    </row>
    <row r="3979" spans="14:31" x14ac:dyDescent="0.3">
      <c r="N3979"/>
      <c r="O3979"/>
      <c r="AD3979"/>
      <c r="AE3979"/>
    </row>
    <row r="3980" spans="14:31" x14ac:dyDescent="0.3">
      <c r="N3980"/>
      <c r="O3980"/>
      <c r="AD3980"/>
      <c r="AE3980"/>
    </row>
    <row r="3981" spans="14:31" x14ac:dyDescent="0.3">
      <c r="N3981"/>
      <c r="O3981"/>
      <c r="AD3981"/>
      <c r="AE3981"/>
    </row>
    <row r="3982" spans="14:31" x14ac:dyDescent="0.3">
      <c r="N3982"/>
      <c r="O3982"/>
      <c r="AD3982"/>
      <c r="AE3982"/>
    </row>
    <row r="3983" spans="14:31" x14ac:dyDescent="0.3">
      <c r="N3983"/>
      <c r="O3983"/>
      <c r="AD3983"/>
      <c r="AE3983"/>
    </row>
    <row r="3984" spans="14:31" x14ac:dyDescent="0.3">
      <c r="N3984"/>
      <c r="O3984"/>
      <c r="AD3984"/>
      <c r="AE3984"/>
    </row>
    <row r="3985" spans="14:31" x14ac:dyDescent="0.3">
      <c r="N3985"/>
      <c r="O3985"/>
      <c r="AD3985"/>
      <c r="AE3985"/>
    </row>
    <row r="3986" spans="14:31" x14ac:dyDescent="0.3">
      <c r="N3986"/>
      <c r="O3986"/>
      <c r="AD3986"/>
      <c r="AE3986"/>
    </row>
    <row r="3987" spans="14:31" x14ac:dyDescent="0.3">
      <c r="N3987"/>
      <c r="O3987"/>
      <c r="AD3987"/>
      <c r="AE3987"/>
    </row>
    <row r="3988" spans="14:31" x14ac:dyDescent="0.3">
      <c r="N3988"/>
      <c r="O3988"/>
      <c r="AD3988"/>
      <c r="AE3988"/>
    </row>
    <row r="3989" spans="14:31" x14ac:dyDescent="0.3">
      <c r="N3989"/>
      <c r="O3989"/>
      <c r="AD3989"/>
      <c r="AE3989"/>
    </row>
    <row r="3990" spans="14:31" x14ac:dyDescent="0.3">
      <c r="N3990"/>
      <c r="O3990"/>
      <c r="AD3990"/>
      <c r="AE3990"/>
    </row>
    <row r="3991" spans="14:31" x14ac:dyDescent="0.3">
      <c r="N3991"/>
      <c r="O3991"/>
      <c r="AD3991"/>
      <c r="AE3991"/>
    </row>
    <row r="3992" spans="14:31" x14ac:dyDescent="0.3">
      <c r="N3992"/>
      <c r="O3992"/>
      <c r="AD3992"/>
      <c r="AE3992"/>
    </row>
    <row r="3993" spans="14:31" x14ac:dyDescent="0.3">
      <c r="N3993"/>
      <c r="O3993"/>
      <c r="AD3993"/>
      <c r="AE3993"/>
    </row>
    <row r="3994" spans="14:31" x14ac:dyDescent="0.3">
      <c r="N3994"/>
      <c r="O3994"/>
      <c r="AD3994"/>
      <c r="AE3994"/>
    </row>
    <row r="3995" spans="14:31" x14ac:dyDescent="0.3">
      <c r="N3995"/>
      <c r="O3995"/>
      <c r="AD3995"/>
      <c r="AE3995"/>
    </row>
    <row r="3996" spans="14:31" x14ac:dyDescent="0.3">
      <c r="N3996"/>
      <c r="O3996"/>
      <c r="AD3996"/>
      <c r="AE3996"/>
    </row>
    <row r="3997" spans="14:31" x14ac:dyDescent="0.3">
      <c r="N3997"/>
      <c r="O3997"/>
      <c r="AD3997"/>
      <c r="AE3997"/>
    </row>
    <row r="3998" spans="14:31" x14ac:dyDescent="0.3">
      <c r="N3998"/>
      <c r="O3998"/>
      <c r="AD3998"/>
      <c r="AE3998"/>
    </row>
    <row r="3999" spans="14:31" x14ac:dyDescent="0.3">
      <c r="N3999"/>
      <c r="O3999"/>
      <c r="AD3999"/>
      <c r="AE3999"/>
    </row>
    <row r="4000" spans="14:31" x14ac:dyDescent="0.3">
      <c r="N4000"/>
      <c r="O4000"/>
      <c r="AD4000"/>
      <c r="AE4000"/>
    </row>
    <row r="4001" spans="14:31" x14ac:dyDescent="0.3">
      <c r="N4001"/>
      <c r="O4001"/>
      <c r="AD4001"/>
      <c r="AE4001"/>
    </row>
    <row r="4002" spans="14:31" x14ac:dyDescent="0.3">
      <c r="N4002"/>
      <c r="O4002"/>
      <c r="AD4002"/>
      <c r="AE4002"/>
    </row>
    <row r="4003" spans="14:31" x14ac:dyDescent="0.3">
      <c r="N4003"/>
      <c r="O4003"/>
      <c r="AD4003"/>
      <c r="AE4003"/>
    </row>
    <row r="4004" spans="14:31" x14ac:dyDescent="0.3">
      <c r="N4004"/>
      <c r="O4004"/>
      <c r="AD4004"/>
      <c r="AE4004"/>
    </row>
    <row r="4005" spans="14:31" x14ac:dyDescent="0.3">
      <c r="N4005"/>
      <c r="O4005"/>
      <c r="AD4005"/>
      <c r="AE4005"/>
    </row>
    <row r="4006" spans="14:31" x14ac:dyDescent="0.3">
      <c r="N4006"/>
      <c r="O4006"/>
      <c r="AD4006"/>
      <c r="AE4006"/>
    </row>
    <row r="4007" spans="14:31" x14ac:dyDescent="0.3">
      <c r="N4007"/>
      <c r="O4007"/>
      <c r="AD4007"/>
      <c r="AE4007"/>
    </row>
    <row r="4008" spans="14:31" x14ac:dyDescent="0.3">
      <c r="N4008"/>
      <c r="O4008"/>
      <c r="AD4008"/>
      <c r="AE4008"/>
    </row>
    <row r="4009" spans="14:31" x14ac:dyDescent="0.3">
      <c r="N4009"/>
      <c r="O4009"/>
      <c r="AD4009"/>
      <c r="AE4009"/>
    </row>
    <row r="4010" spans="14:31" x14ac:dyDescent="0.3">
      <c r="N4010"/>
      <c r="O4010"/>
      <c r="AD4010"/>
      <c r="AE4010"/>
    </row>
    <row r="4011" spans="14:31" x14ac:dyDescent="0.3">
      <c r="N4011"/>
      <c r="O4011"/>
      <c r="AD4011"/>
      <c r="AE4011"/>
    </row>
    <row r="4012" spans="14:31" x14ac:dyDescent="0.3">
      <c r="N4012"/>
      <c r="O4012"/>
      <c r="AD4012"/>
      <c r="AE4012"/>
    </row>
    <row r="4013" spans="14:31" x14ac:dyDescent="0.3">
      <c r="N4013"/>
      <c r="O4013"/>
      <c r="AD4013"/>
      <c r="AE4013"/>
    </row>
    <row r="4014" spans="14:31" x14ac:dyDescent="0.3">
      <c r="N4014"/>
      <c r="O4014"/>
      <c r="AD4014"/>
      <c r="AE4014"/>
    </row>
    <row r="4015" spans="14:31" x14ac:dyDescent="0.3">
      <c r="N4015"/>
      <c r="O4015"/>
      <c r="AD4015"/>
      <c r="AE4015"/>
    </row>
    <row r="4016" spans="14:31" x14ac:dyDescent="0.3">
      <c r="N4016"/>
      <c r="O4016"/>
      <c r="AD4016"/>
      <c r="AE4016"/>
    </row>
    <row r="4017" spans="14:31" x14ac:dyDescent="0.3">
      <c r="N4017"/>
      <c r="O4017"/>
      <c r="AD4017"/>
      <c r="AE4017"/>
    </row>
    <row r="4018" spans="14:31" x14ac:dyDescent="0.3">
      <c r="N4018"/>
      <c r="O4018"/>
      <c r="AD4018"/>
      <c r="AE4018"/>
    </row>
    <row r="4019" spans="14:31" x14ac:dyDescent="0.3">
      <c r="N4019"/>
      <c r="O4019"/>
      <c r="AD4019"/>
      <c r="AE4019"/>
    </row>
    <row r="4020" spans="14:31" x14ac:dyDescent="0.3">
      <c r="N4020"/>
      <c r="O4020"/>
      <c r="AD4020"/>
      <c r="AE4020"/>
    </row>
    <row r="4021" spans="14:31" x14ac:dyDescent="0.3">
      <c r="N4021"/>
      <c r="O4021"/>
      <c r="AD4021"/>
      <c r="AE4021"/>
    </row>
    <row r="4022" spans="14:31" x14ac:dyDescent="0.3">
      <c r="N4022"/>
      <c r="O4022"/>
      <c r="AD4022"/>
      <c r="AE4022"/>
    </row>
    <row r="4023" spans="14:31" x14ac:dyDescent="0.3">
      <c r="N4023"/>
      <c r="O4023"/>
      <c r="AD4023"/>
      <c r="AE4023"/>
    </row>
    <row r="4024" spans="14:31" x14ac:dyDescent="0.3">
      <c r="N4024"/>
      <c r="O4024"/>
      <c r="AD4024"/>
      <c r="AE4024"/>
    </row>
    <row r="4025" spans="14:31" x14ac:dyDescent="0.3">
      <c r="N4025"/>
      <c r="O4025"/>
      <c r="AD4025"/>
      <c r="AE4025"/>
    </row>
    <row r="4026" spans="14:31" x14ac:dyDescent="0.3">
      <c r="N4026"/>
      <c r="O4026"/>
      <c r="AD4026"/>
      <c r="AE4026"/>
    </row>
    <row r="4027" spans="14:31" x14ac:dyDescent="0.3">
      <c r="N4027"/>
      <c r="O4027"/>
      <c r="AD4027"/>
      <c r="AE4027"/>
    </row>
    <row r="4028" spans="14:31" x14ac:dyDescent="0.3">
      <c r="N4028"/>
      <c r="O4028"/>
      <c r="AD4028"/>
      <c r="AE4028"/>
    </row>
    <row r="4029" spans="14:31" x14ac:dyDescent="0.3">
      <c r="N4029"/>
      <c r="O4029"/>
      <c r="AD4029"/>
      <c r="AE4029"/>
    </row>
    <row r="4030" spans="14:31" x14ac:dyDescent="0.3">
      <c r="N4030"/>
      <c r="O4030"/>
      <c r="AD4030"/>
      <c r="AE4030"/>
    </row>
    <row r="4031" spans="14:31" x14ac:dyDescent="0.3">
      <c r="N4031"/>
      <c r="O4031"/>
      <c r="AD4031"/>
      <c r="AE4031"/>
    </row>
    <row r="4032" spans="14:31" x14ac:dyDescent="0.3">
      <c r="N4032"/>
      <c r="O4032"/>
      <c r="AD4032"/>
      <c r="AE4032"/>
    </row>
    <row r="4033" spans="14:31" x14ac:dyDescent="0.3">
      <c r="N4033"/>
      <c r="O4033"/>
      <c r="AD4033"/>
      <c r="AE4033"/>
    </row>
    <row r="4034" spans="14:31" x14ac:dyDescent="0.3">
      <c r="N4034"/>
      <c r="O4034"/>
      <c r="AD4034"/>
      <c r="AE4034"/>
    </row>
    <row r="4035" spans="14:31" x14ac:dyDescent="0.3">
      <c r="N4035"/>
      <c r="O4035"/>
      <c r="AD4035"/>
      <c r="AE4035"/>
    </row>
    <row r="4036" spans="14:31" x14ac:dyDescent="0.3">
      <c r="N4036"/>
      <c r="O4036"/>
      <c r="AD4036"/>
      <c r="AE4036"/>
    </row>
    <row r="4037" spans="14:31" x14ac:dyDescent="0.3">
      <c r="N4037"/>
      <c r="O4037"/>
      <c r="AD4037"/>
      <c r="AE4037"/>
    </row>
    <row r="4038" spans="14:31" x14ac:dyDescent="0.3">
      <c r="N4038"/>
      <c r="O4038"/>
      <c r="AD4038"/>
      <c r="AE4038"/>
    </row>
    <row r="4039" spans="14:31" x14ac:dyDescent="0.3">
      <c r="N4039"/>
      <c r="O4039"/>
      <c r="AD4039"/>
      <c r="AE4039"/>
    </row>
    <row r="4040" spans="14:31" x14ac:dyDescent="0.3">
      <c r="N4040"/>
      <c r="O4040"/>
      <c r="AD4040"/>
      <c r="AE4040"/>
    </row>
    <row r="4041" spans="14:31" x14ac:dyDescent="0.3">
      <c r="N4041"/>
      <c r="O4041"/>
      <c r="AD4041"/>
      <c r="AE4041"/>
    </row>
    <row r="4042" spans="14:31" x14ac:dyDescent="0.3">
      <c r="N4042"/>
      <c r="O4042"/>
      <c r="AD4042"/>
      <c r="AE4042"/>
    </row>
    <row r="4043" spans="14:31" x14ac:dyDescent="0.3">
      <c r="N4043"/>
      <c r="O4043"/>
      <c r="AD4043"/>
      <c r="AE4043"/>
    </row>
    <row r="4044" spans="14:31" x14ac:dyDescent="0.3">
      <c r="N4044"/>
      <c r="O4044"/>
      <c r="AD4044"/>
      <c r="AE4044"/>
    </row>
    <row r="4045" spans="14:31" x14ac:dyDescent="0.3">
      <c r="N4045"/>
      <c r="O4045"/>
      <c r="AD4045"/>
      <c r="AE4045"/>
    </row>
    <row r="4046" spans="14:31" x14ac:dyDescent="0.3">
      <c r="N4046"/>
      <c r="O4046"/>
      <c r="AD4046"/>
      <c r="AE4046"/>
    </row>
    <row r="4047" spans="14:31" x14ac:dyDescent="0.3">
      <c r="N4047"/>
      <c r="O4047"/>
      <c r="AD4047"/>
      <c r="AE4047"/>
    </row>
    <row r="4048" spans="14:31" x14ac:dyDescent="0.3">
      <c r="N4048"/>
      <c r="O4048"/>
      <c r="AD4048"/>
      <c r="AE4048"/>
    </row>
    <row r="4049" spans="14:31" x14ac:dyDescent="0.3">
      <c r="N4049"/>
      <c r="O4049"/>
      <c r="AD4049"/>
      <c r="AE4049"/>
    </row>
    <row r="4050" spans="14:31" x14ac:dyDescent="0.3">
      <c r="N4050"/>
      <c r="O4050"/>
      <c r="AD4050"/>
      <c r="AE4050"/>
    </row>
    <row r="4051" spans="14:31" x14ac:dyDescent="0.3">
      <c r="N4051"/>
      <c r="O4051"/>
      <c r="AD4051"/>
      <c r="AE4051"/>
    </row>
    <row r="4052" spans="14:31" x14ac:dyDescent="0.3">
      <c r="N4052"/>
      <c r="O4052"/>
      <c r="AD4052"/>
      <c r="AE4052"/>
    </row>
    <row r="4053" spans="14:31" x14ac:dyDescent="0.3">
      <c r="N4053"/>
      <c r="O4053"/>
      <c r="AD4053"/>
      <c r="AE4053"/>
    </row>
    <row r="4054" spans="14:31" x14ac:dyDescent="0.3">
      <c r="N4054"/>
      <c r="O4054"/>
      <c r="AD4054"/>
      <c r="AE4054"/>
    </row>
    <row r="4055" spans="14:31" x14ac:dyDescent="0.3">
      <c r="N4055"/>
      <c r="O4055"/>
      <c r="AD4055"/>
      <c r="AE4055"/>
    </row>
    <row r="4056" spans="14:31" x14ac:dyDescent="0.3">
      <c r="N4056"/>
      <c r="O4056"/>
      <c r="AD4056"/>
      <c r="AE4056"/>
    </row>
    <row r="4057" spans="14:31" x14ac:dyDescent="0.3">
      <c r="N4057"/>
      <c r="O4057"/>
      <c r="AD4057"/>
      <c r="AE4057"/>
    </row>
    <row r="4058" spans="14:31" x14ac:dyDescent="0.3">
      <c r="N4058"/>
      <c r="O4058"/>
      <c r="AD4058"/>
      <c r="AE4058"/>
    </row>
    <row r="4059" spans="14:31" x14ac:dyDescent="0.3">
      <c r="N4059"/>
      <c r="O4059"/>
      <c r="AD4059"/>
      <c r="AE4059"/>
    </row>
    <row r="4060" spans="14:31" x14ac:dyDescent="0.3">
      <c r="N4060"/>
      <c r="O4060"/>
      <c r="AD4060"/>
      <c r="AE4060"/>
    </row>
    <row r="4061" spans="14:31" x14ac:dyDescent="0.3">
      <c r="N4061"/>
      <c r="O4061"/>
      <c r="AD4061"/>
      <c r="AE4061"/>
    </row>
    <row r="4062" spans="14:31" x14ac:dyDescent="0.3">
      <c r="N4062"/>
      <c r="O4062"/>
      <c r="AD4062"/>
      <c r="AE4062"/>
    </row>
    <row r="4063" spans="14:31" x14ac:dyDescent="0.3">
      <c r="N4063"/>
      <c r="O4063"/>
      <c r="AD4063"/>
      <c r="AE4063"/>
    </row>
    <row r="4064" spans="14:31" x14ac:dyDescent="0.3">
      <c r="N4064"/>
      <c r="O4064"/>
      <c r="AD4064"/>
      <c r="AE4064"/>
    </row>
    <row r="4065" spans="14:31" x14ac:dyDescent="0.3">
      <c r="N4065"/>
      <c r="O4065"/>
      <c r="AD4065"/>
      <c r="AE4065"/>
    </row>
    <row r="4066" spans="14:31" x14ac:dyDescent="0.3">
      <c r="N4066"/>
      <c r="O4066"/>
      <c r="AD4066"/>
      <c r="AE4066"/>
    </row>
    <row r="4067" spans="14:31" x14ac:dyDescent="0.3">
      <c r="N4067"/>
      <c r="O4067"/>
      <c r="AD4067"/>
      <c r="AE4067"/>
    </row>
    <row r="4068" spans="14:31" x14ac:dyDescent="0.3">
      <c r="N4068"/>
      <c r="O4068"/>
      <c r="AD4068"/>
      <c r="AE4068"/>
    </row>
    <row r="4069" spans="14:31" x14ac:dyDescent="0.3">
      <c r="N4069"/>
      <c r="O4069"/>
      <c r="AD4069"/>
      <c r="AE4069"/>
    </row>
    <row r="4070" spans="14:31" x14ac:dyDescent="0.3">
      <c r="N4070"/>
      <c r="O4070"/>
      <c r="AD4070"/>
      <c r="AE4070"/>
    </row>
    <row r="4071" spans="14:31" x14ac:dyDescent="0.3">
      <c r="N4071"/>
      <c r="O4071"/>
      <c r="AD4071"/>
      <c r="AE4071"/>
    </row>
    <row r="4072" spans="14:31" x14ac:dyDescent="0.3">
      <c r="N4072"/>
      <c r="O4072"/>
      <c r="AD4072"/>
      <c r="AE4072"/>
    </row>
    <row r="4073" spans="14:31" x14ac:dyDescent="0.3">
      <c r="N4073"/>
      <c r="O4073"/>
      <c r="AD4073"/>
      <c r="AE4073"/>
    </row>
    <row r="4074" spans="14:31" x14ac:dyDescent="0.3">
      <c r="N4074"/>
      <c r="O4074"/>
      <c r="AD4074"/>
      <c r="AE4074"/>
    </row>
    <row r="4075" spans="14:31" x14ac:dyDescent="0.3">
      <c r="N4075"/>
      <c r="O4075"/>
      <c r="AD4075"/>
      <c r="AE4075"/>
    </row>
    <row r="4076" spans="14:31" x14ac:dyDescent="0.3">
      <c r="N4076"/>
      <c r="O4076"/>
      <c r="AD4076"/>
      <c r="AE4076"/>
    </row>
    <row r="4077" spans="14:31" x14ac:dyDescent="0.3">
      <c r="N4077"/>
      <c r="O4077"/>
      <c r="AD4077"/>
      <c r="AE4077"/>
    </row>
    <row r="4078" spans="14:31" x14ac:dyDescent="0.3">
      <c r="N4078"/>
      <c r="O4078"/>
      <c r="AD4078"/>
      <c r="AE4078"/>
    </row>
    <row r="4079" spans="14:31" x14ac:dyDescent="0.3">
      <c r="N4079"/>
      <c r="O4079"/>
      <c r="AD4079"/>
      <c r="AE4079"/>
    </row>
    <row r="4080" spans="14:31" x14ac:dyDescent="0.3">
      <c r="N4080"/>
      <c r="O4080"/>
      <c r="AD4080"/>
      <c r="AE4080"/>
    </row>
    <row r="4081" spans="14:31" x14ac:dyDescent="0.3">
      <c r="N4081"/>
      <c r="O4081"/>
      <c r="AD4081"/>
      <c r="AE4081"/>
    </row>
    <row r="4082" spans="14:31" x14ac:dyDescent="0.3">
      <c r="N4082"/>
      <c r="O4082"/>
      <c r="AD4082"/>
      <c r="AE4082"/>
    </row>
    <row r="4083" spans="14:31" x14ac:dyDescent="0.3">
      <c r="N4083"/>
      <c r="O4083"/>
      <c r="AD4083"/>
      <c r="AE4083"/>
    </row>
    <row r="4084" spans="14:31" x14ac:dyDescent="0.3">
      <c r="N4084"/>
      <c r="O4084"/>
      <c r="AD4084"/>
      <c r="AE4084"/>
    </row>
    <row r="4085" spans="14:31" x14ac:dyDescent="0.3">
      <c r="N4085"/>
      <c r="O4085"/>
      <c r="AD4085"/>
      <c r="AE4085"/>
    </row>
    <row r="4086" spans="14:31" x14ac:dyDescent="0.3">
      <c r="N4086"/>
      <c r="O4086"/>
      <c r="AD4086"/>
      <c r="AE4086"/>
    </row>
    <row r="4087" spans="14:31" x14ac:dyDescent="0.3">
      <c r="N4087"/>
      <c r="O4087"/>
      <c r="AD4087"/>
      <c r="AE4087"/>
    </row>
    <row r="4088" spans="14:31" x14ac:dyDescent="0.3">
      <c r="N4088"/>
      <c r="O4088"/>
      <c r="AD4088"/>
      <c r="AE4088"/>
    </row>
    <row r="4089" spans="14:31" x14ac:dyDescent="0.3">
      <c r="N4089"/>
      <c r="O4089"/>
      <c r="AD4089"/>
      <c r="AE4089"/>
    </row>
    <row r="4090" spans="14:31" x14ac:dyDescent="0.3">
      <c r="N4090"/>
      <c r="O4090"/>
      <c r="AD4090"/>
      <c r="AE4090"/>
    </row>
    <row r="4091" spans="14:31" x14ac:dyDescent="0.3">
      <c r="N4091"/>
      <c r="O4091"/>
      <c r="AD4091"/>
      <c r="AE4091"/>
    </row>
    <row r="4092" spans="14:31" x14ac:dyDescent="0.3">
      <c r="N4092"/>
      <c r="O4092"/>
      <c r="AD4092"/>
      <c r="AE4092"/>
    </row>
    <row r="4093" spans="14:31" x14ac:dyDescent="0.3">
      <c r="N4093"/>
      <c r="O4093"/>
      <c r="AD4093"/>
      <c r="AE4093"/>
    </row>
    <row r="4094" spans="14:31" x14ac:dyDescent="0.3">
      <c r="N4094"/>
      <c r="O4094"/>
      <c r="AD4094"/>
      <c r="AE4094"/>
    </row>
    <row r="4095" spans="14:31" x14ac:dyDescent="0.3">
      <c r="N4095"/>
      <c r="O4095"/>
      <c r="AD4095"/>
      <c r="AE4095"/>
    </row>
    <row r="4096" spans="14:31" x14ac:dyDescent="0.3">
      <c r="N4096"/>
      <c r="O4096"/>
      <c r="AD4096"/>
      <c r="AE4096"/>
    </row>
    <row r="4097" spans="14:31" x14ac:dyDescent="0.3">
      <c r="N4097"/>
      <c r="O4097"/>
      <c r="AD4097"/>
      <c r="AE4097"/>
    </row>
    <row r="4098" spans="14:31" x14ac:dyDescent="0.3">
      <c r="N4098"/>
      <c r="O4098"/>
      <c r="AD4098"/>
      <c r="AE4098"/>
    </row>
    <row r="4099" spans="14:31" x14ac:dyDescent="0.3">
      <c r="N4099"/>
      <c r="O4099"/>
      <c r="AD4099"/>
      <c r="AE4099"/>
    </row>
    <row r="4100" spans="14:31" x14ac:dyDescent="0.3">
      <c r="N4100"/>
      <c r="O4100"/>
      <c r="AD4100"/>
      <c r="AE4100"/>
    </row>
    <row r="4101" spans="14:31" x14ac:dyDescent="0.3">
      <c r="N4101"/>
      <c r="O4101"/>
      <c r="AD4101"/>
      <c r="AE4101"/>
    </row>
    <row r="4102" spans="14:31" x14ac:dyDescent="0.3">
      <c r="N4102"/>
      <c r="O4102"/>
      <c r="AD4102"/>
      <c r="AE4102"/>
    </row>
    <row r="4103" spans="14:31" x14ac:dyDescent="0.3">
      <c r="N4103"/>
      <c r="O4103"/>
      <c r="AD4103"/>
      <c r="AE4103"/>
    </row>
    <row r="4104" spans="14:31" x14ac:dyDescent="0.3">
      <c r="N4104"/>
      <c r="O4104"/>
      <c r="AD4104"/>
      <c r="AE4104"/>
    </row>
    <row r="4105" spans="14:31" x14ac:dyDescent="0.3">
      <c r="N4105"/>
      <c r="O4105"/>
      <c r="AD4105"/>
      <c r="AE4105"/>
    </row>
    <row r="4106" spans="14:31" x14ac:dyDescent="0.3">
      <c r="N4106"/>
      <c r="O4106"/>
      <c r="AD4106"/>
      <c r="AE4106"/>
    </row>
    <row r="4107" spans="14:31" x14ac:dyDescent="0.3">
      <c r="N4107"/>
      <c r="O4107"/>
      <c r="AD4107"/>
      <c r="AE4107"/>
    </row>
    <row r="4108" spans="14:31" x14ac:dyDescent="0.3">
      <c r="N4108"/>
      <c r="O4108"/>
      <c r="AD4108"/>
      <c r="AE4108"/>
    </row>
    <row r="4109" spans="14:31" x14ac:dyDescent="0.3">
      <c r="N4109"/>
      <c r="O4109"/>
      <c r="AD4109"/>
      <c r="AE4109"/>
    </row>
    <row r="4110" spans="14:31" x14ac:dyDescent="0.3">
      <c r="N4110"/>
      <c r="O4110"/>
      <c r="AD4110"/>
      <c r="AE4110"/>
    </row>
    <row r="4111" spans="14:31" x14ac:dyDescent="0.3">
      <c r="N4111"/>
      <c r="O4111"/>
      <c r="AD4111"/>
      <c r="AE4111"/>
    </row>
    <row r="4112" spans="14:31" x14ac:dyDescent="0.3">
      <c r="N4112"/>
      <c r="O4112"/>
      <c r="AD4112"/>
      <c r="AE4112"/>
    </row>
    <row r="4113" spans="14:31" x14ac:dyDescent="0.3">
      <c r="N4113"/>
      <c r="O4113"/>
      <c r="AD4113"/>
      <c r="AE4113"/>
    </row>
    <row r="4114" spans="14:31" x14ac:dyDescent="0.3">
      <c r="N4114"/>
      <c r="O4114"/>
      <c r="AD4114"/>
      <c r="AE4114"/>
    </row>
    <row r="4115" spans="14:31" x14ac:dyDescent="0.3">
      <c r="N4115"/>
      <c r="O4115"/>
      <c r="AD4115"/>
      <c r="AE4115"/>
    </row>
    <row r="4116" spans="14:31" x14ac:dyDescent="0.3">
      <c r="N4116"/>
      <c r="O4116"/>
      <c r="AD4116"/>
      <c r="AE4116"/>
    </row>
    <row r="4117" spans="14:31" x14ac:dyDescent="0.3">
      <c r="N4117"/>
      <c r="O4117"/>
      <c r="AD4117"/>
      <c r="AE4117"/>
    </row>
    <row r="4118" spans="14:31" x14ac:dyDescent="0.3">
      <c r="N4118"/>
      <c r="O4118"/>
      <c r="AD4118"/>
      <c r="AE4118"/>
    </row>
    <row r="4119" spans="14:31" x14ac:dyDescent="0.3">
      <c r="N4119"/>
      <c r="O4119"/>
      <c r="AD4119"/>
      <c r="AE4119"/>
    </row>
    <row r="4120" spans="14:31" x14ac:dyDescent="0.3">
      <c r="N4120"/>
      <c r="O4120"/>
      <c r="AD4120"/>
      <c r="AE4120"/>
    </row>
    <row r="4121" spans="14:31" x14ac:dyDescent="0.3">
      <c r="N4121"/>
      <c r="O4121"/>
      <c r="AD4121"/>
      <c r="AE4121"/>
    </row>
    <row r="4122" spans="14:31" x14ac:dyDescent="0.3">
      <c r="N4122"/>
      <c r="O4122"/>
      <c r="AD4122"/>
      <c r="AE4122"/>
    </row>
    <row r="4123" spans="14:31" x14ac:dyDescent="0.3">
      <c r="N4123"/>
      <c r="O4123"/>
      <c r="AD4123"/>
      <c r="AE4123"/>
    </row>
    <row r="4124" spans="14:31" x14ac:dyDescent="0.3">
      <c r="N4124"/>
      <c r="O4124"/>
      <c r="AD4124"/>
      <c r="AE4124"/>
    </row>
    <row r="4125" spans="14:31" x14ac:dyDescent="0.3">
      <c r="N4125"/>
      <c r="O4125"/>
      <c r="AD4125"/>
      <c r="AE4125"/>
    </row>
    <row r="4126" spans="14:31" x14ac:dyDescent="0.3">
      <c r="N4126"/>
      <c r="O4126"/>
      <c r="AD4126"/>
      <c r="AE4126"/>
    </row>
    <row r="4127" spans="14:31" x14ac:dyDescent="0.3">
      <c r="N4127"/>
      <c r="O4127"/>
      <c r="AD4127"/>
      <c r="AE4127"/>
    </row>
    <row r="4128" spans="14:31" x14ac:dyDescent="0.3">
      <c r="N4128"/>
      <c r="O4128"/>
      <c r="AD4128"/>
      <c r="AE4128"/>
    </row>
    <row r="4129" spans="14:31" x14ac:dyDescent="0.3">
      <c r="N4129"/>
      <c r="O4129"/>
      <c r="AD4129"/>
      <c r="AE4129"/>
    </row>
    <row r="4130" spans="14:31" x14ac:dyDescent="0.3">
      <c r="N4130"/>
      <c r="O4130"/>
      <c r="AD4130"/>
      <c r="AE4130"/>
    </row>
    <row r="4131" spans="14:31" x14ac:dyDescent="0.3">
      <c r="N4131"/>
      <c r="O4131"/>
      <c r="AD4131"/>
      <c r="AE4131"/>
    </row>
    <row r="4132" spans="14:31" x14ac:dyDescent="0.3">
      <c r="N4132"/>
      <c r="O4132"/>
      <c r="AD4132"/>
      <c r="AE4132"/>
    </row>
    <row r="4133" spans="14:31" x14ac:dyDescent="0.3">
      <c r="N4133"/>
      <c r="O4133"/>
      <c r="AD4133"/>
      <c r="AE4133"/>
    </row>
    <row r="4134" spans="14:31" x14ac:dyDescent="0.3">
      <c r="N4134"/>
      <c r="O4134"/>
      <c r="AD4134"/>
      <c r="AE4134"/>
    </row>
    <row r="4135" spans="14:31" x14ac:dyDescent="0.3">
      <c r="N4135"/>
      <c r="O4135"/>
      <c r="AD4135"/>
      <c r="AE4135"/>
    </row>
    <row r="4136" spans="14:31" x14ac:dyDescent="0.3">
      <c r="N4136"/>
      <c r="O4136"/>
      <c r="AD4136"/>
      <c r="AE4136"/>
    </row>
    <row r="4137" spans="14:31" x14ac:dyDescent="0.3">
      <c r="N4137"/>
      <c r="O4137"/>
      <c r="AD4137"/>
      <c r="AE4137"/>
    </row>
    <row r="4138" spans="14:31" x14ac:dyDescent="0.3">
      <c r="N4138"/>
      <c r="O4138"/>
      <c r="AD4138"/>
      <c r="AE4138"/>
    </row>
    <row r="4139" spans="14:31" x14ac:dyDescent="0.3">
      <c r="N4139"/>
      <c r="O4139"/>
      <c r="AD4139"/>
      <c r="AE4139"/>
    </row>
    <row r="4140" spans="14:31" x14ac:dyDescent="0.3">
      <c r="N4140"/>
      <c r="O4140"/>
      <c r="AD4140"/>
      <c r="AE4140"/>
    </row>
    <row r="4141" spans="14:31" x14ac:dyDescent="0.3">
      <c r="N4141"/>
      <c r="O4141"/>
      <c r="AD4141"/>
      <c r="AE4141"/>
    </row>
    <row r="4142" spans="14:31" x14ac:dyDescent="0.3">
      <c r="N4142"/>
      <c r="O4142"/>
      <c r="AD4142"/>
      <c r="AE4142"/>
    </row>
    <row r="4143" spans="14:31" x14ac:dyDescent="0.3">
      <c r="N4143"/>
      <c r="O4143"/>
      <c r="AD4143"/>
      <c r="AE4143"/>
    </row>
    <row r="4144" spans="14:31" x14ac:dyDescent="0.3">
      <c r="N4144"/>
      <c r="O4144"/>
      <c r="AD4144"/>
      <c r="AE4144"/>
    </row>
    <row r="4145" spans="14:31" x14ac:dyDescent="0.3">
      <c r="N4145"/>
      <c r="O4145"/>
      <c r="AD4145"/>
      <c r="AE4145"/>
    </row>
    <row r="4146" spans="14:31" x14ac:dyDescent="0.3">
      <c r="N4146"/>
      <c r="O4146"/>
      <c r="AD4146"/>
      <c r="AE4146"/>
    </row>
    <row r="4147" spans="14:31" x14ac:dyDescent="0.3">
      <c r="N4147"/>
      <c r="O4147"/>
      <c r="AD4147"/>
      <c r="AE4147"/>
    </row>
    <row r="4148" spans="14:31" x14ac:dyDescent="0.3">
      <c r="N4148"/>
      <c r="O4148"/>
      <c r="AD4148"/>
      <c r="AE4148"/>
    </row>
    <row r="4149" spans="14:31" x14ac:dyDescent="0.3">
      <c r="N4149"/>
      <c r="O4149"/>
      <c r="AD4149"/>
      <c r="AE4149"/>
    </row>
    <row r="4150" spans="14:31" x14ac:dyDescent="0.3">
      <c r="N4150"/>
      <c r="O4150"/>
      <c r="AD4150"/>
      <c r="AE4150"/>
    </row>
    <row r="4151" spans="14:31" x14ac:dyDescent="0.3">
      <c r="N4151"/>
      <c r="O4151"/>
      <c r="AD4151"/>
      <c r="AE4151"/>
    </row>
    <row r="4152" spans="14:31" x14ac:dyDescent="0.3">
      <c r="N4152"/>
      <c r="O4152"/>
      <c r="AD4152"/>
      <c r="AE4152"/>
    </row>
    <row r="4153" spans="14:31" x14ac:dyDescent="0.3">
      <c r="N4153"/>
      <c r="O4153"/>
      <c r="AD4153"/>
      <c r="AE4153"/>
    </row>
    <row r="4154" spans="14:31" x14ac:dyDescent="0.3">
      <c r="N4154"/>
      <c r="O4154"/>
      <c r="AD4154"/>
      <c r="AE4154"/>
    </row>
    <row r="4155" spans="14:31" x14ac:dyDescent="0.3">
      <c r="N4155"/>
      <c r="O4155"/>
      <c r="AD4155"/>
      <c r="AE4155"/>
    </row>
    <row r="4156" spans="14:31" x14ac:dyDescent="0.3">
      <c r="N4156"/>
      <c r="O4156"/>
      <c r="AD4156"/>
      <c r="AE4156"/>
    </row>
    <row r="4157" spans="14:31" x14ac:dyDescent="0.3">
      <c r="N4157"/>
      <c r="O4157"/>
      <c r="AD4157"/>
      <c r="AE4157"/>
    </row>
    <row r="4158" spans="14:31" x14ac:dyDescent="0.3">
      <c r="N4158"/>
      <c r="O4158"/>
      <c r="AD4158"/>
      <c r="AE4158"/>
    </row>
    <row r="4159" spans="14:31" x14ac:dyDescent="0.3">
      <c r="N4159"/>
      <c r="O4159"/>
      <c r="AD4159"/>
      <c r="AE4159"/>
    </row>
    <row r="4160" spans="14:31" x14ac:dyDescent="0.3">
      <c r="N4160"/>
      <c r="O4160"/>
      <c r="AD4160"/>
      <c r="AE4160"/>
    </row>
    <row r="4161" spans="14:31" x14ac:dyDescent="0.3">
      <c r="N4161"/>
      <c r="O4161"/>
      <c r="AD4161"/>
      <c r="AE4161"/>
    </row>
    <row r="4162" spans="14:31" x14ac:dyDescent="0.3">
      <c r="N4162"/>
      <c r="O4162"/>
      <c r="AD4162"/>
      <c r="AE4162"/>
    </row>
    <row r="4163" spans="14:31" x14ac:dyDescent="0.3">
      <c r="N4163"/>
      <c r="O4163"/>
      <c r="AD4163"/>
      <c r="AE4163"/>
    </row>
    <row r="4164" spans="14:31" x14ac:dyDescent="0.3">
      <c r="N4164"/>
      <c r="O4164"/>
      <c r="AD4164"/>
      <c r="AE4164"/>
    </row>
    <row r="4165" spans="14:31" x14ac:dyDescent="0.3">
      <c r="N4165"/>
      <c r="O4165"/>
      <c r="AD4165"/>
      <c r="AE4165"/>
    </row>
    <row r="4166" spans="14:31" x14ac:dyDescent="0.3">
      <c r="N4166"/>
      <c r="O4166"/>
      <c r="AD4166"/>
      <c r="AE4166"/>
    </row>
    <row r="4167" spans="14:31" x14ac:dyDescent="0.3">
      <c r="N4167"/>
      <c r="O4167"/>
      <c r="AD4167"/>
      <c r="AE4167"/>
    </row>
    <row r="4168" spans="14:31" x14ac:dyDescent="0.3">
      <c r="N4168"/>
      <c r="O4168"/>
      <c r="AD4168"/>
      <c r="AE4168"/>
    </row>
    <row r="4169" spans="14:31" x14ac:dyDescent="0.3">
      <c r="N4169"/>
      <c r="O4169"/>
      <c r="AD4169"/>
      <c r="AE4169"/>
    </row>
    <row r="4170" spans="14:31" x14ac:dyDescent="0.3">
      <c r="N4170"/>
      <c r="O4170"/>
      <c r="AD4170"/>
      <c r="AE4170"/>
    </row>
    <row r="4171" spans="14:31" x14ac:dyDescent="0.3">
      <c r="N4171"/>
      <c r="O4171"/>
      <c r="AD4171"/>
      <c r="AE4171"/>
    </row>
    <row r="4172" spans="14:31" x14ac:dyDescent="0.3">
      <c r="N4172"/>
      <c r="O4172"/>
      <c r="AD4172"/>
      <c r="AE4172"/>
    </row>
    <row r="4173" spans="14:31" x14ac:dyDescent="0.3">
      <c r="N4173"/>
      <c r="O4173"/>
      <c r="AD4173"/>
      <c r="AE4173"/>
    </row>
    <row r="4174" spans="14:31" x14ac:dyDescent="0.3">
      <c r="N4174"/>
      <c r="O4174"/>
      <c r="AD4174"/>
      <c r="AE4174"/>
    </row>
    <row r="4175" spans="14:31" x14ac:dyDescent="0.3">
      <c r="N4175"/>
      <c r="O4175"/>
      <c r="AD4175"/>
      <c r="AE4175"/>
    </row>
    <row r="4176" spans="14:31" x14ac:dyDescent="0.3">
      <c r="N4176"/>
      <c r="O4176"/>
      <c r="AD4176"/>
      <c r="AE4176"/>
    </row>
    <row r="4177" spans="14:31" x14ac:dyDescent="0.3">
      <c r="N4177"/>
      <c r="O4177"/>
      <c r="AD4177"/>
      <c r="AE4177"/>
    </row>
    <row r="4178" spans="14:31" x14ac:dyDescent="0.3">
      <c r="N4178"/>
      <c r="O4178"/>
      <c r="AD4178"/>
      <c r="AE4178"/>
    </row>
    <row r="4179" spans="14:31" x14ac:dyDescent="0.3">
      <c r="N4179"/>
      <c r="O4179"/>
      <c r="AD4179"/>
      <c r="AE4179"/>
    </row>
    <row r="4180" spans="14:31" x14ac:dyDescent="0.3">
      <c r="N4180"/>
      <c r="O4180"/>
      <c r="AD4180"/>
      <c r="AE4180"/>
    </row>
    <row r="4181" spans="14:31" x14ac:dyDescent="0.3">
      <c r="N4181"/>
      <c r="O4181"/>
      <c r="AD4181"/>
      <c r="AE4181"/>
    </row>
    <row r="4182" spans="14:31" x14ac:dyDescent="0.3">
      <c r="N4182"/>
      <c r="O4182"/>
      <c r="AD4182"/>
      <c r="AE4182"/>
    </row>
    <row r="4183" spans="14:31" x14ac:dyDescent="0.3">
      <c r="N4183"/>
      <c r="O4183"/>
      <c r="AD4183"/>
      <c r="AE4183"/>
    </row>
    <row r="4184" spans="14:31" x14ac:dyDescent="0.3">
      <c r="N4184"/>
      <c r="O4184"/>
      <c r="AD4184"/>
      <c r="AE4184"/>
    </row>
    <row r="4185" spans="14:31" x14ac:dyDescent="0.3">
      <c r="N4185"/>
      <c r="O4185"/>
      <c r="AD4185"/>
      <c r="AE4185"/>
    </row>
    <row r="4186" spans="14:31" x14ac:dyDescent="0.3">
      <c r="N4186"/>
      <c r="O4186"/>
      <c r="AD4186"/>
      <c r="AE4186"/>
    </row>
    <row r="4187" spans="14:31" x14ac:dyDescent="0.3">
      <c r="N4187"/>
      <c r="O4187"/>
      <c r="AD4187"/>
      <c r="AE4187"/>
    </row>
    <row r="4188" spans="14:31" x14ac:dyDescent="0.3">
      <c r="N4188"/>
      <c r="O4188"/>
      <c r="AD4188"/>
      <c r="AE4188"/>
    </row>
    <row r="4189" spans="14:31" x14ac:dyDescent="0.3">
      <c r="N4189"/>
      <c r="O4189"/>
      <c r="AD4189"/>
      <c r="AE4189"/>
    </row>
    <row r="4190" spans="14:31" x14ac:dyDescent="0.3">
      <c r="N4190"/>
      <c r="O4190"/>
      <c r="AD4190"/>
      <c r="AE4190"/>
    </row>
    <row r="4191" spans="14:31" x14ac:dyDescent="0.3">
      <c r="N4191"/>
      <c r="O4191"/>
      <c r="AD4191"/>
      <c r="AE4191"/>
    </row>
    <row r="4192" spans="14:31" x14ac:dyDescent="0.3">
      <c r="N4192"/>
      <c r="O4192"/>
      <c r="AD4192"/>
      <c r="AE4192"/>
    </row>
    <row r="4193" spans="14:31" x14ac:dyDescent="0.3">
      <c r="N4193"/>
      <c r="O4193"/>
      <c r="AD4193"/>
      <c r="AE4193"/>
    </row>
    <row r="4194" spans="14:31" x14ac:dyDescent="0.3">
      <c r="N4194"/>
      <c r="O4194"/>
      <c r="AD4194"/>
      <c r="AE4194"/>
    </row>
    <row r="4195" spans="14:31" x14ac:dyDescent="0.3">
      <c r="N4195"/>
      <c r="O4195"/>
      <c r="AD4195"/>
      <c r="AE4195"/>
    </row>
    <row r="4196" spans="14:31" x14ac:dyDescent="0.3">
      <c r="N4196"/>
      <c r="O4196"/>
      <c r="AD4196"/>
      <c r="AE4196"/>
    </row>
    <row r="4197" spans="14:31" x14ac:dyDescent="0.3">
      <c r="N4197"/>
      <c r="O4197"/>
      <c r="AD4197"/>
      <c r="AE4197"/>
    </row>
    <row r="4198" spans="14:31" x14ac:dyDescent="0.3">
      <c r="N4198"/>
      <c r="O4198"/>
      <c r="AD4198"/>
      <c r="AE4198"/>
    </row>
    <row r="4199" spans="14:31" x14ac:dyDescent="0.3">
      <c r="N4199"/>
      <c r="O4199"/>
      <c r="AD4199"/>
      <c r="AE4199"/>
    </row>
    <row r="4200" spans="14:31" x14ac:dyDescent="0.3">
      <c r="N4200"/>
      <c r="O4200"/>
      <c r="AD4200"/>
      <c r="AE4200"/>
    </row>
    <row r="4201" spans="14:31" x14ac:dyDescent="0.3">
      <c r="N4201"/>
      <c r="O4201"/>
      <c r="AD4201"/>
      <c r="AE4201"/>
    </row>
    <row r="4202" spans="14:31" x14ac:dyDescent="0.3">
      <c r="N4202"/>
      <c r="O4202"/>
      <c r="AD4202"/>
      <c r="AE4202"/>
    </row>
    <row r="4203" spans="14:31" x14ac:dyDescent="0.3">
      <c r="N4203"/>
      <c r="O4203"/>
      <c r="AD4203"/>
      <c r="AE4203"/>
    </row>
    <row r="4204" spans="14:31" x14ac:dyDescent="0.3">
      <c r="N4204"/>
      <c r="O4204"/>
      <c r="AD4204"/>
      <c r="AE4204"/>
    </row>
    <row r="4205" spans="14:31" x14ac:dyDescent="0.3">
      <c r="N4205"/>
      <c r="O4205"/>
      <c r="AD4205"/>
      <c r="AE4205"/>
    </row>
    <row r="4206" spans="14:31" x14ac:dyDescent="0.3">
      <c r="N4206"/>
      <c r="O4206"/>
      <c r="AD4206"/>
      <c r="AE4206"/>
    </row>
    <row r="4207" spans="14:31" x14ac:dyDescent="0.3">
      <c r="N4207"/>
      <c r="O4207"/>
      <c r="AD4207"/>
      <c r="AE4207"/>
    </row>
    <row r="4208" spans="14:31" x14ac:dyDescent="0.3">
      <c r="N4208"/>
      <c r="O4208"/>
      <c r="AD4208"/>
      <c r="AE4208"/>
    </row>
    <row r="4209" spans="14:31" x14ac:dyDescent="0.3">
      <c r="N4209"/>
      <c r="O4209"/>
      <c r="AD4209"/>
      <c r="AE4209"/>
    </row>
    <row r="4210" spans="14:31" x14ac:dyDescent="0.3">
      <c r="N4210"/>
      <c r="O4210"/>
      <c r="AD4210"/>
      <c r="AE4210"/>
    </row>
    <row r="4211" spans="14:31" x14ac:dyDescent="0.3">
      <c r="N4211"/>
      <c r="O4211"/>
      <c r="AD4211"/>
      <c r="AE4211"/>
    </row>
    <row r="4212" spans="14:31" x14ac:dyDescent="0.3">
      <c r="N4212"/>
      <c r="O4212"/>
      <c r="AD4212"/>
      <c r="AE4212"/>
    </row>
    <row r="4213" spans="14:31" x14ac:dyDescent="0.3">
      <c r="N4213"/>
      <c r="O4213"/>
      <c r="AD4213"/>
      <c r="AE4213"/>
    </row>
    <row r="4214" spans="14:31" x14ac:dyDescent="0.3">
      <c r="N4214"/>
      <c r="O4214"/>
      <c r="AD4214"/>
      <c r="AE4214"/>
    </row>
    <row r="4215" spans="14:31" x14ac:dyDescent="0.3">
      <c r="N4215"/>
      <c r="O4215"/>
      <c r="AD4215"/>
      <c r="AE4215"/>
    </row>
    <row r="4216" spans="14:31" x14ac:dyDescent="0.3">
      <c r="N4216"/>
      <c r="O4216"/>
      <c r="AD4216"/>
      <c r="AE4216"/>
    </row>
    <row r="4217" spans="14:31" x14ac:dyDescent="0.3">
      <c r="N4217"/>
      <c r="O4217"/>
      <c r="AD4217"/>
      <c r="AE4217"/>
    </row>
    <row r="4218" spans="14:31" x14ac:dyDescent="0.3">
      <c r="N4218"/>
      <c r="O4218"/>
      <c r="AD4218"/>
      <c r="AE4218"/>
    </row>
    <row r="4219" spans="14:31" x14ac:dyDescent="0.3">
      <c r="N4219"/>
      <c r="O4219"/>
      <c r="AD4219"/>
      <c r="AE4219"/>
    </row>
    <row r="4220" spans="14:31" x14ac:dyDescent="0.3">
      <c r="N4220"/>
      <c r="O4220"/>
      <c r="AD4220"/>
      <c r="AE4220"/>
    </row>
    <row r="4221" spans="14:31" x14ac:dyDescent="0.3">
      <c r="N4221"/>
      <c r="O4221"/>
      <c r="AD4221"/>
      <c r="AE4221"/>
    </row>
    <row r="4222" spans="14:31" x14ac:dyDescent="0.3">
      <c r="N4222"/>
      <c r="O4222"/>
      <c r="AD4222"/>
      <c r="AE4222"/>
    </row>
    <row r="4223" spans="14:31" x14ac:dyDescent="0.3">
      <c r="N4223"/>
      <c r="O4223"/>
      <c r="AD4223"/>
      <c r="AE4223"/>
    </row>
    <row r="4224" spans="14:31" x14ac:dyDescent="0.3">
      <c r="N4224"/>
      <c r="O4224"/>
      <c r="AD4224"/>
      <c r="AE4224"/>
    </row>
    <row r="4225" spans="14:31" x14ac:dyDescent="0.3">
      <c r="N4225"/>
      <c r="O4225"/>
      <c r="AD4225"/>
      <c r="AE4225"/>
    </row>
    <row r="4226" spans="14:31" x14ac:dyDescent="0.3">
      <c r="N4226"/>
      <c r="O4226"/>
      <c r="AD4226"/>
      <c r="AE4226"/>
    </row>
    <row r="4227" spans="14:31" x14ac:dyDescent="0.3">
      <c r="N4227"/>
      <c r="O4227"/>
      <c r="AD4227"/>
      <c r="AE4227"/>
    </row>
    <row r="4228" spans="14:31" x14ac:dyDescent="0.3">
      <c r="N4228"/>
      <c r="O4228"/>
      <c r="AD4228"/>
      <c r="AE4228"/>
    </row>
    <row r="4229" spans="14:31" x14ac:dyDescent="0.3">
      <c r="N4229"/>
      <c r="O4229"/>
      <c r="AD4229"/>
      <c r="AE4229"/>
    </row>
    <row r="4230" spans="14:31" x14ac:dyDescent="0.3">
      <c r="N4230"/>
      <c r="O4230"/>
      <c r="AD4230"/>
      <c r="AE4230"/>
    </row>
    <row r="4231" spans="14:31" x14ac:dyDescent="0.3">
      <c r="N4231"/>
      <c r="O4231"/>
      <c r="AD4231"/>
      <c r="AE4231"/>
    </row>
    <row r="4232" spans="14:31" x14ac:dyDescent="0.3">
      <c r="N4232"/>
      <c r="O4232"/>
      <c r="AD4232"/>
      <c r="AE4232"/>
    </row>
    <row r="4233" spans="14:31" x14ac:dyDescent="0.3">
      <c r="N4233"/>
      <c r="O4233"/>
      <c r="AD4233"/>
      <c r="AE4233"/>
    </row>
    <row r="4234" spans="14:31" x14ac:dyDescent="0.3">
      <c r="N4234"/>
      <c r="O4234"/>
      <c r="AD4234"/>
      <c r="AE4234"/>
    </row>
    <row r="4235" spans="14:31" x14ac:dyDescent="0.3">
      <c r="N4235"/>
      <c r="O4235"/>
      <c r="AD4235"/>
      <c r="AE4235"/>
    </row>
    <row r="4236" spans="14:31" x14ac:dyDescent="0.3">
      <c r="N4236"/>
      <c r="O4236"/>
      <c r="AD4236"/>
      <c r="AE4236"/>
    </row>
    <row r="4237" spans="14:31" x14ac:dyDescent="0.3">
      <c r="N4237"/>
      <c r="O4237"/>
      <c r="AD4237"/>
      <c r="AE4237"/>
    </row>
    <row r="4238" spans="14:31" x14ac:dyDescent="0.3">
      <c r="N4238"/>
      <c r="O4238"/>
      <c r="AD4238"/>
      <c r="AE4238"/>
    </row>
    <row r="4239" spans="14:31" x14ac:dyDescent="0.3">
      <c r="N4239"/>
      <c r="O4239"/>
      <c r="AD4239"/>
      <c r="AE4239"/>
    </row>
    <row r="4240" spans="14:31" x14ac:dyDescent="0.3">
      <c r="N4240"/>
      <c r="O4240"/>
      <c r="AD4240"/>
      <c r="AE4240"/>
    </row>
    <row r="4241" spans="14:31" x14ac:dyDescent="0.3">
      <c r="N4241"/>
      <c r="O4241"/>
      <c r="AD4241"/>
      <c r="AE4241"/>
    </row>
    <row r="4242" spans="14:31" x14ac:dyDescent="0.3">
      <c r="N4242"/>
      <c r="O4242"/>
      <c r="AD4242"/>
      <c r="AE4242"/>
    </row>
    <row r="4243" spans="14:31" x14ac:dyDescent="0.3">
      <c r="N4243"/>
      <c r="O4243"/>
      <c r="AD4243"/>
      <c r="AE4243"/>
    </row>
    <row r="4244" spans="14:31" x14ac:dyDescent="0.3">
      <c r="N4244"/>
      <c r="O4244"/>
      <c r="AD4244"/>
      <c r="AE4244"/>
    </row>
    <row r="4245" spans="14:31" x14ac:dyDescent="0.3">
      <c r="N4245"/>
      <c r="O4245"/>
      <c r="AD4245"/>
      <c r="AE4245"/>
    </row>
    <row r="4246" spans="14:31" x14ac:dyDescent="0.3">
      <c r="N4246"/>
      <c r="O4246"/>
      <c r="AD4246"/>
      <c r="AE4246"/>
    </row>
    <row r="4247" spans="14:31" x14ac:dyDescent="0.3">
      <c r="N4247"/>
      <c r="O4247"/>
      <c r="AD4247"/>
      <c r="AE4247"/>
    </row>
    <row r="4248" spans="14:31" x14ac:dyDescent="0.3">
      <c r="N4248"/>
      <c r="O4248"/>
      <c r="AD4248"/>
      <c r="AE4248"/>
    </row>
    <row r="4249" spans="14:31" x14ac:dyDescent="0.3">
      <c r="N4249"/>
      <c r="O4249"/>
      <c r="AD4249"/>
      <c r="AE4249"/>
    </row>
    <row r="4250" spans="14:31" x14ac:dyDescent="0.3">
      <c r="N4250"/>
      <c r="O4250"/>
      <c r="AD4250"/>
      <c r="AE4250"/>
    </row>
    <row r="4251" spans="14:31" x14ac:dyDescent="0.3">
      <c r="N4251"/>
      <c r="O4251"/>
      <c r="AD4251"/>
      <c r="AE4251"/>
    </row>
    <row r="4252" spans="14:31" x14ac:dyDescent="0.3">
      <c r="N4252"/>
      <c r="O4252"/>
      <c r="AD4252"/>
      <c r="AE4252"/>
    </row>
    <row r="4253" spans="14:31" x14ac:dyDescent="0.3">
      <c r="N4253"/>
      <c r="O4253"/>
      <c r="AD4253"/>
      <c r="AE4253"/>
    </row>
    <row r="4254" spans="14:31" x14ac:dyDescent="0.3">
      <c r="N4254"/>
      <c r="O4254"/>
      <c r="AD4254"/>
      <c r="AE4254"/>
    </row>
    <row r="4255" spans="14:31" x14ac:dyDescent="0.3">
      <c r="N4255"/>
      <c r="O4255"/>
      <c r="AD4255"/>
      <c r="AE4255"/>
    </row>
    <row r="4256" spans="14:31" x14ac:dyDescent="0.3">
      <c r="N4256"/>
      <c r="O4256"/>
      <c r="AD4256"/>
      <c r="AE4256"/>
    </row>
    <row r="4257" spans="14:31" x14ac:dyDescent="0.3">
      <c r="N4257"/>
      <c r="O4257"/>
      <c r="AD4257"/>
      <c r="AE4257"/>
    </row>
    <row r="4258" spans="14:31" x14ac:dyDescent="0.3">
      <c r="N4258"/>
      <c r="O4258"/>
      <c r="AD4258"/>
      <c r="AE4258"/>
    </row>
    <row r="4259" spans="14:31" x14ac:dyDescent="0.3">
      <c r="N4259"/>
      <c r="O4259"/>
      <c r="AD4259"/>
      <c r="AE4259"/>
    </row>
    <row r="4260" spans="14:31" x14ac:dyDescent="0.3">
      <c r="N4260"/>
      <c r="O4260"/>
      <c r="AD4260"/>
      <c r="AE4260"/>
    </row>
    <row r="4261" spans="14:31" x14ac:dyDescent="0.3">
      <c r="N4261"/>
      <c r="O4261"/>
      <c r="AD4261"/>
      <c r="AE4261"/>
    </row>
    <row r="4262" spans="14:31" x14ac:dyDescent="0.3">
      <c r="N4262"/>
      <c r="O4262"/>
      <c r="AD4262"/>
      <c r="AE4262"/>
    </row>
    <row r="4263" spans="14:31" x14ac:dyDescent="0.3">
      <c r="N4263"/>
      <c r="O4263"/>
      <c r="AD4263"/>
      <c r="AE4263"/>
    </row>
    <row r="4264" spans="14:31" x14ac:dyDescent="0.3">
      <c r="N4264"/>
      <c r="O4264"/>
      <c r="AD4264"/>
      <c r="AE4264"/>
    </row>
    <row r="4265" spans="14:31" x14ac:dyDescent="0.3">
      <c r="N4265"/>
      <c r="O4265"/>
      <c r="AD4265"/>
      <c r="AE4265"/>
    </row>
    <row r="4266" spans="14:31" x14ac:dyDescent="0.3">
      <c r="N4266"/>
      <c r="O4266"/>
      <c r="AD4266"/>
      <c r="AE4266"/>
    </row>
    <row r="4267" spans="14:31" x14ac:dyDescent="0.3">
      <c r="N4267"/>
      <c r="O4267"/>
      <c r="AD4267"/>
      <c r="AE4267"/>
    </row>
    <row r="4268" spans="14:31" x14ac:dyDescent="0.3">
      <c r="N4268"/>
      <c r="O4268"/>
      <c r="AD4268"/>
      <c r="AE4268"/>
    </row>
    <row r="4269" spans="14:31" x14ac:dyDescent="0.3">
      <c r="N4269"/>
      <c r="O4269"/>
      <c r="AD4269"/>
      <c r="AE4269"/>
    </row>
    <row r="4270" spans="14:31" x14ac:dyDescent="0.3">
      <c r="N4270"/>
      <c r="O4270"/>
      <c r="AD4270"/>
      <c r="AE4270"/>
    </row>
    <row r="4271" spans="14:31" x14ac:dyDescent="0.3">
      <c r="N4271"/>
      <c r="O4271"/>
      <c r="AD4271"/>
      <c r="AE4271"/>
    </row>
    <row r="4272" spans="14:31" x14ac:dyDescent="0.3">
      <c r="N4272"/>
      <c r="O4272"/>
      <c r="AD4272"/>
      <c r="AE4272"/>
    </row>
    <row r="4273" spans="14:31" x14ac:dyDescent="0.3">
      <c r="N4273"/>
      <c r="O4273"/>
      <c r="AD4273"/>
      <c r="AE4273"/>
    </row>
    <row r="4274" spans="14:31" x14ac:dyDescent="0.3">
      <c r="N4274"/>
      <c r="O4274"/>
      <c r="AD4274"/>
      <c r="AE4274"/>
    </row>
    <row r="4275" spans="14:31" x14ac:dyDescent="0.3">
      <c r="N4275"/>
      <c r="O4275"/>
      <c r="AD4275"/>
      <c r="AE4275"/>
    </row>
    <row r="4276" spans="14:31" x14ac:dyDescent="0.3">
      <c r="N4276"/>
      <c r="O4276"/>
      <c r="AD4276"/>
      <c r="AE4276"/>
    </row>
    <row r="4277" spans="14:31" x14ac:dyDescent="0.3">
      <c r="N4277"/>
      <c r="O4277"/>
      <c r="AD4277"/>
      <c r="AE4277"/>
    </row>
    <row r="4278" spans="14:31" x14ac:dyDescent="0.3">
      <c r="N4278"/>
      <c r="O4278"/>
      <c r="AD4278"/>
      <c r="AE4278"/>
    </row>
    <row r="4279" spans="14:31" x14ac:dyDescent="0.3">
      <c r="N4279"/>
      <c r="O4279"/>
      <c r="AD4279"/>
      <c r="AE4279"/>
    </row>
    <row r="4280" spans="14:31" x14ac:dyDescent="0.3">
      <c r="N4280"/>
      <c r="O4280"/>
      <c r="AD4280"/>
      <c r="AE4280"/>
    </row>
    <row r="4281" spans="14:31" x14ac:dyDescent="0.3">
      <c r="N4281"/>
      <c r="O4281"/>
      <c r="AD4281"/>
      <c r="AE4281"/>
    </row>
    <row r="4282" spans="14:31" x14ac:dyDescent="0.3">
      <c r="N4282"/>
      <c r="O4282"/>
      <c r="AD4282"/>
      <c r="AE4282"/>
    </row>
    <row r="4283" spans="14:31" x14ac:dyDescent="0.3">
      <c r="N4283"/>
      <c r="O4283"/>
      <c r="AD4283"/>
      <c r="AE4283"/>
    </row>
    <row r="4284" spans="14:31" x14ac:dyDescent="0.3">
      <c r="N4284"/>
      <c r="O4284"/>
      <c r="AD4284"/>
      <c r="AE4284"/>
    </row>
    <row r="4285" spans="14:31" x14ac:dyDescent="0.3">
      <c r="N4285"/>
      <c r="O4285"/>
      <c r="AD4285"/>
      <c r="AE4285"/>
    </row>
    <row r="4286" spans="14:31" x14ac:dyDescent="0.3">
      <c r="N4286"/>
      <c r="O4286"/>
      <c r="AD4286"/>
      <c r="AE4286"/>
    </row>
    <row r="4287" spans="14:31" x14ac:dyDescent="0.3">
      <c r="N4287"/>
      <c r="O4287"/>
      <c r="AD4287"/>
      <c r="AE4287"/>
    </row>
    <row r="4288" spans="14:31" x14ac:dyDescent="0.3">
      <c r="N4288"/>
      <c r="O4288"/>
      <c r="AD4288"/>
      <c r="AE4288"/>
    </row>
    <row r="4289" spans="14:31" x14ac:dyDescent="0.3">
      <c r="N4289"/>
      <c r="O4289"/>
      <c r="AD4289"/>
      <c r="AE4289"/>
    </row>
    <row r="4290" spans="14:31" x14ac:dyDescent="0.3">
      <c r="N4290"/>
      <c r="O4290"/>
      <c r="AD4290"/>
      <c r="AE4290"/>
    </row>
    <row r="4291" spans="14:31" x14ac:dyDescent="0.3">
      <c r="N4291"/>
      <c r="O4291"/>
      <c r="AD4291"/>
      <c r="AE4291"/>
    </row>
    <row r="4292" spans="14:31" x14ac:dyDescent="0.3">
      <c r="N4292"/>
      <c r="O4292"/>
      <c r="AD4292"/>
      <c r="AE4292"/>
    </row>
    <row r="4293" spans="14:31" x14ac:dyDescent="0.3">
      <c r="N4293"/>
      <c r="O4293"/>
      <c r="AD4293"/>
      <c r="AE4293"/>
    </row>
    <row r="4294" spans="14:31" x14ac:dyDescent="0.3">
      <c r="N4294"/>
      <c r="O4294"/>
      <c r="AD4294"/>
      <c r="AE4294"/>
    </row>
    <row r="4295" spans="14:31" x14ac:dyDescent="0.3">
      <c r="N4295"/>
      <c r="O4295"/>
      <c r="AD4295"/>
      <c r="AE4295"/>
    </row>
    <row r="4296" spans="14:31" x14ac:dyDescent="0.3">
      <c r="N4296"/>
      <c r="O4296"/>
      <c r="AD4296"/>
      <c r="AE4296"/>
    </row>
    <row r="4297" spans="14:31" x14ac:dyDescent="0.3">
      <c r="N4297"/>
      <c r="O4297"/>
      <c r="AD4297"/>
      <c r="AE4297"/>
    </row>
    <row r="4298" spans="14:31" x14ac:dyDescent="0.3">
      <c r="N4298"/>
      <c r="O4298"/>
      <c r="AD4298"/>
      <c r="AE4298"/>
    </row>
    <row r="4299" spans="14:31" x14ac:dyDescent="0.3">
      <c r="N4299"/>
      <c r="O4299"/>
      <c r="AD4299"/>
      <c r="AE4299"/>
    </row>
    <row r="4300" spans="14:31" x14ac:dyDescent="0.3">
      <c r="N4300"/>
      <c r="O4300"/>
      <c r="AD4300"/>
      <c r="AE4300"/>
    </row>
    <row r="4301" spans="14:31" x14ac:dyDescent="0.3">
      <c r="N4301"/>
      <c r="O4301"/>
      <c r="AD4301"/>
      <c r="AE4301"/>
    </row>
    <row r="4302" spans="14:31" x14ac:dyDescent="0.3">
      <c r="N4302"/>
      <c r="O4302"/>
      <c r="AD4302"/>
      <c r="AE4302"/>
    </row>
    <row r="4303" spans="14:31" x14ac:dyDescent="0.3">
      <c r="N4303"/>
      <c r="O4303"/>
      <c r="AD4303"/>
      <c r="AE4303"/>
    </row>
    <row r="4304" spans="14:31" x14ac:dyDescent="0.3">
      <c r="N4304"/>
      <c r="O4304"/>
      <c r="AD4304"/>
      <c r="AE4304"/>
    </row>
    <row r="4305" spans="14:31" x14ac:dyDescent="0.3">
      <c r="N4305"/>
      <c r="O4305"/>
      <c r="AD4305"/>
      <c r="AE4305"/>
    </row>
    <row r="4306" spans="14:31" x14ac:dyDescent="0.3">
      <c r="N4306"/>
      <c r="O4306"/>
      <c r="AD4306"/>
      <c r="AE4306"/>
    </row>
    <row r="4307" spans="14:31" x14ac:dyDescent="0.3">
      <c r="N4307"/>
      <c r="O4307"/>
      <c r="AD4307"/>
      <c r="AE4307"/>
    </row>
    <row r="4308" spans="14:31" x14ac:dyDescent="0.3">
      <c r="N4308"/>
      <c r="O4308"/>
      <c r="AD4308"/>
      <c r="AE4308"/>
    </row>
    <row r="4309" spans="14:31" x14ac:dyDescent="0.3">
      <c r="N4309"/>
      <c r="O4309"/>
      <c r="AD4309"/>
      <c r="AE4309"/>
    </row>
    <row r="4310" spans="14:31" x14ac:dyDescent="0.3">
      <c r="N4310"/>
      <c r="O4310"/>
      <c r="AD4310"/>
      <c r="AE4310"/>
    </row>
    <row r="4311" spans="14:31" x14ac:dyDescent="0.3">
      <c r="N4311"/>
      <c r="O4311"/>
      <c r="AD4311"/>
      <c r="AE4311"/>
    </row>
    <row r="4312" spans="14:31" x14ac:dyDescent="0.3">
      <c r="N4312"/>
      <c r="O4312"/>
      <c r="AD4312"/>
      <c r="AE4312"/>
    </row>
    <row r="4313" spans="14:31" x14ac:dyDescent="0.3">
      <c r="N4313"/>
      <c r="O4313"/>
      <c r="AD4313"/>
      <c r="AE4313"/>
    </row>
    <row r="4314" spans="14:31" x14ac:dyDescent="0.3">
      <c r="N4314"/>
      <c r="O4314"/>
      <c r="AD4314"/>
      <c r="AE4314"/>
    </row>
    <row r="4315" spans="14:31" x14ac:dyDescent="0.3">
      <c r="N4315"/>
      <c r="O4315"/>
      <c r="AD4315"/>
      <c r="AE4315"/>
    </row>
    <row r="4316" spans="14:31" x14ac:dyDescent="0.3">
      <c r="N4316"/>
      <c r="O4316"/>
      <c r="AD4316"/>
      <c r="AE4316"/>
    </row>
    <row r="4317" spans="14:31" x14ac:dyDescent="0.3">
      <c r="N4317"/>
      <c r="O4317"/>
      <c r="AD4317"/>
      <c r="AE4317"/>
    </row>
    <row r="4318" spans="14:31" x14ac:dyDescent="0.3">
      <c r="N4318"/>
      <c r="O4318"/>
      <c r="AD4318"/>
      <c r="AE4318"/>
    </row>
    <row r="4319" spans="14:31" x14ac:dyDescent="0.3">
      <c r="N4319"/>
      <c r="O4319"/>
      <c r="AD4319"/>
      <c r="AE4319"/>
    </row>
    <row r="4320" spans="14:31" x14ac:dyDescent="0.3">
      <c r="N4320"/>
      <c r="O4320"/>
      <c r="AD4320"/>
      <c r="AE4320"/>
    </row>
    <row r="4321" spans="14:31" x14ac:dyDescent="0.3">
      <c r="N4321"/>
      <c r="O4321"/>
      <c r="AD4321"/>
      <c r="AE4321"/>
    </row>
    <row r="4322" spans="14:31" x14ac:dyDescent="0.3">
      <c r="N4322"/>
      <c r="O4322"/>
      <c r="AD4322"/>
      <c r="AE4322"/>
    </row>
    <row r="4323" spans="14:31" x14ac:dyDescent="0.3">
      <c r="N4323"/>
      <c r="O4323"/>
      <c r="AD4323"/>
      <c r="AE4323"/>
    </row>
    <row r="4324" spans="14:31" x14ac:dyDescent="0.3">
      <c r="N4324"/>
      <c r="O4324"/>
      <c r="AD4324"/>
      <c r="AE4324"/>
    </row>
    <row r="4325" spans="14:31" x14ac:dyDescent="0.3">
      <c r="N4325"/>
      <c r="O4325"/>
      <c r="AD4325"/>
      <c r="AE4325"/>
    </row>
    <row r="4326" spans="14:31" x14ac:dyDescent="0.3">
      <c r="N4326"/>
      <c r="O4326"/>
      <c r="AD4326"/>
      <c r="AE4326"/>
    </row>
    <row r="4327" spans="14:31" x14ac:dyDescent="0.3">
      <c r="N4327"/>
      <c r="O4327"/>
      <c r="AD4327"/>
      <c r="AE4327"/>
    </row>
    <row r="4328" spans="14:31" x14ac:dyDescent="0.3">
      <c r="N4328"/>
      <c r="O4328"/>
      <c r="AD4328"/>
      <c r="AE4328"/>
    </row>
    <row r="4329" spans="14:31" x14ac:dyDescent="0.3">
      <c r="N4329"/>
      <c r="O4329"/>
      <c r="AD4329"/>
      <c r="AE4329"/>
    </row>
    <row r="4330" spans="14:31" x14ac:dyDescent="0.3">
      <c r="N4330"/>
      <c r="O4330"/>
      <c r="AD4330"/>
      <c r="AE4330"/>
    </row>
    <row r="4331" spans="14:31" x14ac:dyDescent="0.3">
      <c r="N4331"/>
      <c r="O4331"/>
      <c r="AD4331"/>
      <c r="AE4331"/>
    </row>
    <row r="4332" spans="14:31" x14ac:dyDescent="0.3">
      <c r="N4332"/>
      <c r="O4332"/>
      <c r="AD4332"/>
      <c r="AE4332"/>
    </row>
    <row r="4333" spans="14:31" x14ac:dyDescent="0.3">
      <c r="N4333"/>
      <c r="O4333"/>
      <c r="AD4333"/>
      <c r="AE4333"/>
    </row>
    <row r="4334" spans="14:31" x14ac:dyDescent="0.3">
      <c r="N4334"/>
      <c r="O4334"/>
      <c r="AD4334"/>
      <c r="AE4334"/>
    </row>
    <row r="4335" spans="14:31" x14ac:dyDescent="0.3">
      <c r="N4335"/>
      <c r="O4335"/>
      <c r="AD4335"/>
      <c r="AE4335"/>
    </row>
    <row r="4336" spans="14:31" x14ac:dyDescent="0.3">
      <c r="N4336"/>
      <c r="O4336"/>
      <c r="AD4336"/>
      <c r="AE4336"/>
    </row>
    <row r="4337" spans="14:31" x14ac:dyDescent="0.3">
      <c r="N4337"/>
      <c r="O4337"/>
      <c r="AD4337"/>
      <c r="AE4337"/>
    </row>
    <row r="4338" spans="14:31" x14ac:dyDescent="0.3">
      <c r="N4338"/>
      <c r="O4338"/>
      <c r="AD4338"/>
      <c r="AE4338"/>
    </row>
    <row r="4339" spans="14:31" x14ac:dyDescent="0.3">
      <c r="N4339"/>
      <c r="O4339"/>
      <c r="AD4339"/>
      <c r="AE4339"/>
    </row>
    <row r="4340" spans="14:31" x14ac:dyDescent="0.3">
      <c r="N4340"/>
      <c r="O4340"/>
      <c r="AD4340"/>
      <c r="AE4340"/>
    </row>
    <row r="4341" spans="14:31" x14ac:dyDescent="0.3">
      <c r="N4341"/>
      <c r="O4341"/>
      <c r="AD4341"/>
      <c r="AE4341"/>
    </row>
    <row r="4342" spans="14:31" x14ac:dyDescent="0.3">
      <c r="N4342"/>
      <c r="O4342"/>
      <c r="AD4342"/>
      <c r="AE4342"/>
    </row>
    <row r="4343" spans="14:31" x14ac:dyDescent="0.3">
      <c r="N4343"/>
      <c r="O4343"/>
      <c r="AD4343"/>
      <c r="AE4343"/>
    </row>
    <row r="4344" spans="14:31" x14ac:dyDescent="0.3">
      <c r="N4344"/>
      <c r="O4344"/>
      <c r="AD4344"/>
      <c r="AE4344"/>
    </row>
    <row r="4345" spans="14:31" x14ac:dyDescent="0.3">
      <c r="N4345"/>
      <c r="O4345"/>
      <c r="AD4345"/>
      <c r="AE4345"/>
    </row>
    <row r="4346" spans="14:31" x14ac:dyDescent="0.3">
      <c r="N4346"/>
      <c r="O4346"/>
      <c r="AD4346"/>
      <c r="AE4346"/>
    </row>
    <row r="4347" spans="14:31" x14ac:dyDescent="0.3">
      <c r="N4347"/>
      <c r="O4347"/>
      <c r="AD4347"/>
      <c r="AE4347"/>
    </row>
    <row r="4348" spans="14:31" x14ac:dyDescent="0.3">
      <c r="N4348"/>
      <c r="O4348"/>
      <c r="AD4348"/>
      <c r="AE4348"/>
    </row>
    <row r="4349" spans="14:31" x14ac:dyDescent="0.3">
      <c r="N4349"/>
      <c r="O4349"/>
      <c r="AD4349"/>
      <c r="AE4349"/>
    </row>
    <row r="4350" spans="14:31" x14ac:dyDescent="0.3">
      <c r="N4350"/>
      <c r="O4350"/>
      <c r="AD4350"/>
      <c r="AE4350"/>
    </row>
    <row r="4351" spans="14:31" x14ac:dyDescent="0.3">
      <c r="N4351"/>
      <c r="O4351"/>
      <c r="AD4351"/>
      <c r="AE4351"/>
    </row>
    <row r="4352" spans="14:31" x14ac:dyDescent="0.3">
      <c r="N4352"/>
      <c r="O4352"/>
      <c r="AD4352"/>
      <c r="AE4352"/>
    </row>
    <row r="4353" spans="14:31" x14ac:dyDescent="0.3">
      <c r="N4353"/>
      <c r="O4353"/>
      <c r="AD4353"/>
      <c r="AE4353"/>
    </row>
    <row r="4354" spans="14:31" x14ac:dyDescent="0.3">
      <c r="N4354"/>
      <c r="O4354"/>
      <c r="AD4354"/>
      <c r="AE4354"/>
    </row>
    <row r="4355" spans="14:31" x14ac:dyDescent="0.3">
      <c r="N4355"/>
      <c r="O4355"/>
      <c r="AD4355"/>
      <c r="AE4355"/>
    </row>
    <row r="4356" spans="14:31" x14ac:dyDescent="0.3">
      <c r="N4356"/>
      <c r="O4356"/>
      <c r="AD4356"/>
      <c r="AE4356"/>
    </row>
    <row r="4357" spans="14:31" x14ac:dyDescent="0.3">
      <c r="N4357"/>
      <c r="O4357"/>
      <c r="AD4357"/>
      <c r="AE4357"/>
    </row>
    <row r="4358" spans="14:31" x14ac:dyDescent="0.3">
      <c r="N4358"/>
      <c r="O4358"/>
      <c r="AD4358"/>
      <c r="AE4358"/>
    </row>
    <row r="4359" spans="14:31" x14ac:dyDescent="0.3">
      <c r="N4359"/>
      <c r="O4359"/>
      <c r="AD4359"/>
      <c r="AE4359"/>
    </row>
    <row r="4360" spans="14:31" x14ac:dyDescent="0.3">
      <c r="N4360"/>
      <c r="O4360"/>
      <c r="AD4360"/>
      <c r="AE4360"/>
    </row>
    <row r="4361" spans="14:31" x14ac:dyDescent="0.3">
      <c r="N4361"/>
      <c r="O4361"/>
      <c r="AD4361"/>
      <c r="AE4361"/>
    </row>
    <row r="4362" spans="14:31" x14ac:dyDescent="0.3">
      <c r="N4362"/>
      <c r="O4362"/>
      <c r="AD4362"/>
      <c r="AE4362"/>
    </row>
    <row r="4363" spans="14:31" x14ac:dyDescent="0.3">
      <c r="N4363"/>
      <c r="O4363"/>
      <c r="AD4363"/>
      <c r="AE4363"/>
    </row>
    <row r="4364" spans="14:31" x14ac:dyDescent="0.3">
      <c r="N4364"/>
      <c r="O4364"/>
      <c r="AD4364"/>
      <c r="AE4364"/>
    </row>
    <row r="4365" spans="14:31" x14ac:dyDescent="0.3">
      <c r="N4365"/>
      <c r="O4365"/>
      <c r="AD4365"/>
      <c r="AE4365"/>
    </row>
    <row r="4366" spans="14:31" x14ac:dyDescent="0.3">
      <c r="N4366"/>
      <c r="O4366"/>
      <c r="AD4366"/>
      <c r="AE4366"/>
    </row>
    <row r="4367" spans="14:31" x14ac:dyDescent="0.3">
      <c r="N4367"/>
      <c r="O4367"/>
      <c r="AD4367"/>
      <c r="AE4367"/>
    </row>
    <row r="4368" spans="14:31" x14ac:dyDescent="0.3">
      <c r="N4368"/>
      <c r="O4368"/>
      <c r="AD4368"/>
      <c r="AE4368"/>
    </row>
    <row r="4369" spans="14:31" x14ac:dyDescent="0.3">
      <c r="N4369"/>
      <c r="O4369"/>
      <c r="AD4369"/>
      <c r="AE4369"/>
    </row>
    <row r="4370" spans="14:31" x14ac:dyDescent="0.3">
      <c r="N4370"/>
      <c r="O4370"/>
      <c r="AD4370"/>
      <c r="AE4370"/>
    </row>
    <row r="4371" spans="14:31" x14ac:dyDescent="0.3">
      <c r="N4371"/>
      <c r="O4371"/>
      <c r="AD4371"/>
      <c r="AE4371"/>
    </row>
    <row r="4372" spans="14:31" x14ac:dyDescent="0.3">
      <c r="N4372"/>
      <c r="O4372"/>
      <c r="AD4372"/>
      <c r="AE4372"/>
    </row>
    <row r="4373" spans="14:31" x14ac:dyDescent="0.3">
      <c r="N4373"/>
      <c r="O4373"/>
      <c r="AD4373"/>
      <c r="AE4373"/>
    </row>
    <row r="4374" spans="14:31" x14ac:dyDescent="0.3">
      <c r="N4374"/>
      <c r="O4374"/>
      <c r="AD4374"/>
      <c r="AE4374"/>
    </row>
    <row r="4375" spans="14:31" x14ac:dyDescent="0.3">
      <c r="N4375"/>
      <c r="O4375"/>
      <c r="AD4375"/>
      <c r="AE4375"/>
    </row>
    <row r="4376" spans="14:31" x14ac:dyDescent="0.3">
      <c r="N4376"/>
      <c r="O4376"/>
      <c r="AD4376"/>
      <c r="AE4376"/>
    </row>
    <row r="4377" spans="14:31" x14ac:dyDescent="0.3">
      <c r="N4377"/>
      <c r="O4377"/>
      <c r="AD4377"/>
      <c r="AE4377"/>
    </row>
    <row r="4378" spans="14:31" x14ac:dyDescent="0.3">
      <c r="N4378"/>
      <c r="O4378"/>
      <c r="AD4378"/>
      <c r="AE4378"/>
    </row>
    <row r="4379" spans="14:31" x14ac:dyDescent="0.3">
      <c r="N4379"/>
      <c r="O4379"/>
      <c r="AD4379"/>
      <c r="AE4379"/>
    </row>
    <row r="4380" spans="14:31" x14ac:dyDescent="0.3">
      <c r="N4380"/>
      <c r="O4380"/>
      <c r="AD4380"/>
      <c r="AE4380"/>
    </row>
    <row r="4381" spans="14:31" x14ac:dyDescent="0.3">
      <c r="N4381"/>
      <c r="O4381"/>
      <c r="AD4381"/>
      <c r="AE4381"/>
    </row>
    <row r="4382" spans="14:31" x14ac:dyDescent="0.3">
      <c r="N4382"/>
      <c r="O4382"/>
      <c r="AD4382"/>
      <c r="AE4382"/>
    </row>
    <row r="4383" spans="14:31" x14ac:dyDescent="0.3">
      <c r="N4383"/>
      <c r="O4383"/>
      <c r="AD4383"/>
      <c r="AE4383"/>
    </row>
    <row r="4384" spans="14:31" x14ac:dyDescent="0.3">
      <c r="N4384"/>
      <c r="O4384"/>
      <c r="AD4384"/>
      <c r="AE4384"/>
    </row>
    <row r="4385" spans="14:31" x14ac:dyDescent="0.3">
      <c r="N4385"/>
      <c r="O4385"/>
      <c r="AD4385"/>
      <c r="AE4385"/>
    </row>
    <row r="4386" spans="14:31" x14ac:dyDescent="0.3">
      <c r="N4386"/>
      <c r="O4386"/>
      <c r="AD4386"/>
      <c r="AE4386"/>
    </row>
    <row r="4387" spans="14:31" x14ac:dyDescent="0.3">
      <c r="N4387"/>
      <c r="O4387"/>
      <c r="AD4387"/>
      <c r="AE4387"/>
    </row>
    <row r="4388" spans="14:31" x14ac:dyDescent="0.3">
      <c r="N4388"/>
      <c r="O4388"/>
      <c r="AD4388"/>
      <c r="AE4388"/>
    </row>
    <row r="4389" spans="14:31" x14ac:dyDescent="0.3">
      <c r="N4389"/>
      <c r="O4389"/>
      <c r="AD4389"/>
      <c r="AE4389"/>
    </row>
    <row r="4390" spans="14:31" x14ac:dyDescent="0.3">
      <c r="N4390"/>
      <c r="O4390"/>
      <c r="AD4390"/>
      <c r="AE4390"/>
    </row>
    <row r="4391" spans="14:31" x14ac:dyDescent="0.3">
      <c r="N4391"/>
      <c r="O4391"/>
      <c r="AD4391"/>
      <c r="AE4391"/>
    </row>
    <row r="4392" spans="14:31" x14ac:dyDescent="0.3">
      <c r="N4392"/>
      <c r="O4392"/>
      <c r="AD4392"/>
      <c r="AE4392"/>
    </row>
    <row r="4393" spans="14:31" x14ac:dyDescent="0.3">
      <c r="N4393"/>
      <c r="O4393"/>
      <c r="AD4393"/>
      <c r="AE4393"/>
    </row>
    <row r="4394" spans="14:31" x14ac:dyDescent="0.3">
      <c r="N4394"/>
      <c r="O4394"/>
      <c r="AD4394"/>
      <c r="AE4394"/>
    </row>
    <row r="4395" spans="14:31" x14ac:dyDescent="0.3">
      <c r="N4395"/>
      <c r="O4395"/>
      <c r="AD4395"/>
      <c r="AE4395"/>
    </row>
    <row r="4396" spans="14:31" x14ac:dyDescent="0.3">
      <c r="N4396"/>
      <c r="O4396"/>
      <c r="AD4396"/>
      <c r="AE4396"/>
    </row>
    <row r="4397" spans="14:31" x14ac:dyDescent="0.3">
      <c r="N4397"/>
      <c r="O4397"/>
      <c r="AD4397"/>
      <c r="AE4397"/>
    </row>
    <row r="4398" spans="14:31" x14ac:dyDescent="0.3">
      <c r="N4398"/>
      <c r="O4398"/>
      <c r="AD4398"/>
      <c r="AE4398"/>
    </row>
    <row r="4399" spans="14:31" x14ac:dyDescent="0.3">
      <c r="N4399"/>
      <c r="O4399"/>
      <c r="AD4399"/>
      <c r="AE4399"/>
    </row>
    <row r="4400" spans="14:31" x14ac:dyDescent="0.3">
      <c r="N4400"/>
      <c r="O4400"/>
      <c r="AD4400"/>
      <c r="AE4400"/>
    </row>
    <row r="4401" spans="14:31" x14ac:dyDescent="0.3">
      <c r="N4401"/>
      <c r="O4401"/>
      <c r="AD4401"/>
      <c r="AE4401"/>
    </row>
    <row r="4402" spans="14:31" x14ac:dyDescent="0.3">
      <c r="N4402"/>
      <c r="O4402"/>
      <c r="AD4402"/>
      <c r="AE4402"/>
    </row>
    <row r="4403" spans="14:31" x14ac:dyDescent="0.3">
      <c r="N4403"/>
      <c r="O4403"/>
      <c r="AD4403"/>
      <c r="AE4403"/>
    </row>
    <row r="4404" spans="14:31" x14ac:dyDescent="0.3">
      <c r="N4404"/>
      <c r="O4404"/>
      <c r="AD4404"/>
      <c r="AE4404"/>
    </row>
    <row r="4405" spans="14:31" x14ac:dyDescent="0.3">
      <c r="N4405"/>
      <c r="O4405"/>
      <c r="AD4405"/>
      <c r="AE4405"/>
    </row>
    <row r="4406" spans="14:31" x14ac:dyDescent="0.3">
      <c r="N4406"/>
      <c r="O4406"/>
      <c r="AD4406"/>
      <c r="AE4406"/>
    </row>
    <row r="4407" spans="14:31" x14ac:dyDescent="0.3">
      <c r="N4407"/>
      <c r="O4407"/>
      <c r="AD4407"/>
      <c r="AE4407"/>
    </row>
    <row r="4408" spans="14:31" x14ac:dyDescent="0.3">
      <c r="N4408"/>
      <c r="O4408"/>
      <c r="AD4408"/>
      <c r="AE4408"/>
    </row>
    <row r="4409" spans="14:31" x14ac:dyDescent="0.3">
      <c r="N4409"/>
      <c r="O4409"/>
      <c r="AD4409"/>
      <c r="AE4409"/>
    </row>
    <row r="4410" spans="14:31" x14ac:dyDescent="0.3">
      <c r="N4410"/>
      <c r="O4410"/>
      <c r="AD4410"/>
      <c r="AE4410"/>
    </row>
    <row r="4411" spans="14:31" x14ac:dyDescent="0.3">
      <c r="N4411"/>
      <c r="O4411"/>
      <c r="AD4411"/>
      <c r="AE4411"/>
    </row>
    <row r="4412" spans="14:31" x14ac:dyDescent="0.3">
      <c r="N4412"/>
      <c r="O4412"/>
      <c r="AD4412"/>
      <c r="AE4412"/>
    </row>
    <row r="4413" spans="14:31" x14ac:dyDescent="0.3">
      <c r="N4413"/>
      <c r="O4413"/>
      <c r="AD4413"/>
      <c r="AE4413"/>
    </row>
    <row r="4414" spans="14:31" x14ac:dyDescent="0.3">
      <c r="N4414"/>
      <c r="O4414"/>
      <c r="AD4414"/>
      <c r="AE4414"/>
    </row>
    <row r="4415" spans="14:31" x14ac:dyDescent="0.3">
      <c r="N4415"/>
      <c r="O4415"/>
      <c r="AD4415"/>
      <c r="AE4415"/>
    </row>
    <row r="4416" spans="14:31" x14ac:dyDescent="0.3">
      <c r="N4416"/>
      <c r="O4416"/>
      <c r="AD4416"/>
      <c r="AE4416"/>
    </row>
    <row r="4417" spans="14:31" x14ac:dyDescent="0.3">
      <c r="N4417"/>
      <c r="O4417"/>
      <c r="AD4417"/>
      <c r="AE4417"/>
    </row>
    <row r="4418" spans="14:31" x14ac:dyDescent="0.3">
      <c r="N4418"/>
      <c r="O4418"/>
      <c r="AD4418"/>
      <c r="AE4418"/>
    </row>
    <row r="4419" spans="14:31" x14ac:dyDescent="0.3">
      <c r="N4419"/>
      <c r="O4419"/>
      <c r="AD4419"/>
      <c r="AE4419"/>
    </row>
    <row r="4420" spans="14:31" x14ac:dyDescent="0.3">
      <c r="N4420"/>
      <c r="O4420"/>
      <c r="AD4420"/>
      <c r="AE4420"/>
    </row>
    <row r="4421" spans="14:31" x14ac:dyDescent="0.3">
      <c r="N4421"/>
      <c r="O4421"/>
      <c r="AD4421"/>
      <c r="AE4421"/>
    </row>
    <row r="4422" spans="14:31" x14ac:dyDescent="0.3">
      <c r="N4422"/>
      <c r="O4422"/>
      <c r="AD4422"/>
      <c r="AE4422"/>
    </row>
    <row r="4423" spans="14:31" x14ac:dyDescent="0.3">
      <c r="N4423"/>
      <c r="O4423"/>
      <c r="AD4423"/>
      <c r="AE4423"/>
    </row>
    <row r="4424" spans="14:31" x14ac:dyDescent="0.3">
      <c r="N4424"/>
      <c r="O4424"/>
      <c r="AD4424"/>
      <c r="AE4424"/>
    </row>
    <row r="4425" spans="14:31" x14ac:dyDescent="0.3">
      <c r="N4425"/>
      <c r="O4425"/>
      <c r="AD4425"/>
      <c r="AE4425"/>
    </row>
    <row r="4426" spans="14:31" x14ac:dyDescent="0.3">
      <c r="N4426"/>
      <c r="O4426"/>
      <c r="AD4426"/>
      <c r="AE4426"/>
    </row>
    <row r="4427" spans="14:31" x14ac:dyDescent="0.3">
      <c r="N4427"/>
      <c r="O4427"/>
      <c r="AD4427"/>
      <c r="AE4427"/>
    </row>
    <row r="4428" spans="14:31" x14ac:dyDescent="0.3">
      <c r="N4428"/>
      <c r="O4428"/>
      <c r="AD4428"/>
      <c r="AE4428"/>
    </row>
    <row r="4429" spans="14:31" x14ac:dyDescent="0.3">
      <c r="N4429"/>
      <c r="O4429"/>
      <c r="AD4429"/>
      <c r="AE4429"/>
    </row>
    <row r="4430" spans="14:31" x14ac:dyDescent="0.3">
      <c r="N4430"/>
      <c r="O4430"/>
      <c r="AD4430"/>
      <c r="AE4430"/>
    </row>
    <row r="4431" spans="14:31" x14ac:dyDescent="0.3">
      <c r="N4431"/>
      <c r="O4431"/>
      <c r="AD4431"/>
      <c r="AE4431"/>
    </row>
    <row r="4432" spans="14:31" x14ac:dyDescent="0.3">
      <c r="N4432"/>
      <c r="O4432"/>
      <c r="AD4432"/>
      <c r="AE4432"/>
    </row>
    <row r="4433" spans="14:31" x14ac:dyDescent="0.3">
      <c r="N4433"/>
      <c r="O4433"/>
      <c r="AD4433"/>
      <c r="AE4433"/>
    </row>
    <row r="4434" spans="14:31" x14ac:dyDescent="0.3">
      <c r="N4434"/>
      <c r="O4434"/>
      <c r="AD4434"/>
      <c r="AE4434"/>
    </row>
    <row r="4435" spans="14:31" x14ac:dyDescent="0.3">
      <c r="N4435"/>
      <c r="O4435"/>
      <c r="AD4435"/>
      <c r="AE4435"/>
    </row>
    <row r="4436" spans="14:31" x14ac:dyDescent="0.3">
      <c r="N4436"/>
      <c r="O4436"/>
      <c r="AD4436"/>
      <c r="AE4436"/>
    </row>
    <row r="4437" spans="14:31" x14ac:dyDescent="0.3">
      <c r="N4437"/>
      <c r="O4437"/>
      <c r="AD4437"/>
      <c r="AE4437"/>
    </row>
    <row r="4438" spans="14:31" x14ac:dyDescent="0.3">
      <c r="N4438"/>
      <c r="O4438"/>
      <c r="AD4438"/>
      <c r="AE4438"/>
    </row>
    <row r="4439" spans="14:31" x14ac:dyDescent="0.3">
      <c r="N4439"/>
      <c r="O4439"/>
      <c r="AD4439"/>
      <c r="AE4439"/>
    </row>
    <row r="4440" spans="14:31" x14ac:dyDescent="0.3">
      <c r="N4440"/>
      <c r="O4440"/>
      <c r="AD4440"/>
      <c r="AE4440"/>
    </row>
    <row r="4441" spans="14:31" x14ac:dyDescent="0.3">
      <c r="N4441"/>
      <c r="O4441"/>
      <c r="AD4441"/>
      <c r="AE4441"/>
    </row>
    <row r="4442" spans="14:31" x14ac:dyDescent="0.3">
      <c r="N4442"/>
      <c r="O4442"/>
      <c r="AD4442"/>
      <c r="AE4442"/>
    </row>
    <row r="4443" spans="14:31" x14ac:dyDescent="0.3">
      <c r="N4443"/>
      <c r="O4443"/>
      <c r="AD4443"/>
      <c r="AE4443"/>
    </row>
    <row r="4444" spans="14:31" x14ac:dyDescent="0.3">
      <c r="N4444"/>
      <c r="O4444"/>
      <c r="AD4444"/>
      <c r="AE4444"/>
    </row>
    <row r="4445" spans="14:31" x14ac:dyDescent="0.3">
      <c r="N4445"/>
      <c r="O4445"/>
      <c r="AD4445"/>
      <c r="AE4445"/>
    </row>
    <row r="4446" spans="14:31" x14ac:dyDescent="0.3">
      <c r="N4446"/>
      <c r="O4446"/>
      <c r="AD4446"/>
      <c r="AE4446"/>
    </row>
    <row r="4447" spans="14:31" x14ac:dyDescent="0.3">
      <c r="N4447"/>
      <c r="O4447"/>
      <c r="AD4447"/>
      <c r="AE4447"/>
    </row>
    <row r="4448" spans="14:31" x14ac:dyDescent="0.3">
      <c r="N4448"/>
      <c r="O4448"/>
      <c r="AD4448"/>
      <c r="AE4448"/>
    </row>
    <row r="4449" spans="14:31" x14ac:dyDescent="0.3">
      <c r="N4449"/>
      <c r="O4449"/>
      <c r="AD4449"/>
      <c r="AE4449"/>
    </row>
    <row r="4450" spans="14:31" x14ac:dyDescent="0.3">
      <c r="N4450"/>
      <c r="O4450"/>
      <c r="AD4450"/>
      <c r="AE4450"/>
    </row>
    <row r="4451" spans="14:31" x14ac:dyDescent="0.3">
      <c r="N4451"/>
      <c r="O4451"/>
      <c r="AD4451"/>
      <c r="AE4451"/>
    </row>
    <row r="4452" spans="14:31" x14ac:dyDescent="0.3">
      <c r="N4452"/>
      <c r="O4452"/>
      <c r="AD4452"/>
      <c r="AE4452"/>
    </row>
    <row r="4453" spans="14:31" x14ac:dyDescent="0.3">
      <c r="N4453"/>
      <c r="O4453"/>
      <c r="AD4453"/>
      <c r="AE4453"/>
    </row>
    <row r="4454" spans="14:31" x14ac:dyDescent="0.3">
      <c r="N4454"/>
      <c r="O4454"/>
      <c r="AD4454"/>
      <c r="AE4454"/>
    </row>
    <row r="4455" spans="14:31" x14ac:dyDescent="0.3">
      <c r="N4455"/>
      <c r="O4455"/>
      <c r="AD4455"/>
      <c r="AE4455"/>
    </row>
    <row r="4456" spans="14:31" x14ac:dyDescent="0.3">
      <c r="N4456"/>
      <c r="O4456"/>
      <c r="AD4456"/>
      <c r="AE4456"/>
    </row>
    <row r="4457" spans="14:31" x14ac:dyDescent="0.3">
      <c r="N4457"/>
      <c r="O4457"/>
      <c r="AD4457"/>
      <c r="AE4457"/>
    </row>
    <row r="4458" spans="14:31" x14ac:dyDescent="0.3">
      <c r="N4458"/>
      <c r="O4458"/>
      <c r="AD4458"/>
      <c r="AE4458"/>
    </row>
    <row r="4459" spans="14:31" x14ac:dyDescent="0.3">
      <c r="N4459"/>
      <c r="O4459"/>
      <c r="AD4459"/>
      <c r="AE4459"/>
    </row>
    <row r="4460" spans="14:31" x14ac:dyDescent="0.3">
      <c r="N4460"/>
      <c r="O4460"/>
      <c r="AD4460"/>
      <c r="AE4460"/>
    </row>
    <row r="4461" spans="14:31" x14ac:dyDescent="0.3">
      <c r="N4461"/>
      <c r="O4461"/>
      <c r="AD4461"/>
      <c r="AE4461"/>
    </row>
    <row r="4462" spans="14:31" x14ac:dyDescent="0.3">
      <c r="N4462"/>
      <c r="O4462"/>
      <c r="AD4462"/>
      <c r="AE4462"/>
    </row>
    <row r="4463" spans="14:31" x14ac:dyDescent="0.3">
      <c r="N4463"/>
      <c r="O4463"/>
      <c r="AD4463"/>
      <c r="AE4463"/>
    </row>
    <row r="4464" spans="14:31" x14ac:dyDescent="0.3">
      <c r="N4464"/>
      <c r="O4464"/>
      <c r="AD4464"/>
      <c r="AE4464"/>
    </row>
    <row r="4465" spans="14:31" x14ac:dyDescent="0.3">
      <c r="N4465"/>
      <c r="O4465"/>
      <c r="AD4465"/>
      <c r="AE4465"/>
    </row>
    <row r="4466" spans="14:31" x14ac:dyDescent="0.3">
      <c r="N4466"/>
      <c r="O4466"/>
      <c r="AD4466"/>
      <c r="AE4466"/>
    </row>
    <row r="4467" spans="14:31" x14ac:dyDescent="0.3">
      <c r="N4467"/>
      <c r="O4467"/>
      <c r="AD4467"/>
      <c r="AE4467"/>
    </row>
    <row r="4468" spans="14:31" x14ac:dyDescent="0.3">
      <c r="N4468"/>
      <c r="O4468"/>
      <c r="AD4468"/>
      <c r="AE4468"/>
    </row>
    <row r="4469" spans="14:31" x14ac:dyDescent="0.3">
      <c r="N4469"/>
      <c r="O4469"/>
      <c r="AD4469"/>
      <c r="AE4469"/>
    </row>
    <row r="4470" spans="14:31" x14ac:dyDescent="0.3">
      <c r="N4470"/>
      <c r="O4470"/>
      <c r="AD4470"/>
      <c r="AE4470"/>
    </row>
    <row r="4471" spans="14:31" x14ac:dyDescent="0.3">
      <c r="N4471"/>
      <c r="O4471"/>
      <c r="AD4471"/>
      <c r="AE4471"/>
    </row>
    <row r="4472" spans="14:31" x14ac:dyDescent="0.3">
      <c r="N4472"/>
      <c r="O4472"/>
      <c r="AD4472"/>
      <c r="AE4472"/>
    </row>
    <row r="4473" spans="14:31" x14ac:dyDescent="0.3">
      <c r="N4473"/>
      <c r="O4473"/>
      <c r="AD4473"/>
      <c r="AE4473"/>
    </row>
    <row r="4474" spans="14:31" x14ac:dyDescent="0.3">
      <c r="N4474"/>
      <c r="O4474"/>
      <c r="AD4474"/>
      <c r="AE4474"/>
    </row>
    <row r="4475" spans="14:31" x14ac:dyDescent="0.3">
      <c r="N4475"/>
      <c r="O4475"/>
      <c r="AD4475"/>
      <c r="AE4475"/>
    </row>
    <row r="4476" spans="14:31" x14ac:dyDescent="0.3">
      <c r="N4476"/>
      <c r="O4476"/>
      <c r="AD4476"/>
      <c r="AE4476"/>
    </row>
    <row r="4477" spans="14:31" x14ac:dyDescent="0.3">
      <c r="N4477"/>
      <c r="O4477"/>
      <c r="AD4477"/>
      <c r="AE4477"/>
    </row>
    <row r="4478" spans="14:31" x14ac:dyDescent="0.3">
      <c r="N4478"/>
      <c r="O4478"/>
      <c r="AD4478"/>
      <c r="AE4478"/>
    </row>
    <row r="4479" spans="14:31" x14ac:dyDescent="0.3">
      <c r="N4479"/>
      <c r="O4479"/>
      <c r="AD4479"/>
      <c r="AE4479"/>
    </row>
    <row r="4480" spans="14:31" x14ac:dyDescent="0.3">
      <c r="N4480"/>
      <c r="O4480"/>
      <c r="AD4480"/>
      <c r="AE4480"/>
    </row>
    <row r="4481" spans="14:31" x14ac:dyDescent="0.3">
      <c r="N4481"/>
      <c r="O4481"/>
      <c r="AD4481"/>
      <c r="AE4481"/>
    </row>
    <row r="4482" spans="14:31" x14ac:dyDescent="0.3">
      <c r="N4482"/>
      <c r="O4482"/>
      <c r="AD4482"/>
      <c r="AE4482"/>
    </row>
    <row r="4483" spans="14:31" x14ac:dyDescent="0.3">
      <c r="N4483"/>
      <c r="O4483"/>
      <c r="AD4483"/>
      <c r="AE4483"/>
    </row>
    <row r="4484" spans="14:31" x14ac:dyDescent="0.3">
      <c r="N4484"/>
      <c r="O4484"/>
      <c r="AD4484"/>
      <c r="AE4484"/>
    </row>
    <row r="4485" spans="14:31" x14ac:dyDescent="0.3">
      <c r="N4485"/>
      <c r="O4485"/>
      <c r="AD4485"/>
      <c r="AE4485"/>
    </row>
    <row r="4486" spans="14:31" x14ac:dyDescent="0.3">
      <c r="N4486"/>
      <c r="O4486"/>
      <c r="AD4486"/>
      <c r="AE4486"/>
    </row>
    <row r="4487" spans="14:31" x14ac:dyDescent="0.3">
      <c r="N4487"/>
      <c r="O4487"/>
      <c r="AD4487"/>
      <c r="AE4487"/>
    </row>
    <row r="4488" spans="14:31" x14ac:dyDescent="0.3">
      <c r="N4488"/>
      <c r="O4488"/>
      <c r="AD4488"/>
      <c r="AE4488"/>
    </row>
    <row r="4489" spans="14:31" x14ac:dyDescent="0.3">
      <c r="N4489"/>
      <c r="O4489"/>
      <c r="AD4489"/>
      <c r="AE4489"/>
    </row>
    <row r="4490" spans="14:31" x14ac:dyDescent="0.3">
      <c r="N4490"/>
      <c r="O4490"/>
      <c r="AD4490"/>
      <c r="AE4490"/>
    </row>
    <row r="4491" spans="14:31" x14ac:dyDescent="0.3">
      <c r="N4491"/>
      <c r="O4491"/>
      <c r="AD4491"/>
      <c r="AE4491"/>
    </row>
    <row r="4492" spans="14:31" x14ac:dyDescent="0.3">
      <c r="N4492"/>
      <c r="O4492"/>
      <c r="AD4492"/>
      <c r="AE4492"/>
    </row>
    <row r="4493" spans="14:31" x14ac:dyDescent="0.3">
      <c r="N4493"/>
      <c r="O4493"/>
      <c r="AD4493"/>
      <c r="AE4493"/>
    </row>
    <row r="4494" spans="14:31" x14ac:dyDescent="0.3">
      <c r="N4494"/>
      <c r="O4494"/>
      <c r="AD4494"/>
      <c r="AE4494"/>
    </row>
    <row r="4495" spans="14:31" x14ac:dyDescent="0.3">
      <c r="N4495"/>
      <c r="O4495"/>
      <c r="AD4495"/>
      <c r="AE4495"/>
    </row>
    <row r="4496" spans="14:31" x14ac:dyDescent="0.3">
      <c r="N4496"/>
      <c r="O4496"/>
      <c r="AD4496"/>
      <c r="AE4496"/>
    </row>
    <row r="4497" spans="14:31" x14ac:dyDescent="0.3">
      <c r="N4497"/>
      <c r="O4497"/>
      <c r="AD4497"/>
      <c r="AE4497"/>
    </row>
    <row r="4498" spans="14:31" x14ac:dyDescent="0.3">
      <c r="N4498"/>
      <c r="O4498"/>
      <c r="AD4498"/>
      <c r="AE4498"/>
    </row>
    <row r="4499" spans="14:31" x14ac:dyDescent="0.3">
      <c r="N4499"/>
      <c r="O4499"/>
      <c r="AD4499"/>
      <c r="AE4499"/>
    </row>
    <row r="4500" spans="14:31" x14ac:dyDescent="0.3">
      <c r="N4500"/>
      <c r="O4500"/>
      <c r="AD4500"/>
      <c r="AE4500"/>
    </row>
    <row r="4501" spans="14:31" x14ac:dyDescent="0.3">
      <c r="N4501"/>
      <c r="O4501"/>
      <c r="AD4501"/>
      <c r="AE4501"/>
    </row>
    <row r="4502" spans="14:31" x14ac:dyDescent="0.3">
      <c r="N4502"/>
      <c r="O4502"/>
      <c r="AD4502"/>
      <c r="AE4502"/>
    </row>
    <row r="4503" spans="14:31" x14ac:dyDescent="0.3">
      <c r="N4503"/>
      <c r="O4503"/>
      <c r="AD4503"/>
      <c r="AE4503"/>
    </row>
    <row r="4504" spans="14:31" x14ac:dyDescent="0.3">
      <c r="N4504"/>
      <c r="O4504"/>
      <c r="AD4504"/>
      <c r="AE4504"/>
    </row>
    <row r="4505" spans="14:31" x14ac:dyDescent="0.3">
      <c r="N4505"/>
      <c r="O4505"/>
      <c r="AD4505"/>
      <c r="AE4505"/>
    </row>
    <row r="4506" spans="14:31" x14ac:dyDescent="0.3">
      <c r="N4506"/>
      <c r="O4506"/>
      <c r="AD4506"/>
      <c r="AE4506"/>
    </row>
    <row r="4507" spans="14:31" x14ac:dyDescent="0.3">
      <c r="N4507"/>
      <c r="O4507"/>
      <c r="AD4507"/>
      <c r="AE4507"/>
    </row>
    <row r="4508" spans="14:31" x14ac:dyDescent="0.3">
      <c r="N4508"/>
      <c r="O4508"/>
      <c r="AD4508"/>
      <c r="AE4508"/>
    </row>
    <row r="4509" spans="14:31" x14ac:dyDescent="0.3">
      <c r="N4509"/>
      <c r="O4509"/>
      <c r="AD4509"/>
      <c r="AE4509"/>
    </row>
    <row r="4510" spans="14:31" x14ac:dyDescent="0.3">
      <c r="N4510"/>
      <c r="O4510"/>
      <c r="AD4510"/>
      <c r="AE4510"/>
    </row>
    <row r="4511" spans="14:31" x14ac:dyDescent="0.3">
      <c r="N4511"/>
      <c r="O4511"/>
      <c r="AD4511"/>
      <c r="AE4511"/>
    </row>
    <row r="4512" spans="14:31" x14ac:dyDescent="0.3">
      <c r="N4512"/>
      <c r="O4512"/>
      <c r="AD4512"/>
      <c r="AE4512"/>
    </row>
    <row r="4513" spans="14:31" x14ac:dyDescent="0.3">
      <c r="N4513"/>
      <c r="O4513"/>
      <c r="AD4513"/>
      <c r="AE4513"/>
    </row>
    <row r="4514" spans="14:31" x14ac:dyDescent="0.3">
      <c r="N4514"/>
      <c r="O4514"/>
      <c r="AD4514"/>
      <c r="AE4514"/>
    </row>
    <row r="4515" spans="14:31" x14ac:dyDescent="0.3">
      <c r="N4515"/>
      <c r="O4515"/>
      <c r="AD4515"/>
      <c r="AE4515"/>
    </row>
    <row r="4516" spans="14:31" x14ac:dyDescent="0.3">
      <c r="N4516"/>
      <c r="O4516"/>
      <c r="AD4516"/>
      <c r="AE4516"/>
    </row>
    <row r="4517" spans="14:31" x14ac:dyDescent="0.3">
      <c r="N4517"/>
      <c r="O4517"/>
      <c r="AD4517"/>
      <c r="AE4517"/>
    </row>
    <row r="4518" spans="14:31" x14ac:dyDescent="0.3">
      <c r="N4518"/>
      <c r="O4518"/>
      <c r="AD4518"/>
      <c r="AE4518"/>
    </row>
    <row r="4519" spans="14:31" x14ac:dyDescent="0.3">
      <c r="N4519"/>
      <c r="O4519"/>
      <c r="AD4519"/>
      <c r="AE4519"/>
    </row>
    <row r="4520" spans="14:31" x14ac:dyDescent="0.3">
      <c r="N4520"/>
      <c r="O4520"/>
      <c r="AD4520"/>
      <c r="AE4520"/>
    </row>
    <row r="4521" spans="14:31" x14ac:dyDescent="0.3">
      <c r="N4521"/>
      <c r="O4521"/>
      <c r="AD4521"/>
      <c r="AE4521"/>
    </row>
    <row r="4522" spans="14:31" x14ac:dyDescent="0.3">
      <c r="N4522"/>
      <c r="O4522"/>
      <c r="AD4522"/>
      <c r="AE4522"/>
    </row>
    <row r="4523" spans="14:31" x14ac:dyDescent="0.3">
      <c r="N4523"/>
      <c r="O4523"/>
      <c r="AD4523"/>
      <c r="AE4523"/>
    </row>
    <row r="4524" spans="14:31" x14ac:dyDescent="0.3">
      <c r="N4524"/>
      <c r="O4524"/>
      <c r="AD4524"/>
      <c r="AE4524"/>
    </row>
    <row r="4525" spans="14:31" x14ac:dyDescent="0.3">
      <c r="N4525"/>
      <c r="O4525"/>
      <c r="AD4525"/>
      <c r="AE4525"/>
    </row>
    <row r="4526" spans="14:31" x14ac:dyDescent="0.3">
      <c r="N4526"/>
      <c r="O4526"/>
      <c r="AD4526"/>
      <c r="AE4526"/>
    </row>
    <row r="4527" spans="14:31" x14ac:dyDescent="0.3">
      <c r="N4527"/>
      <c r="O4527"/>
      <c r="AD4527"/>
      <c r="AE4527"/>
    </row>
    <row r="4528" spans="14:31" x14ac:dyDescent="0.3">
      <c r="N4528"/>
      <c r="O4528"/>
      <c r="AD4528"/>
      <c r="AE4528"/>
    </row>
    <row r="4529" spans="14:31" x14ac:dyDescent="0.3">
      <c r="N4529"/>
      <c r="O4529"/>
      <c r="AD4529"/>
      <c r="AE4529"/>
    </row>
    <row r="4530" spans="14:31" x14ac:dyDescent="0.3">
      <c r="N4530"/>
      <c r="O4530"/>
      <c r="AD4530"/>
      <c r="AE4530"/>
    </row>
    <row r="4531" spans="14:31" x14ac:dyDescent="0.3">
      <c r="N4531"/>
      <c r="O4531"/>
      <c r="AD4531"/>
      <c r="AE4531"/>
    </row>
    <row r="4532" spans="14:31" x14ac:dyDescent="0.3">
      <c r="N4532"/>
      <c r="O4532"/>
      <c r="AD4532"/>
      <c r="AE4532"/>
    </row>
    <row r="4533" spans="14:31" x14ac:dyDescent="0.3">
      <c r="N4533"/>
      <c r="O4533"/>
      <c r="AD4533"/>
      <c r="AE4533"/>
    </row>
    <row r="4534" spans="14:31" x14ac:dyDescent="0.3">
      <c r="N4534"/>
      <c r="O4534"/>
      <c r="AD4534"/>
      <c r="AE4534"/>
    </row>
    <row r="4535" spans="14:31" x14ac:dyDescent="0.3">
      <c r="N4535"/>
      <c r="O4535"/>
      <c r="AD4535"/>
      <c r="AE4535"/>
    </row>
    <row r="4536" spans="14:31" x14ac:dyDescent="0.3">
      <c r="N4536"/>
      <c r="O4536"/>
      <c r="AD4536"/>
      <c r="AE4536"/>
    </row>
    <row r="4537" spans="14:31" x14ac:dyDescent="0.3">
      <c r="N4537"/>
      <c r="O4537"/>
      <c r="AD4537"/>
      <c r="AE4537"/>
    </row>
    <row r="4538" spans="14:31" x14ac:dyDescent="0.3">
      <c r="N4538"/>
      <c r="O4538"/>
      <c r="AD4538"/>
      <c r="AE4538"/>
    </row>
    <row r="4539" spans="14:31" x14ac:dyDescent="0.3">
      <c r="N4539"/>
      <c r="O4539"/>
      <c r="AD4539"/>
      <c r="AE4539"/>
    </row>
    <row r="4540" spans="14:31" x14ac:dyDescent="0.3">
      <c r="N4540"/>
      <c r="O4540"/>
      <c r="AD4540"/>
      <c r="AE4540"/>
    </row>
    <row r="4541" spans="14:31" x14ac:dyDescent="0.3">
      <c r="N4541"/>
      <c r="O4541"/>
      <c r="AD4541"/>
      <c r="AE4541"/>
    </row>
    <row r="4542" spans="14:31" x14ac:dyDescent="0.3">
      <c r="N4542"/>
      <c r="O4542"/>
      <c r="AD4542"/>
      <c r="AE4542"/>
    </row>
    <row r="4543" spans="14:31" x14ac:dyDescent="0.3">
      <c r="N4543"/>
      <c r="O4543"/>
      <c r="AD4543"/>
      <c r="AE4543"/>
    </row>
    <row r="4544" spans="14:31" x14ac:dyDescent="0.3">
      <c r="N4544"/>
      <c r="O4544"/>
      <c r="AD4544"/>
      <c r="AE4544"/>
    </row>
    <row r="4545" spans="14:31" x14ac:dyDescent="0.3">
      <c r="N4545"/>
      <c r="O4545"/>
      <c r="AD4545"/>
      <c r="AE4545"/>
    </row>
    <row r="4546" spans="14:31" x14ac:dyDescent="0.3">
      <c r="N4546"/>
      <c r="O4546"/>
      <c r="AD4546"/>
      <c r="AE4546"/>
    </row>
    <row r="4547" spans="14:31" x14ac:dyDescent="0.3">
      <c r="N4547"/>
      <c r="O4547"/>
      <c r="AD4547"/>
      <c r="AE4547"/>
    </row>
    <row r="4548" spans="14:31" x14ac:dyDescent="0.3">
      <c r="N4548"/>
      <c r="O4548"/>
      <c r="AD4548"/>
      <c r="AE4548"/>
    </row>
    <row r="4549" spans="14:31" x14ac:dyDescent="0.3">
      <c r="N4549"/>
      <c r="O4549"/>
      <c r="AD4549"/>
      <c r="AE4549"/>
    </row>
    <row r="4550" spans="14:31" x14ac:dyDescent="0.3">
      <c r="N4550"/>
      <c r="O4550"/>
      <c r="AD4550"/>
      <c r="AE4550"/>
    </row>
    <row r="4551" spans="14:31" x14ac:dyDescent="0.3">
      <c r="N4551"/>
      <c r="O4551"/>
      <c r="AD4551"/>
      <c r="AE4551"/>
    </row>
    <row r="4552" spans="14:31" x14ac:dyDescent="0.3">
      <c r="N4552"/>
      <c r="O4552"/>
      <c r="AD4552"/>
      <c r="AE4552"/>
    </row>
    <row r="4553" spans="14:31" x14ac:dyDescent="0.3">
      <c r="N4553"/>
      <c r="O4553"/>
      <c r="AD4553"/>
      <c r="AE4553"/>
    </row>
    <row r="4554" spans="14:31" x14ac:dyDescent="0.3">
      <c r="N4554"/>
      <c r="O4554"/>
      <c r="AD4554"/>
      <c r="AE4554"/>
    </row>
    <row r="4555" spans="14:31" x14ac:dyDescent="0.3">
      <c r="N4555"/>
      <c r="O4555"/>
      <c r="AD4555"/>
      <c r="AE4555"/>
    </row>
    <row r="4556" spans="14:31" x14ac:dyDescent="0.3">
      <c r="N4556"/>
      <c r="O4556"/>
      <c r="AD4556"/>
      <c r="AE4556"/>
    </row>
    <row r="4557" spans="14:31" x14ac:dyDescent="0.3">
      <c r="N4557"/>
      <c r="O4557"/>
      <c r="AD4557"/>
      <c r="AE4557"/>
    </row>
    <row r="4558" spans="14:31" x14ac:dyDescent="0.3">
      <c r="N4558"/>
      <c r="O4558"/>
      <c r="AD4558"/>
      <c r="AE4558"/>
    </row>
    <row r="4559" spans="14:31" x14ac:dyDescent="0.3">
      <c r="N4559"/>
      <c r="O4559"/>
      <c r="AD4559"/>
      <c r="AE4559"/>
    </row>
    <row r="4560" spans="14:31" x14ac:dyDescent="0.3">
      <c r="N4560"/>
      <c r="O4560"/>
      <c r="AD4560"/>
      <c r="AE4560"/>
    </row>
    <row r="4561" spans="14:31" x14ac:dyDescent="0.3">
      <c r="N4561"/>
      <c r="O4561"/>
      <c r="AD4561"/>
      <c r="AE4561"/>
    </row>
    <row r="4562" spans="14:31" x14ac:dyDescent="0.3">
      <c r="N4562"/>
      <c r="O4562"/>
      <c r="AD4562"/>
      <c r="AE4562"/>
    </row>
    <row r="4563" spans="14:31" x14ac:dyDescent="0.3">
      <c r="N4563"/>
      <c r="O4563"/>
      <c r="AD4563"/>
      <c r="AE4563"/>
    </row>
    <row r="4564" spans="14:31" x14ac:dyDescent="0.3">
      <c r="N4564"/>
      <c r="O4564"/>
      <c r="AD4564"/>
      <c r="AE4564"/>
    </row>
    <row r="4565" spans="14:31" x14ac:dyDescent="0.3">
      <c r="N4565"/>
      <c r="O4565"/>
      <c r="AD4565"/>
      <c r="AE4565"/>
    </row>
    <row r="4566" spans="14:31" x14ac:dyDescent="0.3">
      <c r="N4566"/>
      <c r="O4566"/>
      <c r="AD4566"/>
      <c r="AE4566"/>
    </row>
    <row r="4567" spans="14:31" x14ac:dyDescent="0.3">
      <c r="N4567"/>
      <c r="O4567"/>
      <c r="AD4567"/>
      <c r="AE4567"/>
    </row>
    <row r="4568" spans="14:31" x14ac:dyDescent="0.3">
      <c r="N4568"/>
      <c r="O4568"/>
      <c r="AD4568"/>
      <c r="AE4568"/>
    </row>
    <row r="4569" spans="14:31" x14ac:dyDescent="0.3">
      <c r="N4569"/>
      <c r="O4569"/>
      <c r="AD4569"/>
      <c r="AE4569"/>
    </row>
    <row r="4570" spans="14:31" x14ac:dyDescent="0.3">
      <c r="N4570"/>
      <c r="O4570"/>
      <c r="AD4570"/>
      <c r="AE4570"/>
    </row>
    <row r="4571" spans="14:31" x14ac:dyDescent="0.3">
      <c r="N4571"/>
      <c r="O4571"/>
      <c r="AD4571"/>
      <c r="AE4571"/>
    </row>
    <row r="4572" spans="14:31" x14ac:dyDescent="0.3">
      <c r="N4572"/>
      <c r="O4572"/>
      <c r="AD4572"/>
      <c r="AE4572"/>
    </row>
    <row r="4573" spans="14:31" x14ac:dyDescent="0.3">
      <c r="N4573"/>
      <c r="O4573"/>
      <c r="AD4573"/>
      <c r="AE4573"/>
    </row>
    <row r="4574" spans="14:31" x14ac:dyDescent="0.3">
      <c r="N4574"/>
      <c r="O4574"/>
      <c r="AD4574"/>
      <c r="AE4574"/>
    </row>
    <row r="4575" spans="14:31" x14ac:dyDescent="0.3">
      <c r="N4575"/>
      <c r="O4575"/>
      <c r="AD4575"/>
      <c r="AE4575"/>
    </row>
    <row r="4576" spans="14:31" x14ac:dyDescent="0.3">
      <c r="N4576"/>
      <c r="O4576"/>
      <c r="AD4576"/>
      <c r="AE4576"/>
    </row>
    <row r="4577" spans="14:31" x14ac:dyDescent="0.3">
      <c r="N4577"/>
      <c r="O4577"/>
      <c r="AD4577"/>
      <c r="AE4577"/>
    </row>
    <row r="4578" spans="14:31" x14ac:dyDescent="0.3">
      <c r="N4578"/>
      <c r="O4578"/>
      <c r="AD4578"/>
      <c r="AE4578"/>
    </row>
    <row r="4579" spans="14:31" x14ac:dyDescent="0.3">
      <c r="N4579"/>
      <c r="O4579"/>
      <c r="AD4579"/>
      <c r="AE4579"/>
    </row>
    <row r="4580" spans="14:31" x14ac:dyDescent="0.3">
      <c r="N4580"/>
      <c r="O4580"/>
      <c r="AD4580"/>
      <c r="AE4580"/>
    </row>
    <row r="4581" spans="14:31" x14ac:dyDescent="0.3">
      <c r="N4581"/>
      <c r="O4581"/>
      <c r="AD4581"/>
      <c r="AE4581"/>
    </row>
    <row r="4582" spans="14:31" x14ac:dyDescent="0.3">
      <c r="N4582"/>
      <c r="O4582"/>
      <c r="AD4582"/>
      <c r="AE4582"/>
    </row>
    <row r="4583" spans="14:31" x14ac:dyDescent="0.3">
      <c r="N4583"/>
      <c r="O4583"/>
      <c r="AD4583"/>
      <c r="AE4583"/>
    </row>
    <row r="4584" spans="14:31" x14ac:dyDescent="0.3">
      <c r="N4584"/>
      <c r="O4584"/>
      <c r="AD4584"/>
      <c r="AE4584"/>
    </row>
    <row r="4585" spans="14:31" x14ac:dyDescent="0.3">
      <c r="N4585"/>
      <c r="O4585"/>
      <c r="AD4585"/>
      <c r="AE4585"/>
    </row>
    <row r="4586" spans="14:31" x14ac:dyDescent="0.3">
      <c r="N4586"/>
      <c r="O4586"/>
      <c r="AD4586"/>
      <c r="AE4586"/>
    </row>
    <row r="4587" spans="14:31" x14ac:dyDescent="0.3">
      <c r="N4587"/>
      <c r="O4587"/>
      <c r="AD4587"/>
      <c r="AE4587"/>
    </row>
    <row r="4588" spans="14:31" x14ac:dyDescent="0.3">
      <c r="N4588"/>
      <c r="O4588"/>
      <c r="AD4588"/>
      <c r="AE4588"/>
    </row>
    <row r="4589" spans="14:31" x14ac:dyDescent="0.3">
      <c r="N4589"/>
      <c r="O4589"/>
      <c r="AD4589"/>
      <c r="AE4589"/>
    </row>
    <row r="4590" spans="14:31" x14ac:dyDescent="0.3">
      <c r="N4590"/>
      <c r="O4590"/>
      <c r="AD4590"/>
      <c r="AE4590"/>
    </row>
    <row r="4591" spans="14:31" x14ac:dyDescent="0.3">
      <c r="N4591"/>
      <c r="O4591"/>
      <c r="AD4591"/>
      <c r="AE4591"/>
    </row>
    <row r="4592" spans="14:31" x14ac:dyDescent="0.3">
      <c r="N4592"/>
      <c r="O4592"/>
      <c r="AD4592"/>
      <c r="AE4592"/>
    </row>
    <row r="4593" spans="14:31" x14ac:dyDescent="0.3">
      <c r="N4593"/>
      <c r="O4593"/>
      <c r="AD4593"/>
      <c r="AE4593"/>
    </row>
    <row r="4594" spans="14:31" x14ac:dyDescent="0.3">
      <c r="N4594"/>
      <c r="O4594"/>
      <c r="AD4594"/>
      <c r="AE4594"/>
    </row>
    <row r="4595" spans="14:31" x14ac:dyDescent="0.3">
      <c r="N4595"/>
      <c r="O4595"/>
      <c r="AD4595"/>
      <c r="AE4595"/>
    </row>
    <row r="4596" spans="14:31" x14ac:dyDescent="0.3">
      <c r="N4596"/>
      <c r="O4596"/>
      <c r="AD4596"/>
      <c r="AE4596"/>
    </row>
    <row r="4597" spans="14:31" x14ac:dyDescent="0.3">
      <c r="N4597"/>
      <c r="O4597"/>
      <c r="AD4597"/>
      <c r="AE4597"/>
    </row>
    <row r="4598" spans="14:31" x14ac:dyDescent="0.3">
      <c r="N4598"/>
      <c r="O4598"/>
      <c r="AD4598"/>
      <c r="AE4598"/>
    </row>
    <row r="4599" spans="14:31" x14ac:dyDescent="0.3">
      <c r="N4599"/>
      <c r="O4599"/>
      <c r="AD4599"/>
      <c r="AE4599"/>
    </row>
    <row r="4600" spans="14:31" x14ac:dyDescent="0.3">
      <c r="N4600"/>
      <c r="O4600"/>
      <c r="AD4600"/>
      <c r="AE4600"/>
    </row>
    <row r="4601" spans="14:31" x14ac:dyDescent="0.3">
      <c r="N4601"/>
      <c r="O4601"/>
      <c r="AD4601"/>
      <c r="AE4601"/>
    </row>
    <row r="4602" spans="14:31" x14ac:dyDescent="0.3">
      <c r="N4602"/>
      <c r="O4602"/>
      <c r="AD4602"/>
      <c r="AE4602"/>
    </row>
    <row r="4603" spans="14:31" x14ac:dyDescent="0.3">
      <c r="N4603"/>
      <c r="O4603"/>
      <c r="AD4603"/>
      <c r="AE4603"/>
    </row>
    <row r="4604" spans="14:31" x14ac:dyDescent="0.3">
      <c r="N4604"/>
      <c r="O4604"/>
      <c r="AD4604"/>
      <c r="AE4604"/>
    </row>
    <row r="4605" spans="14:31" x14ac:dyDescent="0.3">
      <c r="N4605"/>
      <c r="O4605"/>
      <c r="AD4605"/>
      <c r="AE4605"/>
    </row>
    <row r="4606" spans="14:31" x14ac:dyDescent="0.3">
      <c r="N4606"/>
      <c r="O4606"/>
      <c r="AD4606"/>
      <c r="AE4606"/>
    </row>
    <row r="4607" spans="14:31" x14ac:dyDescent="0.3">
      <c r="N4607"/>
      <c r="O4607"/>
      <c r="AD4607"/>
      <c r="AE4607"/>
    </row>
    <row r="4608" spans="14:31" x14ac:dyDescent="0.3">
      <c r="N4608"/>
      <c r="O4608"/>
      <c r="AD4608"/>
      <c r="AE4608"/>
    </row>
    <row r="4609" spans="14:31" x14ac:dyDescent="0.3">
      <c r="N4609"/>
      <c r="O4609"/>
      <c r="AD4609"/>
      <c r="AE4609"/>
    </row>
    <row r="4610" spans="14:31" x14ac:dyDescent="0.3">
      <c r="N4610"/>
      <c r="O4610"/>
      <c r="AD4610"/>
      <c r="AE4610"/>
    </row>
    <row r="4611" spans="14:31" x14ac:dyDescent="0.3">
      <c r="N4611"/>
      <c r="O4611"/>
      <c r="AD4611"/>
      <c r="AE4611"/>
    </row>
    <row r="4612" spans="14:31" x14ac:dyDescent="0.3">
      <c r="N4612"/>
      <c r="O4612"/>
      <c r="AD4612"/>
      <c r="AE4612"/>
    </row>
    <row r="4613" spans="14:31" x14ac:dyDescent="0.3">
      <c r="N4613"/>
      <c r="O4613"/>
      <c r="AD4613"/>
      <c r="AE4613"/>
    </row>
    <row r="4614" spans="14:31" x14ac:dyDescent="0.3">
      <c r="N4614"/>
      <c r="O4614"/>
      <c r="AD4614"/>
      <c r="AE4614"/>
    </row>
    <row r="4615" spans="14:31" x14ac:dyDescent="0.3">
      <c r="N4615"/>
      <c r="O4615"/>
      <c r="AD4615"/>
      <c r="AE4615"/>
    </row>
    <row r="4616" spans="14:31" x14ac:dyDescent="0.3">
      <c r="N4616"/>
      <c r="O4616"/>
      <c r="AD4616"/>
      <c r="AE4616"/>
    </row>
    <row r="4617" spans="14:31" x14ac:dyDescent="0.3">
      <c r="N4617"/>
      <c r="O4617"/>
      <c r="AD4617"/>
      <c r="AE4617"/>
    </row>
    <row r="4618" spans="14:31" x14ac:dyDescent="0.3">
      <c r="N4618"/>
      <c r="O4618"/>
      <c r="AD4618"/>
      <c r="AE4618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4614"/>
  <sheetViews>
    <sheetView zoomScaleNormal="100" workbookViewId="0">
      <selection activeCell="D34" sqref="D34:F34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5" width="8.88671875" customWidth="1"/>
    <col min="30" max="31" width="11" style="6" customWidth="1"/>
    <col min="36" max="37" width="11" customWidth="1"/>
  </cols>
  <sheetData>
    <row r="1" spans="1:4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112" t="s">
        <v>92</v>
      </c>
      <c r="R1" s="93" t="s">
        <v>82</v>
      </c>
      <c r="S1" s="2" t="s">
        <v>1</v>
      </c>
      <c r="T1" s="2" t="s">
        <v>2</v>
      </c>
      <c r="U1" s="112" t="s">
        <v>93</v>
      </c>
      <c r="V1" s="40" t="s">
        <v>88</v>
      </c>
      <c r="W1" s="40" t="s">
        <v>89</v>
      </c>
      <c r="X1" s="40" t="s">
        <v>86</v>
      </c>
      <c r="Y1" s="40" t="s">
        <v>87</v>
      </c>
      <c r="Z1" s="108" t="s">
        <v>90</v>
      </c>
      <c r="AA1" s="108" t="s">
        <v>91</v>
      </c>
      <c r="AB1" s="40" t="s">
        <v>64</v>
      </c>
      <c r="AC1" s="40" t="s">
        <v>88</v>
      </c>
      <c r="AD1" s="40" t="s">
        <v>85</v>
      </c>
      <c r="AE1" s="40" t="s">
        <v>76</v>
      </c>
      <c r="AJ1" s="2"/>
      <c r="AK1" s="2" t="s">
        <v>1</v>
      </c>
      <c r="AL1" s="2" t="s">
        <v>2</v>
      </c>
      <c r="AM1" s="2" t="s">
        <v>4</v>
      </c>
      <c r="AN1" s="2" t="s">
        <v>5</v>
      </c>
      <c r="AO1" s="2" t="s">
        <v>7</v>
      </c>
      <c r="AP1" s="2" t="s">
        <v>8</v>
      </c>
    </row>
    <row r="2" spans="1:4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0.1</v>
      </c>
      <c r="G2" s="32">
        <f t="shared" ref="G2:G8" si="0">D2/$D$8</f>
        <v>0.39539347408829179</v>
      </c>
      <c r="H2" s="32">
        <f t="shared" ref="H2:H8" si="1">-L2/($AP$3)</f>
        <v>0.69053708439897699</v>
      </c>
      <c r="I2" s="32">
        <f t="shared" ref="I2:I8" si="2">D2/($AP$3)</f>
        <v>0.52685421994884907</v>
      </c>
      <c r="J2" s="32">
        <f t="shared" ref="J2:J16" si="3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4">J2/($AP$3)</f>
        <v>0.53580562659846553</v>
      </c>
      <c r="O2" s="32">
        <f t="shared" si="4"/>
        <v>0.38107416879795397</v>
      </c>
      <c r="P2">
        <f t="shared" ref="P2:P48" si="5">ABS(AE2)</f>
        <v>0.69053708439897699</v>
      </c>
      <c r="Q2">
        <f t="shared" ref="Q2:Q16" si="6">X2</f>
        <v>0.25319693094629153</v>
      </c>
      <c r="R2">
        <f t="shared" ref="R2:R8" si="7">($AP$3)</f>
        <v>3.91</v>
      </c>
      <c r="S2">
        <v>0</v>
      </c>
      <c r="T2">
        <v>0</v>
      </c>
      <c r="U2">
        <f t="shared" ref="U2:U16" si="8">Y2</f>
        <v>5.6265984654731455E-2</v>
      </c>
      <c r="V2">
        <v>-0.22</v>
      </c>
      <c r="W2">
        <v>0</v>
      </c>
      <c r="X2">
        <f t="shared" ref="X2:X48" si="9">-(AD2)</f>
        <v>0.25319693094629153</v>
      </c>
      <c r="Y2">
        <f t="shared" ref="Y2:Y48" si="10">-V2/R2</f>
        <v>5.6265984654731455E-2</v>
      </c>
      <c r="AD2" s="32">
        <f t="shared" ref="AD2:AD8" si="11">M2/($AP$3)</f>
        <v>-0.25319693094629153</v>
      </c>
      <c r="AE2" s="32">
        <f t="shared" ref="AE2:AE8" si="12">L2/($AP$3)</f>
        <v>-0.69053708439897699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</row>
    <row r="3" spans="1:4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0.2</v>
      </c>
      <c r="G3" s="32">
        <f t="shared" si="0"/>
        <v>0.50671785028790794</v>
      </c>
      <c r="H3" s="32">
        <f t="shared" si="1"/>
        <v>1.0997442455242965</v>
      </c>
      <c r="I3" s="32">
        <f t="shared" si="2"/>
        <v>0.67519181585677746</v>
      </c>
      <c r="J3" s="32">
        <f t="shared" si="3"/>
        <v>2.7850000000000001</v>
      </c>
      <c r="K3" s="49">
        <v>1.27</v>
      </c>
      <c r="L3" s="32">
        <v>-4.3</v>
      </c>
      <c r="M3" s="32">
        <v>-2.35</v>
      </c>
      <c r="N3" s="32">
        <f t="shared" si="4"/>
        <v>0.71227621483375958</v>
      </c>
      <c r="O3" s="32">
        <f t="shared" si="4"/>
        <v>0.32480818414322249</v>
      </c>
      <c r="P3">
        <f t="shared" si="5"/>
        <v>1.0997442455242965</v>
      </c>
      <c r="Q3">
        <f t="shared" si="6"/>
        <v>0.60102301790281332</v>
      </c>
      <c r="R3">
        <f t="shared" si="7"/>
        <v>3.91</v>
      </c>
      <c r="S3">
        <v>0</v>
      </c>
      <c r="T3">
        <v>0</v>
      </c>
      <c r="U3">
        <f t="shared" si="8"/>
        <v>0.17135549872122763</v>
      </c>
      <c r="V3">
        <v>-0.67</v>
      </c>
      <c r="W3">
        <v>0</v>
      </c>
      <c r="X3">
        <f t="shared" si="9"/>
        <v>0.60102301790281332</v>
      </c>
      <c r="Y3">
        <f t="shared" si="10"/>
        <v>0.17135549872122763</v>
      </c>
      <c r="AD3" s="32">
        <f t="shared" si="11"/>
        <v>-0.60102301790281332</v>
      </c>
      <c r="AE3" s="32">
        <f t="shared" si="12"/>
        <v>-1.0997442455242965</v>
      </c>
      <c r="AJ3" t="s">
        <v>3</v>
      </c>
      <c r="AK3">
        <v>0</v>
      </c>
      <c r="AL3">
        <v>0</v>
      </c>
      <c r="AM3">
        <v>3.31</v>
      </c>
      <c r="AN3">
        <v>0.42</v>
      </c>
      <c r="AO3">
        <v>43</v>
      </c>
      <c r="AP3">
        <v>3.91</v>
      </c>
    </row>
    <row r="4" spans="1:4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0.3</v>
      </c>
      <c r="G4" s="32">
        <f t="shared" si="0"/>
        <v>0.57773512476007671</v>
      </c>
      <c r="H4" s="32">
        <f t="shared" si="1"/>
        <v>1.4066496163682864</v>
      </c>
      <c r="I4" s="32">
        <f t="shared" si="2"/>
        <v>0.7698209718670076</v>
      </c>
      <c r="J4" s="32">
        <f t="shared" si="3"/>
        <v>3.335</v>
      </c>
      <c r="K4" s="49">
        <v>1.17</v>
      </c>
      <c r="L4" s="32">
        <v>-5.5</v>
      </c>
      <c r="M4" s="32">
        <v>-3.32</v>
      </c>
      <c r="N4" s="32">
        <f t="shared" si="4"/>
        <v>0.8529411764705882</v>
      </c>
      <c r="O4" s="32">
        <f t="shared" si="4"/>
        <v>0.29923273657289001</v>
      </c>
      <c r="P4">
        <f t="shared" si="5"/>
        <v>1.4066496163682864</v>
      </c>
      <c r="Q4">
        <f t="shared" si="6"/>
        <v>0.84910485933503832</v>
      </c>
      <c r="R4">
        <f t="shared" si="7"/>
        <v>3.91</v>
      </c>
      <c r="S4">
        <v>0</v>
      </c>
      <c r="T4">
        <v>0</v>
      </c>
      <c r="U4">
        <f t="shared" si="8"/>
        <v>0.26342710997442453</v>
      </c>
      <c r="V4">
        <v>-1.03</v>
      </c>
      <c r="W4">
        <v>0</v>
      </c>
      <c r="X4">
        <f t="shared" si="9"/>
        <v>0.84910485933503832</v>
      </c>
      <c r="Y4">
        <f t="shared" si="10"/>
        <v>0.26342710997442453</v>
      </c>
      <c r="AD4" s="32">
        <f t="shared" si="11"/>
        <v>-0.84910485933503832</v>
      </c>
      <c r="AE4" s="32">
        <f t="shared" si="12"/>
        <v>-1.4066496163682864</v>
      </c>
      <c r="AJ4" t="s">
        <v>57</v>
      </c>
      <c r="AK4">
        <v>0</v>
      </c>
      <c r="AL4">
        <v>0</v>
      </c>
      <c r="AM4">
        <v>3.31</v>
      </c>
      <c r="AN4">
        <v>0.42</v>
      </c>
      <c r="AO4">
        <v>43</v>
      </c>
      <c r="AP4">
        <v>3.91</v>
      </c>
    </row>
    <row r="5" spans="1:4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0.3</v>
      </c>
      <c r="G5" s="32">
        <f t="shared" si="0"/>
        <v>0.70057581573896355</v>
      </c>
      <c r="H5" s="32">
        <f t="shared" si="1"/>
        <v>1.7391304347826086</v>
      </c>
      <c r="I5" s="32">
        <f t="shared" si="2"/>
        <v>0.93350383631713552</v>
      </c>
      <c r="J5" s="32">
        <f t="shared" si="3"/>
        <v>3.9449999999999998</v>
      </c>
      <c r="K5" s="49">
        <v>1.0900000000000001</v>
      </c>
      <c r="L5" s="32">
        <v>-6.8</v>
      </c>
      <c r="M5" s="32">
        <v>-4.29</v>
      </c>
      <c r="N5" s="32">
        <f t="shared" si="4"/>
        <v>1.0089514066496164</v>
      </c>
      <c r="O5" s="32">
        <f t="shared" si="4"/>
        <v>0.27877237851662406</v>
      </c>
      <c r="P5">
        <f t="shared" si="5"/>
        <v>1.7391304347826086</v>
      </c>
      <c r="Q5">
        <f t="shared" si="6"/>
        <v>1.0971867007672633</v>
      </c>
      <c r="R5">
        <f t="shared" si="7"/>
        <v>3.91</v>
      </c>
      <c r="S5">
        <v>0</v>
      </c>
      <c r="T5">
        <v>0</v>
      </c>
      <c r="U5">
        <f t="shared" si="8"/>
        <v>0.3631713554987212</v>
      </c>
      <c r="V5">
        <v>-1.42</v>
      </c>
      <c r="W5">
        <v>0</v>
      </c>
      <c r="X5">
        <f t="shared" si="9"/>
        <v>1.0971867007672633</v>
      </c>
      <c r="Y5">
        <f t="shared" si="10"/>
        <v>0.3631713554987212</v>
      </c>
      <c r="AD5" s="32">
        <f t="shared" si="11"/>
        <v>-1.0971867007672633</v>
      </c>
      <c r="AE5" s="32">
        <f t="shared" si="12"/>
        <v>-1.7391304347826086</v>
      </c>
      <c r="AJ5" t="s">
        <v>10</v>
      </c>
      <c r="AK5">
        <v>0.5</v>
      </c>
      <c r="AL5">
        <v>79</v>
      </c>
      <c r="AM5">
        <v>3.31</v>
      </c>
      <c r="AN5">
        <v>0</v>
      </c>
      <c r="AO5">
        <v>53.2</v>
      </c>
      <c r="AP5">
        <v>3.66</v>
      </c>
    </row>
    <row r="6" spans="1:4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0.4</v>
      </c>
      <c r="G6" s="32">
        <f t="shared" si="0"/>
        <v>0.80038387715930903</v>
      </c>
      <c r="H6" s="32">
        <f t="shared" si="1"/>
        <v>2.0204603580562659</v>
      </c>
      <c r="I6" s="32">
        <f t="shared" si="2"/>
        <v>1.0664961636828645</v>
      </c>
      <c r="J6" s="32">
        <f t="shared" si="3"/>
        <v>4.4700000000000006</v>
      </c>
      <c r="K6" s="49">
        <v>1.04</v>
      </c>
      <c r="L6" s="32">
        <v>-7.9</v>
      </c>
      <c r="M6" s="32">
        <v>-5.09</v>
      </c>
      <c r="N6" s="32">
        <f t="shared" si="4"/>
        <v>1.1432225063938619</v>
      </c>
      <c r="O6" s="32">
        <f t="shared" si="4"/>
        <v>0.26598465473145783</v>
      </c>
      <c r="P6">
        <f t="shared" si="5"/>
        <v>2.0204603580562659</v>
      </c>
      <c r="Q6">
        <f t="shared" si="6"/>
        <v>1.3017902813299231</v>
      </c>
      <c r="R6">
        <f t="shared" si="7"/>
        <v>3.91</v>
      </c>
      <c r="S6">
        <v>0</v>
      </c>
      <c r="T6">
        <v>0</v>
      </c>
      <c r="U6">
        <f t="shared" si="8"/>
        <v>0.44501278772378516</v>
      </c>
      <c r="V6">
        <v>-1.74</v>
      </c>
      <c r="W6">
        <v>0</v>
      </c>
      <c r="X6">
        <f t="shared" si="9"/>
        <v>1.3017902813299231</v>
      </c>
      <c r="Y6">
        <f t="shared" si="10"/>
        <v>0.44501278772378516</v>
      </c>
      <c r="AD6" s="32">
        <f t="shared" si="11"/>
        <v>-1.3017902813299231</v>
      </c>
      <c r="AE6" s="32">
        <f t="shared" si="12"/>
        <v>-2.0204603580562659</v>
      </c>
      <c r="AJ6" t="s">
        <v>11</v>
      </c>
      <c r="AK6">
        <v>0.5</v>
      </c>
      <c r="AL6">
        <v>79</v>
      </c>
      <c r="AM6">
        <v>3.31</v>
      </c>
      <c r="AN6">
        <v>0</v>
      </c>
      <c r="AO6">
        <v>53.2</v>
      </c>
      <c r="AP6">
        <v>3.66</v>
      </c>
    </row>
    <row r="7" spans="1:4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0.45</v>
      </c>
      <c r="G7" s="32">
        <f t="shared" si="0"/>
        <v>0.89827255278310936</v>
      </c>
      <c r="H7" s="32">
        <f t="shared" si="1"/>
        <v>2.3529411764705879</v>
      </c>
      <c r="I7" s="32">
        <f t="shared" si="2"/>
        <v>1.19693094629156</v>
      </c>
      <c r="J7" s="32">
        <f t="shared" si="3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4"/>
        <v>1.3030690537084397</v>
      </c>
      <c r="O7" s="32">
        <f t="shared" si="4"/>
        <v>0.25319693094629153</v>
      </c>
      <c r="P7">
        <f t="shared" si="5"/>
        <v>2.3529411764705879</v>
      </c>
      <c r="Q7">
        <f t="shared" si="6"/>
        <v>1.5447570332480818</v>
      </c>
      <c r="R7">
        <f t="shared" si="7"/>
        <v>3.91</v>
      </c>
      <c r="S7">
        <v>0</v>
      </c>
      <c r="T7">
        <v>0</v>
      </c>
      <c r="U7">
        <f t="shared" si="8"/>
        <v>0.54475703324808178</v>
      </c>
      <c r="V7">
        <v>-2.13</v>
      </c>
      <c r="W7">
        <v>0</v>
      </c>
      <c r="X7">
        <f t="shared" si="9"/>
        <v>1.5447570332480818</v>
      </c>
      <c r="Y7">
        <f t="shared" si="10"/>
        <v>0.54475703324808178</v>
      </c>
      <c r="AD7" s="32">
        <f t="shared" si="11"/>
        <v>-1.5447570332480818</v>
      </c>
      <c r="AE7" s="32">
        <f t="shared" si="12"/>
        <v>-2.3529411764705879</v>
      </c>
      <c r="AJ7" t="s">
        <v>12</v>
      </c>
      <c r="AK7">
        <v>1</v>
      </c>
      <c r="AL7">
        <v>79</v>
      </c>
      <c r="AM7">
        <v>3.31</v>
      </c>
      <c r="AN7">
        <v>0</v>
      </c>
      <c r="AO7">
        <v>57.5</v>
      </c>
      <c r="AP7">
        <v>4.13</v>
      </c>
    </row>
    <row r="8" spans="1:42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0.5</v>
      </c>
      <c r="G8" s="32">
        <f t="shared" si="0"/>
        <v>1</v>
      </c>
      <c r="H8" s="32">
        <f t="shared" si="1"/>
        <v>2.7365728900255752</v>
      </c>
      <c r="I8" s="32">
        <f t="shared" si="2"/>
        <v>1.3324808184143222</v>
      </c>
      <c r="J8" s="32">
        <f t="shared" si="3"/>
        <v>5.8199999999999994</v>
      </c>
      <c r="K8" s="49">
        <v>0.94</v>
      </c>
      <c r="L8" s="32">
        <v>-10.7</v>
      </c>
      <c r="M8" s="32">
        <v>-7.14</v>
      </c>
      <c r="N8" s="32">
        <f t="shared" si="4"/>
        <v>1.4884910485933502</v>
      </c>
      <c r="O8" s="32">
        <f t="shared" si="4"/>
        <v>0.24040920716112529</v>
      </c>
      <c r="P8">
        <f t="shared" si="5"/>
        <v>2.7365728900255752</v>
      </c>
      <c r="Q8">
        <f t="shared" si="6"/>
        <v>1.826086956521739</v>
      </c>
      <c r="R8">
        <f t="shared" si="7"/>
        <v>3.91</v>
      </c>
      <c r="S8">
        <v>0</v>
      </c>
      <c r="T8">
        <v>0</v>
      </c>
      <c r="U8">
        <f t="shared" si="8"/>
        <v>0.66240409207161122</v>
      </c>
      <c r="V8">
        <v>-2.59</v>
      </c>
      <c r="W8">
        <v>0</v>
      </c>
      <c r="X8">
        <f t="shared" si="9"/>
        <v>1.826086956521739</v>
      </c>
      <c r="Y8">
        <f t="shared" si="10"/>
        <v>0.66240409207161122</v>
      </c>
      <c r="AD8" s="32">
        <f t="shared" si="11"/>
        <v>-1.826086956521739</v>
      </c>
      <c r="AE8" s="32">
        <f t="shared" si="12"/>
        <v>-2.7365728900255752</v>
      </c>
      <c r="AJ8" t="s">
        <v>13</v>
      </c>
      <c r="AK8">
        <v>1</v>
      </c>
      <c r="AL8">
        <v>79</v>
      </c>
      <c r="AM8">
        <v>3.31</v>
      </c>
      <c r="AN8">
        <v>0</v>
      </c>
      <c r="AO8">
        <v>57.5</v>
      </c>
      <c r="AP8">
        <v>4.13</v>
      </c>
    </row>
    <row r="9" spans="1:42" x14ac:dyDescent="0.3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-L9/($AP$14)</f>
        <v>0.39287469287469284</v>
      </c>
      <c r="I9" s="29">
        <f>D9/($AP$14)</f>
        <v>0.49385749385749378</v>
      </c>
      <c r="J9" s="29">
        <f t="shared" si="3"/>
        <v>2.0415000000000001</v>
      </c>
      <c r="K9" s="29">
        <v>2.484</v>
      </c>
      <c r="L9" s="29">
        <v>-1.599</v>
      </c>
      <c r="M9" s="29">
        <v>0.79600000000000004</v>
      </c>
      <c r="N9" s="29">
        <f t="shared" ref="N9:O12" si="13">J9/($AP$14)</f>
        <v>0.50159705159705159</v>
      </c>
      <c r="O9" s="29">
        <f t="shared" si="13"/>
        <v>0.61031941031941028</v>
      </c>
      <c r="P9">
        <f t="shared" si="5"/>
        <v>0.39287469287469284</v>
      </c>
      <c r="Q9">
        <f t="shared" si="6"/>
        <v>-0.19557739557739556</v>
      </c>
      <c r="R9">
        <f>$AP$14</f>
        <v>4.07</v>
      </c>
      <c r="S9">
        <v>0</v>
      </c>
      <c r="T9">
        <v>0</v>
      </c>
      <c r="U9">
        <f t="shared" si="8"/>
        <v>-3.1695331695331695E-2</v>
      </c>
      <c r="V9">
        <v>0.129</v>
      </c>
      <c r="W9">
        <v>47.2</v>
      </c>
      <c r="X9">
        <f t="shared" si="9"/>
        <v>-0.19557739557739556</v>
      </c>
      <c r="Y9">
        <f t="shared" si="10"/>
        <v>-3.1695331695331695E-2</v>
      </c>
      <c r="AD9" s="29">
        <f>M9/($AP$14)</f>
        <v>0.19557739557739556</v>
      </c>
      <c r="AE9" s="29">
        <f>L9/($AP$14)</f>
        <v>-0.39287469287469284</v>
      </c>
      <c r="AJ9" t="s">
        <v>33</v>
      </c>
      <c r="AK9">
        <v>1</v>
      </c>
      <c r="AL9">
        <v>79</v>
      </c>
      <c r="AM9">
        <v>3.31</v>
      </c>
      <c r="AN9">
        <v>0</v>
      </c>
      <c r="AO9">
        <v>43.2</v>
      </c>
      <c r="AP9">
        <v>4</v>
      </c>
    </row>
    <row r="10" spans="1:42" x14ac:dyDescent="0.3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>-L10/($AP$14)</f>
        <v>0.58574938574938573</v>
      </c>
      <c r="I10" s="29">
        <f>D10/($AP$14)</f>
        <v>0.60933660933660927</v>
      </c>
      <c r="J10" s="29">
        <f t="shared" si="3"/>
        <v>2.4820000000000002</v>
      </c>
      <c r="K10" s="29">
        <v>2.58</v>
      </c>
      <c r="L10" s="29">
        <v>-2.3839999999999999</v>
      </c>
      <c r="M10" s="29">
        <v>0.23400000000000001</v>
      </c>
      <c r="N10" s="29">
        <f t="shared" si="13"/>
        <v>0.60982800982800989</v>
      </c>
      <c r="O10" s="29">
        <f t="shared" si="13"/>
        <v>0.63390663390663393</v>
      </c>
      <c r="P10">
        <f t="shared" si="5"/>
        <v>0.58574938574938573</v>
      </c>
      <c r="Q10">
        <f t="shared" si="6"/>
        <v>-5.7493857493857492E-2</v>
      </c>
      <c r="R10">
        <f>$AP$14</f>
        <v>4.07</v>
      </c>
      <c r="S10">
        <v>0</v>
      </c>
      <c r="T10">
        <v>0</v>
      </c>
      <c r="U10">
        <f t="shared" si="8"/>
        <v>8.8452088452088441E-3</v>
      </c>
      <c r="V10">
        <v>-3.5999999999999997E-2</v>
      </c>
      <c r="W10">
        <v>53.7</v>
      </c>
      <c r="X10">
        <f t="shared" si="9"/>
        <v>-5.7493857493857492E-2</v>
      </c>
      <c r="Y10">
        <f t="shared" si="10"/>
        <v>8.8452088452088441E-3</v>
      </c>
      <c r="AD10" s="29">
        <f>M10/($AP$14)</f>
        <v>5.7493857493857492E-2</v>
      </c>
      <c r="AE10" s="29">
        <f>L10/($AP$14)</f>
        <v>-0.58574938574938573</v>
      </c>
      <c r="AJ10" t="s">
        <v>34</v>
      </c>
      <c r="AK10">
        <v>1</v>
      </c>
      <c r="AL10">
        <v>79</v>
      </c>
      <c r="AM10">
        <v>3.31</v>
      </c>
      <c r="AN10">
        <v>0</v>
      </c>
      <c r="AO10">
        <v>60.2</v>
      </c>
      <c r="AP10">
        <v>4.57</v>
      </c>
    </row>
    <row r="11" spans="1:42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>-L11/($AP$14)</f>
        <v>1.5628992628992628</v>
      </c>
      <c r="I11" s="29">
        <f>D11/($AP$14)</f>
        <v>0.94103194103194099</v>
      </c>
      <c r="J11" s="29">
        <f t="shared" si="3"/>
        <v>3.9924999999999997</v>
      </c>
      <c r="K11" s="29">
        <v>1.6240000000000001</v>
      </c>
      <c r="L11" s="29">
        <v>-6.3609999999999998</v>
      </c>
      <c r="M11" s="29">
        <v>-3.5049999999999999</v>
      </c>
      <c r="N11" s="29">
        <f t="shared" si="13"/>
        <v>0.98095823095823087</v>
      </c>
      <c r="O11" s="29">
        <f t="shared" si="13"/>
        <v>0.39901719901719901</v>
      </c>
      <c r="P11">
        <f t="shared" si="5"/>
        <v>1.5628992628992628</v>
      </c>
      <c r="Q11">
        <f t="shared" si="6"/>
        <v>0.86117936117936111</v>
      </c>
      <c r="R11">
        <f>$AP$14</f>
        <v>4.07</v>
      </c>
      <c r="S11">
        <v>0</v>
      </c>
      <c r="T11">
        <v>0</v>
      </c>
      <c r="U11">
        <f t="shared" si="8"/>
        <v>0.30294840294840297</v>
      </c>
      <c r="V11">
        <v>-1.2330000000000001</v>
      </c>
      <c r="W11">
        <v>55.8</v>
      </c>
      <c r="X11">
        <f t="shared" si="9"/>
        <v>0.86117936117936111</v>
      </c>
      <c r="Y11">
        <f t="shared" si="10"/>
        <v>0.30294840294840297</v>
      </c>
      <c r="AD11" s="29">
        <f>M11/($AP$14)</f>
        <v>-0.86117936117936111</v>
      </c>
      <c r="AE11" s="29">
        <f>L11/($AP$14)</f>
        <v>-1.5628992628992628</v>
      </c>
      <c r="AJ11" t="s">
        <v>15</v>
      </c>
      <c r="AK11">
        <v>1.5</v>
      </c>
      <c r="AL11">
        <v>79</v>
      </c>
      <c r="AM11">
        <v>3.31</v>
      </c>
      <c r="AN11">
        <v>0</v>
      </c>
      <c r="AO11">
        <v>48.9</v>
      </c>
      <c r="AP11">
        <v>3.89</v>
      </c>
    </row>
    <row r="12" spans="1:42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>-L12/($AP$14)</f>
        <v>2.6869778869778869</v>
      </c>
      <c r="I12" s="29">
        <f>D12/($AP$14)</f>
        <v>1.3390663390663391</v>
      </c>
      <c r="J12" s="29">
        <f t="shared" si="3"/>
        <v>6.1364999999999998</v>
      </c>
      <c r="K12" s="29">
        <v>1.337</v>
      </c>
      <c r="L12" s="29">
        <v>-10.936</v>
      </c>
      <c r="M12" s="29">
        <v>-7.6239999999999997</v>
      </c>
      <c r="N12" s="29">
        <f t="shared" si="13"/>
        <v>1.5077395577395576</v>
      </c>
      <c r="O12" s="29">
        <f t="shared" si="13"/>
        <v>0.32850122850122848</v>
      </c>
      <c r="P12">
        <f t="shared" si="5"/>
        <v>2.6869778869778869</v>
      </c>
      <c r="Q12">
        <f t="shared" si="6"/>
        <v>1.8732186732186731</v>
      </c>
      <c r="R12">
        <f>$AP$14</f>
        <v>4.07</v>
      </c>
      <c r="S12">
        <v>0</v>
      </c>
      <c r="T12">
        <v>0</v>
      </c>
      <c r="U12">
        <f t="shared" si="8"/>
        <v>0.48550368550368544</v>
      </c>
      <c r="V12">
        <v>-1.976</v>
      </c>
      <c r="W12">
        <v>57.5</v>
      </c>
      <c r="X12">
        <f t="shared" si="9"/>
        <v>1.8732186732186731</v>
      </c>
      <c r="Y12">
        <f t="shared" si="10"/>
        <v>0.48550368550368544</v>
      </c>
      <c r="AD12" s="29">
        <f>M12/($AP$14)</f>
        <v>-1.8732186732186731</v>
      </c>
      <c r="AE12" s="29">
        <f>L12/($AP$14)</f>
        <v>-2.6869778869778869</v>
      </c>
      <c r="AJ12" t="s">
        <v>16</v>
      </c>
      <c r="AK12">
        <v>1</v>
      </c>
      <c r="AL12">
        <v>55</v>
      </c>
      <c r="AM12">
        <v>3.31</v>
      </c>
      <c r="AN12">
        <v>0</v>
      </c>
      <c r="AO12">
        <v>50.1</v>
      </c>
      <c r="AP12">
        <v>3.32</v>
      </c>
    </row>
    <row r="13" spans="1:42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-L13/$AP$18</f>
        <v>0.70992736077481844</v>
      </c>
      <c r="I13" s="14">
        <f>D13/$AP$18</f>
        <v>0.62227602905569002</v>
      </c>
      <c r="J13" s="14">
        <f t="shared" si="3"/>
        <v>2.5999999999999996</v>
      </c>
      <c r="K13" s="14">
        <v>2.2679999999999998</v>
      </c>
      <c r="L13" s="14">
        <v>-2.9319999999999999</v>
      </c>
      <c r="M13" s="14">
        <v>-0.49399999999999999</v>
      </c>
      <c r="N13" s="14">
        <f>J13/$AP$18</f>
        <v>0.62953995157384979</v>
      </c>
      <c r="O13" s="14">
        <f>K13/$AP$18</f>
        <v>0.54915254237288136</v>
      </c>
      <c r="P13">
        <f t="shared" si="5"/>
        <v>0.70992736077481844</v>
      </c>
      <c r="Q13">
        <f t="shared" si="6"/>
        <v>0.11961259079903148</v>
      </c>
      <c r="R13">
        <f>$AP$18</f>
        <v>4.13</v>
      </c>
      <c r="S13">
        <v>0</v>
      </c>
      <c r="T13">
        <v>0</v>
      </c>
      <c r="U13">
        <f t="shared" si="8"/>
        <v>4.0920096852300247E-2</v>
      </c>
      <c r="V13">
        <v>-0.16900000000000001</v>
      </c>
      <c r="W13">
        <v>42.3</v>
      </c>
      <c r="X13">
        <f t="shared" si="9"/>
        <v>0.11961259079903148</v>
      </c>
      <c r="Y13">
        <f t="shared" si="10"/>
        <v>4.0920096852300247E-2</v>
      </c>
      <c r="AD13" s="14">
        <f>M13/$AP$18</f>
        <v>-0.11961259079903148</v>
      </c>
      <c r="AE13" s="14">
        <f>L13/$AP$18</f>
        <v>-0.70992736077481844</v>
      </c>
      <c r="AJ13" t="s">
        <v>17</v>
      </c>
      <c r="AK13">
        <v>1</v>
      </c>
      <c r="AL13">
        <v>55</v>
      </c>
      <c r="AM13">
        <v>3.31</v>
      </c>
      <c r="AN13">
        <v>0</v>
      </c>
      <c r="AO13">
        <v>50.1</v>
      </c>
      <c r="AP13">
        <v>3.32</v>
      </c>
    </row>
    <row r="14" spans="1:42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 t="shared" ref="H14:H16" si="14">-L14/$AP$18</f>
        <v>1.0377723970944308</v>
      </c>
      <c r="I14" s="14">
        <f t="shared" ref="I14:I16" si="15">D14/$AP$18</f>
        <v>0.75060532687651338</v>
      </c>
      <c r="J14" s="14">
        <f t="shared" si="3"/>
        <v>3.1534999999999997</v>
      </c>
      <c r="K14" s="14">
        <v>2.0209999999999999</v>
      </c>
      <c r="L14" s="14">
        <v>-4.2859999999999996</v>
      </c>
      <c r="M14" s="14">
        <v>-1.772</v>
      </c>
      <c r="N14" s="14">
        <f t="shared" ref="N14:N16" si="16">J14/$AP$18</f>
        <v>0.76355932203389831</v>
      </c>
      <c r="O14" s="14">
        <f t="shared" ref="O14:O16" si="17">K14/$AP$18</f>
        <v>0.4893462469733656</v>
      </c>
      <c r="P14">
        <f t="shared" si="5"/>
        <v>1.0377723970944308</v>
      </c>
      <c r="Q14">
        <f t="shared" si="6"/>
        <v>0.42905569007263922</v>
      </c>
      <c r="R14">
        <f t="shared" ref="R14:R16" si="18">$AP$18</f>
        <v>4.13</v>
      </c>
      <c r="S14">
        <v>0</v>
      </c>
      <c r="T14">
        <v>0</v>
      </c>
      <c r="U14">
        <f t="shared" si="8"/>
        <v>0.11937046004842615</v>
      </c>
      <c r="V14">
        <v>-0.49299999999999999</v>
      </c>
      <c r="W14">
        <v>55</v>
      </c>
      <c r="X14">
        <f t="shared" si="9"/>
        <v>0.42905569007263922</v>
      </c>
      <c r="Y14">
        <f t="shared" si="10"/>
        <v>0.11937046004842615</v>
      </c>
      <c r="AD14" s="14">
        <f t="shared" ref="AD14:AD16" si="19">M14/$AP$18</f>
        <v>-0.42905569007263922</v>
      </c>
      <c r="AE14" s="14">
        <f t="shared" ref="AE14:AE16" si="20">L14/$AP$18</f>
        <v>-1.0377723970944308</v>
      </c>
      <c r="AJ14" t="s">
        <v>18</v>
      </c>
      <c r="AK14">
        <v>0</v>
      </c>
      <c r="AL14">
        <v>0</v>
      </c>
      <c r="AM14">
        <v>3.31</v>
      </c>
      <c r="AN14">
        <v>0.42</v>
      </c>
      <c r="AO14">
        <v>65.7</v>
      </c>
      <c r="AP14">
        <v>4.07</v>
      </c>
    </row>
    <row r="15" spans="1:42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 t="shared" si="14"/>
        <v>2.3937046004842615</v>
      </c>
      <c r="I15" s="14">
        <f t="shared" si="15"/>
        <v>1.179176755447942</v>
      </c>
      <c r="J15" s="14">
        <f t="shared" si="3"/>
        <v>5.5204999999999993</v>
      </c>
      <c r="K15" s="14">
        <v>1.155</v>
      </c>
      <c r="L15" s="14">
        <v>-9.8859999999999992</v>
      </c>
      <c r="M15" s="14">
        <v>-6.968</v>
      </c>
      <c r="N15" s="14">
        <f t="shared" si="16"/>
        <v>1.3366828087167069</v>
      </c>
      <c r="O15" s="14">
        <f t="shared" si="17"/>
        <v>0.27966101694915257</v>
      </c>
      <c r="P15">
        <f t="shared" si="5"/>
        <v>2.3937046004842615</v>
      </c>
      <c r="Q15">
        <f t="shared" si="6"/>
        <v>1.6871670702179178</v>
      </c>
      <c r="R15">
        <f t="shared" si="18"/>
        <v>4.13</v>
      </c>
      <c r="S15">
        <v>0</v>
      </c>
      <c r="T15">
        <v>0</v>
      </c>
      <c r="U15">
        <f t="shared" si="8"/>
        <v>0.42711864406779665</v>
      </c>
      <c r="V15">
        <v>-1.764</v>
      </c>
      <c r="W15">
        <v>55.7</v>
      </c>
      <c r="X15">
        <f t="shared" si="9"/>
        <v>1.6871670702179178</v>
      </c>
      <c r="Y15">
        <f t="shared" si="10"/>
        <v>0.42711864406779665</v>
      </c>
      <c r="AD15" s="14">
        <f t="shared" si="19"/>
        <v>-1.6871670702179178</v>
      </c>
      <c r="AE15" s="14">
        <f t="shared" si="20"/>
        <v>-2.3937046004842615</v>
      </c>
      <c r="AJ15" t="s">
        <v>19</v>
      </c>
      <c r="AK15">
        <v>0.5</v>
      </c>
      <c r="AL15">
        <v>81</v>
      </c>
      <c r="AM15">
        <v>3.31</v>
      </c>
      <c r="AN15">
        <v>0</v>
      </c>
      <c r="AO15">
        <v>51.4</v>
      </c>
      <c r="AP15">
        <v>3.77</v>
      </c>
    </row>
    <row r="16" spans="1:42" ht="14.4" customHeight="1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 t="shared" si="14"/>
        <v>3.1627118644067798</v>
      </c>
      <c r="I16" s="14">
        <f t="shared" si="15"/>
        <v>1.4552058111380146</v>
      </c>
      <c r="J16" s="14">
        <f t="shared" si="3"/>
        <v>7.1609999999999996</v>
      </c>
      <c r="K16" s="14">
        <v>1.26</v>
      </c>
      <c r="L16" s="14">
        <v>-13.061999999999999</v>
      </c>
      <c r="M16" s="14">
        <v>-9.7859999999999996</v>
      </c>
      <c r="N16" s="14">
        <f t="shared" si="16"/>
        <v>1.7338983050847456</v>
      </c>
      <c r="O16" s="14">
        <f t="shared" si="17"/>
        <v>0.30508474576271188</v>
      </c>
      <c r="P16">
        <f t="shared" si="5"/>
        <v>3.1627118644067798</v>
      </c>
      <c r="Q16">
        <f t="shared" si="6"/>
        <v>2.369491525423729</v>
      </c>
      <c r="R16">
        <f t="shared" si="18"/>
        <v>4.13</v>
      </c>
      <c r="S16">
        <v>0</v>
      </c>
      <c r="T16">
        <v>0</v>
      </c>
      <c r="U16">
        <f t="shared" si="8"/>
        <v>0.488135593220339</v>
      </c>
      <c r="V16">
        <v>-2.016</v>
      </c>
      <c r="W16">
        <v>59.3</v>
      </c>
      <c r="X16">
        <f t="shared" si="9"/>
        <v>2.369491525423729</v>
      </c>
      <c r="Y16">
        <f t="shared" si="10"/>
        <v>0.488135593220339</v>
      </c>
      <c r="AD16" s="14">
        <f t="shared" si="19"/>
        <v>-2.369491525423729</v>
      </c>
      <c r="AE16" s="14">
        <f t="shared" si="20"/>
        <v>-3.1627118644067798</v>
      </c>
      <c r="AJ16" t="s">
        <v>20</v>
      </c>
      <c r="AK16">
        <v>1</v>
      </c>
      <c r="AL16">
        <v>81</v>
      </c>
      <c r="AM16">
        <v>3.31</v>
      </c>
      <c r="AN16">
        <v>0</v>
      </c>
      <c r="AO16">
        <v>53.4</v>
      </c>
      <c r="AP16">
        <v>3.74</v>
      </c>
    </row>
    <row r="17" spans="1:42" x14ac:dyDescent="0.3">
      <c r="A17" s="18" t="s">
        <v>58</v>
      </c>
      <c r="B17" s="18">
        <v>5</v>
      </c>
      <c r="C17" s="18">
        <v>158</v>
      </c>
      <c r="D17" s="18">
        <v>3.84</v>
      </c>
      <c r="E17" s="18">
        <v>0.86</v>
      </c>
      <c r="F17" s="18">
        <v>0.7</v>
      </c>
      <c r="G17" s="18">
        <f>D17/$D$19</f>
        <v>0.89095127610208824</v>
      </c>
      <c r="H17" s="18">
        <f>-L17/($AP$26)</f>
        <v>4.0975609756097562</v>
      </c>
      <c r="I17" s="18">
        <f>D17/($AP$26)</f>
        <v>1.8731707317073172</v>
      </c>
      <c r="J17" s="18">
        <f>SQRT(M17^2/4+D17^2)</f>
        <v>5.0794906240685203</v>
      </c>
      <c r="K17" s="41">
        <v>1.78</v>
      </c>
      <c r="L17" s="18">
        <v>-8.4</v>
      </c>
      <c r="M17" s="18">
        <v>-6.65</v>
      </c>
      <c r="N17" s="18">
        <f t="shared" ref="N17:O19" si="21">J17/($AP$26)</f>
        <v>2.4778003044236687</v>
      </c>
      <c r="O17" s="18">
        <f t="shared" si="21"/>
        <v>0.86829268292682937</v>
      </c>
      <c r="P17">
        <f t="shared" si="5"/>
        <v>4.0975609756097562</v>
      </c>
      <c r="Q17">
        <f t="shared" ref="Q17:Q28" si="22">-AB17/R17</f>
        <v>3.4068585365853661</v>
      </c>
      <c r="R17">
        <f>$AP$26</f>
        <v>2.0499999999999998</v>
      </c>
      <c r="S17">
        <v>0</v>
      </c>
      <c r="T17">
        <v>0</v>
      </c>
      <c r="U17">
        <f t="shared" ref="U17:U28" si="23">-AC17/R17</f>
        <v>0.20272585365853663</v>
      </c>
      <c r="V17">
        <v>0</v>
      </c>
      <c r="W17">
        <v>73.099999999999994</v>
      </c>
      <c r="X17">
        <f t="shared" si="9"/>
        <v>3.2439024390243909</v>
      </c>
      <c r="Y17">
        <f t="shared" si="10"/>
        <v>0</v>
      </c>
      <c r="Z17">
        <v>-0.21</v>
      </c>
      <c r="AA17">
        <v>1.07</v>
      </c>
      <c r="AB17">
        <f>-2*D17-1.657/100*200000*Z17/1000</f>
        <v>-6.9840599999999995</v>
      </c>
      <c r="AC17">
        <f t="shared" ref="AC17" si="24">-0.1942/100*200000*AA17/1000</f>
        <v>-0.41558800000000007</v>
      </c>
      <c r="AD17" s="18">
        <f>M17/($AP$26)</f>
        <v>-3.2439024390243909</v>
      </c>
      <c r="AE17" s="18">
        <f>L17/($AP$26)</f>
        <v>-4.0975609756097562</v>
      </c>
      <c r="AJ17" t="s">
        <v>25</v>
      </c>
      <c r="AK17">
        <v>1.5</v>
      </c>
      <c r="AL17">
        <v>81</v>
      </c>
      <c r="AM17">
        <v>3.31</v>
      </c>
      <c r="AN17">
        <v>0</v>
      </c>
      <c r="AO17">
        <v>79</v>
      </c>
      <c r="AP17">
        <v>4.99</v>
      </c>
    </row>
    <row r="18" spans="1:42" x14ac:dyDescent="0.3">
      <c r="A18" s="18" t="s">
        <v>58</v>
      </c>
      <c r="B18" s="18">
        <v>6</v>
      </c>
      <c r="C18" s="18">
        <v>159</v>
      </c>
      <c r="D18" s="18">
        <v>4.04</v>
      </c>
      <c r="E18" s="18">
        <v>3.73</v>
      </c>
      <c r="F18" s="18">
        <v>1.7</v>
      </c>
      <c r="G18" s="18">
        <f>D18/$D$19</f>
        <v>0.93735498839907205</v>
      </c>
      <c r="H18" s="18">
        <f>-L18/($AP$26)</f>
        <v>4.0975609756097562</v>
      </c>
      <c r="I18" s="18">
        <f>D18/($AP$26)</f>
        <v>1.9707317073170734</v>
      </c>
      <c r="J18" s="18">
        <f t="shared" ref="J18:J33" si="25">SQRT(M18^2/4+D18^2)</f>
        <v>5.2323250090184574</v>
      </c>
      <c r="K18" s="41">
        <v>1.78</v>
      </c>
      <c r="L18" s="18">
        <v>-8.4</v>
      </c>
      <c r="M18" s="18">
        <v>-6.65</v>
      </c>
      <c r="N18" s="18">
        <f t="shared" si="21"/>
        <v>2.552353662935833</v>
      </c>
      <c r="O18" s="18">
        <f t="shared" si="21"/>
        <v>0.86829268292682937</v>
      </c>
      <c r="P18">
        <f t="shared" si="5"/>
        <v>0</v>
      </c>
      <c r="Q18">
        <f t="shared" si="22"/>
        <v>4.086956097560976</v>
      </c>
      <c r="R18">
        <f>$AP$26</f>
        <v>2.0499999999999998</v>
      </c>
      <c r="S18">
        <v>0</v>
      </c>
      <c r="T18">
        <v>0</v>
      </c>
      <c r="U18">
        <f t="shared" si="23"/>
        <v>0.50192737800000009</v>
      </c>
      <c r="W18">
        <v>65.099999999999994</v>
      </c>
      <c r="X18">
        <f t="shared" si="9"/>
        <v>0</v>
      </c>
      <c r="Y18">
        <f t="shared" si="10"/>
        <v>0</v>
      </c>
      <c r="Z18">
        <v>0.09</v>
      </c>
      <c r="AA18" s="111">
        <v>3.25</v>
      </c>
      <c r="AB18">
        <f>-2*D18-1.657/100*200000*Z18/1000</f>
        <v>-8.3782600000000009</v>
      </c>
      <c r="AC18">
        <f>-0.1942/100*(529+1390*(AA18-2.645)/1000)</f>
        <v>-1.0289511249000001</v>
      </c>
      <c r="AD18" s="18"/>
      <c r="AE18" s="18"/>
      <c r="AJ18" t="s">
        <v>24</v>
      </c>
      <c r="AK18">
        <v>0</v>
      </c>
      <c r="AL18">
        <v>0</v>
      </c>
      <c r="AM18">
        <v>3.31</v>
      </c>
      <c r="AN18">
        <v>0.42</v>
      </c>
      <c r="AO18">
        <v>90.5</v>
      </c>
      <c r="AP18">
        <v>4.13</v>
      </c>
    </row>
    <row r="19" spans="1:42" x14ac:dyDescent="0.3">
      <c r="A19" s="18" t="s">
        <v>58</v>
      </c>
      <c r="B19" s="18">
        <v>7</v>
      </c>
      <c r="C19" s="18">
        <v>160</v>
      </c>
      <c r="D19" s="18">
        <v>4.3099999999999996</v>
      </c>
      <c r="E19" s="18">
        <v>7.55</v>
      </c>
      <c r="F19" s="41">
        <v>1.7</v>
      </c>
      <c r="G19" s="18">
        <f>D19/$D$19</f>
        <v>1</v>
      </c>
      <c r="H19" s="18">
        <f>-L19/($AP$26)</f>
        <v>4.0975609756097562</v>
      </c>
      <c r="I19" s="18">
        <f>D19/($AP$26)</f>
        <v>2.102439024390244</v>
      </c>
      <c r="J19" s="18">
        <f t="shared" si="25"/>
        <v>5.4435030081740559</v>
      </c>
      <c r="K19" s="41">
        <v>1.78</v>
      </c>
      <c r="L19" s="18">
        <v>-8.4</v>
      </c>
      <c r="M19" s="18">
        <v>-6.65</v>
      </c>
      <c r="N19" s="18">
        <f t="shared" si="21"/>
        <v>2.6553673210605151</v>
      </c>
      <c r="O19" s="18">
        <f t="shared" si="21"/>
        <v>0.86829268292682937</v>
      </c>
      <c r="P19">
        <f t="shared" si="5"/>
        <v>0</v>
      </c>
      <c r="Q19">
        <f t="shared" si="22"/>
        <v>4.7060195121951223</v>
      </c>
      <c r="R19">
        <f>$AP$26</f>
        <v>2.0499999999999998</v>
      </c>
      <c r="S19">
        <v>0</v>
      </c>
      <c r="T19">
        <v>0</v>
      </c>
      <c r="U19">
        <f t="shared" si="23"/>
        <v>0.50938030034146353</v>
      </c>
      <c r="W19">
        <v>69.400000000000006</v>
      </c>
      <c r="X19">
        <f t="shared" si="9"/>
        <v>0</v>
      </c>
      <c r="Y19">
        <f t="shared" si="10"/>
        <v>0</v>
      </c>
      <c r="Z19">
        <v>0.31</v>
      </c>
      <c r="AA19" s="111">
        <v>8.91</v>
      </c>
      <c r="AB19">
        <f>-2*D19-1.657/100*200000*Z19/1000</f>
        <v>-9.6473399999999998</v>
      </c>
      <c r="AC19">
        <f>-0.1942/100*(529+1390*(AA19-2.645)/1000)</f>
        <v>-1.0442296157000002</v>
      </c>
      <c r="AD19" s="18"/>
      <c r="AE19" s="18"/>
      <c r="AL19" s="3"/>
    </row>
    <row r="20" spans="1:42" x14ac:dyDescent="0.3">
      <c r="A20" s="16" t="s">
        <v>59</v>
      </c>
      <c r="B20" s="16">
        <v>1</v>
      </c>
      <c r="C20" s="16">
        <v>161</v>
      </c>
      <c r="D20" s="16">
        <v>2.1</v>
      </c>
      <c r="E20" s="16">
        <v>0.18</v>
      </c>
      <c r="F20" s="16">
        <v>0.1</v>
      </c>
      <c r="G20" s="16">
        <f t="shared" ref="G20:G25" si="26">D20/$D$25</f>
        <v>0.65420560747663559</v>
      </c>
      <c r="H20" s="16">
        <f t="shared" ref="H20:H25" si="27">-L20/($AP$27)</f>
        <v>1.5441176470588234</v>
      </c>
      <c r="I20" s="16">
        <f t="shared" ref="I20:I25" si="28">D20/($AP$27)</f>
        <v>1.0294117647058825</v>
      </c>
      <c r="J20" s="16">
        <f t="shared" si="25"/>
        <v>2.2749999999999999</v>
      </c>
      <c r="K20" s="43">
        <v>1.4</v>
      </c>
      <c r="L20" s="16">
        <f>M20/2-SQRT(M20^2/4+D20^2)</f>
        <v>-3.15</v>
      </c>
      <c r="M20" s="16">
        <f>-(D20^2-K20^2)/K20</f>
        <v>-1.7500000000000002</v>
      </c>
      <c r="N20" s="16">
        <f t="shared" ref="N20:O25" si="29">J20/($AP$27)</f>
        <v>1.1151960784313726</v>
      </c>
      <c r="O20" s="16">
        <f t="shared" si="29"/>
        <v>0.68627450980392146</v>
      </c>
      <c r="P20">
        <f t="shared" si="5"/>
        <v>1.5441176470588234</v>
      </c>
      <c r="Q20">
        <f t="shared" si="22"/>
        <v>0.94818627450980397</v>
      </c>
      <c r="R20">
        <f t="shared" ref="R20:R25" si="30">$AP$27</f>
        <v>2.04</v>
      </c>
      <c r="S20">
        <v>0</v>
      </c>
      <c r="T20">
        <v>0</v>
      </c>
      <c r="U20">
        <f t="shared" si="23"/>
        <v>0</v>
      </c>
      <c r="V20">
        <v>0</v>
      </c>
      <c r="W20">
        <v>53.5</v>
      </c>
      <c r="X20">
        <f t="shared" si="9"/>
        <v>0.85784313725490202</v>
      </c>
      <c r="Y20">
        <f t="shared" si="10"/>
        <v>0</v>
      </c>
      <c r="Z20">
        <v>-0.05</v>
      </c>
      <c r="AA20">
        <v>0</v>
      </c>
      <c r="AB20">
        <f>-1*D20-1.657/100*200000*Z20/1000</f>
        <v>-1.9343000000000001</v>
      </c>
      <c r="AC20">
        <f t="shared" ref="AC20" si="31">0.1942/100*200000*AA20/1000</f>
        <v>0</v>
      </c>
      <c r="AD20" s="16">
        <f t="shared" ref="AD20:AD25" si="32">M20/($AP$27)</f>
        <v>-0.85784313725490202</v>
      </c>
      <c r="AE20" s="16">
        <f t="shared" ref="AE20:AE25" si="33">L20/($AP$27)</f>
        <v>-1.5441176470588234</v>
      </c>
      <c r="AJ20" t="s">
        <v>28</v>
      </c>
      <c r="AK20">
        <v>0</v>
      </c>
      <c r="AL20">
        <v>0</v>
      </c>
      <c r="AM20">
        <v>3.31</v>
      </c>
      <c r="AN20">
        <v>0.42</v>
      </c>
      <c r="AO20">
        <v>71.7</v>
      </c>
      <c r="AP20">
        <v>4.3499999999999996</v>
      </c>
    </row>
    <row r="21" spans="1:42" x14ac:dyDescent="0.3">
      <c r="A21" s="16" t="s">
        <v>59</v>
      </c>
      <c r="B21" s="16">
        <v>2</v>
      </c>
      <c r="C21" s="16">
        <v>162</v>
      </c>
      <c r="D21" s="16">
        <v>2.36</v>
      </c>
      <c r="E21" s="16">
        <v>0.38</v>
      </c>
      <c r="F21" s="16">
        <v>0.15</v>
      </c>
      <c r="G21" s="16">
        <f t="shared" si="26"/>
        <v>0.73520249221183798</v>
      </c>
      <c r="H21" s="16">
        <f t="shared" si="27"/>
        <v>1.8137254901960784</v>
      </c>
      <c r="I21" s="16">
        <f t="shared" si="28"/>
        <v>1.1568627450980391</v>
      </c>
      <c r="J21" s="16">
        <f t="shared" si="25"/>
        <v>2.5995576546789647</v>
      </c>
      <c r="K21" s="103">
        <v>1.46</v>
      </c>
      <c r="L21" s="104">
        <v>-3.7</v>
      </c>
      <c r="M21" s="104">
        <v>-2.1800000000000002</v>
      </c>
      <c r="N21" s="16">
        <f t="shared" si="29"/>
        <v>1.2742929679798847</v>
      </c>
      <c r="O21" s="16">
        <f t="shared" si="29"/>
        <v>0.71568627450980393</v>
      </c>
      <c r="P21">
        <f t="shared" si="5"/>
        <v>1.8137254901960784</v>
      </c>
      <c r="Q21">
        <f t="shared" si="22"/>
        <v>1.2055980392156862</v>
      </c>
      <c r="R21">
        <f t="shared" si="30"/>
        <v>2.04</v>
      </c>
      <c r="S21">
        <v>0</v>
      </c>
      <c r="T21">
        <v>0</v>
      </c>
      <c r="U21">
        <f t="shared" si="23"/>
        <v>1.3327450980392161E-2</v>
      </c>
      <c r="V21">
        <v>-0.06</v>
      </c>
      <c r="W21">
        <v>47.9</v>
      </c>
      <c r="X21">
        <f t="shared" si="9"/>
        <v>1.0686274509803921</v>
      </c>
      <c r="Y21">
        <f t="shared" si="10"/>
        <v>2.9411764705882353E-2</v>
      </c>
      <c r="Z21">
        <v>0.03</v>
      </c>
      <c r="AA21">
        <v>7.0000000000000007E-2</v>
      </c>
      <c r="AB21">
        <f t="shared" ref="AB21:AB25" si="34">-1*D21-1.657/100*200000*Z21/1000</f>
        <v>-2.4594199999999997</v>
      </c>
      <c r="AC21">
        <f>-0.1942/100*200000*AA21/1000</f>
        <v>-2.7188000000000007E-2</v>
      </c>
      <c r="AD21" s="16">
        <f t="shared" si="32"/>
        <v>-1.0686274509803921</v>
      </c>
      <c r="AE21" s="16">
        <f t="shared" si="33"/>
        <v>-1.8137254901960784</v>
      </c>
      <c r="AJ21" t="s">
        <v>29</v>
      </c>
      <c r="AK21">
        <v>1</v>
      </c>
      <c r="AL21" s="3">
        <f>30/0.38</f>
        <v>78.94736842105263</v>
      </c>
      <c r="AM21">
        <v>3.31</v>
      </c>
      <c r="AN21">
        <v>0</v>
      </c>
      <c r="AO21">
        <v>62.1</v>
      </c>
      <c r="AP21">
        <v>3.9</v>
      </c>
    </row>
    <row r="22" spans="1:42" x14ac:dyDescent="0.3">
      <c r="A22" s="16" t="s">
        <v>59</v>
      </c>
      <c r="B22" s="16">
        <v>3</v>
      </c>
      <c r="C22" s="16">
        <v>163</v>
      </c>
      <c r="D22" s="16">
        <v>2.67</v>
      </c>
      <c r="E22" s="16">
        <v>0.97</v>
      </c>
      <c r="F22" s="16">
        <v>0.45</v>
      </c>
      <c r="G22" s="16">
        <f t="shared" si="26"/>
        <v>0.83177570093457942</v>
      </c>
      <c r="H22" s="16">
        <f t="shared" si="27"/>
        <v>2.5</v>
      </c>
      <c r="I22" s="16">
        <f t="shared" si="28"/>
        <v>1.3088235294117647</v>
      </c>
      <c r="J22" s="16">
        <f t="shared" si="25"/>
        <v>3.2228752690726337</v>
      </c>
      <c r="K22" s="103">
        <v>0.98</v>
      </c>
      <c r="L22">
        <v>-5.0999999999999996</v>
      </c>
      <c r="M22">
        <v>-3.61</v>
      </c>
      <c r="N22" s="16">
        <f t="shared" si="29"/>
        <v>1.5798408181728596</v>
      </c>
      <c r="O22" s="16">
        <f t="shared" si="29"/>
        <v>0.48039215686274506</v>
      </c>
      <c r="P22">
        <f t="shared" si="5"/>
        <v>2.5</v>
      </c>
      <c r="Q22">
        <f t="shared" si="22"/>
        <v>1.4387843137254901</v>
      </c>
      <c r="R22">
        <f t="shared" si="30"/>
        <v>2.04</v>
      </c>
      <c r="S22">
        <v>0</v>
      </c>
      <c r="T22">
        <v>0</v>
      </c>
      <c r="U22">
        <f t="shared" si="23"/>
        <v>0.11994705882352943</v>
      </c>
      <c r="V22">
        <v>-0.54</v>
      </c>
      <c r="W22">
        <v>59.9</v>
      </c>
      <c r="X22">
        <f t="shared" si="9"/>
        <v>1.7696078431372548</v>
      </c>
      <c r="Y22">
        <f t="shared" si="10"/>
        <v>0.26470588235294118</v>
      </c>
      <c r="Z22">
        <v>0.08</v>
      </c>
      <c r="AA22">
        <v>0.63</v>
      </c>
      <c r="AB22">
        <f t="shared" si="34"/>
        <v>-2.93512</v>
      </c>
      <c r="AC22">
        <f t="shared" ref="AC22:AC23" si="35">-0.1942/100*200000*AA22/1000</f>
        <v>-0.24469200000000005</v>
      </c>
      <c r="AD22" s="16">
        <f t="shared" si="32"/>
        <v>-1.7696078431372548</v>
      </c>
      <c r="AE22" s="16">
        <f t="shared" si="33"/>
        <v>-2.5</v>
      </c>
      <c r="AJ22" t="s">
        <v>30</v>
      </c>
      <c r="AK22">
        <v>2</v>
      </c>
      <c r="AL22" s="3">
        <f>54/0.81</f>
        <v>66.666666666666657</v>
      </c>
      <c r="AM22">
        <v>3.31</v>
      </c>
      <c r="AN22">
        <v>0</v>
      </c>
      <c r="AO22">
        <v>50.9</v>
      </c>
      <c r="AP22">
        <v>4.49</v>
      </c>
    </row>
    <row r="23" spans="1:42" x14ac:dyDescent="0.3">
      <c r="A23" s="16" t="s">
        <v>59</v>
      </c>
      <c r="B23" s="16">
        <v>4</v>
      </c>
      <c r="C23" s="16">
        <v>164</v>
      </c>
      <c r="D23" s="16">
        <v>2.81</v>
      </c>
      <c r="E23" s="16">
        <v>1.91</v>
      </c>
      <c r="F23" s="16">
        <v>1.05</v>
      </c>
      <c r="G23" s="16">
        <f t="shared" si="26"/>
        <v>0.87538940809968846</v>
      </c>
      <c r="H23" s="16">
        <f t="shared" si="27"/>
        <v>2.7450980392156858</v>
      </c>
      <c r="I23" s="16">
        <f t="shared" si="28"/>
        <v>1.3774509803921569</v>
      </c>
      <c r="J23" s="16">
        <f t="shared" si="25"/>
        <v>3.4577919254923368</v>
      </c>
      <c r="K23" s="103">
        <v>0.92</v>
      </c>
      <c r="L23">
        <v>-5.6</v>
      </c>
      <c r="M23">
        <v>-4.03</v>
      </c>
      <c r="N23" s="16">
        <f t="shared" si="29"/>
        <v>1.6949960419080081</v>
      </c>
      <c r="O23" s="16">
        <f t="shared" si="29"/>
        <v>0.45098039215686275</v>
      </c>
      <c r="P23">
        <f t="shared" si="5"/>
        <v>2.7450980392156858</v>
      </c>
      <c r="Q23">
        <f t="shared" si="22"/>
        <v>1.8648039215686276</v>
      </c>
      <c r="R23">
        <f t="shared" si="30"/>
        <v>2.04</v>
      </c>
      <c r="S23">
        <v>0</v>
      </c>
      <c r="T23">
        <v>0</v>
      </c>
      <c r="U23">
        <f t="shared" si="23"/>
        <v>0.36936078431372549</v>
      </c>
      <c r="V23">
        <v>-0.68</v>
      </c>
      <c r="W23">
        <v>65.3</v>
      </c>
      <c r="X23">
        <f t="shared" si="9"/>
        <v>1.9754901960784315</v>
      </c>
      <c r="Y23">
        <f t="shared" si="10"/>
        <v>0.33333333333333337</v>
      </c>
      <c r="Z23">
        <v>0.3</v>
      </c>
      <c r="AA23">
        <v>1.94</v>
      </c>
      <c r="AB23">
        <f t="shared" si="34"/>
        <v>-3.8042000000000002</v>
      </c>
      <c r="AC23">
        <f t="shared" si="35"/>
        <v>-0.75349600000000005</v>
      </c>
      <c r="AD23" s="16">
        <f t="shared" si="32"/>
        <v>-1.9754901960784315</v>
      </c>
      <c r="AE23" s="16">
        <f t="shared" si="33"/>
        <v>-2.7450980392156858</v>
      </c>
      <c r="AJ23" t="s">
        <v>31</v>
      </c>
      <c r="AK23">
        <v>1</v>
      </c>
      <c r="AL23" s="3">
        <f>30/0.38</f>
        <v>78.94736842105263</v>
      </c>
      <c r="AM23">
        <v>3.31</v>
      </c>
      <c r="AN23">
        <v>0</v>
      </c>
      <c r="AO23">
        <v>64</v>
      </c>
      <c r="AP23">
        <v>4.76</v>
      </c>
    </row>
    <row r="24" spans="1:42" x14ac:dyDescent="0.3">
      <c r="A24" s="16" t="s">
        <v>59</v>
      </c>
      <c r="B24" s="16">
        <v>5</v>
      </c>
      <c r="C24" s="16">
        <v>165</v>
      </c>
      <c r="D24" s="16">
        <v>2.97</v>
      </c>
      <c r="E24" s="16">
        <v>3.21</v>
      </c>
      <c r="F24" s="16">
        <v>1.4</v>
      </c>
      <c r="G24" s="16">
        <f t="shared" si="26"/>
        <v>0.92523364485981319</v>
      </c>
      <c r="H24" s="16">
        <f t="shared" si="27"/>
        <v>2.892156862745098</v>
      </c>
      <c r="I24" s="16">
        <f t="shared" si="28"/>
        <v>1.4558823529411766</v>
      </c>
      <c r="J24" s="16">
        <f t="shared" si="25"/>
        <v>3.6577486244956749</v>
      </c>
      <c r="K24" s="103">
        <v>0.9</v>
      </c>
      <c r="L24">
        <v>-5.9</v>
      </c>
      <c r="M24">
        <v>-4.2699999999999996</v>
      </c>
      <c r="N24" s="16">
        <f t="shared" si="29"/>
        <v>1.793014031615527</v>
      </c>
      <c r="O24" s="16">
        <f t="shared" si="29"/>
        <v>0.44117647058823528</v>
      </c>
      <c r="P24">
        <f t="shared" si="5"/>
        <v>2.892156862745098</v>
      </c>
      <c r="Q24">
        <f t="shared" si="22"/>
        <v>2.1706666666666665</v>
      </c>
      <c r="R24">
        <f t="shared" si="30"/>
        <v>2.04</v>
      </c>
      <c r="S24">
        <v>0</v>
      </c>
      <c r="T24">
        <v>0</v>
      </c>
      <c r="U24">
        <f t="shared" si="23"/>
        <v>0.50417609024509802</v>
      </c>
      <c r="V24">
        <v>-0.75</v>
      </c>
      <c r="W24">
        <v>64.8</v>
      </c>
      <c r="X24">
        <f t="shared" si="9"/>
        <v>2.0931372549019605</v>
      </c>
      <c r="Y24">
        <f t="shared" si="10"/>
        <v>0.36764705882352938</v>
      </c>
      <c r="Z24">
        <v>0.44</v>
      </c>
      <c r="AA24" s="111">
        <v>3.09</v>
      </c>
      <c r="AB24">
        <f t="shared" si="34"/>
        <v>-4.4281600000000001</v>
      </c>
      <c r="AC24">
        <f>-0.1942/100*(529+1390*(AA24-2.645)/1000)</f>
        <v>-1.0285192241000001</v>
      </c>
      <c r="AD24" s="16">
        <f t="shared" si="32"/>
        <v>-2.0931372549019605</v>
      </c>
      <c r="AE24" s="16">
        <f t="shared" si="33"/>
        <v>-2.892156862745098</v>
      </c>
      <c r="AJ24" t="s">
        <v>32</v>
      </c>
      <c r="AK24">
        <v>2</v>
      </c>
      <c r="AL24" s="3">
        <f>54/0.81</f>
        <v>66.666666666666657</v>
      </c>
      <c r="AM24">
        <v>3.31</v>
      </c>
      <c r="AN24">
        <v>0</v>
      </c>
      <c r="AO24">
        <v>54.3</v>
      </c>
      <c r="AP24">
        <v>4.67</v>
      </c>
    </row>
    <row r="25" spans="1:42" x14ac:dyDescent="0.3">
      <c r="A25" s="16" t="s">
        <v>59</v>
      </c>
      <c r="B25" s="16">
        <v>6</v>
      </c>
      <c r="C25" s="16">
        <v>166</v>
      </c>
      <c r="D25" s="16">
        <v>3.21</v>
      </c>
      <c r="E25" s="16">
        <v>6.77</v>
      </c>
      <c r="F25" s="43">
        <v>1.4</v>
      </c>
      <c r="G25" s="16">
        <f t="shared" si="26"/>
        <v>1</v>
      </c>
      <c r="H25" s="16">
        <f t="shared" si="27"/>
        <v>3.0392156862745097</v>
      </c>
      <c r="I25" s="16">
        <f t="shared" si="28"/>
        <v>1.5735294117647058</v>
      </c>
      <c r="J25" s="16">
        <f t="shared" si="25"/>
        <v>3.9257738090725502</v>
      </c>
      <c r="K25" s="103">
        <v>0.85</v>
      </c>
      <c r="L25">
        <v>-6.2</v>
      </c>
      <c r="M25">
        <v>-4.5199999999999996</v>
      </c>
      <c r="N25" s="16">
        <f t="shared" si="29"/>
        <v>1.924398926015956</v>
      </c>
      <c r="O25" s="16">
        <f t="shared" si="29"/>
        <v>0.41666666666666663</v>
      </c>
      <c r="P25">
        <f t="shared" si="5"/>
        <v>3.0392156862745097</v>
      </c>
      <c r="Q25">
        <f t="shared" si="22"/>
        <v>2.6132156862745104</v>
      </c>
      <c r="R25">
        <f t="shared" si="30"/>
        <v>2.04</v>
      </c>
      <c r="S25">
        <v>0</v>
      </c>
      <c r="T25">
        <v>0</v>
      </c>
      <c r="U25">
        <f t="shared" si="23"/>
        <v>0.50919111485294122</v>
      </c>
      <c r="V25">
        <v>-0.84</v>
      </c>
      <c r="W25">
        <v>69.8</v>
      </c>
      <c r="X25">
        <f t="shared" si="9"/>
        <v>2.2156862745098036</v>
      </c>
      <c r="Y25">
        <f t="shared" si="10"/>
        <v>0.41176470588235292</v>
      </c>
      <c r="Z25">
        <v>0.64</v>
      </c>
      <c r="AA25" s="111">
        <v>6.88</v>
      </c>
      <c r="AB25">
        <f t="shared" si="34"/>
        <v>-5.330960000000001</v>
      </c>
      <c r="AC25">
        <f>-0.1942/100*(529+1390*(AA25-2.645)/1000)</f>
        <v>-1.0387498743000001</v>
      </c>
      <c r="AD25" s="16">
        <f t="shared" si="32"/>
        <v>-2.2156862745098036</v>
      </c>
      <c r="AE25" s="16">
        <f t="shared" si="33"/>
        <v>-3.0392156862745097</v>
      </c>
      <c r="AJ25" t="s">
        <v>14</v>
      </c>
      <c r="AK25">
        <v>1.5</v>
      </c>
      <c r="AL25" s="3">
        <v>79</v>
      </c>
      <c r="AM25">
        <v>3.31</v>
      </c>
      <c r="AN25">
        <v>0</v>
      </c>
      <c r="AO25">
        <v>48.9</v>
      </c>
      <c r="AP25">
        <v>3.89</v>
      </c>
    </row>
    <row r="26" spans="1:42" x14ac:dyDescent="0.3">
      <c r="A26" s="15" t="s">
        <v>60</v>
      </c>
      <c r="B26" s="15">
        <v>1</v>
      </c>
      <c r="C26" s="15">
        <v>167</v>
      </c>
      <c r="D26" s="15">
        <v>0.67100000000000004</v>
      </c>
      <c r="E26" s="15">
        <v>0.04</v>
      </c>
      <c r="F26" s="15">
        <v>0.15</v>
      </c>
      <c r="G26" s="15">
        <f t="shared" ref="G26:G33" si="36">D26/$D$33</f>
        <v>0.22072368421052632</v>
      </c>
      <c r="H26" s="15">
        <f t="shared" ref="H26:H33" si="37">-L26/($AP$28)</f>
        <v>0.23364485981308411</v>
      </c>
      <c r="I26" s="15">
        <f t="shared" ref="I26:I33" si="38">D26/($AP$28)</f>
        <v>0.31355140186915886</v>
      </c>
      <c r="J26" s="15">
        <f t="shared" si="25"/>
        <v>0.73098631998143448</v>
      </c>
      <c r="K26" s="44">
        <v>1.04</v>
      </c>
      <c r="L26" s="15">
        <v>-0.5</v>
      </c>
      <c r="M26" s="15">
        <v>0.57999999999999996</v>
      </c>
      <c r="N26" s="15">
        <f t="shared" ref="N26:O33" si="39">J26/($AP$28)</f>
        <v>0.34158239251468897</v>
      </c>
      <c r="O26" s="15">
        <f t="shared" si="39"/>
        <v>0.48598130841121495</v>
      </c>
      <c r="P26">
        <f t="shared" si="5"/>
        <v>0.23364485981308411</v>
      </c>
      <c r="Q26">
        <f t="shared" si="22"/>
        <v>-0.18966355140186913</v>
      </c>
      <c r="R26">
        <f t="shared" ref="R26:R33" si="40">$AP$28</f>
        <v>2.14</v>
      </c>
      <c r="S26">
        <v>0</v>
      </c>
      <c r="T26">
        <v>0</v>
      </c>
      <c r="U26">
        <f t="shared" si="23"/>
        <v>1.45196261682243E-2</v>
      </c>
      <c r="V26">
        <v>0</v>
      </c>
      <c r="W26">
        <v>48</v>
      </c>
      <c r="X26">
        <f t="shared" si="9"/>
        <v>-0.27102803738317754</v>
      </c>
      <c r="Y26">
        <f t="shared" si="10"/>
        <v>0</v>
      </c>
      <c r="Z26">
        <v>0.08</v>
      </c>
      <c r="AA26">
        <v>0.08</v>
      </c>
      <c r="AB26">
        <f>1*D26-1.657/100*200000*Z26/1000</f>
        <v>0.40587999999999996</v>
      </c>
      <c r="AC26">
        <f>-0.1942/100*200000*AA26/1000</f>
        <v>-3.1072000000000002E-2</v>
      </c>
      <c r="AD26" s="15">
        <f t="shared" ref="AD26:AD32" si="41">M26/($AP$28)</f>
        <v>0.27102803738317754</v>
      </c>
      <c r="AE26" s="15">
        <f t="shared" ref="AE26:AE32" si="42">L26/($AP$28)</f>
        <v>-0.23364485981308411</v>
      </c>
      <c r="AJ26" t="s">
        <v>58</v>
      </c>
      <c r="AK26">
        <v>0</v>
      </c>
      <c r="AL26" s="3">
        <v>0</v>
      </c>
      <c r="AM26">
        <v>1.58</v>
      </c>
      <c r="AN26">
        <v>0.185</v>
      </c>
      <c r="AO26">
        <v>38.5</v>
      </c>
      <c r="AP26">
        <v>2.0499999999999998</v>
      </c>
    </row>
    <row r="27" spans="1:42" x14ac:dyDescent="0.3">
      <c r="A27" s="15" t="s">
        <v>60</v>
      </c>
      <c r="B27" s="15">
        <v>2</v>
      </c>
      <c r="C27" s="15">
        <v>168</v>
      </c>
      <c r="D27" s="15">
        <v>1.1859999999999999</v>
      </c>
      <c r="E27" s="15">
        <v>0.13</v>
      </c>
      <c r="F27" s="15">
        <v>0.4</v>
      </c>
      <c r="G27" s="15">
        <f t="shared" si="36"/>
        <v>0.39013157894736838</v>
      </c>
      <c r="H27" s="15">
        <f t="shared" si="37"/>
        <v>0.5140186915887851</v>
      </c>
      <c r="I27" s="15">
        <f t="shared" si="38"/>
        <v>0.5542056074766355</v>
      </c>
      <c r="J27" s="15">
        <f t="shared" si="25"/>
        <v>1.1974226488587896</v>
      </c>
      <c r="K27" s="103">
        <v>1.33</v>
      </c>
      <c r="L27">
        <v>-1.1000000000000001</v>
      </c>
      <c r="M27">
        <v>0.33</v>
      </c>
      <c r="N27" s="15">
        <f t="shared" si="39"/>
        <v>0.55954329385924739</v>
      </c>
      <c r="O27" s="15">
        <f t="shared" si="39"/>
        <v>0.62149532710280375</v>
      </c>
      <c r="P27">
        <f t="shared" si="5"/>
        <v>0.5140186915887851</v>
      </c>
      <c r="Q27">
        <f t="shared" si="22"/>
        <v>-0.16705607476635503</v>
      </c>
      <c r="R27">
        <f t="shared" si="40"/>
        <v>2.14</v>
      </c>
      <c r="S27">
        <v>0</v>
      </c>
      <c r="T27">
        <v>0</v>
      </c>
      <c r="U27">
        <f t="shared" si="23"/>
        <v>6.896822429906542E-2</v>
      </c>
      <c r="V27">
        <v>-7.0000000000000007E-2</v>
      </c>
      <c r="W27">
        <v>68.2</v>
      </c>
      <c r="X27">
        <f t="shared" si="9"/>
        <v>-0.1542056074766355</v>
      </c>
      <c r="Y27">
        <f t="shared" si="10"/>
        <v>3.2710280373831779E-2</v>
      </c>
      <c r="Z27">
        <v>0.25</v>
      </c>
      <c r="AA27">
        <v>0.38</v>
      </c>
      <c r="AB27">
        <f>1*D27-1.657/100*200000*Z27/1000</f>
        <v>0.35749999999999982</v>
      </c>
      <c r="AC27">
        <f t="shared" ref="AC27:AC28" si="43">-0.1942/100*200000*AA27/1000</f>
        <v>-0.147592</v>
      </c>
      <c r="AD27" s="15">
        <f t="shared" si="41"/>
        <v>0.1542056074766355</v>
      </c>
      <c r="AE27" s="15">
        <f t="shared" si="42"/>
        <v>-0.5140186915887851</v>
      </c>
      <c r="AJ27" t="s">
        <v>59</v>
      </c>
      <c r="AK27">
        <v>0</v>
      </c>
      <c r="AL27" s="3">
        <v>0</v>
      </c>
      <c r="AM27">
        <v>1.58</v>
      </c>
      <c r="AN27">
        <v>0.185</v>
      </c>
      <c r="AO27">
        <v>38.200000000000003</v>
      </c>
      <c r="AP27">
        <v>2.04</v>
      </c>
    </row>
    <row r="28" spans="1:42" x14ac:dyDescent="0.3">
      <c r="A28" s="15" t="s">
        <v>60</v>
      </c>
      <c r="B28" s="15">
        <v>3</v>
      </c>
      <c r="C28" s="15">
        <v>169</v>
      </c>
      <c r="D28" s="15">
        <v>1.34</v>
      </c>
      <c r="E28" s="15">
        <v>0.65</v>
      </c>
      <c r="F28" s="15">
        <v>0.55000000000000004</v>
      </c>
      <c r="G28" s="15">
        <f t="shared" si="36"/>
        <v>0.44078947368421056</v>
      </c>
      <c r="H28" s="15">
        <f t="shared" si="37"/>
        <v>0.42056074766355139</v>
      </c>
      <c r="I28" s="15">
        <f t="shared" si="38"/>
        <v>0.62616822429906538</v>
      </c>
      <c r="J28" s="15">
        <f t="shared" si="25"/>
        <v>1.4561936684383709</v>
      </c>
      <c r="K28" s="44">
        <v>2.02</v>
      </c>
      <c r="L28" s="15">
        <v>-0.9</v>
      </c>
      <c r="M28" s="15">
        <v>1.1399999999999999</v>
      </c>
      <c r="N28" s="15">
        <f t="shared" si="39"/>
        <v>0.68046433104596771</v>
      </c>
      <c r="O28" s="15">
        <f t="shared" si="39"/>
        <v>0.94392523364485981</v>
      </c>
      <c r="P28">
        <f t="shared" si="5"/>
        <v>0.42056074766355139</v>
      </c>
      <c r="Q28">
        <f t="shared" si="22"/>
        <v>0.16361682242990669</v>
      </c>
      <c r="R28">
        <f t="shared" si="40"/>
        <v>2.14</v>
      </c>
      <c r="S28">
        <v>0</v>
      </c>
      <c r="T28">
        <v>0</v>
      </c>
      <c r="U28">
        <f t="shared" si="23"/>
        <v>0.10889719626168225</v>
      </c>
      <c r="V28">
        <v>0</v>
      </c>
      <c r="W28">
        <v>48.9</v>
      </c>
      <c r="X28">
        <f t="shared" si="9"/>
        <v>-0.53271028037383172</v>
      </c>
      <c r="Y28">
        <f t="shared" si="10"/>
        <v>0</v>
      </c>
      <c r="Z28">
        <v>0.51</v>
      </c>
      <c r="AA28">
        <v>0.6</v>
      </c>
      <c r="AB28">
        <f>1*D28-1.657/100*200000*Z28/1000</f>
        <v>-0.35014000000000034</v>
      </c>
      <c r="AC28">
        <f t="shared" si="43"/>
        <v>-0.23304000000000002</v>
      </c>
      <c r="AD28" s="15">
        <f t="shared" si="41"/>
        <v>0.53271028037383172</v>
      </c>
      <c r="AE28" s="15">
        <f t="shared" si="42"/>
        <v>-0.42056074766355139</v>
      </c>
      <c r="AJ28" t="s">
        <v>60</v>
      </c>
      <c r="AK28">
        <v>0</v>
      </c>
      <c r="AL28" s="3">
        <v>0</v>
      </c>
      <c r="AM28">
        <v>1.58</v>
      </c>
      <c r="AN28">
        <v>0.185</v>
      </c>
      <c r="AO28">
        <v>42</v>
      </c>
      <c r="AP28">
        <v>2.14</v>
      </c>
    </row>
    <row r="29" spans="1:42" ht="18.600000000000001" customHeight="1" x14ac:dyDescent="0.3">
      <c r="A29" s="15" t="s">
        <v>60</v>
      </c>
      <c r="B29" s="15">
        <v>4</v>
      </c>
      <c r="C29" s="15">
        <v>170</v>
      </c>
      <c r="D29" s="15">
        <v>1.5940000000000001</v>
      </c>
      <c r="E29" s="44">
        <v>4.5</v>
      </c>
      <c r="F29" s="44">
        <v>0.55000000000000004</v>
      </c>
      <c r="G29" s="15">
        <f t="shared" si="36"/>
        <v>0.52434210526315794</v>
      </c>
      <c r="H29" s="15">
        <f t="shared" si="37"/>
        <v>1.0280373831775702</v>
      </c>
      <c r="I29" s="15">
        <f t="shared" si="38"/>
        <v>0.7448598130841122</v>
      </c>
      <c r="J29" s="15">
        <f t="shared" si="25"/>
        <v>1.6446461625529061</v>
      </c>
      <c r="K29" s="103">
        <v>1</v>
      </c>
      <c r="L29">
        <v>-2.2000000000000002</v>
      </c>
      <c r="M29">
        <v>-0.81</v>
      </c>
      <c r="N29" s="15">
        <f t="shared" si="39"/>
        <v>0.76852624418360094</v>
      </c>
      <c r="O29" s="15">
        <f t="shared" si="39"/>
        <v>0.46728971962616822</v>
      </c>
      <c r="P29">
        <f t="shared" si="5"/>
        <v>1.0280373831775702</v>
      </c>
      <c r="Q29">
        <f>X29</f>
        <v>0.37850467289719625</v>
      </c>
      <c r="R29">
        <f t="shared" si="40"/>
        <v>2.14</v>
      </c>
      <c r="S29">
        <v>0</v>
      </c>
      <c r="T29">
        <v>0</v>
      </c>
      <c r="U29">
        <f>Y29</f>
        <v>0.17757009345794392</v>
      </c>
      <c r="V29">
        <v>-0.38</v>
      </c>
      <c r="W29">
        <v>90</v>
      </c>
      <c r="X29">
        <f t="shared" si="9"/>
        <v>0.37850467289719625</v>
      </c>
      <c r="Y29">
        <f t="shared" si="10"/>
        <v>0.17757009345794392</v>
      </c>
      <c r="AD29" s="15">
        <f t="shared" si="41"/>
        <v>-0.37850467289719625</v>
      </c>
      <c r="AE29" s="15">
        <f t="shared" si="42"/>
        <v>-1.0280373831775702</v>
      </c>
      <c r="AJ29" t="s">
        <v>61</v>
      </c>
      <c r="AK29">
        <v>0</v>
      </c>
      <c r="AL29" s="3">
        <v>0</v>
      </c>
      <c r="AM29">
        <v>1.65</v>
      </c>
      <c r="AN29">
        <v>0.19400000000000001</v>
      </c>
      <c r="AO29">
        <v>43.1</v>
      </c>
      <c r="AP29">
        <v>2.17</v>
      </c>
    </row>
    <row r="30" spans="1:42" ht="16.8" customHeight="1" x14ac:dyDescent="0.3">
      <c r="A30" s="15" t="s">
        <v>60</v>
      </c>
      <c r="B30" s="15">
        <v>5</v>
      </c>
      <c r="C30" s="15">
        <v>171</v>
      </c>
      <c r="D30" s="15">
        <v>1.7789999999999999</v>
      </c>
      <c r="E30" s="44">
        <v>4.5</v>
      </c>
      <c r="F30" s="44">
        <v>0.9</v>
      </c>
      <c r="G30" s="15">
        <f t="shared" si="36"/>
        <v>0.58519736842105263</v>
      </c>
      <c r="H30" s="15">
        <f t="shared" si="37"/>
        <v>1.2616822429906542</v>
      </c>
      <c r="I30" s="15">
        <f t="shared" si="38"/>
        <v>0.83130841121495314</v>
      </c>
      <c r="J30" s="15">
        <f t="shared" si="25"/>
        <v>1.8823033761856773</v>
      </c>
      <c r="K30" s="105">
        <v>0.92</v>
      </c>
      <c r="L30" s="106">
        <v>-2.7</v>
      </c>
      <c r="M30" s="107">
        <v>-1.23</v>
      </c>
      <c r="N30" s="15">
        <f t="shared" si="39"/>
        <v>0.87958101690919499</v>
      </c>
      <c r="O30" s="15">
        <f t="shared" si="39"/>
        <v>0.42990654205607476</v>
      </c>
      <c r="P30">
        <f t="shared" si="5"/>
        <v>1.2616822429906542</v>
      </c>
      <c r="Q30">
        <f>X30</f>
        <v>0.57476635514018692</v>
      </c>
      <c r="R30">
        <f t="shared" si="40"/>
        <v>2.14</v>
      </c>
      <c r="S30">
        <v>0</v>
      </c>
      <c r="T30">
        <v>0</v>
      </c>
      <c r="U30">
        <f>Y30</f>
        <v>0.25233644859813087</v>
      </c>
      <c r="V30">
        <v>-0.54</v>
      </c>
      <c r="W30">
        <v>90</v>
      </c>
      <c r="X30">
        <f t="shared" si="9"/>
        <v>0.57476635514018692</v>
      </c>
      <c r="Y30">
        <f t="shared" si="10"/>
        <v>0.25233644859813087</v>
      </c>
      <c r="AD30" s="15">
        <f t="shared" si="41"/>
        <v>-0.57476635514018692</v>
      </c>
      <c r="AE30" s="15">
        <f t="shared" si="42"/>
        <v>-1.2616822429906542</v>
      </c>
      <c r="AJ30" t="s">
        <v>62</v>
      </c>
      <c r="AK30">
        <v>0</v>
      </c>
      <c r="AL30" s="3">
        <v>0</v>
      </c>
      <c r="AM30">
        <v>1.58</v>
      </c>
      <c r="AN30">
        <v>0.185</v>
      </c>
      <c r="AO30">
        <v>38.1</v>
      </c>
      <c r="AP30">
        <v>2.04</v>
      </c>
    </row>
    <row r="31" spans="1:42" x14ac:dyDescent="0.3">
      <c r="A31" s="15" t="s">
        <v>60</v>
      </c>
      <c r="B31" s="15">
        <v>6</v>
      </c>
      <c r="C31" s="15">
        <v>172</v>
      </c>
      <c r="D31" s="15">
        <v>2.06</v>
      </c>
      <c r="E31" s="15">
        <v>4.5599999999999996</v>
      </c>
      <c r="F31" s="15">
        <v>0.9</v>
      </c>
      <c r="G31" s="15">
        <f t="shared" si="36"/>
        <v>0.67763157894736847</v>
      </c>
      <c r="H31" s="15">
        <f t="shared" si="37"/>
        <v>1.542056074766355</v>
      </c>
      <c r="I31" s="15">
        <f t="shared" si="38"/>
        <v>0.96261682242990654</v>
      </c>
      <c r="J31" s="15">
        <f t="shared" si="25"/>
        <v>2.2381297996318263</v>
      </c>
      <c r="K31" s="103">
        <v>0.85</v>
      </c>
      <c r="L31">
        <v>-3.3</v>
      </c>
      <c r="M31">
        <v>-1.75</v>
      </c>
      <c r="N31" s="15">
        <f t="shared" si="39"/>
        <v>1.0458550465569281</v>
      </c>
      <c r="O31" s="15">
        <f t="shared" si="39"/>
        <v>0.39719626168224298</v>
      </c>
      <c r="P31">
        <f t="shared" si="5"/>
        <v>1.542056074766355</v>
      </c>
      <c r="Q31">
        <f t="shared" ref="Q31:Q43" si="44">-AB31/R31</f>
        <v>1.2673644859813085</v>
      </c>
      <c r="R31">
        <f t="shared" si="40"/>
        <v>2.14</v>
      </c>
      <c r="S31">
        <v>0</v>
      </c>
      <c r="T31">
        <v>0</v>
      </c>
      <c r="U31">
        <f t="shared" ref="U31:U43" si="45">-AC31/R31</f>
        <v>0.47551775700934579</v>
      </c>
      <c r="V31">
        <v>-0.75</v>
      </c>
      <c r="W31">
        <v>52.2</v>
      </c>
      <c r="X31">
        <f t="shared" si="9"/>
        <v>0.81775700934579432</v>
      </c>
      <c r="Y31">
        <f t="shared" si="10"/>
        <v>0.35046728971962615</v>
      </c>
      <c r="Z31">
        <v>1.44</v>
      </c>
      <c r="AA31">
        <v>2.62</v>
      </c>
      <c r="AB31">
        <f>1*D31-1.657/100*200000*Z31/1000</f>
        <v>-2.7121600000000003</v>
      </c>
      <c r="AC31">
        <f>-0.1942/100*200000*AA31/1000</f>
        <v>-1.0176080000000001</v>
      </c>
      <c r="AD31" s="15">
        <f t="shared" si="41"/>
        <v>-0.81775700934579432</v>
      </c>
      <c r="AE31" s="15">
        <f t="shared" si="42"/>
        <v>-1.542056074766355</v>
      </c>
      <c r="AJ31" t="s">
        <v>63</v>
      </c>
      <c r="AK31">
        <v>0</v>
      </c>
      <c r="AL31" s="3">
        <v>0</v>
      </c>
      <c r="AM31">
        <v>1.58</v>
      </c>
      <c r="AN31">
        <v>0.185</v>
      </c>
      <c r="AO31">
        <v>43.5</v>
      </c>
      <c r="AP31">
        <v>2.1800000000000002</v>
      </c>
    </row>
    <row r="32" spans="1:42" x14ac:dyDescent="0.3">
      <c r="A32" s="15" t="s">
        <v>60</v>
      </c>
      <c r="B32" s="15">
        <v>7</v>
      </c>
      <c r="C32" s="15">
        <v>173</v>
      </c>
      <c r="D32" s="15">
        <v>2.29</v>
      </c>
      <c r="E32" s="15">
        <v>4.55</v>
      </c>
      <c r="F32" s="15">
        <v>0.9</v>
      </c>
      <c r="G32" s="15">
        <f t="shared" si="36"/>
        <v>0.75328947368421051</v>
      </c>
      <c r="H32" s="15">
        <f t="shared" si="37"/>
        <v>1.8224299065420559</v>
      </c>
      <c r="I32" s="15">
        <f t="shared" si="38"/>
        <v>1.0700934579439252</v>
      </c>
      <c r="J32" s="15">
        <f t="shared" si="25"/>
        <v>2.5340333462683557</v>
      </c>
      <c r="K32" s="105">
        <v>0.8</v>
      </c>
      <c r="L32" s="106">
        <v>-3.9</v>
      </c>
      <c r="M32" s="107">
        <v>-2.17</v>
      </c>
      <c r="N32" s="15">
        <f t="shared" si="39"/>
        <v>1.1841277319011008</v>
      </c>
      <c r="O32" s="15">
        <f t="shared" si="39"/>
        <v>0.37383177570093457</v>
      </c>
      <c r="P32">
        <f t="shared" si="5"/>
        <v>1.8224299065420559</v>
      </c>
      <c r="Q32">
        <f t="shared" si="44"/>
        <v>1.1753738317757008</v>
      </c>
      <c r="R32">
        <f t="shared" si="40"/>
        <v>2.14</v>
      </c>
      <c r="S32">
        <v>0</v>
      </c>
      <c r="T32">
        <v>0</v>
      </c>
      <c r="U32">
        <f t="shared" si="45"/>
        <v>0.4718878504672897</v>
      </c>
      <c r="V32">
        <v>-0.93</v>
      </c>
      <c r="W32">
        <v>52.1</v>
      </c>
      <c r="X32">
        <f t="shared" si="9"/>
        <v>1.014018691588785</v>
      </c>
      <c r="Y32">
        <f t="shared" si="10"/>
        <v>0.43457943925233644</v>
      </c>
      <c r="Z32">
        <v>1.45</v>
      </c>
      <c r="AA32">
        <v>2.6</v>
      </c>
      <c r="AB32">
        <f>1*D32-1.657/100*200000*Z32/1000</f>
        <v>-2.5152999999999999</v>
      </c>
      <c r="AC32">
        <f>-0.1942/100*200000*AA32/1000</f>
        <v>-1.0098400000000001</v>
      </c>
      <c r="AD32" s="15">
        <f t="shared" si="41"/>
        <v>-1.014018691588785</v>
      </c>
      <c r="AE32" s="15">
        <f t="shared" si="42"/>
        <v>-1.8224299065420559</v>
      </c>
    </row>
    <row r="33" spans="1:31" x14ac:dyDescent="0.3">
      <c r="A33" s="15" t="s">
        <v>60</v>
      </c>
      <c r="B33" s="15">
        <v>9</v>
      </c>
      <c r="C33" s="15">
        <v>175</v>
      </c>
      <c r="D33" s="15">
        <v>3.04</v>
      </c>
      <c r="E33" s="15">
        <v>4.55</v>
      </c>
      <c r="F33" s="15">
        <v>1.1000000000000001</v>
      </c>
      <c r="G33" s="15">
        <f t="shared" si="36"/>
        <v>1</v>
      </c>
      <c r="H33" s="15">
        <f t="shared" si="37"/>
        <v>1.8224299065420559</v>
      </c>
      <c r="I33" s="15">
        <f t="shared" si="38"/>
        <v>1.4205607476635513</v>
      </c>
      <c r="J33" s="15">
        <f t="shared" si="25"/>
        <v>3.227820472083291</v>
      </c>
      <c r="K33" s="105">
        <v>0.8</v>
      </c>
      <c r="L33" s="106">
        <v>-3.9</v>
      </c>
      <c r="M33" s="107">
        <v>-2.17</v>
      </c>
      <c r="N33" s="15">
        <f t="shared" si="39"/>
        <v>1.5083273234034069</v>
      </c>
      <c r="O33" s="15">
        <f t="shared" si="39"/>
        <v>0.37383177570093457</v>
      </c>
      <c r="P33">
        <f t="shared" si="5"/>
        <v>0</v>
      </c>
      <c r="Q33">
        <f t="shared" si="44"/>
        <v>2.8071121495327107</v>
      </c>
      <c r="R33">
        <f t="shared" si="40"/>
        <v>2.14</v>
      </c>
      <c r="S33">
        <v>0</v>
      </c>
      <c r="T33">
        <v>0</v>
      </c>
      <c r="U33">
        <f t="shared" si="45"/>
        <v>0.49060668864485979</v>
      </c>
      <c r="V33">
        <v>-0.93</v>
      </c>
      <c r="W33">
        <v>63.5</v>
      </c>
      <c r="X33">
        <f t="shared" si="9"/>
        <v>0</v>
      </c>
      <c r="Y33">
        <f t="shared" si="10"/>
        <v>0.43457943925233644</v>
      </c>
      <c r="Z33">
        <v>2.73</v>
      </c>
      <c r="AA33" s="111">
        <v>11.01</v>
      </c>
      <c r="AB33">
        <f>1*D33-1.657/100*200000*Z33/1000</f>
        <v>-6.0072200000000011</v>
      </c>
      <c r="AC33">
        <f>-0.1942/100*(529+1390*(AA33-2.645)/1000)</f>
        <v>-1.0498983137</v>
      </c>
      <c r="AD33" s="15"/>
      <c r="AE33" s="15"/>
    </row>
    <row r="34" spans="1:31" x14ac:dyDescent="0.3">
      <c r="A34" s="19" t="s">
        <v>61</v>
      </c>
      <c r="B34" s="19">
        <v>1</v>
      </c>
      <c r="C34" s="19">
        <v>176</v>
      </c>
      <c r="D34" s="19">
        <v>3.41</v>
      </c>
      <c r="E34" s="19">
        <v>0.7</v>
      </c>
      <c r="F34" s="19">
        <v>0.5</v>
      </c>
      <c r="G34" s="19">
        <f>D34/$D$35</f>
        <v>0.70893970893970903</v>
      </c>
      <c r="H34" s="19">
        <f>-L34/($AP$29)</f>
        <v>4.4700460829493087</v>
      </c>
      <c r="I34" s="19">
        <f>D34/($AP$29)</f>
        <v>1.5714285714285716</v>
      </c>
      <c r="J34" s="19">
        <f>SQRT(M34^2/4+D34^2)</f>
        <v>5.4333231083748377</v>
      </c>
      <c r="K34" s="45">
        <v>1.27</v>
      </c>
      <c r="L34" s="19">
        <v>-9.6999999999999993</v>
      </c>
      <c r="M34" s="19">
        <v>-8.4600000000000009</v>
      </c>
      <c r="N34" s="19">
        <f>J34/($AP$29)</f>
        <v>2.5038355338132892</v>
      </c>
      <c r="O34" s="19">
        <f>K34/($AP$29)</f>
        <v>0.58525345622119818</v>
      </c>
      <c r="P34">
        <f t="shared" si="5"/>
        <v>4.4700460829493087</v>
      </c>
      <c r="Q34">
        <f t="shared" si="44"/>
        <v>4.0487465437788019</v>
      </c>
      <c r="R34">
        <f>$AP$29</f>
        <v>2.17</v>
      </c>
      <c r="S34">
        <v>0</v>
      </c>
      <c r="T34">
        <v>0</v>
      </c>
      <c r="U34">
        <f t="shared" si="45"/>
        <v>9.1282949308755787E-2</v>
      </c>
      <c r="V34">
        <v>0</v>
      </c>
      <c r="W34">
        <v>68.3</v>
      </c>
      <c r="X34">
        <f t="shared" si="9"/>
        <v>3.898617511520738</v>
      </c>
      <c r="Y34">
        <f t="shared" si="10"/>
        <v>0</v>
      </c>
      <c r="Z34">
        <v>-0.23</v>
      </c>
      <c r="AA34">
        <v>0.51</v>
      </c>
      <c r="AB34">
        <f>-2.8*D34-1.657/100*200000*Z34/1000</f>
        <v>-8.785779999999999</v>
      </c>
      <c r="AC34">
        <f>-0.1942/100*200000*AA34/1000</f>
        <v>-0.19808400000000004</v>
      </c>
      <c r="AD34" s="19">
        <f>M34/($AP$29)</f>
        <v>-3.898617511520738</v>
      </c>
      <c r="AE34" s="19">
        <f>L34/($AP$29)</f>
        <v>-4.4700460829493087</v>
      </c>
    </row>
    <row r="35" spans="1:31" x14ac:dyDescent="0.3">
      <c r="A35" s="19" t="s">
        <v>61</v>
      </c>
      <c r="B35" s="19">
        <v>2</v>
      </c>
      <c r="C35" s="19">
        <v>177</v>
      </c>
      <c r="D35" s="19">
        <v>4.8099999999999996</v>
      </c>
      <c r="E35" s="19">
        <v>3.51</v>
      </c>
      <c r="F35" s="45">
        <v>0.5</v>
      </c>
      <c r="G35" s="19">
        <f>D35/$D$35</f>
        <v>1</v>
      </c>
      <c r="H35" s="19">
        <f>-L35/($AP$29)</f>
        <v>5.9447004608294938</v>
      </c>
      <c r="I35" s="19">
        <f>D35/($AP$29)</f>
        <v>2.2165898617511521</v>
      </c>
      <c r="J35" s="19">
        <f>SQRT(M35^2/4+D35^2)</f>
        <v>7.3973305996149721</v>
      </c>
      <c r="K35" s="45">
        <v>1.69</v>
      </c>
      <c r="L35" s="19">
        <v>-12.9</v>
      </c>
      <c r="M35" s="19">
        <v>-11.24</v>
      </c>
      <c r="N35" s="19">
        <f>J35/($AP$29)</f>
        <v>3.4089081104216463</v>
      </c>
      <c r="O35" s="19">
        <f>K35/($AP$29)</f>
        <v>0.77880184331797231</v>
      </c>
      <c r="P35">
        <f t="shared" si="5"/>
        <v>5.9447004608294938</v>
      </c>
      <c r="Q35">
        <f t="shared" si="44"/>
        <v>5.687207373271888</v>
      </c>
      <c r="R35">
        <f>$AP$29</f>
        <v>2.17</v>
      </c>
      <c r="S35">
        <v>0</v>
      </c>
      <c r="T35">
        <v>0</v>
      </c>
      <c r="U35">
        <f t="shared" si="45"/>
        <v>0.43135668202764982</v>
      </c>
      <c r="V35">
        <v>0</v>
      </c>
      <c r="W35">
        <v>66.2</v>
      </c>
      <c r="X35">
        <f t="shared" si="9"/>
        <v>5.1797235023041477</v>
      </c>
      <c r="Y35">
        <f t="shared" si="10"/>
        <v>0</v>
      </c>
      <c r="Z35">
        <v>-0.34</v>
      </c>
      <c r="AA35">
        <v>2.41</v>
      </c>
      <c r="AB35">
        <f>-2.8*D35-1.657/100*200000*Z35/1000</f>
        <v>-12.341239999999997</v>
      </c>
      <c r="AC35">
        <f t="shared" ref="AC35:AC38" si="46">-0.1942/100*200000*AA35/1000</f>
        <v>-0.9360440000000001</v>
      </c>
      <c r="AD35" s="19">
        <f>M35/($AP$29)</f>
        <v>-5.1797235023041477</v>
      </c>
      <c r="AE35" s="19">
        <f>L35/($AP$29)</f>
        <v>-5.9447004608294938</v>
      </c>
    </row>
    <row r="36" spans="1:31" x14ac:dyDescent="0.3">
      <c r="A36" s="20" t="s">
        <v>62</v>
      </c>
      <c r="B36" s="20">
        <v>1</v>
      </c>
      <c r="C36" s="20">
        <v>178</v>
      </c>
      <c r="D36" s="20">
        <v>1.7470000000000001</v>
      </c>
      <c r="E36" s="20">
        <v>0.34</v>
      </c>
      <c r="F36" s="20">
        <v>0.4</v>
      </c>
      <c r="G36" s="20">
        <f>D36/$D$40</f>
        <v>0.54423676012461064</v>
      </c>
      <c r="H36" s="20">
        <f>-L36/($AP$30)</f>
        <v>1.1764705882352942</v>
      </c>
      <c r="I36" s="20">
        <f>D36/($AP$30)</f>
        <v>0.85637254901960791</v>
      </c>
      <c r="J36" s="20">
        <f>SQRT(M36^2/4+D36^2)</f>
        <v>1.8213275378141078</v>
      </c>
      <c r="K36" s="46">
        <v>1.1499999999999999</v>
      </c>
      <c r="L36" s="20">
        <v>-2.4</v>
      </c>
      <c r="M36" s="20">
        <v>-1.03</v>
      </c>
      <c r="N36" s="20">
        <f t="shared" ref="N36:O40" si="47">J36/($AP$30)</f>
        <v>0.89280761657554308</v>
      </c>
      <c r="O36" s="20">
        <f t="shared" si="47"/>
        <v>0.56372549019607843</v>
      </c>
      <c r="P36">
        <f t="shared" si="5"/>
        <v>1.1764705882352942</v>
      </c>
      <c r="Q36">
        <f t="shared" si="44"/>
        <v>0.17869607843137258</v>
      </c>
      <c r="R36">
        <f>$AP$30</f>
        <v>2.04</v>
      </c>
      <c r="S36">
        <v>0</v>
      </c>
      <c r="T36">
        <v>0</v>
      </c>
      <c r="U36">
        <f t="shared" si="45"/>
        <v>6.4733333333333337E-2</v>
      </c>
      <c r="V36">
        <v>-0.22</v>
      </c>
      <c r="W36">
        <v>61.9</v>
      </c>
      <c r="X36">
        <f t="shared" si="9"/>
        <v>0.50490196078431371</v>
      </c>
      <c r="Y36">
        <f t="shared" si="10"/>
        <v>0.10784313725490197</v>
      </c>
      <c r="Z36">
        <v>0.11</v>
      </c>
      <c r="AA36">
        <v>0.34</v>
      </c>
      <c r="AB36">
        <f>0*D36-1.657/100*200000*Z36/1000</f>
        <v>-0.36454000000000009</v>
      </c>
      <c r="AC36">
        <f t="shared" si="46"/>
        <v>-0.13205600000000001</v>
      </c>
      <c r="AD36" s="20">
        <f>M36/($AP$30)</f>
        <v>-0.50490196078431371</v>
      </c>
      <c r="AE36" s="20">
        <f>L36/($AP$30)</f>
        <v>-1.1764705882352942</v>
      </c>
    </row>
    <row r="37" spans="1:31" x14ac:dyDescent="0.3">
      <c r="A37" s="20" t="s">
        <v>62</v>
      </c>
      <c r="B37" s="20">
        <v>2</v>
      </c>
      <c r="C37" s="20">
        <v>179</v>
      </c>
      <c r="D37" s="20">
        <v>2.1</v>
      </c>
      <c r="E37" s="20">
        <v>1.43</v>
      </c>
      <c r="F37" s="20">
        <v>0.55000000000000004</v>
      </c>
      <c r="G37" s="20">
        <f t="shared" ref="G37:G40" si="48">D37/$D$40</f>
        <v>0.65420560747663559</v>
      </c>
      <c r="H37" s="20">
        <f>-L37/($AP$30)</f>
        <v>1.7647058823529411</v>
      </c>
      <c r="I37" s="20">
        <f>D37/($AP$30)</f>
        <v>1.0294117647058825</v>
      </c>
      <c r="J37" s="20">
        <f>SQRT(M37^2/4+D37^2)</f>
        <v>2.3478713763747794</v>
      </c>
      <c r="K37" s="46">
        <v>0.94</v>
      </c>
      <c r="L37" s="20">
        <v>-3.6</v>
      </c>
      <c r="M37" s="20">
        <v>-2.1</v>
      </c>
      <c r="N37" s="20">
        <f t="shared" si="47"/>
        <v>1.1509173413601859</v>
      </c>
      <c r="O37" s="20">
        <f t="shared" si="47"/>
        <v>0.46078431372549017</v>
      </c>
      <c r="P37">
        <f t="shared" si="5"/>
        <v>1.7647058823529411</v>
      </c>
      <c r="Q37">
        <f t="shared" si="44"/>
        <v>0.61731372549019614</v>
      </c>
      <c r="R37">
        <f>$AP$30</f>
        <v>2.04</v>
      </c>
      <c r="S37">
        <v>0</v>
      </c>
      <c r="T37">
        <v>0</v>
      </c>
      <c r="U37">
        <f t="shared" si="45"/>
        <v>0.14089019607843137</v>
      </c>
      <c r="V37">
        <v>-0.56000000000000005</v>
      </c>
      <c r="W37">
        <v>52.2</v>
      </c>
      <c r="X37">
        <f t="shared" si="9"/>
        <v>1.0294117647058825</v>
      </c>
      <c r="Y37">
        <f t="shared" si="10"/>
        <v>0.27450980392156865</v>
      </c>
      <c r="Z37">
        <v>0.38</v>
      </c>
      <c r="AA37">
        <v>0.74</v>
      </c>
      <c r="AB37">
        <f>0*D37-1.657/100*200000*Z37/1000</f>
        <v>-1.2593200000000002</v>
      </c>
      <c r="AC37">
        <f t="shared" si="46"/>
        <v>-0.287416</v>
      </c>
      <c r="AD37" s="20">
        <f>M37/($AP$30)</f>
        <v>-1.0294117647058825</v>
      </c>
      <c r="AE37" s="20">
        <f>L37/($AP$30)</f>
        <v>-1.7647058823529411</v>
      </c>
    </row>
    <row r="38" spans="1:31" x14ac:dyDescent="0.3">
      <c r="A38" s="20" t="s">
        <v>62</v>
      </c>
      <c r="B38" s="20">
        <v>3</v>
      </c>
      <c r="C38" s="20">
        <v>180</v>
      </c>
      <c r="D38" s="20">
        <v>2.4700000000000002</v>
      </c>
      <c r="E38" s="20">
        <v>3.19</v>
      </c>
      <c r="F38" s="20">
        <v>0.85</v>
      </c>
      <c r="G38" s="20">
        <f t="shared" si="48"/>
        <v>0.76947040498442376</v>
      </c>
      <c r="H38" s="20">
        <f>-L38/($AP$30)</f>
        <v>2.107843137254902</v>
      </c>
      <c r="I38" s="20">
        <f>D38/($AP$30)</f>
        <v>1.2107843137254903</v>
      </c>
      <c r="J38" s="20">
        <f>SQRT(M38^2/4+D38^2)</f>
        <v>2.8148534597737056</v>
      </c>
      <c r="K38" s="46">
        <v>0.86</v>
      </c>
      <c r="L38" s="20">
        <v>-4.3</v>
      </c>
      <c r="M38" s="20">
        <v>-2.7</v>
      </c>
      <c r="N38" s="20">
        <f t="shared" si="47"/>
        <v>1.3798301273400517</v>
      </c>
      <c r="O38" s="20">
        <f t="shared" si="47"/>
        <v>0.42156862745098039</v>
      </c>
      <c r="P38">
        <f t="shared" si="5"/>
        <v>2.107843137254902</v>
      </c>
      <c r="Q38">
        <f t="shared" si="44"/>
        <v>1.1371568627450981</v>
      </c>
      <c r="R38">
        <f>$AP$30</f>
        <v>2.04</v>
      </c>
      <c r="S38">
        <v>0</v>
      </c>
      <c r="T38">
        <v>0</v>
      </c>
      <c r="U38">
        <f t="shared" si="45"/>
        <v>0.27226078431372547</v>
      </c>
      <c r="V38">
        <v>-0.78</v>
      </c>
      <c r="W38">
        <v>51.5</v>
      </c>
      <c r="X38">
        <f t="shared" si="9"/>
        <v>1.3235294117647058</v>
      </c>
      <c r="Y38">
        <f t="shared" si="10"/>
        <v>0.38235294117647062</v>
      </c>
      <c r="Z38">
        <v>0.7</v>
      </c>
      <c r="AA38">
        <v>1.43</v>
      </c>
      <c r="AB38">
        <f>0*D38-1.657/100*200000*Z38/1000</f>
        <v>-2.3198000000000003</v>
      </c>
      <c r="AC38">
        <f t="shared" si="46"/>
        <v>-0.55541200000000002</v>
      </c>
      <c r="AD38" s="20">
        <f>M38/($AP$30)</f>
        <v>-1.3235294117647058</v>
      </c>
      <c r="AE38" s="20">
        <f>L38/($AP$30)</f>
        <v>-2.107843137254902</v>
      </c>
    </row>
    <row r="39" spans="1:31" x14ac:dyDescent="0.3">
      <c r="A39" s="20" t="s">
        <v>62</v>
      </c>
      <c r="B39" s="20">
        <v>4</v>
      </c>
      <c r="C39" s="20">
        <v>181</v>
      </c>
      <c r="D39" s="20">
        <v>2.9</v>
      </c>
      <c r="E39" s="20">
        <v>3.19</v>
      </c>
      <c r="F39" s="20">
        <v>1.05</v>
      </c>
      <c r="G39" s="20">
        <f t="shared" si="48"/>
        <v>0.90342679127725856</v>
      </c>
      <c r="H39" s="20">
        <f>-L39/($AP$30)</f>
        <v>2.107843137254902</v>
      </c>
      <c r="I39" s="20">
        <f>D39/($AP$30)</f>
        <v>1.4215686274509802</v>
      </c>
      <c r="J39" s="20">
        <f t="shared" ref="J39:J48" si="49">SQRT(M39^2/4+D39^2)</f>
        <v>3.1988279103446624</v>
      </c>
      <c r="K39" s="46">
        <v>0.86</v>
      </c>
      <c r="L39" s="20">
        <v>-4.3</v>
      </c>
      <c r="M39" s="20">
        <v>-2.7</v>
      </c>
      <c r="N39" s="20">
        <f t="shared" si="47"/>
        <v>1.5680528972277756</v>
      </c>
      <c r="O39" s="20">
        <f t="shared" si="47"/>
        <v>0.42156862745098039</v>
      </c>
      <c r="P39">
        <f t="shared" si="5"/>
        <v>0</v>
      </c>
      <c r="Q39">
        <f t="shared" si="44"/>
        <v>2.5342352941176474</v>
      </c>
      <c r="R39">
        <f>$AP$30</f>
        <v>2.04</v>
      </c>
      <c r="S39">
        <v>0</v>
      </c>
      <c r="T39">
        <v>0</v>
      </c>
      <c r="U39">
        <f t="shared" si="45"/>
        <v>0.50617416073529409</v>
      </c>
      <c r="V39">
        <v>-0.78</v>
      </c>
      <c r="W39">
        <v>59.6</v>
      </c>
      <c r="X39">
        <f t="shared" si="9"/>
        <v>0</v>
      </c>
      <c r="Y39">
        <f t="shared" si="10"/>
        <v>0.38235294117647062</v>
      </c>
      <c r="Z39">
        <v>1.56</v>
      </c>
      <c r="AA39" s="111">
        <v>4.5999999999999996</v>
      </c>
      <c r="AB39">
        <f>0*D39-1.657/100*200000*Z39/1000</f>
        <v>-5.1698400000000007</v>
      </c>
      <c r="AC39">
        <f>-0.1942/100*(529+1390*(AA39-2.645)/1000)</f>
        <v>-1.0325952879</v>
      </c>
      <c r="AD39" s="20"/>
      <c r="AE39" s="20"/>
    </row>
    <row r="40" spans="1:31" x14ac:dyDescent="0.3">
      <c r="A40" s="20" t="s">
        <v>62</v>
      </c>
      <c r="B40" s="20">
        <v>5</v>
      </c>
      <c r="C40" s="20">
        <v>182</v>
      </c>
      <c r="D40" s="20">
        <v>3.21</v>
      </c>
      <c r="E40" s="20">
        <v>3.19</v>
      </c>
      <c r="F40" s="20">
        <v>1.05</v>
      </c>
      <c r="G40" s="20">
        <f t="shared" si="48"/>
        <v>1</v>
      </c>
      <c r="H40" s="20">
        <f>-L40/($AP$30)</f>
        <v>2.107843137254902</v>
      </c>
      <c r="I40" s="20">
        <f>D40/($AP$30)</f>
        <v>1.5735294117647058</v>
      </c>
      <c r="J40" s="20">
        <f t="shared" si="49"/>
        <v>3.4823268083280179</v>
      </c>
      <c r="K40" s="46">
        <v>0.86</v>
      </c>
      <c r="L40" s="20">
        <v>-4.3</v>
      </c>
      <c r="M40" s="20">
        <v>-2.7</v>
      </c>
      <c r="N40" s="20">
        <f t="shared" si="47"/>
        <v>1.7070229452588324</v>
      </c>
      <c r="O40" s="20">
        <f t="shared" si="47"/>
        <v>0.42156862745098039</v>
      </c>
      <c r="P40">
        <f t="shared" si="5"/>
        <v>0</v>
      </c>
      <c r="Q40">
        <f t="shared" si="44"/>
        <v>3.7688627450980392</v>
      </c>
      <c r="R40">
        <f>$AP$30</f>
        <v>2.04</v>
      </c>
      <c r="S40">
        <v>0</v>
      </c>
      <c r="T40">
        <v>0</v>
      </c>
      <c r="U40">
        <f t="shared" si="45"/>
        <v>0.51877126740196078</v>
      </c>
      <c r="V40">
        <v>-0.78</v>
      </c>
      <c r="W40">
        <v>67.7</v>
      </c>
      <c r="X40">
        <f t="shared" si="9"/>
        <v>0</v>
      </c>
      <c r="Y40">
        <f t="shared" si="10"/>
        <v>0.38235294117647062</v>
      </c>
      <c r="Z40">
        <v>2.3199999999999998</v>
      </c>
      <c r="AA40" s="111">
        <v>14.12</v>
      </c>
      <c r="AB40">
        <f>0*D40-1.657/100*200000*Z40/1000</f>
        <v>-7.6884800000000002</v>
      </c>
      <c r="AC40">
        <f>-0.1942/100*(529+1390*(AA40-2.645)/1000)</f>
        <v>-1.0582933855000001</v>
      </c>
      <c r="AD40" s="20"/>
      <c r="AE40" s="20"/>
    </row>
    <row r="41" spans="1:31" x14ac:dyDescent="0.3">
      <c r="A41" s="22" t="s">
        <v>63</v>
      </c>
      <c r="B41" s="22">
        <v>1</v>
      </c>
      <c r="C41" s="22">
        <v>183</v>
      </c>
      <c r="D41" s="22">
        <v>0.754</v>
      </c>
      <c r="E41" s="22">
        <v>0.43</v>
      </c>
      <c r="F41" s="22">
        <v>0.1</v>
      </c>
      <c r="G41" s="22">
        <f>D41/$D$48</f>
        <v>0.30526315789473679</v>
      </c>
      <c r="H41" s="22">
        <f t="shared" ref="H41:H48" si="50">-L41/($AP$31)</f>
        <v>0.2293577981651376</v>
      </c>
      <c r="I41" s="22">
        <f t="shared" ref="I41:I48" si="51">D41/($AP$31)</f>
        <v>0.34587155963302751</v>
      </c>
      <c r="J41" s="22">
        <f t="shared" si="49"/>
        <v>0.87048319914861083</v>
      </c>
      <c r="K41" s="47">
        <v>1.29</v>
      </c>
      <c r="L41" s="22">
        <v>-0.5</v>
      </c>
      <c r="M41" s="22">
        <v>0.87</v>
      </c>
      <c r="N41" s="22">
        <f t="shared" ref="N41:O48" si="52">J41/($AP$31)</f>
        <v>0.39930421979294073</v>
      </c>
      <c r="O41" s="22">
        <f t="shared" si="52"/>
        <v>0.59174311926605505</v>
      </c>
      <c r="P41">
        <f t="shared" si="5"/>
        <v>0.2293577981651376</v>
      </c>
      <c r="Q41">
        <f t="shared" si="44"/>
        <v>-0.87039449541284397</v>
      </c>
      <c r="R41">
        <f t="shared" ref="R41:R48" si="53">$AP$31</f>
        <v>2.1800000000000002</v>
      </c>
      <c r="S41">
        <v>0</v>
      </c>
      <c r="T41">
        <v>0</v>
      </c>
      <c r="U41">
        <f t="shared" si="45"/>
        <v>-3.5633027522935781E-3</v>
      </c>
      <c r="V41">
        <v>-0.05</v>
      </c>
      <c r="W41">
        <v>35.700000000000003</v>
      </c>
      <c r="X41">
        <f t="shared" si="9"/>
        <v>-0.39908256880733944</v>
      </c>
      <c r="Y41">
        <f t="shared" si="10"/>
        <v>2.2935779816513763E-2</v>
      </c>
      <c r="Z41">
        <v>0.11</v>
      </c>
      <c r="AA41">
        <v>-0.02</v>
      </c>
      <c r="AB41">
        <f>3*D41-1.657/100*200000*Z41/1000</f>
        <v>1.8974599999999999</v>
      </c>
      <c r="AC41">
        <f>-0.1942/100*200000*AA41/1000</f>
        <v>7.7680000000000006E-3</v>
      </c>
      <c r="AD41" s="22">
        <f t="shared" ref="AD41:AD47" si="54">M41/($AP$31)</f>
        <v>0.39908256880733944</v>
      </c>
      <c r="AE41" s="22">
        <f t="shared" ref="AE41:AE47" si="55">L41/($AP$31)</f>
        <v>-0.2293577981651376</v>
      </c>
    </row>
    <row r="42" spans="1:31" x14ac:dyDescent="0.3">
      <c r="A42" s="22" t="s">
        <v>63</v>
      </c>
      <c r="B42" s="22">
        <v>2</v>
      </c>
      <c r="C42" s="22">
        <v>184</v>
      </c>
      <c r="D42" s="22">
        <v>1.006</v>
      </c>
      <c r="E42" s="22">
        <v>1.26</v>
      </c>
      <c r="F42" s="22">
        <v>0.2</v>
      </c>
      <c r="G42" s="22">
        <f t="shared" ref="G42:G48" si="56">D42/$D$48</f>
        <v>0.4072874493927125</v>
      </c>
      <c r="H42" s="22">
        <f t="shared" si="50"/>
        <v>0.50458715596330272</v>
      </c>
      <c r="I42" s="22">
        <f t="shared" si="51"/>
        <v>0.46146788990825682</v>
      </c>
      <c r="J42" s="22">
        <f t="shared" si="49"/>
        <v>1.0095845680278597</v>
      </c>
      <c r="K42" s="47">
        <v>1.04</v>
      </c>
      <c r="L42" s="22">
        <v>-1.1000000000000001</v>
      </c>
      <c r="M42" s="22">
        <v>0.17</v>
      </c>
      <c r="N42" s="22">
        <f t="shared" si="52"/>
        <v>0.46311218716874292</v>
      </c>
      <c r="O42" s="22">
        <f t="shared" si="52"/>
        <v>0.47706422018348621</v>
      </c>
      <c r="P42">
        <f t="shared" si="5"/>
        <v>0.50458715596330272</v>
      </c>
      <c r="Q42">
        <f t="shared" si="44"/>
        <v>-0.48749541284403647</v>
      </c>
      <c r="R42">
        <f t="shared" si="53"/>
        <v>2.1800000000000002</v>
      </c>
      <c r="S42">
        <v>0</v>
      </c>
      <c r="T42">
        <v>0</v>
      </c>
      <c r="U42">
        <f t="shared" si="45"/>
        <v>3.5633027522935781E-3</v>
      </c>
      <c r="V42">
        <v>-0.23</v>
      </c>
      <c r="W42">
        <v>32.9</v>
      </c>
      <c r="X42">
        <f t="shared" si="9"/>
        <v>-7.7981651376146793E-2</v>
      </c>
      <c r="Y42">
        <f t="shared" si="10"/>
        <v>0.10550458715596329</v>
      </c>
      <c r="Z42">
        <v>0.59</v>
      </c>
      <c r="AA42">
        <v>0.02</v>
      </c>
      <c r="AB42">
        <f>3*D42-1.657/100*200000*Z42/1000</f>
        <v>1.0627399999999996</v>
      </c>
      <c r="AC42">
        <f t="shared" ref="AC42:AC45" si="57">-0.1942/100*200000*AA42/1000</f>
        <v>-7.7680000000000006E-3</v>
      </c>
      <c r="AD42" s="22">
        <f t="shared" si="54"/>
        <v>7.7981651376146793E-2</v>
      </c>
      <c r="AE42" s="22">
        <f t="shared" si="55"/>
        <v>-0.50458715596330272</v>
      </c>
    </row>
    <row r="43" spans="1:31" x14ac:dyDescent="0.3">
      <c r="A43" s="22" t="s">
        <v>63</v>
      </c>
      <c r="B43" s="22">
        <v>3</v>
      </c>
      <c r="C43" s="22">
        <v>185</v>
      </c>
      <c r="D43" s="22">
        <v>1.2669999999999999</v>
      </c>
      <c r="E43" s="22">
        <v>2.0499999999999998</v>
      </c>
      <c r="F43" s="22">
        <v>0.35</v>
      </c>
      <c r="G43" s="22">
        <f t="shared" si="56"/>
        <v>0.51295546558704441</v>
      </c>
      <c r="H43" s="22">
        <f t="shared" si="50"/>
        <v>0.73394495412844041</v>
      </c>
      <c r="I43" s="22">
        <f t="shared" si="51"/>
        <v>0.5811926605504586</v>
      </c>
      <c r="J43" s="22">
        <f t="shared" si="49"/>
        <v>1.27584834521976</v>
      </c>
      <c r="K43" s="47">
        <v>0.92</v>
      </c>
      <c r="L43" s="22">
        <v>-1.6</v>
      </c>
      <c r="M43" s="22">
        <v>-0.3</v>
      </c>
      <c r="N43" s="22">
        <f t="shared" si="52"/>
        <v>0.58525153450447698</v>
      </c>
      <c r="O43" s="22">
        <f t="shared" si="52"/>
        <v>0.42201834862385318</v>
      </c>
      <c r="P43">
        <f t="shared" si="5"/>
        <v>0.73394495412844041</v>
      </c>
      <c r="Q43">
        <f t="shared" si="44"/>
        <v>-0.13218348623853168</v>
      </c>
      <c r="R43">
        <f t="shared" si="53"/>
        <v>2.1800000000000002</v>
      </c>
      <c r="S43">
        <v>0</v>
      </c>
      <c r="T43">
        <v>0</v>
      </c>
      <c r="U43">
        <f t="shared" si="45"/>
        <v>7.3047706422018341E-2</v>
      </c>
      <c r="V43">
        <v>-0.43</v>
      </c>
      <c r="W43">
        <v>36.299999999999997</v>
      </c>
      <c r="X43">
        <f t="shared" si="9"/>
        <v>0.13761467889908255</v>
      </c>
      <c r="Y43">
        <f t="shared" si="10"/>
        <v>0.19724770642201833</v>
      </c>
      <c r="Z43">
        <v>1.06</v>
      </c>
      <c r="AA43">
        <v>0.41</v>
      </c>
      <c r="AB43">
        <f>3*D43-1.657/100*200000*Z43/1000</f>
        <v>0.28815999999999908</v>
      </c>
      <c r="AC43">
        <f t="shared" si="57"/>
        <v>-0.159244</v>
      </c>
      <c r="AD43" s="22">
        <f t="shared" si="54"/>
        <v>-0.13761467889908255</v>
      </c>
      <c r="AE43" s="22">
        <f t="shared" si="55"/>
        <v>-0.73394495412844041</v>
      </c>
    </row>
    <row r="44" spans="1:31" x14ac:dyDescent="0.3">
      <c r="A44" s="22" t="s">
        <v>63</v>
      </c>
      <c r="B44" s="22">
        <v>4</v>
      </c>
      <c r="C44" s="22">
        <v>186</v>
      </c>
      <c r="D44" s="22">
        <v>1.5329999999999999</v>
      </c>
      <c r="E44" s="47">
        <v>2.0499999999999998</v>
      </c>
      <c r="F44" s="47">
        <v>0.35</v>
      </c>
      <c r="G44" s="22">
        <f t="shared" si="56"/>
        <v>0.62064777327935217</v>
      </c>
      <c r="H44" s="22">
        <f t="shared" si="50"/>
        <v>1.0550458715596329</v>
      </c>
      <c r="I44" s="22">
        <f t="shared" si="51"/>
        <v>0.70321100917431179</v>
      </c>
      <c r="J44" s="22">
        <f t="shared" si="49"/>
        <v>1.585595787078157</v>
      </c>
      <c r="K44" s="47">
        <v>0.83</v>
      </c>
      <c r="L44" s="22">
        <v>-2.2999999999999998</v>
      </c>
      <c r="M44" s="22">
        <v>-0.81</v>
      </c>
      <c r="N44" s="22">
        <f t="shared" si="52"/>
        <v>0.72733751700832883</v>
      </c>
      <c r="O44" s="22">
        <f t="shared" si="52"/>
        <v>0.38073394495412838</v>
      </c>
      <c r="P44">
        <f t="shared" si="5"/>
        <v>1.0550458715596329</v>
      </c>
      <c r="Q44">
        <f>X44</f>
        <v>0.37155963302752293</v>
      </c>
      <c r="R44">
        <f t="shared" si="53"/>
        <v>2.1800000000000002</v>
      </c>
      <c r="S44">
        <v>0</v>
      </c>
      <c r="T44">
        <v>0</v>
      </c>
      <c r="U44">
        <f>Y44</f>
        <v>0.31651376146788984</v>
      </c>
      <c r="V44">
        <v>-0.69</v>
      </c>
      <c r="W44">
        <v>90</v>
      </c>
      <c r="X44">
        <f t="shared" si="9"/>
        <v>0.37155963302752293</v>
      </c>
      <c r="Y44">
        <f t="shared" si="10"/>
        <v>0.31651376146788984</v>
      </c>
      <c r="AD44" s="22">
        <f t="shared" si="54"/>
        <v>-0.37155963302752293</v>
      </c>
      <c r="AE44" s="22">
        <f t="shared" si="55"/>
        <v>-1.0550458715596329</v>
      </c>
    </row>
    <row r="45" spans="1:31" x14ac:dyDescent="0.3">
      <c r="A45" s="22" t="s">
        <v>63</v>
      </c>
      <c r="B45" s="22">
        <v>5</v>
      </c>
      <c r="C45" s="22">
        <v>187</v>
      </c>
      <c r="D45" s="22">
        <v>1.804</v>
      </c>
      <c r="E45" s="22">
        <v>4.62</v>
      </c>
      <c r="F45" s="22">
        <v>0.35</v>
      </c>
      <c r="G45" s="22">
        <f t="shared" si="56"/>
        <v>0.73036437246963559</v>
      </c>
      <c r="H45" s="22">
        <f t="shared" si="50"/>
        <v>1.2844036697247705</v>
      </c>
      <c r="I45" s="22">
        <f t="shared" si="51"/>
        <v>0.8275229357798165</v>
      </c>
      <c r="J45" s="22">
        <f t="shared" si="49"/>
        <v>1.8889192677295661</v>
      </c>
      <c r="K45" s="47">
        <v>0.78</v>
      </c>
      <c r="L45" s="22">
        <v>-2.8</v>
      </c>
      <c r="M45" s="22">
        <v>-1.1200000000000001</v>
      </c>
      <c r="N45" s="22">
        <f t="shared" si="52"/>
        <v>0.86647672831631461</v>
      </c>
      <c r="O45" s="22">
        <f t="shared" si="52"/>
        <v>0.35779816513761464</v>
      </c>
      <c r="P45">
        <f t="shared" si="5"/>
        <v>1.2844036697247705</v>
      </c>
      <c r="Q45">
        <f>-AB45/R45</f>
        <v>0.86183486238532181</v>
      </c>
      <c r="R45">
        <f t="shared" si="53"/>
        <v>2.1800000000000002</v>
      </c>
      <c r="S45">
        <v>0</v>
      </c>
      <c r="T45">
        <v>0</v>
      </c>
      <c r="U45">
        <f>-AC45/R45</f>
        <v>0.4667926605504587</v>
      </c>
      <c r="V45">
        <v>-0.86</v>
      </c>
      <c r="W45">
        <v>47.6</v>
      </c>
      <c r="X45">
        <f t="shared" si="9"/>
        <v>0.51376146788990829</v>
      </c>
      <c r="Y45">
        <f t="shared" si="10"/>
        <v>0.39449541284403666</v>
      </c>
      <c r="Z45">
        <v>2.2000000000000002</v>
      </c>
      <c r="AA45">
        <v>2.62</v>
      </c>
      <c r="AB45">
        <f>3*D45-1.657/100*200000*Z45/1000</f>
        <v>-1.8788000000000018</v>
      </c>
      <c r="AC45">
        <f t="shared" si="57"/>
        <v>-1.0176080000000001</v>
      </c>
      <c r="AD45" s="22">
        <f t="shared" si="54"/>
        <v>-0.51376146788990829</v>
      </c>
      <c r="AE45" s="22">
        <f t="shared" si="55"/>
        <v>-1.2844036697247705</v>
      </c>
    </row>
    <row r="46" spans="1:31" x14ac:dyDescent="0.3">
      <c r="A46" s="22" t="s">
        <v>63</v>
      </c>
      <c r="B46" s="22">
        <v>6</v>
      </c>
      <c r="C46" s="22">
        <v>188</v>
      </c>
      <c r="D46" s="22">
        <v>1.893</v>
      </c>
      <c r="E46" s="22">
        <v>4.91</v>
      </c>
      <c r="F46" s="22">
        <v>0.9</v>
      </c>
      <c r="G46" s="22">
        <f t="shared" si="56"/>
        <v>0.76639676113360322</v>
      </c>
      <c r="H46" s="22">
        <f t="shared" si="50"/>
        <v>1.3761467889908257</v>
      </c>
      <c r="I46" s="22">
        <f t="shared" si="51"/>
        <v>0.86834862385321099</v>
      </c>
      <c r="J46" s="22">
        <f t="shared" si="49"/>
        <v>1.9998684956766533</v>
      </c>
      <c r="K46" s="47">
        <v>0.76</v>
      </c>
      <c r="L46" s="22">
        <v>-3</v>
      </c>
      <c r="M46" s="22">
        <v>-1.29</v>
      </c>
      <c r="N46" s="22">
        <f t="shared" si="52"/>
        <v>0.91737086957644642</v>
      </c>
      <c r="O46" s="22">
        <f t="shared" si="52"/>
        <v>0.34862385321100914</v>
      </c>
      <c r="P46">
        <f t="shared" si="5"/>
        <v>1.3761467889908257</v>
      </c>
      <c r="Q46">
        <f>-AB46/R46</f>
        <v>0.952183486238532</v>
      </c>
      <c r="R46">
        <f t="shared" si="53"/>
        <v>2.1800000000000002</v>
      </c>
      <c r="S46">
        <v>0</v>
      </c>
      <c r="T46">
        <v>0</v>
      </c>
      <c r="U46">
        <f>-AC46/R46</f>
        <v>0.47153777720183482</v>
      </c>
      <c r="V46">
        <v>-0.96</v>
      </c>
      <c r="W46">
        <v>48.2</v>
      </c>
      <c r="X46">
        <f t="shared" si="9"/>
        <v>0.59174311926605505</v>
      </c>
      <c r="Y46">
        <f t="shared" si="10"/>
        <v>0.44036697247706419</v>
      </c>
      <c r="Z46">
        <v>2.34</v>
      </c>
      <c r="AA46" s="111">
        <v>2.88</v>
      </c>
      <c r="AB46">
        <f>3*D46-1.657/100*200000*Z46/1000</f>
        <v>-2.0757599999999998</v>
      </c>
      <c r="AC46">
        <f>-0.1942/100*(529+1390*(AA46-2.645)/1000)</f>
        <v>-1.0279523543</v>
      </c>
      <c r="AD46" s="22">
        <f t="shared" si="54"/>
        <v>-0.59174311926605505</v>
      </c>
      <c r="AE46" s="22">
        <f t="shared" si="55"/>
        <v>-1.3761467889908257</v>
      </c>
    </row>
    <row r="47" spans="1:31" x14ac:dyDescent="0.3">
      <c r="A47" s="22" t="s">
        <v>63</v>
      </c>
      <c r="B47" s="22">
        <v>7</v>
      </c>
      <c r="C47" s="22">
        <v>189</v>
      </c>
      <c r="D47" s="22">
        <v>2.0299999999999998</v>
      </c>
      <c r="E47" s="22">
        <v>5.45</v>
      </c>
      <c r="F47" s="22">
        <v>1</v>
      </c>
      <c r="G47" s="22">
        <f t="shared" si="56"/>
        <v>0.82186234817813753</v>
      </c>
      <c r="H47" s="22">
        <f t="shared" si="50"/>
        <v>1.5596330275229355</v>
      </c>
      <c r="I47" s="22">
        <f t="shared" si="51"/>
        <v>0.93119266055045857</v>
      </c>
      <c r="J47" s="22">
        <f t="shared" si="49"/>
        <v>2.1950227789250842</v>
      </c>
      <c r="K47" s="47">
        <v>0.71</v>
      </c>
      <c r="L47" s="22">
        <v>-3.4</v>
      </c>
      <c r="M47" s="22">
        <v>-1.67</v>
      </c>
      <c r="N47" s="22">
        <f t="shared" si="52"/>
        <v>1.0068911829931579</v>
      </c>
      <c r="O47" s="22">
        <f t="shared" si="52"/>
        <v>0.32568807339449535</v>
      </c>
      <c r="P47">
        <f t="shared" si="5"/>
        <v>1.5596330275229355</v>
      </c>
      <c r="Q47">
        <f>-AB47/R47</f>
        <v>1.2501100917431198</v>
      </c>
      <c r="R47">
        <f t="shared" si="53"/>
        <v>2.1800000000000002</v>
      </c>
      <c r="S47">
        <v>0</v>
      </c>
      <c r="T47">
        <v>0</v>
      </c>
      <c r="U47">
        <f>-AC47/R47</f>
        <v>0.47233025573394488</v>
      </c>
      <c r="V47">
        <v>-1.01</v>
      </c>
      <c r="W47">
        <v>49.5</v>
      </c>
      <c r="X47">
        <f t="shared" si="9"/>
        <v>0.76605504587155959</v>
      </c>
      <c r="Y47">
        <f t="shared" si="10"/>
        <v>0.46330275229357792</v>
      </c>
      <c r="Z47">
        <v>2.66</v>
      </c>
      <c r="AA47" s="111">
        <v>3.52</v>
      </c>
      <c r="AB47">
        <f>3*D47-1.657/100*200000*Z47/1000</f>
        <v>-2.7252400000000012</v>
      </c>
      <c r="AC47">
        <f t="shared" ref="AC47:AC48" si="58">-0.1942/100*(529+1390*(AA47-2.645)/1000)</f>
        <v>-1.0296799575</v>
      </c>
      <c r="AD47" s="22">
        <f t="shared" si="54"/>
        <v>-0.76605504587155959</v>
      </c>
      <c r="AE47" s="22">
        <f t="shared" si="55"/>
        <v>-1.5596330275229355</v>
      </c>
    </row>
    <row r="48" spans="1:31" x14ac:dyDescent="0.3">
      <c r="A48" s="22" t="s">
        <v>63</v>
      </c>
      <c r="B48" s="21">
        <v>8</v>
      </c>
      <c r="C48" s="21">
        <v>190</v>
      </c>
      <c r="D48" s="21">
        <v>2.4700000000000002</v>
      </c>
      <c r="E48" s="22">
        <v>5.45</v>
      </c>
      <c r="F48" s="22">
        <v>1</v>
      </c>
      <c r="G48" s="22">
        <f t="shared" si="56"/>
        <v>1</v>
      </c>
      <c r="H48" s="22">
        <f t="shared" si="50"/>
        <v>1.5596330275229355</v>
      </c>
      <c r="I48" s="22">
        <f t="shared" si="51"/>
        <v>1.1330275229357798</v>
      </c>
      <c r="J48" s="22">
        <f t="shared" si="49"/>
        <v>2.6073214224563874</v>
      </c>
      <c r="K48" s="47">
        <v>0.71</v>
      </c>
      <c r="L48" s="22">
        <v>-3.4</v>
      </c>
      <c r="M48" s="22">
        <v>-1.67</v>
      </c>
      <c r="N48" s="22">
        <f t="shared" si="52"/>
        <v>1.1960190011267831</v>
      </c>
      <c r="O48" s="22">
        <f t="shared" si="52"/>
        <v>0.32568807339449535</v>
      </c>
      <c r="P48">
        <f t="shared" si="5"/>
        <v>0</v>
      </c>
      <c r="Q48">
        <f>-AB48/R48</f>
        <v>1.2116259639908258</v>
      </c>
      <c r="R48">
        <f t="shared" si="53"/>
        <v>2.1800000000000002</v>
      </c>
      <c r="S48">
        <v>0</v>
      </c>
      <c r="T48">
        <v>0</v>
      </c>
      <c r="U48">
        <f>-AC48/R48</f>
        <v>0.48125802169724774</v>
      </c>
      <c r="V48">
        <v>-0.01</v>
      </c>
      <c r="W48">
        <v>56.4</v>
      </c>
      <c r="X48">
        <f t="shared" si="9"/>
        <v>0</v>
      </c>
      <c r="Y48">
        <f t="shared" si="10"/>
        <v>4.5871559633027517E-3</v>
      </c>
      <c r="Z48" s="111">
        <v>5.85</v>
      </c>
      <c r="AA48" s="111">
        <v>10.73</v>
      </c>
      <c r="AB48">
        <f>3*D48-1.657/100*(604+881*(Z48-2.9)/1000)</f>
        <v>-2.6413446015000002</v>
      </c>
      <c r="AC48">
        <f t="shared" si="58"/>
        <v>-1.0491424873000001</v>
      </c>
      <c r="AD48"/>
      <c r="AE48"/>
    </row>
    <row r="49" spans="14:31" x14ac:dyDescent="0.3">
      <c r="N49"/>
      <c r="O49"/>
      <c r="AD49"/>
      <c r="AE49"/>
    </row>
    <row r="50" spans="14:31" x14ac:dyDescent="0.3">
      <c r="N50"/>
      <c r="O50"/>
      <c r="AD50"/>
      <c r="AE50"/>
    </row>
    <row r="51" spans="14:31" x14ac:dyDescent="0.3">
      <c r="N51"/>
      <c r="O51"/>
      <c r="AD51"/>
      <c r="AE51"/>
    </row>
    <row r="52" spans="14:31" x14ac:dyDescent="0.3">
      <c r="N52"/>
      <c r="O52"/>
      <c r="AD52"/>
      <c r="AE52"/>
    </row>
    <row r="53" spans="14:31" x14ac:dyDescent="0.3">
      <c r="N53"/>
      <c r="O53"/>
      <c r="AD53"/>
      <c r="AE53"/>
    </row>
    <row r="54" spans="14:31" x14ac:dyDescent="0.3">
      <c r="N54"/>
      <c r="O54"/>
      <c r="AD54"/>
      <c r="AE54"/>
    </row>
    <row r="55" spans="14:31" x14ac:dyDescent="0.3">
      <c r="N55"/>
      <c r="O55"/>
      <c r="AD55"/>
      <c r="AE55"/>
    </row>
    <row r="56" spans="14:31" x14ac:dyDescent="0.3">
      <c r="N56"/>
      <c r="O56"/>
      <c r="AD56"/>
      <c r="AE56"/>
    </row>
    <row r="57" spans="14:31" x14ac:dyDescent="0.3">
      <c r="N57"/>
      <c r="O57"/>
      <c r="AD57"/>
      <c r="AE57"/>
    </row>
    <row r="58" spans="14:31" x14ac:dyDescent="0.3">
      <c r="N58"/>
      <c r="O58"/>
      <c r="AD58"/>
      <c r="AE58"/>
    </row>
    <row r="59" spans="14:31" x14ac:dyDescent="0.3">
      <c r="N59"/>
      <c r="O59"/>
      <c r="AD59"/>
      <c r="AE59"/>
    </row>
    <row r="60" spans="14:31" x14ac:dyDescent="0.3">
      <c r="N60"/>
      <c r="O60"/>
      <c r="AD60"/>
      <c r="AE60"/>
    </row>
    <row r="61" spans="14:31" x14ac:dyDescent="0.3">
      <c r="N61"/>
      <c r="O61"/>
      <c r="AD61"/>
      <c r="AE61"/>
    </row>
    <row r="62" spans="14:31" x14ac:dyDescent="0.3">
      <c r="N62"/>
      <c r="O62"/>
      <c r="AD62"/>
      <c r="AE62"/>
    </row>
    <row r="63" spans="14:31" x14ac:dyDescent="0.3">
      <c r="N63"/>
      <c r="O63"/>
      <c r="AD63"/>
      <c r="AE63"/>
    </row>
    <row r="64" spans="14:31" x14ac:dyDescent="0.3">
      <c r="N64"/>
      <c r="O64"/>
      <c r="AD64"/>
      <c r="AE64"/>
    </row>
    <row r="65" spans="14:31" x14ac:dyDescent="0.3">
      <c r="N65"/>
      <c r="O65"/>
      <c r="AD65"/>
      <c r="AE65"/>
    </row>
    <row r="66" spans="14:31" x14ac:dyDescent="0.3">
      <c r="N66"/>
      <c r="O66"/>
      <c r="AD66"/>
      <c r="AE66"/>
    </row>
    <row r="67" spans="14:31" x14ac:dyDescent="0.3">
      <c r="N67"/>
      <c r="O67"/>
      <c r="AD67"/>
      <c r="AE67"/>
    </row>
    <row r="68" spans="14:31" x14ac:dyDescent="0.3">
      <c r="N68"/>
      <c r="O68"/>
      <c r="AD68"/>
      <c r="AE68"/>
    </row>
    <row r="69" spans="14:31" x14ac:dyDescent="0.3">
      <c r="N69"/>
      <c r="O69"/>
      <c r="AD69"/>
      <c r="AE69"/>
    </row>
    <row r="70" spans="14:31" x14ac:dyDescent="0.3">
      <c r="N70"/>
      <c r="O70"/>
      <c r="AD70"/>
      <c r="AE70"/>
    </row>
    <row r="71" spans="14:31" x14ac:dyDescent="0.3">
      <c r="N71"/>
      <c r="O71"/>
      <c r="AD71"/>
      <c r="AE71"/>
    </row>
    <row r="72" spans="14:31" x14ac:dyDescent="0.3">
      <c r="N72"/>
      <c r="O72"/>
      <c r="AD72"/>
      <c r="AE72"/>
    </row>
    <row r="73" spans="14:31" x14ac:dyDescent="0.3">
      <c r="N73"/>
      <c r="O73"/>
      <c r="AD73"/>
      <c r="AE73"/>
    </row>
    <row r="74" spans="14:31" x14ac:dyDescent="0.3">
      <c r="N74"/>
      <c r="O74"/>
      <c r="AD74"/>
      <c r="AE74"/>
    </row>
    <row r="75" spans="14:31" x14ac:dyDescent="0.3">
      <c r="N75"/>
      <c r="O75"/>
      <c r="AD75"/>
      <c r="AE75"/>
    </row>
    <row r="76" spans="14:31" x14ac:dyDescent="0.3">
      <c r="N76"/>
      <c r="O76"/>
      <c r="AD76"/>
      <c r="AE76"/>
    </row>
    <row r="77" spans="14:31" x14ac:dyDescent="0.3">
      <c r="N77"/>
      <c r="O77"/>
      <c r="AD77"/>
      <c r="AE77"/>
    </row>
    <row r="78" spans="14:31" x14ac:dyDescent="0.3">
      <c r="N78"/>
      <c r="O78"/>
      <c r="AD78"/>
      <c r="AE78"/>
    </row>
    <row r="79" spans="14:31" x14ac:dyDescent="0.3">
      <c r="N79"/>
      <c r="O79"/>
      <c r="AD79"/>
      <c r="AE79"/>
    </row>
    <row r="80" spans="14:31" x14ac:dyDescent="0.3">
      <c r="N80"/>
      <c r="O80"/>
      <c r="AD80"/>
      <c r="AE80"/>
    </row>
    <row r="81" spans="14:31" x14ac:dyDescent="0.3">
      <c r="N81"/>
      <c r="O81"/>
      <c r="AD81"/>
      <c r="AE81"/>
    </row>
    <row r="82" spans="14:31" x14ac:dyDescent="0.3">
      <c r="N82"/>
      <c r="O82"/>
      <c r="AD82"/>
      <c r="AE82"/>
    </row>
    <row r="83" spans="14:31" x14ac:dyDescent="0.3">
      <c r="N83"/>
      <c r="O83"/>
      <c r="AD83"/>
      <c r="AE83"/>
    </row>
    <row r="84" spans="14:31" x14ac:dyDescent="0.3">
      <c r="N84"/>
      <c r="O84"/>
      <c r="AD84"/>
      <c r="AE84"/>
    </row>
    <row r="85" spans="14:31" x14ac:dyDescent="0.3">
      <c r="N85"/>
      <c r="O85"/>
      <c r="AD85"/>
      <c r="AE85"/>
    </row>
    <row r="86" spans="14:31" x14ac:dyDescent="0.3">
      <c r="N86"/>
      <c r="O86"/>
      <c r="AD86"/>
      <c r="AE86"/>
    </row>
    <row r="87" spans="14:31" x14ac:dyDescent="0.3">
      <c r="N87"/>
      <c r="O87"/>
      <c r="AD87"/>
      <c r="AE87"/>
    </row>
    <row r="88" spans="14:31" x14ac:dyDescent="0.3">
      <c r="N88"/>
      <c r="O88"/>
      <c r="AD88"/>
      <c r="AE88"/>
    </row>
    <row r="89" spans="14:31" x14ac:dyDescent="0.3">
      <c r="N89"/>
      <c r="O89"/>
      <c r="AD89"/>
      <c r="AE89"/>
    </row>
    <row r="90" spans="14:31" x14ac:dyDescent="0.3">
      <c r="N90"/>
      <c r="O90"/>
      <c r="AD90"/>
      <c r="AE90"/>
    </row>
    <row r="91" spans="14:31" x14ac:dyDescent="0.3">
      <c r="N91"/>
      <c r="O91"/>
      <c r="AD91"/>
      <c r="AE91"/>
    </row>
    <row r="92" spans="14:31" x14ac:dyDescent="0.3">
      <c r="N92"/>
      <c r="O92"/>
      <c r="AD92"/>
      <c r="AE92"/>
    </row>
    <row r="93" spans="14:31" x14ac:dyDescent="0.3">
      <c r="N93"/>
      <c r="O93"/>
      <c r="AD93"/>
      <c r="AE93"/>
    </row>
    <row r="94" spans="14:31" x14ac:dyDescent="0.3">
      <c r="N94"/>
      <c r="O94"/>
      <c r="AD94"/>
      <c r="AE94"/>
    </row>
    <row r="95" spans="14:31" x14ac:dyDescent="0.3">
      <c r="N95"/>
      <c r="O95"/>
      <c r="AD95"/>
      <c r="AE95"/>
    </row>
    <row r="96" spans="14:31" x14ac:dyDescent="0.3">
      <c r="N96"/>
      <c r="O96"/>
      <c r="AD96"/>
      <c r="AE96"/>
    </row>
    <row r="97" spans="14:31" x14ac:dyDescent="0.3">
      <c r="N97"/>
      <c r="O97"/>
      <c r="AD97"/>
      <c r="AE97"/>
    </row>
    <row r="98" spans="14:31" x14ac:dyDescent="0.3">
      <c r="N98"/>
      <c r="O98"/>
      <c r="AD98"/>
      <c r="AE98"/>
    </row>
    <row r="99" spans="14:31" x14ac:dyDescent="0.3">
      <c r="N99"/>
      <c r="O99"/>
      <c r="AD99"/>
      <c r="AE99"/>
    </row>
    <row r="100" spans="14:31" x14ac:dyDescent="0.3">
      <c r="N100"/>
      <c r="O100"/>
      <c r="AD100"/>
      <c r="AE100"/>
    </row>
    <row r="101" spans="14:31" x14ac:dyDescent="0.3">
      <c r="N101"/>
      <c r="O101"/>
      <c r="AD101"/>
      <c r="AE101"/>
    </row>
    <row r="102" spans="14:31" x14ac:dyDescent="0.3">
      <c r="N102"/>
      <c r="O102"/>
      <c r="AD102"/>
      <c r="AE102"/>
    </row>
    <row r="103" spans="14:31" x14ac:dyDescent="0.3">
      <c r="N103"/>
      <c r="O103"/>
      <c r="AD103"/>
      <c r="AE103"/>
    </row>
    <row r="104" spans="14:31" x14ac:dyDescent="0.3">
      <c r="N104"/>
      <c r="O104"/>
      <c r="AD104"/>
      <c r="AE104"/>
    </row>
    <row r="105" spans="14:31" x14ac:dyDescent="0.3">
      <c r="N105"/>
      <c r="O105"/>
      <c r="AD105"/>
      <c r="AE105"/>
    </row>
    <row r="106" spans="14:31" x14ac:dyDescent="0.3">
      <c r="N106"/>
      <c r="O106"/>
      <c r="AD106"/>
      <c r="AE106"/>
    </row>
    <row r="107" spans="14:31" x14ac:dyDescent="0.3">
      <c r="N107"/>
      <c r="O107"/>
      <c r="AD107"/>
      <c r="AE107"/>
    </row>
    <row r="108" spans="14:31" x14ac:dyDescent="0.3">
      <c r="N108"/>
      <c r="O108"/>
      <c r="AD108"/>
      <c r="AE108"/>
    </row>
    <row r="109" spans="14:31" x14ac:dyDescent="0.3">
      <c r="N109"/>
      <c r="O109"/>
      <c r="AD109"/>
      <c r="AE109"/>
    </row>
    <row r="110" spans="14:31" x14ac:dyDescent="0.3">
      <c r="N110"/>
      <c r="O110"/>
      <c r="AD110"/>
      <c r="AE110"/>
    </row>
    <row r="111" spans="14:31" x14ac:dyDescent="0.3">
      <c r="N111"/>
      <c r="O111"/>
      <c r="AD111"/>
      <c r="AE111"/>
    </row>
    <row r="112" spans="14:31" x14ac:dyDescent="0.3">
      <c r="N112"/>
      <c r="O112"/>
      <c r="AD112"/>
      <c r="AE112"/>
    </row>
    <row r="113" spans="14:31" x14ac:dyDescent="0.3">
      <c r="N113"/>
      <c r="O113"/>
      <c r="AD113"/>
      <c r="AE113"/>
    </row>
    <row r="114" spans="14:31" x14ac:dyDescent="0.3">
      <c r="N114"/>
      <c r="O114"/>
      <c r="AD114"/>
      <c r="AE114"/>
    </row>
    <row r="115" spans="14:31" x14ac:dyDescent="0.3">
      <c r="N115"/>
      <c r="O115"/>
      <c r="AD115"/>
      <c r="AE115"/>
    </row>
    <row r="116" spans="14:31" x14ac:dyDescent="0.3">
      <c r="N116"/>
      <c r="O116"/>
      <c r="AD116"/>
      <c r="AE116"/>
    </row>
    <row r="117" spans="14:31" x14ac:dyDescent="0.3">
      <c r="N117"/>
      <c r="O117"/>
      <c r="AD117"/>
      <c r="AE117"/>
    </row>
    <row r="118" spans="14:31" x14ac:dyDescent="0.3">
      <c r="N118"/>
      <c r="O118"/>
      <c r="AD118"/>
      <c r="AE118"/>
    </row>
    <row r="119" spans="14:31" x14ac:dyDescent="0.3">
      <c r="N119"/>
      <c r="O119"/>
      <c r="AD119"/>
      <c r="AE119"/>
    </row>
    <row r="120" spans="14:31" x14ac:dyDescent="0.3">
      <c r="N120"/>
      <c r="O120"/>
      <c r="AD120"/>
      <c r="AE120"/>
    </row>
    <row r="121" spans="14:31" x14ac:dyDescent="0.3">
      <c r="N121"/>
      <c r="O121"/>
      <c r="AD121"/>
      <c r="AE121"/>
    </row>
    <row r="122" spans="14:31" x14ac:dyDescent="0.3">
      <c r="N122"/>
      <c r="O122"/>
      <c r="AD122"/>
      <c r="AE122"/>
    </row>
    <row r="123" spans="14:31" x14ac:dyDescent="0.3">
      <c r="N123"/>
      <c r="O123"/>
      <c r="AD123"/>
      <c r="AE123"/>
    </row>
    <row r="124" spans="14:31" x14ac:dyDescent="0.3">
      <c r="N124"/>
      <c r="O124"/>
      <c r="AD124"/>
      <c r="AE124"/>
    </row>
    <row r="125" spans="14:31" x14ac:dyDescent="0.3">
      <c r="N125"/>
      <c r="O125"/>
      <c r="AD125"/>
      <c r="AE125"/>
    </row>
    <row r="126" spans="14:31" x14ac:dyDescent="0.3">
      <c r="N126"/>
      <c r="O126"/>
      <c r="AD126"/>
      <c r="AE126"/>
    </row>
    <row r="127" spans="14:31" x14ac:dyDescent="0.3">
      <c r="N127"/>
      <c r="O127"/>
      <c r="AD127"/>
      <c r="AE127"/>
    </row>
    <row r="128" spans="14:31" x14ac:dyDescent="0.3">
      <c r="N128"/>
      <c r="O128"/>
      <c r="AD128"/>
      <c r="AE128"/>
    </row>
    <row r="129" spans="3:31" x14ac:dyDescent="0.3">
      <c r="N129"/>
      <c r="O129"/>
      <c r="AD129"/>
      <c r="AE129"/>
    </row>
    <row r="130" spans="3:31" x14ac:dyDescent="0.3">
      <c r="N130"/>
      <c r="O130"/>
      <c r="AD130"/>
      <c r="AE130"/>
    </row>
    <row r="131" spans="3:31" x14ac:dyDescent="0.3">
      <c r="N131"/>
      <c r="O131"/>
      <c r="AD131"/>
      <c r="AE131"/>
    </row>
    <row r="132" spans="3:31" x14ac:dyDescent="0.3">
      <c r="N132"/>
      <c r="O132"/>
      <c r="AD132"/>
      <c r="AE132"/>
    </row>
    <row r="133" spans="3:31" x14ac:dyDescent="0.3">
      <c r="N133"/>
      <c r="O133"/>
      <c r="AD133"/>
      <c r="AE133"/>
    </row>
    <row r="134" spans="3:31" x14ac:dyDescent="0.3">
      <c r="C134"/>
      <c r="N134"/>
      <c r="O134"/>
      <c r="AD134"/>
      <c r="AE134"/>
    </row>
    <row r="135" spans="3:31" x14ac:dyDescent="0.3">
      <c r="C135"/>
      <c r="N135"/>
      <c r="O135"/>
      <c r="AD135"/>
      <c r="AE135"/>
    </row>
    <row r="136" spans="3:31" x14ac:dyDescent="0.3">
      <c r="C136"/>
      <c r="N136"/>
      <c r="O136"/>
      <c r="AD136"/>
      <c r="AE136"/>
    </row>
    <row r="137" spans="3:31" x14ac:dyDescent="0.3">
      <c r="C137"/>
      <c r="N137"/>
      <c r="O137"/>
      <c r="AD137"/>
      <c r="AE137"/>
    </row>
    <row r="138" spans="3:31" x14ac:dyDescent="0.3">
      <c r="C138"/>
      <c r="N138"/>
      <c r="O138"/>
      <c r="AD138"/>
      <c r="AE138"/>
    </row>
    <row r="139" spans="3:31" x14ac:dyDescent="0.3">
      <c r="C139"/>
      <c r="N139"/>
      <c r="O139"/>
      <c r="AD139"/>
      <c r="AE139"/>
    </row>
    <row r="140" spans="3:31" x14ac:dyDescent="0.3">
      <c r="C140"/>
      <c r="N140"/>
      <c r="O140"/>
      <c r="AD140"/>
      <c r="AE140"/>
    </row>
    <row r="141" spans="3:31" x14ac:dyDescent="0.3">
      <c r="C141"/>
      <c r="N141"/>
      <c r="O141"/>
      <c r="AD141"/>
      <c r="AE141"/>
    </row>
    <row r="142" spans="3:31" x14ac:dyDescent="0.3">
      <c r="C142"/>
      <c r="N142"/>
      <c r="O142"/>
      <c r="AD142"/>
      <c r="AE142"/>
    </row>
    <row r="143" spans="3:31" x14ac:dyDescent="0.3">
      <c r="C143"/>
      <c r="N143"/>
      <c r="O143"/>
      <c r="AD143"/>
      <c r="AE143"/>
    </row>
    <row r="144" spans="3:31" x14ac:dyDescent="0.3">
      <c r="C144"/>
      <c r="N144"/>
      <c r="O144"/>
      <c r="AD144"/>
      <c r="AE144"/>
    </row>
    <row r="145" spans="3:31" x14ac:dyDescent="0.3">
      <c r="C145"/>
      <c r="N145"/>
      <c r="O145"/>
      <c r="AD145"/>
      <c r="AE145"/>
    </row>
    <row r="146" spans="3:31" x14ac:dyDescent="0.3">
      <c r="C146"/>
      <c r="N146"/>
      <c r="O146"/>
      <c r="AD146"/>
      <c r="AE146"/>
    </row>
    <row r="147" spans="3:31" x14ac:dyDescent="0.3">
      <c r="C147"/>
      <c r="N147"/>
      <c r="O147"/>
      <c r="AD147"/>
      <c r="AE147"/>
    </row>
    <row r="148" spans="3:31" x14ac:dyDescent="0.3">
      <c r="N148"/>
      <c r="O148"/>
      <c r="AD148"/>
      <c r="AE148"/>
    </row>
    <row r="149" spans="3:31" x14ac:dyDescent="0.3">
      <c r="N149"/>
      <c r="O149"/>
      <c r="AD149"/>
      <c r="AE149"/>
    </row>
    <row r="150" spans="3:31" x14ac:dyDescent="0.3">
      <c r="N150"/>
      <c r="O150"/>
      <c r="AD150"/>
      <c r="AE150"/>
    </row>
    <row r="151" spans="3:31" x14ac:dyDescent="0.3">
      <c r="N151"/>
      <c r="O151"/>
      <c r="AD151"/>
      <c r="AE151"/>
    </row>
    <row r="152" spans="3:31" x14ac:dyDescent="0.3">
      <c r="N152"/>
      <c r="O152"/>
      <c r="AD152"/>
      <c r="AE152"/>
    </row>
    <row r="153" spans="3:31" x14ac:dyDescent="0.3">
      <c r="N153"/>
      <c r="O153"/>
      <c r="AD153"/>
      <c r="AE153"/>
    </row>
    <row r="154" spans="3:31" x14ac:dyDescent="0.3">
      <c r="N154"/>
      <c r="O154"/>
      <c r="AD154"/>
      <c r="AE154"/>
    </row>
    <row r="155" spans="3:31" x14ac:dyDescent="0.3">
      <c r="N155"/>
      <c r="O155"/>
      <c r="AD155"/>
      <c r="AE155"/>
    </row>
    <row r="156" spans="3:31" x14ac:dyDescent="0.3">
      <c r="N156"/>
      <c r="O156"/>
      <c r="AD156"/>
      <c r="AE156"/>
    </row>
    <row r="157" spans="3:31" x14ac:dyDescent="0.3">
      <c r="N157"/>
      <c r="O157"/>
      <c r="AD157"/>
      <c r="AE157"/>
    </row>
    <row r="158" spans="3:31" x14ac:dyDescent="0.3">
      <c r="N158"/>
      <c r="O158"/>
      <c r="AD158"/>
      <c r="AE158"/>
    </row>
    <row r="159" spans="3:31" x14ac:dyDescent="0.3">
      <c r="N159"/>
      <c r="O159"/>
      <c r="AD159"/>
      <c r="AE159"/>
    </row>
    <row r="160" spans="3:31" x14ac:dyDescent="0.3">
      <c r="N160"/>
      <c r="O160"/>
      <c r="AD160"/>
      <c r="AE160"/>
    </row>
    <row r="161" spans="14:31" x14ac:dyDescent="0.3">
      <c r="N161"/>
      <c r="O161"/>
      <c r="AD161"/>
      <c r="AE161"/>
    </row>
    <row r="162" spans="14:31" x14ac:dyDescent="0.3">
      <c r="N162"/>
      <c r="O162"/>
      <c r="AD162"/>
      <c r="AE162"/>
    </row>
    <row r="163" spans="14:31" x14ac:dyDescent="0.3">
      <c r="N163"/>
      <c r="O163"/>
      <c r="AD163"/>
      <c r="AE163"/>
    </row>
    <row r="164" spans="14:31" x14ac:dyDescent="0.3">
      <c r="N164"/>
      <c r="O164"/>
      <c r="AD164"/>
      <c r="AE164"/>
    </row>
    <row r="165" spans="14:31" x14ac:dyDescent="0.3">
      <c r="N165"/>
      <c r="O165"/>
      <c r="AD165"/>
      <c r="AE165"/>
    </row>
    <row r="166" spans="14:31" x14ac:dyDescent="0.3">
      <c r="N166"/>
      <c r="O166"/>
      <c r="AD166"/>
      <c r="AE166"/>
    </row>
    <row r="167" spans="14:31" x14ac:dyDescent="0.3">
      <c r="N167"/>
      <c r="O167"/>
      <c r="AD167"/>
      <c r="AE167"/>
    </row>
    <row r="168" spans="14:31" x14ac:dyDescent="0.3">
      <c r="N168"/>
      <c r="O168"/>
      <c r="AD168"/>
      <c r="AE168"/>
    </row>
    <row r="169" spans="14:31" x14ac:dyDescent="0.3">
      <c r="N169"/>
      <c r="O169"/>
      <c r="AD169"/>
      <c r="AE169"/>
    </row>
    <row r="170" spans="14:31" x14ac:dyDescent="0.3">
      <c r="N170"/>
      <c r="O170"/>
      <c r="AD170"/>
      <c r="AE170"/>
    </row>
    <row r="171" spans="14:31" x14ac:dyDescent="0.3">
      <c r="N171"/>
      <c r="O171"/>
      <c r="AD171"/>
      <c r="AE171"/>
    </row>
    <row r="172" spans="14:31" x14ac:dyDescent="0.3">
      <c r="N172"/>
      <c r="O172"/>
      <c r="AD172"/>
      <c r="AE172"/>
    </row>
    <row r="173" spans="14:31" x14ac:dyDescent="0.3">
      <c r="N173"/>
      <c r="O173"/>
      <c r="AD173"/>
      <c r="AE173"/>
    </row>
    <row r="174" spans="14:31" x14ac:dyDescent="0.3">
      <c r="N174"/>
      <c r="O174"/>
      <c r="AD174"/>
      <c r="AE174"/>
    </row>
    <row r="175" spans="14:31" x14ac:dyDescent="0.3">
      <c r="N175"/>
      <c r="O175"/>
      <c r="AD175"/>
      <c r="AE175"/>
    </row>
    <row r="176" spans="14:31" x14ac:dyDescent="0.3">
      <c r="N176"/>
      <c r="O176"/>
      <c r="AD176"/>
      <c r="AE176"/>
    </row>
    <row r="177" spans="14:31" x14ac:dyDescent="0.3">
      <c r="N177"/>
      <c r="O177"/>
      <c r="AD177"/>
      <c r="AE177"/>
    </row>
    <row r="178" spans="14:31" x14ac:dyDescent="0.3">
      <c r="N178"/>
      <c r="O178"/>
      <c r="AD178"/>
      <c r="AE178"/>
    </row>
    <row r="179" spans="14:31" x14ac:dyDescent="0.3">
      <c r="N179"/>
      <c r="O179"/>
      <c r="AD179"/>
      <c r="AE179"/>
    </row>
    <row r="180" spans="14:31" x14ac:dyDescent="0.3">
      <c r="N180"/>
      <c r="O180"/>
      <c r="AD180"/>
      <c r="AE180"/>
    </row>
    <row r="181" spans="14:31" x14ac:dyDescent="0.3">
      <c r="N181"/>
      <c r="O181"/>
      <c r="AD181"/>
      <c r="AE181"/>
    </row>
    <row r="182" spans="14:31" x14ac:dyDescent="0.3">
      <c r="N182"/>
      <c r="O182"/>
      <c r="AD182"/>
      <c r="AE182"/>
    </row>
    <row r="183" spans="14:31" x14ac:dyDescent="0.3">
      <c r="N183"/>
      <c r="O183"/>
      <c r="AD183"/>
      <c r="AE183"/>
    </row>
    <row r="184" spans="14:31" x14ac:dyDescent="0.3">
      <c r="N184"/>
      <c r="O184"/>
      <c r="AD184"/>
      <c r="AE184"/>
    </row>
    <row r="185" spans="14:31" x14ac:dyDescent="0.3">
      <c r="N185"/>
      <c r="O185"/>
      <c r="AD185"/>
      <c r="AE185"/>
    </row>
    <row r="186" spans="14:31" x14ac:dyDescent="0.3">
      <c r="N186"/>
      <c r="O186"/>
      <c r="AD186"/>
      <c r="AE186"/>
    </row>
    <row r="187" spans="14:31" x14ac:dyDescent="0.3">
      <c r="N187"/>
      <c r="O187"/>
      <c r="AD187"/>
      <c r="AE187"/>
    </row>
    <row r="188" spans="14:31" x14ac:dyDescent="0.3">
      <c r="N188"/>
      <c r="O188"/>
      <c r="AD188"/>
      <c r="AE188"/>
    </row>
    <row r="189" spans="14:31" x14ac:dyDescent="0.3">
      <c r="N189"/>
      <c r="O189"/>
      <c r="AD189"/>
      <c r="AE189"/>
    </row>
    <row r="190" spans="14:31" x14ac:dyDescent="0.3">
      <c r="N190"/>
      <c r="O190"/>
      <c r="AD190"/>
      <c r="AE190"/>
    </row>
    <row r="191" spans="14:31" x14ac:dyDescent="0.3">
      <c r="N191"/>
      <c r="O191"/>
      <c r="AD191"/>
      <c r="AE191"/>
    </row>
    <row r="192" spans="14:31" x14ac:dyDescent="0.3">
      <c r="N192"/>
      <c r="O192"/>
      <c r="AD192"/>
      <c r="AE192"/>
    </row>
    <row r="193" spans="14:31" x14ac:dyDescent="0.3">
      <c r="N193"/>
      <c r="O193"/>
      <c r="AD193"/>
      <c r="AE193"/>
    </row>
    <row r="194" spans="14:31" x14ac:dyDescent="0.3">
      <c r="N194"/>
      <c r="O194"/>
      <c r="AD194"/>
      <c r="AE194"/>
    </row>
    <row r="195" spans="14:31" x14ac:dyDescent="0.3">
      <c r="N195"/>
      <c r="O195"/>
      <c r="AD195"/>
      <c r="AE195"/>
    </row>
    <row r="196" spans="14:31" x14ac:dyDescent="0.3">
      <c r="N196"/>
      <c r="O196"/>
      <c r="AD196"/>
      <c r="AE196"/>
    </row>
    <row r="197" spans="14:31" x14ac:dyDescent="0.3">
      <c r="N197"/>
      <c r="O197"/>
      <c r="AD197"/>
      <c r="AE197"/>
    </row>
    <row r="198" spans="14:31" x14ac:dyDescent="0.3">
      <c r="N198"/>
      <c r="O198"/>
      <c r="AD198"/>
      <c r="AE198"/>
    </row>
    <row r="199" spans="14:31" x14ac:dyDescent="0.3">
      <c r="N199"/>
      <c r="O199"/>
      <c r="AD199"/>
      <c r="AE199"/>
    </row>
    <row r="200" spans="14:31" x14ac:dyDescent="0.3">
      <c r="N200"/>
      <c r="O200"/>
      <c r="AD200"/>
      <c r="AE200"/>
    </row>
    <row r="201" spans="14:31" x14ac:dyDescent="0.3">
      <c r="N201"/>
      <c r="O201"/>
      <c r="AD201"/>
      <c r="AE201"/>
    </row>
    <row r="202" spans="14:31" x14ac:dyDescent="0.3">
      <c r="N202"/>
      <c r="O202"/>
      <c r="AD202"/>
      <c r="AE202"/>
    </row>
    <row r="203" spans="14:31" x14ac:dyDescent="0.3">
      <c r="N203"/>
      <c r="O203"/>
      <c r="AD203"/>
      <c r="AE203"/>
    </row>
    <row r="204" spans="14:31" x14ac:dyDescent="0.3">
      <c r="N204"/>
      <c r="O204"/>
      <c r="AD204"/>
      <c r="AE204"/>
    </row>
    <row r="205" spans="14:31" x14ac:dyDescent="0.3">
      <c r="N205"/>
      <c r="O205"/>
      <c r="AD205"/>
      <c r="AE205"/>
    </row>
    <row r="206" spans="14:31" x14ac:dyDescent="0.3">
      <c r="N206"/>
      <c r="O206"/>
      <c r="AD206"/>
      <c r="AE206"/>
    </row>
    <row r="207" spans="14:31" x14ac:dyDescent="0.3">
      <c r="N207"/>
      <c r="O207"/>
      <c r="AD207"/>
      <c r="AE207"/>
    </row>
    <row r="208" spans="14:31" x14ac:dyDescent="0.3">
      <c r="N208"/>
      <c r="O208"/>
      <c r="AD208"/>
      <c r="AE208"/>
    </row>
    <row r="209" spans="14:31" x14ac:dyDescent="0.3">
      <c r="N209"/>
      <c r="O209"/>
      <c r="AD209"/>
      <c r="AE209"/>
    </row>
    <row r="210" spans="14:31" x14ac:dyDescent="0.3">
      <c r="N210"/>
      <c r="O210"/>
      <c r="AD210"/>
      <c r="AE210"/>
    </row>
    <row r="211" spans="14:31" x14ac:dyDescent="0.3">
      <c r="N211"/>
      <c r="O211"/>
      <c r="AD211"/>
      <c r="AE211"/>
    </row>
    <row r="212" spans="14:31" x14ac:dyDescent="0.3">
      <c r="N212"/>
      <c r="O212"/>
      <c r="AD212"/>
      <c r="AE212"/>
    </row>
    <row r="213" spans="14:31" x14ac:dyDescent="0.3">
      <c r="N213"/>
      <c r="O213"/>
      <c r="AD213"/>
      <c r="AE213"/>
    </row>
    <row r="214" spans="14:31" x14ac:dyDescent="0.3">
      <c r="N214"/>
      <c r="O214"/>
      <c r="AD214"/>
      <c r="AE214"/>
    </row>
    <row r="215" spans="14:31" x14ac:dyDescent="0.3">
      <c r="N215"/>
      <c r="O215"/>
      <c r="AD215"/>
      <c r="AE215"/>
    </row>
    <row r="216" spans="14:31" x14ac:dyDescent="0.3">
      <c r="N216"/>
      <c r="O216"/>
      <c r="AD216"/>
      <c r="AE216"/>
    </row>
    <row r="217" spans="14:31" x14ac:dyDescent="0.3">
      <c r="N217"/>
      <c r="O217"/>
      <c r="AD217"/>
      <c r="AE217"/>
    </row>
    <row r="218" spans="14:31" x14ac:dyDescent="0.3">
      <c r="N218"/>
      <c r="O218"/>
      <c r="AD218"/>
      <c r="AE218"/>
    </row>
    <row r="219" spans="14:31" x14ac:dyDescent="0.3">
      <c r="N219"/>
      <c r="O219"/>
      <c r="AD219"/>
      <c r="AE219"/>
    </row>
    <row r="220" spans="14:31" x14ac:dyDescent="0.3">
      <c r="N220"/>
      <c r="O220"/>
      <c r="AD220"/>
      <c r="AE220"/>
    </row>
    <row r="221" spans="14:31" x14ac:dyDescent="0.3">
      <c r="N221"/>
      <c r="O221"/>
      <c r="AD221"/>
      <c r="AE221"/>
    </row>
    <row r="222" spans="14:31" x14ac:dyDescent="0.3">
      <c r="N222"/>
      <c r="O222"/>
      <c r="AD222"/>
      <c r="AE222"/>
    </row>
    <row r="223" spans="14:31" x14ac:dyDescent="0.3">
      <c r="N223"/>
      <c r="O223"/>
      <c r="AD223"/>
      <c r="AE223"/>
    </row>
    <row r="224" spans="14:31" x14ac:dyDescent="0.3">
      <c r="N224"/>
      <c r="O224"/>
      <c r="AD224"/>
      <c r="AE224"/>
    </row>
    <row r="225" spans="14:31" x14ac:dyDescent="0.3">
      <c r="N225"/>
      <c r="O225"/>
      <c r="AD225"/>
      <c r="AE225"/>
    </row>
    <row r="226" spans="14:31" x14ac:dyDescent="0.3">
      <c r="N226"/>
      <c r="O226"/>
      <c r="AD226"/>
      <c r="AE226"/>
    </row>
    <row r="227" spans="14:31" x14ac:dyDescent="0.3">
      <c r="N227"/>
      <c r="O227"/>
      <c r="AD227"/>
      <c r="AE227"/>
    </row>
    <row r="228" spans="14:31" x14ac:dyDescent="0.3">
      <c r="N228"/>
      <c r="O228"/>
      <c r="AD228"/>
      <c r="AE228"/>
    </row>
    <row r="229" spans="14:31" x14ac:dyDescent="0.3">
      <c r="N229"/>
      <c r="O229"/>
      <c r="AD229"/>
      <c r="AE229"/>
    </row>
    <row r="230" spans="14:31" x14ac:dyDescent="0.3">
      <c r="N230"/>
      <c r="O230"/>
      <c r="AD230"/>
      <c r="AE230"/>
    </row>
    <row r="231" spans="14:31" x14ac:dyDescent="0.3">
      <c r="N231"/>
      <c r="O231"/>
      <c r="AD231"/>
      <c r="AE231"/>
    </row>
    <row r="232" spans="14:31" x14ac:dyDescent="0.3">
      <c r="N232"/>
      <c r="O232"/>
      <c r="AD232"/>
      <c r="AE232"/>
    </row>
    <row r="233" spans="14:31" x14ac:dyDescent="0.3">
      <c r="N233"/>
      <c r="O233"/>
      <c r="AD233"/>
      <c r="AE233"/>
    </row>
    <row r="234" spans="14:31" x14ac:dyDescent="0.3">
      <c r="N234"/>
      <c r="O234"/>
      <c r="AD234"/>
      <c r="AE234"/>
    </row>
    <row r="235" spans="14:31" x14ac:dyDescent="0.3">
      <c r="N235"/>
      <c r="O235"/>
      <c r="AD235"/>
      <c r="AE235"/>
    </row>
    <row r="236" spans="14:31" x14ac:dyDescent="0.3">
      <c r="N236"/>
      <c r="O236"/>
      <c r="AD236"/>
      <c r="AE236"/>
    </row>
    <row r="237" spans="14:31" x14ac:dyDescent="0.3">
      <c r="N237"/>
      <c r="O237"/>
      <c r="AD237"/>
      <c r="AE237"/>
    </row>
    <row r="238" spans="14:31" x14ac:dyDescent="0.3">
      <c r="N238"/>
      <c r="O238"/>
      <c r="AD238"/>
      <c r="AE238"/>
    </row>
    <row r="239" spans="14:31" x14ac:dyDescent="0.3">
      <c r="N239"/>
      <c r="O239"/>
      <c r="AD239"/>
      <c r="AE239"/>
    </row>
    <row r="240" spans="14:31" x14ac:dyDescent="0.3">
      <c r="N240"/>
      <c r="O240"/>
      <c r="AD240"/>
      <c r="AE240"/>
    </row>
    <row r="241" spans="14:31" x14ac:dyDescent="0.3">
      <c r="N241"/>
      <c r="O241"/>
      <c r="AD241"/>
      <c r="AE241"/>
    </row>
    <row r="242" spans="14:31" x14ac:dyDescent="0.3">
      <c r="N242"/>
      <c r="O242"/>
      <c r="AD242"/>
      <c r="AE242"/>
    </row>
    <row r="243" spans="14:31" x14ac:dyDescent="0.3">
      <c r="N243"/>
      <c r="O243"/>
      <c r="AD243"/>
      <c r="AE243"/>
    </row>
    <row r="244" spans="14:31" x14ac:dyDescent="0.3">
      <c r="N244"/>
      <c r="O244"/>
      <c r="AD244"/>
      <c r="AE244"/>
    </row>
    <row r="245" spans="14:31" x14ac:dyDescent="0.3">
      <c r="N245"/>
      <c r="O245"/>
      <c r="AD245"/>
      <c r="AE245"/>
    </row>
    <row r="246" spans="14:31" x14ac:dyDescent="0.3">
      <c r="N246"/>
      <c r="O246"/>
      <c r="AD246"/>
      <c r="AE246"/>
    </row>
    <row r="247" spans="14:31" x14ac:dyDescent="0.3">
      <c r="N247"/>
      <c r="O247"/>
      <c r="AD247"/>
      <c r="AE247"/>
    </row>
    <row r="248" spans="14:31" x14ac:dyDescent="0.3">
      <c r="N248"/>
      <c r="O248"/>
      <c r="AD248"/>
      <c r="AE248"/>
    </row>
    <row r="249" spans="14:31" x14ac:dyDescent="0.3">
      <c r="N249"/>
      <c r="O249"/>
      <c r="AD249"/>
      <c r="AE249"/>
    </row>
    <row r="250" spans="14:31" x14ac:dyDescent="0.3">
      <c r="N250"/>
      <c r="O250"/>
      <c r="AD250"/>
      <c r="AE250"/>
    </row>
    <row r="251" spans="14:31" x14ac:dyDescent="0.3">
      <c r="N251"/>
      <c r="O251"/>
      <c r="AD251"/>
      <c r="AE251"/>
    </row>
    <row r="252" spans="14:31" x14ac:dyDescent="0.3">
      <c r="N252"/>
      <c r="O252"/>
      <c r="AD252"/>
      <c r="AE252"/>
    </row>
    <row r="253" spans="14:31" x14ac:dyDescent="0.3">
      <c r="N253"/>
      <c r="O253"/>
      <c r="AD253"/>
      <c r="AE253"/>
    </row>
    <row r="254" spans="14:31" x14ac:dyDescent="0.3">
      <c r="N254"/>
      <c r="O254"/>
      <c r="AD254"/>
      <c r="AE254"/>
    </row>
    <row r="255" spans="14:31" x14ac:dyDescent="0.3">
      <c r="N255"/>
      <c r="O255"/>
      <c r="AD255"/>
      <c r="AE255"/>
    </row>
    <row r="256" spans="14:31" x14ac:dyDescent="0.3">
      <c r="N256"/>
      <c r="O256"/>
      <c r="AD256"/>
      <c r="AE256"/>
    </row>
    <row r="257" spans="14:31" x14ac:dyDescent="0.3">
      <c r="N257"/>
      <c r="O257"/>
      <c r="AD257"/>
      <c r="AE257"/>
    </row>
    <row r="258" spans="14:31" x14ac:dyDescent="0.3">
      <c r="N258"/>
      <c r="O258"/>
      <c r="AD258"/>
      <c r="AE258"/>
    </row>
    <row r="259" spans="14:31" x14ac:dyDescent="0.3">
      <c r="N259"/>
      <c r="O259"/>
      <c r="AD259"/>
      <c r="AE259"/>
    </row>
    <row r="260" spans="14:31" x14ac:dyDescent="0.3">
      <c r="N260"/>
      <c r="O260"/>
      <c r="AD260"/>
      <c r="AE260"/>
    </row>
    <row r="261" spans="14:31" x14ac:dyDescent="0.3">
      <c r="N261"/>
      <c r="O261"/>
      <c r="AD261"/>
      <c r="AE261"/>
    </row>
    <row r="262" spans="14:31" x14ac:dyDescent="0.3">
      <c r="N262"/>
      <c r="O262"/>
      <c r="AD262"/>
      <c r="AE262"/>
    </row>
    <row r="263" spans="14:31" x14ac:dyDescent="0.3">
      <c r="N263"/>
      <c r="O263"/>
      <c r="AD263"/>
      <c r="AE263"/>
    </row>
    <row r="264" spans="14:31" x14ac:dyDescent="0.3">
      <c r="N264"/>
      <c r="O264"/>
      <c r="AD264"/>
      <c r="AE264"/>
    </row>
    <row r="265" spans="14:31" x14ac:dyDescent="0.3">
      <c r="N265"/>
      <c r="O265"/>
      <c r="AD265"/>
      <c r="AE265"/>
    </row>
    <row r="266" spans="14:31" x14ac:dyDescent="0.3">
      <c r="N266"/>
      <c r="O266"/>
      <c r="AD266"/>
      <c r="AE266"/>
    </row>
    <row r="267" spans="14:31" x14ac:dyDescent="0.3">
      <c r="N267"/>
      <c r="O267"/>
      <c r="AD267"/>
      <c r="AE267"/>
    </row>
    <row r="268" spans="14:31" x14ac:dyDescent="0.3">
      <c r="N268"/>
      <c r="O268"/>
      <c r="AD268"/>
      <c r="AE268"/>
    </row>
    <row r="269" spans="14:31" x14ac:dyDescent="0.3">
      <c r="N269"/>
      <c r="O269"/>
      <c r="AD269"/>
      <c r="AE269"/>
    </row>
    <row r="270" spans="14:31" x14ac:dyDescent="0.3">
      <c r="N270"/>
      <c r="O270"/>
      <c r="AD270"/>
      <c r="AE270"/>
    </row>
    <row r="271" spans="14:31" x14ac:dyDescent="0.3">
      <c r="N271"/>
      <c r="O271"/>
      <c r="AD271"/>
      <c r="AE271"/>
    </row>
    <row r="272" spans="14:31" x14ac:dyDescent="0.3">
      <c r="N272"/>
      <c r="O272"/>
      <c r="AD272"/>
      <c r="AE272"/>
    </row>
    <row r="273" spans="14:31" x14ac:dyDescent="0.3">
      <c r="N273"/>
      <c r="O273"/>
      <c r="AD273"/>
      <c r="AE273"/>
    </row>
    <row r="274" spans="14:31" x14ac:dyDescent="0.3">
      <c r="N274"/>
      <c r="O274"/>
      <c r="AD274"/>
      <c r="AE274"/>
    </row>
    <row r="275" spans="14:31" x14ac:dyDescent="0.3">
      <c r="N275"/>
      <c r="O275"/>
      <c r="AD275"/>
      <c r="AE275"/>
    </row>
    <row r="276" spans="14:31" x14ac:dyDescent="0.3">
      <c r="N276"/>
      <c r="O276"/>
      <c r="AD276"/>
      <c r="AE276"/>
    </row>
    <row r="277" spans="14:31" x14ac:dyDescent="0.3">
      <c r="N277"/>
      <c r="O277"/>
      <c r="AD277"/>
      <c r="AE277"/>
    </row>
    <row r="278" spans="14:31" x14ac:dyDescent="0.3">
      <c r="N278"/>
      <c r="O278"/>
      <c r="AD278"/>
      <c r="AE278"/>
    </row>
    <row r="279" spans="14:31" x14ac:dyDescent="0.3">
      <c r="N279"/>
      <c r="O279"/>
      <c r="AD279"/>
      <c r="AE279"/>
    </row>
    <row r="280" spans="14:31" x14ac:dyDescent="0.3">
      <c r="N280"/>
      <c r="O280"/>
      <c r="AD280"/>
      <c r="AE280"/>
    </row>
    <row r="281" spans="14:31" x14ac:dyDescent="0.3">
      <c r="N281"/>
      <c r="O281"/>
      <c r="AD281"/>
      <c r="AE281"/>
    </row>
    <row r="282" spans="14:31" x14ac:dyDescent="0.3">
      <c r="N282"/>
      <c r="O282"/>
      <c r="AD282"/>
      <c r="AE282"/>
    </row>
    <row r="283" spans="14:31" x14ac:dyDescent="0.3">
      <c r="N283"/>
      <c r="O283"/>
      <c r="AD283"/>
      <c r="AE283"/>
    </row>
    <row r="284" spans="14:31" x14ac:dyDescent="0.3">
      <c r="N284"/>
      <c r="O284"/>
      <c r="AD284"/>
      <c r="AE284"/>
    </row>
    <row r="285" spans="14:31" x14ac:dyDescent="0.3">
      <c r="N285"/>
      <c r="O285"/>
      <c r="AD285"/>
      <c r="AE285"/>
    </row>
    <row r="286" spans="14:31" x14ac:dyDescent="0.3">
      <c r="N286"/>
      <c r="O286"/>
      <c r="AD286"/>
      <c r="AE286"/>
    </row>
    <row r="287" spans="14:31" x14ac:dyDescent="0.3">
      <c r="N287"/>
      <c r="O287"/>
      <c r="AD287"/>
      <c r="AE287"/>
    </row>
    <row r="288" spans="14:31" x14ac:dyDescent="0.3">
      <c r="N288"/>
      <c r="O288"/>
      <c r="AD288"/>
      <c r="AE288"/>
    </row>
    <row r="289" spans="14:31" x14ac:dyDescent="0.3">
      <c r="N289"/>
      <c r="O289"/>
      <c r="AD289"/>
      <c r="AE289"/>
    </row>
    <row r="290" spans="14:31" x14ac:dyDescent="0.3">
      <c r="N290"/>
      <c r="O290"/>
      <c r="AD290"/>
      <c r="AE290"/>
    </row>
    <row r="291" spans="14:31" x14ac:dyDescent="0.3">
      <c r="N291"/>
      <c r="O291"/>
      <c r="AD291"/>
      <c r="AE291"/>
    </row>
    <row r="292" spans="14:31" x14ac:dyDescent="0.3">
      <c r="N292"/>
      <c r="O292"/>
      <c r="AD292"/>
      <c r="AE292"/>
    </row>
    <row r="293" spans="14:31" x14ac:dyDescent="0.3">
      <c r="N293"/>
      <c r="O293"/>
      <c r="AD293"/>
      <c r="AE293"/>
    </row>
    <row r="294" spans="14:31" x14ac:dyDescent="0.3">
      <c r="N294"/>
      <c r="O294"/>
      <c r="AD294"/>
      <c r="AE294"/>
    </row>
    <row r="295" spans="14:31" x14ac:dyDescent="0.3">
      <c r="N295"/>
      <c r="O295"/>
      <c r="AD295"/>
      <c r="AE295"/>
    </row>
    <row r="296" spans="14:31" x14ac:dyDescent="0.3">
      <c r="N296"/>
      <c r="O296"/>
      <c r="AD296"/>
      <c r="AE296"/>
    </row>
    <row r="297" spans="14:31" x14ac:dyDescent="0.3">
      <c r="N297"/>
      <c r="O297"/>
      <c r="AD297"/>
      <c r="AE297"/>
    </row>
    <row r="298" spans="14:31" x14ac:dyDescent="0.3">
      <c r="N298"/>
      <c r="O298"/>
      <c r="AD298"/>
      <c r="AE298"/>
    </row>
    <row r="299" spans="14:31" x14ac:dyDescent="0.3">
      <c r="N299"/>
      <c r="O299"/>
      <c r="AD299"/>
      <c r="AE299"/>
    </row>
    <row r="300" spans="14:31" x14ac:dyDescent="0.3">
      <c r="N300"/>
      <c r="O300"/>
      <c r="AD300"/>
      <c r="AE300"/>
    </row>
    <row r="301" spans="14:31" x14ac:dyDescent="0.3">
      <c r="N301"/>
      <c r="O301"/>
      <c r="AD301"/>
      <c r="AE301"/>
    </row>
    <row r="302" spans="14:31" x14ac:dyDescent="0.3">
      <c r="N302"/>
      <c r="O302"/>
      <c r="AD302"/>
      <c r="AE302"/>
    </row>
    <row r="303" spans="14:31" x14ac:dyDescent="0.3">
      <c r="N303"/>
      <c r="O303"/>
      <c r="AD303"/>
      <c r="AE303"/>
    </row>
    <row r="304" spans="14:31" x14ac:dyDescent="0.3">
      <c r="N304"/>
      <c r="O304"/>
      <c r="AD304"/>
      <c r="AE304"/>
    </row>
    <row r="305" spans="14:31" x14ac:dyDescent="0.3">
      <c r="N305"/>
      <c r="O305"/>
      <c r="AD305"/>
      <c r="AE305"/>
    </row>
    <row r="306" spans="14:31" x14ac:dyDescent="0.3">
      <c r="N306"/>
      <c r="O306"/>
      <c r="AD306"/>
      <c r="AE306"/>
    </row>
    <row r="307" spans="14:31" x14ac:dyDescent="0.3">
      <c r="N307"/>
      <c r="O307"/>
      <c r="AD307"/>
      <c r="AE307"/>
    </row>
    <row r="308" spans="14:31" x14ac:dyDescent="0.3">
      <c r="N308"/>
      <c r="O308"/>
      <c r="AD308"/>
      <c r="AE308"/>
    </row>
    <row r="309" spans="14:31" x14ac:dyDescent="0.3">
      <c r="N309"/>
      <c r="O309"/>
      <c r="AD309"/>
      <c r="AE309"/>
    </row>
    <row r="310" spans="14:31" x14ac:dyDescent="0.3">
      <c r="N310"/>
      <c r="O310"/>
      <c r="AD310"/>
      <c r="AE310"/>
    </row>
    <row r="311" spans="14:31" x14ac:dyDescent="0.3">
      <c r="N311"/>
      <c r="O311"/>
      <c r="AD311"/>
      <c r="AE311"/>
    </row>
    <row r="312" spans="14:31" x14ac:dyDescent="0.3">
      <c r="N312"/>
      <c r="O312"/>
      <c r="AD312"/>
      <c r="AE312"/>
    </row>
    <row r="313" spans="14:31" x14ac:dyDescent="0.3">
      <c r="N313"/>
      <c r="O313"/>
      <c r="AD313"/>
      <c r="AE313"/>
    </row>
    <row r="314" spans="14:31" x14ac:dyDescent="0.3">
      <c r="N314"/>
      <c r="O314"/>
      <c r="AD314"/>
      <c r="AE314"/>
    </row>
    <row r="315" spans="14:31" x14ac:dyDescent="0.3">
      <c r="N315"/>
      <c r="O315"/>
      <c r="AD315"/>
      <c r="AE315"/>
    </row>
    <row r="316" spans="14:31" x14ac:dyDescent="0.3">
      <c r="N316"/>
      <c r="O316"/>
      <c r="AD316"/>
      <c r="AE316"/>
    </row>
    <row r="317" spans="14:31" x14ac:dyDescent="0.3">
      <c r="N317"/>
      <c r="O317"/>
      <c r="AD317"/>
      <c r="AE317"/>
    </row>
    <row r="318" spans="14:31" x14ac:dyDescent="0.3">
      <c r="N318"/>
      <c r="O318"/>
      <c r="AD318"/>
      <c r="AE318"/>
    </row>
    <row r="319" spans="14:31" x14ac:dyDescent="0.3">
      <c r="N319"/>
      <c r="O319"/>
      <c r="AD319"/>
      <c r="AE319"/>
    </row>
    <row r="320" spans="14:31" x14ac:dyDescent="0.3">
      <c r="N320"/>
      <c r="O320"/>
      <c r="AD320"/>
      <c r="AE320"/>
    </row>
    <row r="321" spans="14:31" x14ac:dyDescent="0.3">
      <c r="N321"/>
      <c r="O321"/>
      <c r="AD321"/>
      <c r="AE321"/>
    </row>
    <row r="322" spans="14:31" x14ac:dyDescent="0.3">
      <c r="N322"/>
      <c r="O322"/>
      <c r="AD322"/>
      <c r="AE322"/>
    </row>
    <row r="323" spans="14:31" x14ac:dyDescent="0.3">
      <c r="N323"/>
      <c r="O323"/>
      <c r="AD323"/>
      <c r="AE323"/>
    </row>
    <row r="324" spans="14:31" x14ac:dyDescent="0.3">
      <c r="N324"/>
      <c r="O324"/>
      <c r="AD324"/>
      <c r="AE324"/>
    </row>
    <row r="325" spans="14:31" x14ac:dyDescent="0.3">
      <c r="N325"/>
      <c r="O325"/>
      <c r="AD325"/>
      <c r="AE325"/>
    </row>
    <row r="326" spans="14:31" x14ac:dyDescent="0.3">
      <c r="N326"/>
      <c r="O326"/>
      <c r="AD326"/>
      <c r="AE326"/>
    </row>
    <row r="327" spans="14:31" x14ac:dyDescent="0.3">
      <c r="N327"/>
      <c r="O327"/>
      <c r="AD327"/>
      <c r="AE327"/>
    </row>
    <row r="328" spans="14:31" x14ac:dyDescent="0.3">
      <c r="N328"/>
      <c r="O328"/>
      <c r="AD328"/>
      <c r="AE328"/>
    </row>
    <row r="329" spans="14:31" x14ac:dyDescent="0.3">
      <c r="N329"/>
      <c r="O329"/>
      <c r="AD329"/>
      <c r="AE329"/>
    </row>
    <row r="330" spans="14:31" x14ac:dyDescent="0.3">
      <c r="N330"/>
      <c r="O330"/>
      <c r="AD330"/>
      <c r="AE330"/>
    </row>
    <row r="331" spans="14:31" x14ac:dyDescent="0.3">
      <c r="N331"/>
      <c r="O331"/>
      <c r="AD331"/>
      <c r="AE331"/>
    </row>
    <row r="332" spans="14:31" x14ac:dyDescent="0.3">
      <c r="N332"/>
      <c r="O332"/>
      <c r="AD332"/>
      <c r="AE332"/>
    </row>
    <row r="333" spans="14:31" x14ac:dyDescent="0.3">
      <c r="N333"/>
      <c r="O333"/>
      <c r="AD333"/>
      <c r="AE333"/>
    </row>
    <row r="334" spans="14:31" x14ac:dyDescent="0.3">
      <c r="N334"/>
      <c r="O334"/>
      <c r="AD334"/>
      <c r="AE334"/>
    </row>
    <row r="335" spans="14:31" x14ac:dyDescent="0.3">
      <c r="N335"/>
      <c r="O335"/>
      <c r="AD335"/>
      <c r="AE335"/>
    </row>
    <row r="336" spans="14:31" x14ac:dyDescent="0.3">
      <c r="N336"/>
      <c r="O336"/>
      <c r="AD336"/>
      <c r="AE336"/>
    </row>
    <row r="337" spans="14:31" x14ac:dyDescent="0.3">
      <c r="N337"/>
      <c r="O337"/>
      <c r="AD337"/>
      <c r="AE337"/>
    </row>
    <row r="338" spans="14:31" x14ac:dyDescent="0.3">
      <c r="N338"/>
      <c r="O338"/>
      <c r="AD338"/>
      <c r="AE338"/>
    </row>
    <row r="339" spans="14:31" x14ac:dyDescent="0.3">
      <c r="N339"/>
      <c r="O339"/>
      <c r="AD339"/>
      <c r="AE339"/>
    </row>
    <row r="340" spans="14:31" x14ac:dyDescent="0.3">
      <c r="N340"/>
      <c r="O340"/>
      <c r="AD340"/>
      <c r="AE340"/>
    </row>
    <row r="341" spans="14:31" x14ac:dyDescent="0.3">
      <c r="N341"/>
      <c r="O341"/>
      <c r="AD341"/>
      <c r="AE341"/>
    </row>
    <row r="342" spans="14:31" x14ac:dyDescent="0.3">
      <c r="N342"/>
      <c r="O342"/>
      <c r="AD342"/>
      <c r="AE342"/>
    </row>
    <row r="343" spans="14:31" x14ac:dyDescent="0.3">
      <c r="N343"/>
      <c r="O343"/>
      <c r="AD343"/>
      <c r="AE343"/>
    </row>
    <row r="344" spans="14:31" x14ac:dyDescent="0.3">
      <c r="N344"/>
      <c r="O344"/>
      <c r="AD344"/>
      <c r="AE344"/>
    </row>
    <row r="345" spans="14:31" x14ac:dyDescent="0.3">
      <c r="N345"/>
      <c r="O345"/>
      <c r="AD345"/>
      <c r="AE345"/>
    </row>
    <row r="346" spans="14:31" x14ac:dyDescent="0.3">
      <c r="N346"/>
      <c r="O346"/>
      <c r="AD346"/>
      <c r="AE346"/>
    </row>
    <row r="347" spans="14:31" x14ac:dyDescent="0.3">
      <c r="N347"/>
      <c r="O347"/>
      <c r="AD347"/>
      <c r="AE347"/>
    </row>
    <row r="348" spans="14:31" x14ac:dyDescent="0.3">
      <c r="N348"/>
      <c r="O348"/>
      <c r="AD348"/>
      <c r="AE348"/>
    </row>
    <row r="349" spans="14:31" x14ac:dyDescent="0.3">
      <c r="N349"/>
      <c r="O349"/>
      <c r="AD349"/>
      <c r="AE349"/>
    </row>
    <row r="350" spans="14:31" x14ac:dyDescent="0.3">
      <c r="N350"/>
      <c r="O350"/>
      <c r="AD350"/>
      <c r="AE350"/>
    </row>
    <row r="351" spans="14:31" x14ac:dyDescent="0.3">
      <c r="N351"/>
      <c r="O351"/>
      <c r="AD351"/>
      <c r="AE351"/>
    </row>
    <row r="352" spans="14:31" x14ac:dyDescent="0.3">
      <c r="N352"/>
      <c r="O352"/>
      <c r="AD352"/>
      <c r="AE352"/>
    </row>
    <row r="353" spans="14:31" x14ac:dyDescent="0.3">
      <c r="N353"/>
      <c r="O353"/>
      <c r="AD353"/>
      <c r="AE353"/>
    </row>
    <row r="354" spans="14:31" x14ac:dyDescent="0.3">
      <c r="N354"/>
      <c r="O354"/>
      <c r="AD354"/>
      <c r="AE354"/>
    </row>
    <row r="355" spans="14:31" x14ac:dyDescent="0.3">
      <c r="N355"/>
      <c r="O355"/>
      <c r="AD355"/>
      <c r="AE355"/>
    </row>
    <row r="356" spans="14:31" x14ac:dyDescent="0.3">
      <c r="N356"/>
      <c r="O356"/>
      <c r="AD356"/>
      <c r="AE356"/>
    </row>
    <row r="357" spans="14:31" x14ac:dyDescent="0.3">
      <c r="N357"/>
      <c r="O357"/>
      <c r="AD357"/>
      <c r="AE357"/>
    </row>
    <row r="358" spans="14:31" x14ac:dyDescent="0.3">
      <c r="N358"/>
      <c r="O358"/>
      <c r="AD358"/>
      <c r="AE358"/>
    </row>
    <row r="359" spans="14:31" x14ac:dyDescent="0.3">
      <c r="N359"/>
      <c r="O359"/>
      <c r="AD359"/>
      <c r="AE359"/>
    </row>
    <row r="360" spans="14:31" x14ac:dyDescent="0.3">
      <c r="N360"/>
      <c r="O360"/>
      <c r="AD360"/>
      <c r="AE360"/>
    </row>
    <row r="361" spans="14:31" x14ac:dyDescent="0.3">
      <c r="N361"/>
      <c r="O361"/>
      <c r="AD361"/>
      <c r="AE361"/>
    </row>
    <row r="362" spans="14:31" x14ac:dyDescent="0.3">
      <c r="N362"/>
      <c r="O362"/>
      <c r="AD362"/>
      <c r="AE362"/>
    </row>
    <row r="363" spans="14:31" x14ac:dyDescent="0.3">
      <c r="N363"/>
      <c r="O363"/>
      <c r="AD363"/>
      <c r="AE363"/>
    </row>
    <row r="364" spans="14:31" x14ac:dyDescent="0.3">
      <c r="N364"/>
      <c r="O364"/>
      <c r="AD364"/>
      <c r="AE364"/>
    </row>
    <row r="365" spans="14:31" x14ac:dyDescent="0.3">
      <c r="N365"/>
      <c r="O365"/>
      <c r="AD365"/>
      <c r="AE365"/>
    </row>
    <row r="366" spans="14:31" x14ac:dyDescent="0.3">
      <c r="N366"/>
      <c r="O366"/>
      <c r="AD366"/>
      <c r="AE366"/>
    </row>
    <row r="367" spans="14:31" x14ac:dyDescent="0.3">
      <c r="N367"/>
      <c r="O367"/>
      <c r="AD367"/>
      <c r="AE367"/>
    </row>
    <row r="368" spans="14:31" x14ac:dyDescent="0.3">
      <c r="N368"/>
      <c r="O368"/>
      <c r="AD368"/>
      <c r="AE368"/>
    </row>
    <row r="369" spans="14:31" x14ac:dyDescent="0.3">
      <c r="N369"/>
      <c r="O369"/>
      <c r="AD369"/>
      <c r="AE369"/>
    </row>
    <row r="370" spans="14:31" x14ac:dyDescent="0.3">
      <c r="N370"/>
      <c r="O370"/>
      <c r="AD370"/>
      <c r="AE370"/>
    </row>
    <row r="371" spans="14:31" x14ac:dyDescent="0.3">
      <c r="N371"/>
      <c r="O371"/>
      <c r="AD371"/>
      <c r="AE371"/>
    </row>
    <row r="372" spans="14:31" x14ac:dyDescent="0.3">
      <c r="N372"/>
      <c r="O372"/>
      <c r="AD372"/>
      <c r="AE372"/>
    </row>
    <row r="373" spans="14:31" x14ac:dyDescent="0.3">
      <c r="N373"/>
      <c r="O373"/>
      <c r="AD373"/>
      <c r="AE373"/>
    </row>
    <row r="374" spans="14:31" x14ac:dyDescent="0.3">
      <c r="N374"/>
      <c r="O374"/>
      <c r="AD374"/>
      <c r="AE374"/>
    </row>
    <row r="375" spans="14:31" x14ac:dyDescent="0.3">
      <c r="N375"/>
      <c r="O375"/>
      <c r="AD375"/>
      <c r="AE375"/>
    </row>
    <row r="376" spans="14:31" x14ac:dyDescent="0.3">
      <c r="N376"/>
      <c r="O376"/>
      <c r="AD376"/>
      <c r="AE376"/>
    </row>
    <row r="377" spans="14:31" x14ac:dyDescent="0.3">
      <c r="N377"/>
      <c r="O377"/>
      <c r="AD377"/>
      <c r="AE377"/>
    </row>
    <row r="378" spans="14:31" x14ac:dyDescent="0.3">
      <c r="N378"/>
      <c r="O378"/>
      <c r="AD378"/>
      <c r="AE378"/>
    </row>
    <row r="379" spans="14:31" x14ac:dyDescent="0.3">
      <c r="N379"/>
      <c r="O379"/>
      <c r="AD379"/>
      <c r="AE379"/>
    </row>
    <row r="380" spans="14:31" x14ac:dyDescent="0.3">
      <c r="N380"/>
      <c r="O380"/>
      <c r="AD380"/>
      <c r="AE380"/>
    </row>
    <row r="381" spans="14:31" x14ac:dyDescent="0.3">
      <c r="N381"/>
      <c r="O381"/>
      <c r="AD381"/>
      <c r="AE381"/>
    </row>
    <row r="382" spans="14:31" x14ac:dyDescent="0.3">
      <c r="N382"/>
      <c r="O382"/>
      <c r="AD382"/>
      <c r="AE382"/>
    </row>
    <row r="383" spans="14:31" x14ac:dyDescent="0.3">
      <c r="N383"/>
      <c r="O383"/>
      <c r="AD383"/>
      <c r="AE383"/>
    </row>
    <row r="384" spans="14:31" x14ac:dyDescent="0.3">
      <c r="N384"/>
      <c r="O384"/>
      <c r="AD384"/>
      <c r="AE384"/>
    </row>
    <row r="385" spans="14:31" x14ac:dyDescent="0.3">
      <c r="N385"/>
      <c r="O385"/>
      <c r="AD385"/>
      <c r="AE385"/>
    </row>
    <row r="386" spans="14:31" x14ac:dyDescent="0.3">
      <c r="N386"/>
      <c r="O386"/>
      <c r="AD386"/>
      <c r="AE386"/>
    </row>
    <row r="387" spans="14:31" x14ac:dyDescent="0.3">
      <c r="N387"/>
      <c r="O387"/>
      <c r="AD387"/>
      <c r="AE387"/>
    </row>
    <row r="388" spans="14:31" x14ac:dyDescent="0.3">
      <c r="N388"/>
      <c r="O388"/>
      <c r="AD388"/>
      <c r="AE388"/>
    </row>
    <row r="389" spans="14:31" x14ac:dyDescent="0.3">
      <c r="N389"/>
      <c r="O389"/>
      <c r="AD389"/>
      <c r="AE389"/>
    </row>
    <row r="390" spans="14:31" x14ac:dyDescent="0.3">
      <c r="N390"/>
      <c r="O390"/>
      <c r="AD390"/>
      <c r="AE390"/>
    </row>
    <row r="391" spans="14:31" x14ac:dyDescent="0.3">
      <c r="N391"/>
      <c r="O391"/>
      <c r="AD391"/>
      <c r="AE391"/>
    </row>
    <row r="392" spans="14:31" x14ac:dyDescent="0.3">
      <c r="N392"/>
      <c r="O392"/>
      <c r="AD392"/>
      <c r="AE392"/>
    </row>
    <row r="393" spans="14:31" x14ac:dyDescent="0.3">
      <c r="N393"/>
      <c r="O393"/>
      <c r="AD393"/>
      <c r="AE393"/>
    </row>
    <row r="394" spans="14:31" x14ac:dyDescent="0.3">
      <c r="N394"/>
      <c r="O394"/>
      <c r="AD394"/>
      <c r="AE394"/>
    </row>
    <row r="395" spans="14:31" x14ac:dyDescent="0.3">
      <c r="N395"/>
      <c r="O395"/>
      <c r="AD395"/>
      <c r="AE395"/>
    </row>
    <row r="396" spans="14:31" x14ac:dyDescent="0.3">
      <c r="N396"/>
      <c r="O396"/>
      <c r="AD396"/>
      <c r="AE396"/>
    </row>
    <row r="397" spans="14:31" x14ac:dyDescent="0.3">
      <c r="N397"/>
      <c r="O397"/>
      <c r="AD397"/>
      <c r="AE397"/>
    </row>
    <row r="398" spans="14:31" x14ac:dyDescent="0.3">
      <c r="N398"/>
      <c r="O398"/>
      <c r="AD398"/>
      <c r="AE398"/>
    </row>
    <row r="399" spans="14:31" x14ac:dyDescent="0.3">
      <c r="N399"/>
      <c r="O399"/>
      <c r="AD399"/>
      <c r="AE399"/>
    </row>
    <row r="400" spans="14:31" x14ac:dyDescent="0.3">
      <c r="N400"/>
      <c r="O400"/>
      <c r="AD400"/>
      <c r="AE400"/>
    </row>
    <row r="401" spans="14:31" x14ac:dyDescent="0.3">
      <c r="N401"/>
      <c r="O401"/>
      <c r="AD401"/>
      <c r="AE401"/>
    </row>
    <row r="402" spans="14:31" x14ac:dyDescent="0.3">
      <c r="N402"/>
      <c r="O402"/>
      <c r="AD402"/>
      <c r="AE402"/>
    </row>
    <row r="403" spans="14:31" x14ac:dyDescent="0.3">
      <c r="N403"/>
      <c r="O403"/>
      <c r="AD403"/>
      <c r="AE403"/>
    </row>
    <row r="404" spans="14:31" x14ac:dyDescent="0.3">
      <c r="N404"/>
      <c r="O404"/>
      <c r="AD404"/>
      <c r="AE404"/>
    </row>
    <row r="405" spans="14:31" x14ac:dyDescent="0.3">
      <c r="N405"/>
      <c r="O405"/>
      <c r="AD405"/>
      <c r="AE405"/>
    </row>
    <row r="406" spans="14:31" x14ac:dyDescent="0.3">
      <c r="N406"/>
      <c r="O406"/>
      <c r="AD406"/>
      <c r="AE406"/>
    </row>
    <row r="407" spans="14:31" x14ac:dyDescent="0.3">
      <c r="N407"/>
      <c r="O407"/>
      <c r="AD407"/>
      <c r="AE407"/>
    </row>
    <row r="408" spans="14:31" x14ac:dyDescent="0.3">
      <c r="N408"/>
      <c r="O408"/>
      <c r="AD408"/>
      <c r="AE408"/>
    </row>
    <row r="409" spans="14:31" x14ac:dyDescent="0.3">
      <c r="N409"/>
      <c r="O409"/>
      <c r="AD409"/>
      <c r="AE409"/>
    </row>
    <row r="410" spans="14:31" x14ac:dyDescent="0.3">
      <c r="N410"/>
      <c r="O410"/>
      <c r="AD410"/>
      <c r="AE410"/>
    </row>
    <row r="411" spans="14:31" x14ac:dyDescent="0.3">
      <c r="N411"/>
      <c r="O411"/>
      <c r="AD411"/>
      <c r="AE411"/>
    </row>
    <row r="412" spans="14:31" x14ac:dyDescent="0.3">
      <c r="N412"/>
      <c r="O412"/>
      <c r="AD412"/>
      <c r="AE412"/>
    </row>
    <row r="413" spans="14:31" x14ac:dyDescent="0.3">
      <c r="N413"/>
      <c r="O413"/>
      <c r="AD413"/>
      <c r="AE413"/>
    </row>
    <row r="414" spans="14:31" x14ac:dyDescent="0.3">
      <c r="N414"/>
      <c r="O414"/>
      <c r="AD414"/>
      <c r="AE414"/>
    </row>
    <row r="415" spans="14:31" x14ac:dyDescent="0.3">
      <c r="N415"/>
      <c r="O415"/>
      <c r="AD415"/>
      <c r="AE415"/>
    </row>
    <row r="416" spans="14:31" x14ac:dyDescent="0.3">
      <c r="N416"/>
      <c r="O416"/>
      <c r="AD416"/>
      <c r="AE416"/>
    </row>
    <row r="417" spans="14:31" x14ac:dyDescent="0.3">
      <c r="N417"/>
      <c r="O417"/>
      <c r="AD417"/>
      <c r="AE417"/>
    </row>
    <row r="418" spans="14:31" x14ac:dyDescent="0.3">
      <c r="N418"/>
      <c r="O418"/>
      <c r="AD418"/>
      <c r="AE418"/>
    </row>
    <row r="419" spans="14:31" x14ac:dyDescent="0.3">
      <c r="N419"/>
      <c r="O419"/>
      <c r="AD419"/>
      <c r="AE419"/>
    </row>
    <row r="420" spans="14:31" x14ac:dyDescent="0.3">
      <c r="N420"/>
      <c r="O420"/>
      <c r="AD420"/>
      <c r="AE420"/>
    </row>
    <row r="421" spans="14:31" x14ac:dyDescent="0.3">
      <c r="N421"/>
      <c r="O421"/>
      <c r="AD421"/>
      <c r="AE421"/>
    </row>
    <row r="422" spans="14:31" x14ac:dyDescent="0.3">
      <c r="N422"/>
      <c r="O422"/>
      <c r="AD422"/>
      <c r="AE422"/>
    </row>
    <row r="423" spans="14:31" x14ac:dyDescent="0.3">
      <c r="N423"/>
      <c r="O423"/>
      <c r="AD423"/>
      <c r="AE423"/>
    </row>
    <row r="424" spans="14:31" x14ac:dyDescent="0.3">
      <c r="N424"/>
      <c r="O424"/>
      <c r="AD424"/>
      <c r="AE424"/>
    </row>
    <row r="425" spans="14:31" x14ac:dyDescent="0.3">
      <c r="N425"/>
      <c r="O425"/>
      <c r="AD425"/>
      <c r="AE425"/>
    </row>
    <row r="426" spans="14:31" x14ac:dyDescent="0.3">
      <c r="N426"/>
      <c r="O426"/>
      <c r="AD426"/>
      <c r="AE426"/>
    </row>
    <row r="427" spans="14:31" x14ac:dyDescent="0.3">
      <c r="N427"/>
      <c r="O427"/>
      <c r="AD427"/>
      <c r="AE427"/>
    </row>
    <row r="428" spans="14:31" x14ac:dyDescent="0.3">
      <c r="N428"/>
      <c r="O428"/>
      <c r="AD428"/>
      <c r="AE428"/>
    </row>
    <row r="429" spans="14:31" x14ac:dyDescent="0.3">
      <c r="N429"/>
      <c r="O429"/>
      <c r="AD429"/>
      <c r="AE429"/>
    </row>
    <row r="430" spans="14:31" x14ac:dyDescent="0.3">
      <c r="N430"/>
      <c r="O430"/>
      <c r="AD430"/>
      <c r="AE430"/>
    </row>
    <row r="431" spans="14:31" x14ac:dyDescent="0.3">
      <c r="N431"/>
      <c r="O431"/>
      <c r="AD431"/>
      <c r="AE431"/>
    </row>
    <row r="432" spans="14:31" x14ac:dyDescent="0.3">
      <c r="N432"/>
      <c r="O432"/>
      <c r="AD432"/>
      <c r="AE432"/>
    </row>
    <row r="433" spans="14:31" x14ac:dyDescent="0.3">
      <c r="N433"/>
      <c r="O433"/>
      <c r="AD433"/>
      <c r="AE433"/>
    </row>
    <row r="434" spans="14:31" x14ac:dyDescent="0.3">
      <c r="N434"/>
      <c r="O434"/>
      <c r="AD434"/>
      <c r="AE434"/>
    </row>
    <row r="435" spans="14:31" x14ac:dyDescent="0.3">
      <c r="N435"/>
      <c r="O435"/>
      <c r="AD435"/>
      <c r="AE435"/>
    </row>
    <row r="436" spans="14:31" x14ac:dyDescent="0.3">
      <c r="N436"/>
      <c r="O436"/>
      <c r="AD436"/>
      <c r="AE436"/>
    </row>
    <row r="437" spans="14:31" x14ac:dyDescent="0.3">
      <c r="N437"/>
      <c r="O437"/>
      <c r="AD437"/>
      <c r="AE437"/>
    </row>
    <row r="438" spans="14:31" x14ac:dyDescent="0.3">
      <c r="N438"/>
      <c r="O438"/>
      <c r="AD438"/>
      <c r="AE438"/>
    </row>
    <row r="439" spans="14:31" x14ac:dyDescent="0.3">
      <c r="N439"/>
      <c r="O439"/>
      <c r="AD439"/>
      <c r="AE439"/>
    </row>
    <row r="440" spans="14:31" x14ac:dyDescent="0.3">
      <c r="N440"/>
      <c r="O440"/>
      <c r="AD440"/>
      <c r="AE440"/>
    </row>
    <row r="441" spans="14:31" x14ac:dyDescent="0.3">
      <c r="N441"/>
      <c r="O441"/>
      <c r="AD441"/>
      <c r="AE441"/>
    </row>
    <row r="442" spans="14:31" x14ac:dyDescent="0.3">
      <c r="N442"/>
      <c r="O442"/>
      <c r="AD442"/>
      <c r="AE442"/>
    </row>
    <row r="443" spans="14:31" x14ac:dyDescent="0.3">
      <c r="N443"/>
      <c r="O443"/>
      <c r="AD443"/>
      <c r="AE443"/>
    </row>
    <row r="444" spans="14:31" x14ac:dyDescent="0.3">
      <c r="N444"/>
      <c r="O444"/>
      <c r="AD444"/>
      <c r="AE444"/>
    </row>
    <row r="445" spans="14:31" x14ac:dyDescent="0.3">
      <c r="N445"/>
      <c r="O445"/>
      <c r="AD445"/>
      <c r="AE445"/>
    </row>
    <row r="446" spans="14:31" x14ac:dyDescent="0.3">
      <c r="N446"/>
      <c r="O446"/>
      <c r="AD446"/>
      <c r="AE446"/>
    </row>
    <row r="447" spans="14:31" x14ac:dyDescent="0.3">
      <c r="N447"/>
      <c r="O447"/>
      <c r="AD447"/>
      <c r="AE447"/>
    </row>
    <row r="448" spans="14:31" x14ac:dyDescent="0.3">
      <c r="N448"/>
      <c r="O448"/>
      <c r="AD448"/>
      <c r="AE448"/>
    </row>
    <row r="449" spans="14:31" x14ac:dyDescent="0.3">
      <c r="N449"/>
      <c r="O449"/>
      <c r="AD449"/>
      <c r="AE449"/>
    </row>
    <row r="450" spans="14:31" x14ac:dyDescent="0.3">
      <c r="N450"/>
      <c r="O450"/>
      <c r="AD450"/>
      <c r="AE450"/>
    </row>
    <row r="451" spans="14:31" x14ac:dyDescent="0.3">
      <c r="N451"/>
      <c r="O451"/>
      <c r="AD451"/>
      <c r="AE451"/>
    </row>
    <row r="452" spans="14:31" x14ac:dyDescent="0.3">
      <c r="N452"/>
      <c r="O452"/>
      <c r="AD452"/>
      <c r="AE452"/>
    </row>
    <row r="453" spans="14:31" x14ac:dyDescent="0.3">
      <c r="N453"/>
      <c r="O453"/>
      <c r="AD453"/>
      <c r="AE453"/>
    </row>
    <row r="454" spans="14:31" x14ac:dyDescent="0.3">
      <c r="N454"/>
      <c r="O454"/>
      <c r="AD454"/>
      <c r="AE454"/>
    </row>
    <row r="455" spans="14:31" x14ac:dyDescent="0.3">
      <c r="N455"/>
      <c r="O455"/>
      <c r="AD455"/>
      <c r="AE455"/>
    </row>
    <row r="456" spans="14:31" x14ac:dyDescent="0.3">
      <c r="N456"/>
      <c r="O456"/>
      <c r="AD456"/>
      <c r="AE456"/>
    </row>
    <row r="457" spans="14:31" x14ac:dyDescent="0.3">
      <c r="N457"/>
      <c r="O457"/>
      <c r="AD457"/>
      <c r="AE457"/>
    </row>
    <row r="458" spans="14:31" x14ac:dyDescent="0.3">
      <c r="N458"/>
      <c r="O458"/>
      <c r="AD458"/>
      <c r="AE458"/>
    </row>
    <row r="459" spans="14:31" x14ac:dyDescent="0.3">
      <c r="N459"/>
      <c r="O459"/>
      <c r="AD459"/>
      <c r="AE459"/>
    </row>
    <row r="460" spans="14:31" x14ac:dyDescent="0.3">
      <c r="N460"/>
      <c r="O460"/>
      <c r="AD460"/>
      <c r="AE460"/>
    </row>
    <row r="461" spans="14:31" x14ac:dyDescent="0.3">
      <c r="N461"/>
      <c r="O461"/>
      <c r="AD461"/>
      <c r="AE461"/>
    </row>
    <row r="462" spans="14:31" x14ac:dyDescent="0.3">
      <c r="N462"/>
      <c r="O462"/>
      <c r="AD462"/>
      <c r="AE462"/>
    </row>
    <row r="463" spans="14:31" x14ac:dyDescent="0.3">
      <c r="N463"/>
      <c r="O463"/>
      <c r="AD463"/>
      <c r="AE463"/>
    </row>
    <row r="464" spans="14:31" x14ac:dyDescent="0.3">
      <c r="N464"/>
      <c r="O464"/>
      <c r="AD464"/>
      <c r="AE464"/>
    </row>
    <row r="465" spans="14:31" x14ac:dyDescent="0.3">
      <c r="N465"/>
      <c r="O465"/>
      <c r="AD465"/>
      <c r="AE465"/>
    </row>
    <row r="466" spans="14:31" x14ac:dyDescent="0.3">
      <c r="N466"/>
      <c r="O466"/>
      <c r="AD466"/>
      <c r="AE466"/>
    </row>
    <row r="467" spans="14:31" x14ac:dyDescent="0.3">
      <c r="N467"/>
      <c r="O467"/>
      <c r="AD467"/>
      <c r="AE467"/>
    </row>
    <row r="468" spans="14:31" x14ac:dyDescent="0.3">
      <c r="N468"/>
      <c r="O468"/>
      <c r="AD468"/>
      <c r="AE468"/>
    </row>
    <row r="469" spans="14:31" x14ac:dyDescent="0.3">
      <c r="N469"/>
      <c r="O469"/>
      <c r="AD469"/>
      <c r="AE469"/>
    </row>
    <row r="470" spans="14:31" x14ac:dyDescent="0.3">
      <c r="N470"/>
      <c r="O470"/>
      <c r="AD470"/>
      <c r="AE470"/>
    </row>
    <row r="471" spans="14:31" x14ac:dyDescent="0.3">
      <c r="N471"/>
      <c r="O471"/>
      <c r="AD471"/>
      <c r="AE471"/>
    </row>
    <row r="472" spans="14:31" x14ac:dyDescent="0.3">
      <c r="N472"/>
      <c r="O472"/>
      <c r="AD472"/>
      <c r="AE472"/>
    </row>
    <row r="473" spans="14:31" x14ac:dyDescent="0.3">
      <c r="N473"/>
      <c r="O473"/>
      <c r="AD473"/>
      <c r="AE473"/>
    </row>
    <row r="474" spans="14:31" x14ac:dyDescent="0.3">
      <c r="N474"/>
      <c r="O474"/>
      <c r="AD474"/>
      <c r="AE474"/>
    </row>
    <row r="475" spans="14:31" x14ac:dyDescent="0.3">
      <c r="N475"/>
      <c r="O475"/>
      <c r="AD475"/>
      <c r="AE475"/>
    </row>
    <row r="476" spans="14:31" x14ac:dyDescent="0.3">
      <c r="N476"/>
      <c r="O476"/>
      <c r="AD476"/>
      <c r="AE476"/>
    </row>
    <row r="477" spans="14:31" x14ac:dyDescent="0.3">
      <c r="N477"/>
      <c r="O477"/>
      <c r="AD477"/>
      <c r="AE477"/>
    </row>
    <row r="478" spans="14:31" x14ac:dyDescent="0.3">
      <c r="N478"/>
      <c r="O478"/>
      <c r="AD478"/>
      <c r="AE478"/>
    </row>
    <row r="479" spans="14:31" x14ac:dyDescent="0.3">
      <c r="N479"/>
      <c r="O479"/>
      <c r="AD479"/>
      <c r="AE479"/>
    </row>
    <row r="480" spans="14:31" x14ac:dyDescent="0.3">
      <c r="N480"/>
      <c r="O480"/>
      <c r="AD480"/>
      <c r="AE480"/>
    </row>
    <row r="481" spans="14:31" x14ac:dyDescent="0.3">
      <c r="N481"/>
      <c r="O481"/>
      <c r="AD481"/>
      <c r="AE481"/>
    </row>
    <row r="482" spans="14:31" x14ac:dyDescent="0.3">
      <c r="N482"/>
      <c r="O482"/>
      <c r="AD482"/>
      <c r="AE482"/>
    </row>
    <row r="483" spans="14:31" x14ac:dyDescent="0.3">
      <c r="N483"/>
      <c r="O483"/>
      <c r="AD483"/>
      <c r="AE483"/>
    </row>
    <row r="484" spans="14:31" x14ac:dyDescent="0.3">
      <c r="N484"/>
      <c r="O484"/>
      <c r="AD484"/>
      <c r="AE484"/>
    </row>
    <row r="485" spans="14:31" x14ac:dyDescent="0.3">
      <c r="N485"/>
      <c r="O485"/>
      <c r="AD485"/>
      <c r="AE485"/>
    </row>
    <row r="486" spans="14:31" x14ac:dyDescent="0.3">
      <c r="N486"/>
      <c r="O486"/>
      <c r="AD486"/>
      <c r="AE486"/>
    </row>
    <row r="487" spans="14:31" x14ac:dyDescent="0.3">
      <c r="N487"/>
      <c r="O487"/>
      <c r="AD487"/>
      <c r="AE487"/>
    </row>
    <row r="488" spans="14:31" x14ac:dyDescent="0.3">
      <c r="N488"/>
      <c r="O488"/>
      <c r="AD488"/>
      <c r="AE488"/>
    </row>
    <row r="489" spans="14:31" x14ac:dyDescent="0.3">
      <c r="N489"/>
      <c r="O489"/>
      <c r="AD489"/>
      <c r="AE489"/>
    </row>
    <row r="490" spans="14:31" x14ac:dyDescent="0.3">
      <c r="N490"/>
      <c r="O490"/>
      <c r="AD490"/>
      <c r="AE490"/>
    </row>
    <row r="491" spans="14:31" x14ac:dyDescent="0.3">
      <c r="N491"/>
      <c r="O491"/>
      <c r="AD491"/>
      <c r="AE491"/>
    </row>
    <row r="492" spans="14:31" x14ac:dyDescent="0.3">
      <c r="N492"/>
      <c r="O492"/>
      <c r="AD492"/>
      <c r="AE492"/>
    </row>
    <row r="493" spans="14:31" x14ac:dyDescent="0.3">
      <c r="N493"/>
      <c r="O493"/>
      <c r="AD493"/>
      <c r="AE493"/>
    </row>
    <row r="494" spans="14:31" x14ac:dyDescent="0.3">
      <c r="N494"/>
      <c r="O494"/>
      <c r="AD494"/>
      <c r="AE494"/>
    </row>
    <row r="495" spans="14:31" x14ac:dyDescent="0.3">
      <c r="N495"/>
      <c r="O495"/>
      <c r="AD495"/>
      <c r="AE495"/>
    </row>
    <row r="496" spans="14:31" x14ac:dyDescent="0.3">
      <c r="N496"/>
      <c r="O496"/>
      <c r="AD496"/>
      <c r="AE496"/>
    </row>
    <row r="497" spans="14:31" x14ac:dyDescent="0.3">
      <c r="N497"/>
      <c r="O497"/>
      <c r="AD497"/>
      <c r="AE497"/>
    </row>
    <row r="498" spans="14:31" x14ac:dyDescent="0.3">
      <c r="N498"/>
      <c r="O498"/>
      <c r="AD498"/>
      <c r="AE498"/>
    </row>
    <row r="499" spans="14:31" x14ac:dyDescent="0.3">
      <c r="N499"/>
      <c r="O499"/>
      <c r="AD499"/>
      <c r="AE499"/>
    </row>
    <row r="500" spans="14:31" x14ac:dyDescent="0.3">
      <c r="N500"/>
      <c r="O500"/>
      <c r="AD500"/>
      <c r="AE500"/>
    </row>
    <row r="501" spans="14:31" x14ac:dyDescent="0.3">
      <c r="N501"/>
      <c r="O501"/>
      <c r="AD501"/>
      <c r="AE501"/>
    </row>
    <row r="502" spans="14:31" x14ac:dyDescent="0.3">
      <c r="N502"/>
      <c r="O502"/>
      <c r="AD502"/>
      <c r="AE502"/>
    </row>
    <row r="503" spans="14:31" x14ac:dyDescent="0.3">
      <c r="N503"/>
      <c r="O503"/>
      <c r="AD503"/>
      <c r="AE503"/>
    </row>
    <row r="504" spans="14:31" x14ac:dyDescent="0.3">
      <c r="N504"/>
      <c r="O504"/>
      <c r="AD504"/>
      <c r="AE504"/>
    </row>
    <row r="505" spans="14:31" x14ac:dyDescent="0.3">
      <c r="N505"/>
      <c r="O505"/>
      <c r="AD505"/>
      <c r="AE505"/>
    </row>
    <row r="506" spans="14:31" x14ac:dyDescent="0.3">
      <c r="N506"/>
      <c r="O506"/>
      <c r="AD506"/>
      <c r="AE506"/>
    </row>
    <row r="507" spans="14:31" x14ac:dyDescent="0.3">
      <c r="N507"/>
      <c r="O507"/>
      <c r="AD507"/>
      <c r="AE507"/>
    </row>
    <row r="508" spans="14:31" x14ac:dyDescent="0.3">
      <c r="N508"/>
      <c r="O508"/>
      <c r="AD508"/>
      <c r="AE508"/>
    </row>
    <row r="509" spans="14:31" x14ac:dyDescent="0.3">
      <c r="N509"/>
      <c r="O509"/>
      <c r="AD509"/>
      <c r="AE509"/>
    </row>
    <row r="510" spans="14:31" x14ac:dyDescent="0.3">
      <c r="N510"/>
      <c r="O510"/>
      <c r="AD510"/>
      <c r="AE510"/>
    </row>
    <row r="511" spans="14:31" x14ac:dyDescent="0.3">
      <c r="N511"/>
      <c r="O511"/>
      <c r="AD511"/>
      <c r="AE511"/>
    </row>
    <row r="512" spans="14:31" x14ac:dyDescent="0.3">
      <c r="N512"/>
      <c r="O512"/>
      <c r="AD512"/>
      <c r="AE512"/>
    </row>
    <row r="513" spans="14:31" x14ac:dyDescent="0.3">
      <c r="N513"/>
      <c r="O513"/>
      <c r="AD513"/>
      <c r="AE513"/>
    </row>
    <row r="514" spans="14:31" x14ac:dyDescent="0.3">
      <c r="N514"/>
      <c r="O514"/>
      <c r="AD514"/>
      <c r="AE514"/>
    </row>
    <row r="515" spans="14:31" x14ac:dyDescent="0.3">
      <c r="N515"/>
      <c r="O515"/>
      <c r="AD515"/>
      <c r="AE515"/>
    </row>
    <row r="516" spans="14:31" x14ac:dyDescent="0.3">
      <c r="N516"/>
      <c r="O516"/>
      <c r="AD516"/>
      <c r="AE516"/>
    </row>
    <row r="517" spans="14:31" x14ac:dyDescent="0.3">
      <c r="N517"/>
      <c r="O517"/>
      <c r="AD517"/>
      <c r="AE517"/>
    </row>
    <row r="518" spans="14:31" x14ac:dyDescent="0.3">
      <c r="N518"/>
      <c r="O518"/>
      <c r="AD518"/>
      <c r="AE518"/>
    </row>
    <row r="519" spans="14:31" x14ac:dyDescent="0.3">
      <c r="N519"/>
      <c r="O519"/>
      <c r="AD519"/>
      <c r="AE519"/>
    </row>
    <row r="520" spans="14:31" x14ac:dyDescent="0.3">
      <c r="N520"/>
      <c r="O520"/>
      <c r="AD520"/>
      <c r="AE520"/>
    </row>
    <row r="521" spans="14:31" x14ac:dyDescent="0.3">
      <c r="N521"/>
      <c r="O521"/>
      <c r="AD521"/>
      <c r="AE521"/>
    </row>
    <row r="522" spans="14:31" x14ac:dyDescent="0.3">
      <c r="N522"/>
      <c r="O522"/>
      <c r="AD522"/>
      <c r="AE522"/>
    </row>
    <row r="523" spans="14:31" x14ac:dyDescent="0.3">
      <c r="N523"/>
      <c r="O523"/>
      <c r="AD523"/>
      <c r="AE523"/>
    </row>
    <row r="524" spans="14:31" x14ac:dyDescent="0.3">
      <c r="N524"/>
      <c r="O524"/>
      <c r="AD524"/>
      <c r="AE524"/>
    </row>
    <row r="525" spans="14:31" x14ac:dyDescent="0.3">
      <c r="N525"/>
      <c r="O525"/>
      <c r="AD525"/>
      <c r="AE525"/>
    </row>
    <row r="526" spans="14:31" x14ac:dyDescent="0.3">
      <c r="N526"/>
      <c r="O526"/>
      <c r="AD526"/>
      <c r="AE526"/>
    </row>
    <row r="527" spans="14:31" x14ac:dyDescent="0.3">
      <c r="N527"/>
      <c r="O527"/>
      <c r="AD527"/>
      <c r="AE527"/>
    </row>
    <row r="528" spans="14:31" x14ac:dyDescent="0.3">
      <c r="N528"/>
      <c r="O528"/>
      <c r="AD528"/>
      <c r="AE528"/>
    </row>
    <row r="529" spans="14:31" x14ac:dyDescent="0.3">
      <c r="N529"/>
      <c r="O529"/>
      <c r="AD529"/>
      <c r="AE529"/>
    </row>
    <row r="530" spans="14:31" x14ac:dyDescent="0.3">
      <c r="N530"/>
      <c r="O530"/>
      <c r="AD530"/>
      <c r="AE530"/>
    </row>
    <row r="531" spans="14:31" x14ac:dyDescent="0.3">
      <c r="N531"/>
      <c r="O531"/>
      <c r="AD531"/>
      <c r="AE531"/>
    </row>
    <row r="532" spans="14:31" x14ac:dyDescent="0.3">
      <c r="N532"/>
      <c r="O532"/>
      <c r="AD532"/>
      <c r="AE532"/>
    </row>
    <row r="533" spans="14:31" x14ac:dyDescent="0.3">
      <c r="N533"/>
      <c r="O533"/>
      <c r="AD533"/>
      <c r="AE533"/>
    </row>
    <row r="534" spans="14:31" x14ac:dyDescent="0.3">
      <c r="N534"/>
      <c r="O534"/>
      <c r="AD534"/>
      <c r="AE534"/>
    </row>
    <row r="535" spans="14:31" x14ac:dyDescent="0.3">
      <c r="N535"/>
      <c r="O535"/>
      <c r="AD535"/>
      <c r="AE535"/>
    </row>
    <row r="536" spans="14:31" x14ac:dyDescent="0.3">
      <c r="N536"/>
      <c r="O536"/>
      <c r="AD536"/>
      <c r="AE536"/>
    </row>
    <row r="537" spans="14:31" x14ac:dyDescent="0.3">
      <c r="N537"/>
      <c r="O537"/>
      <c r="AD537"/>
      <c r="AE537"/>
    </row>
    <row r="538" spans="14:31" x14ac:dyDescent="0.3">
      <c r="N538"/>
      <c r="O538"/>
      <c r="AD538"/>
      <c r="AE538"/>
    </row>
    <row r="539" spans="14:31" x14ac:dyDescent="0.3">
      <c r="N539"/>
      <c r="O539"/>
      <c r="AD539"/>
      <c r="AE539"/>
    </row>
    <row r="540" spans="14:31" x14ac:dyDescent="0.3">
      <c r="N540"/>
      <c r="O540"/>
      <c r="AD540"/>
      <c r="AE540"/>
    </row>
    <row r="541" spans="14:31" x14ac:dyDescent="0.3">
      <c r="N541"/>
      <c r="O541"/>
      <c r="AD541"/>
      <c r="AE541"/>
    </row>
    <row r="542" spans="14:31" x14ac:dyDescent="0.3">
      <c r="N542"/>
      <c r="O542"/>
      <c r="AD542"/>
      <c r="AE542"/>
    </row>
    <row r="543" spans="14:31" x14ac:dyDescent="0.3">
      <c r="N543"/>
      <c r="O543"/>
      <c r="AD543"/>
      <c r="AE543"/>
    </row>
    <row r="544" spans="14:31" x14ac:dyDescent="0.3">
      <c r="N544"/>
      <c r="O544"/>
      <c r="AD544"/>
      <c r="AE544"/>
    </row>
    <row r="545" spans="14:31" x14ac:dyDescent="0.3">
      <c r="N545"/>
      <c r="O545"/>
      <c r="AD545"/>
      <c r="AE545"/>
    </row>
    <row r="546" spans="14:31" x14ac:dyDescent="0.3">
      <c r="N546"/>
      <c r="O546"/>
      <c r="AD546"/>
      <c r="AE546"/>
    </row>
    <row r="547" spans="14:31" x14ac:dyDescent="0.3">
      <c r="N547"/>
      <c r="O547"/>
      <c r="AD547"/>
      <c r="AE547"/>
    </row>
    <row r="548" spans="14:31" x14ac:dyDescent="0.3">
      <c r="N548"/>
      <c r="O548"/>
      <c r="AD548"/>
      <c r="AE548"/>
    </row>
    <row r="549" spans="14:31" x14ac:dyDescent="0.3">
      <c r="N549"/>
      <c r="O549"/>
      <c r="AD549"/>
      <c r="AE549"/>
    </row>
    <row r="550" spans="14:31" x14ac:dyDescent="0.3">
      <c r="N550"/>
      <c r="O550"/>
      <c r="AD550"/>
      <c r="AE550"/>
    </row>
    <row r="551" spans="14:31" x14ac:dyDescent="0.3">
      <c r="N551"/>
      <c r="O551"/>
      <c r="AD551"/>
      <c r="AE551"/>
    </row>
    <row r="552" spans="14:31" x14ac:dyDescent="0.3">
      <c r="N552"/>
      <c r="O552"/>
      <c r="AD552"/>
      <c r="AE552"/>
    </row>
    <row r="553" spans="14:31" x14ac:dyDescent="0.3">
      <c r="N553"/>
      <c r="O553"/>
      <c r="AD553"/>
      <c r="AE553"/>
    </row>
    <row r="554" spans="14:31" x14ac:dyDescent="0.3">
      <c r="N554"/>
      <c r="O554"/>
      <c r="AD554"/>
      <c r="AE554"/>
    </row>
    <row r="555" spans="14:31" x14ac:dyDescent="0.3">
      <c r="N555"/>
      <c r="O555"/>
      <c r="AD555"/>
      <c r="AE555"/>
    </row>
    <row r="556" spans="14:31" x14ac:dyDescent="0.3">
      <c r="N556"/>
      <c r="O556"/>
      <c r="AD556"/>
      <c r="AE556"/>
    </row>
    <row r="557" spans="14:31" x14ac:dyDescent="0.3">
      <c r="N557"/>
      <c r="O557"/>
      <c r="AD557"/>
      <c r="AE557"/>
    </row>
    <row r="558" spans="14:31" x14ac:dyDescent="0.3">
      <c r="N558"/>
      <c r="O558"/>
      <c r="AD558"/>
      <c r="AE558"/>
    </row>
    <row r="559" spans="14:31" x14ac:dyDescent="0.3">
      <c r="N559"/>
      <c r="O559"/>
      <c r="AD559"/>
      <c r="AE559"/>
    </row>
    <row r="560" spans="14:31" x14ac:dyDescent="0.3">
      <c r="N560"/>
      <c r="O560"/>
      <c r="AD560"/>
      <c r="AE560"/>
    </row>
    <row r="561" spans="14:31" x14ac:dyDescent="0.3">
      <c r="N561"/>
      <c r="O561"/>
      <c r="AD561"/>
      <c r="AE561"/>
    </row>
    <row r="562" spans="14:31" x14ac:dyDescent="0.3">
      <c r="N562"/>
      <c r="O562"/>
      <c r="AD562"/>
      <c r="AE562"/>
    </row>
    <row r="563" spans="14:31" x14ac:dyDescent="0.3">
      <c r="N563"/>
      <c r="O563"/>
      <c r="AD563"/>
      <c r="AE563"/>
    </row>
    <row r="564" spans="14:31" x14ac:dyDescent="0.3">
      <c r="N564"/>
      <c r="O564"/>
      <c r="AD564"/>
      <c r="AE564"/>
    </row>
    <row r="565" spans="14:31" x14ac:dyDescent="0.3">
      <c r="N565"/>
      <c r="O565"/>
      <c r="AD565"/>
      <c r="AE565"/>
    </row>
    <row r="566" spans="14:31" x14ac:dyDescent="0.3">
      <c r="N566"/>
      <c r="O566"/>
      <c r="AD566"/>
      <c r="AE566"/>
    </row>
    <row r="567" spans="14:31" x14ac:dyDescent="0.3">
      <c r="N567"/>
      <c r="O567"/>
      <c r="AD567"/>
      <c r="AE567"/>
    </row>
    <row r="568" spans="14:31" x14ac:dyDescent="0.3">
      <c r="N568"/>
      <c r="O568"/>
      <c r="AD568"/>
      <c r="AE568"/>
    </row>
    <row r="569" spans="14:31" x14ac:dyDescent="0.3">
      <c r="N569"/>
      <c r="O569"/>
      <c r="AD569"/>
      <c r="AE569"/>
    </row>
    <row r="570" spans="14:31" x14ac:dyDescent="0.3">
      <c r="N570"/>
      <c r="O570"/>
      <c r="AD570"/>
      <c r="AE570"/>
    </row>
    <row r="571" spans="14:31" x14ac:dyDescent="0.3">
      <c r="N571"/>
      <c r="O571"/>
      <c r="AD571"/>
      <c r="AE571"/>
    </row>
    <row r="572" spans="14:31" x14ac:dyDescent="0.3">
      <c r="N572"/>
      <c r="O572"/>
      <c r="AD572"/>
      <c r="AE572"/>
    </row>
    <row r="573" spans="14:31" x14ac:dyDescent="0.3">
      <c r="N573"/>
      <c r="O573"/>
      <c r="AD573"/>
      <c r="AE573"/>
    </row>
    <row r="574" spans="14:31" x14ac:dyDescent="0.3">
      <c r="N574"/>
      <c r="O574"/>
      <c r="AD574"/>
      <c r="AE574"/>
    </row>
    <row r="575" spans="14:31" x14ac:dyDescent="0.3">
      <c r="N575"/>
      <c r="O575"/>
      <c r="AD575"/>
      <c r="AE575"/>
    </row>
    <row r="576" spans="14:31" x14ac:dyDescent="0.3">
      <c r="N576"/>
      <c r="O576"/>
      <c r="AD576"/>
      <c r="AE576"/>
    </row>
    <row r="577" spans="14:31" x14ac:dyDescent="0.3">
      <c r="N577"/>
      <c r="O577"/>
      <c r="AD577"/>
      <c r="AE577"/>
    </row>
    <row r="578" spans="14:31" x14ac:dyDescent="0.3">
      <c r="N578"/>
      <c r="O578"/>
      <c r="AD578"/>
      <c r="AE578"/>
    </row>
    <row r="579" spans="14:31" x14ac:dyDescent="0.3">
      <c r="N579"/>
      <c r="O579"/>
      <c r="AD579"/>
      <c r="AE579"/>
    </row>
    <row r="580" spans="14:31" x14ac:dyDescent="0.3">
      <c r="N580"/>
      <c r="O580"/>
      <c r="AD580"/>
      <c r="AE580"/>
    </row>
    <row r="581" spans="14:31" x14ac:dyDescent="0.3">
      <c r="N581"/>
      <c r="O581"/>
      <c r="AD581"/>
      <c r="AE581"/>
    </row>
    <row r="582" spans="14:31" x14ac:dyDescent="0.3">
      <c r="N582"/>
      <c r="O582"/>
      <c r="AD582"/>
      <c r="AE582"/>
    </row>
    <row r="583" spans="14:31" x14ac:dyDescent="0.3">
      <c r="N583"/>
      <c r="O583"/>
      <c r="AD583"/>
      <c r="AE583"/>
    </row>
    <row r="584" spans="14:31" x14ac:dyDescent="0.3">
      <c r="N584"/>
      <c r="O584"/>
      <c r="AD584"/>
      <c r="AE584"/>
    </row>
    <row r="585" spans="14:31" x14ac:dyDescent="0.3">
      <c r="N585"/>
      <c r="O585"/>
      <c r="AD585"/>
      <c r="AE585"/>
    </row>
    <row r="586" spans="14:31" x14ac:dyDescent="0.3">
      <c r="N586"/>
      <c r="O586"/>
      <c r="AD586"/>
      <c r="AE586"/>
    </row>
    <row r="587" spans="14:31" x14ac:dyDescent="0.3">
      <c r="N587"/>
      <c r="O587"/>
      <c r="AD587"/>
      <c r="AE587"/>
    </row>
    <row r="588" spans="14:31" x14ac:dyDescent="0.3">
      <c r="N588"/>
      <c r="O588"/>
      <c r="AD588"/>
      <c r="AE588"/>
    </row>
    <row r="589" spans="14:31" x14ac:dyDescent="0.3">
      <c r="N589"/>
      <c r="O589"/>
      <c r="AD589"/>
      <c r="AE589"/>
    </row>
    <row r="590" spans="14:31" x14ac:dyDescent="0.3">
      <c r="N590"/>
      <c r="O590"/>
      <c r="AD590"/>
      <c r="AE590"/>
    </row>
    <row r="591" spans="14:31" x14ac:dyDescent="0.3">
      <c r="N591"/>
      <c r="O591"/>
      <c r="AD591"/>
      <c r="AE591"/>
    </row>
    <row r="592" spans="14:31" x14ac:dyDescent="0.3">
      <c r="N592"/>
      <c r="O592"/>
      <c r="AD592"/>
      <c r="AE592"/>
    </row>
    <row r="593" spans="14:31" x14ac:dyDescent="0.3">
      <c r="N593"/>
      <c r="O593"/>
      <c r="AD593"/>
      <c r="AE593"/>
    </row>
    <row r="594" spans="14:31" x14ac:dyDescent="0.3">
      <c r="N594"/>
      <c r="O594"/>
      <c r="AD594"/>
      <c r="AE594"/>
    </row>
    <row r="595" spans="14:31" x14ac:dyDescent="0.3">
      <c r="N595"/>
      <c r="O595"/>
      <c r="AD595"/>
      <c r="AE595"/>
    </row>
    <row r="596" spans="14:31" x14ac:dyDescent="0.3">
      <c r="N596"/>
      <c r="O596"/>
      <c r="AD596"/>
      <c r="AE596"/>
    </row>
    <row r="597" spans="14:31" x14ac:dyDescent="0.3">
      <c r="N597"/>
      <c r="O597"/>
      <c r="AD597"/>
      <c r="AE597"/>
    </row>
    <row r="598" spans="14:31" x14ac:dyDescent="0.3">
      <c r="N598"/>
      <c r="O598"/>
      <c r="AD598"/>
      <c r="AE598"/>
    </row>
    <row r="599" spans="14:31" x14ac:dyDescent="0.3">
      <c r="N599"/>
      <c r="O599"/>
      <c r="AD599"/>
      <c r="AE599"/>
    </row>
    <row r="600" spans="14:31" x14ac:dyDescent="0.3">
      <c r="N600"/>
      <c r="O600"/>
      <c r="AD600"/>
      <c r="AE600"/>
    </row>
    <row r="601" spans="14:31" x14ac:dyDescent="0.3">
      <c r="N601"/>
      <c r="O601"/>
      <c r="AD601"/>
      <c r="AE601"/>
    </row>
    <row r="602" spans="14:31" x14ac:dyDescent="0.3">
      <c r="N602"/>
      <c r="O602"/>
      <c r="AD602"/>
      <c r="AE602"/>
    </row>
    <row r="603" spans="14:31" x14ac:dyDescent="0.3">
      <c r="N603"/>
      <c r="O603"/>
      <c r="AD603"/>
      <c r="AE603"/>
    </row>
    <row r="604" spans="14:31" x14ac:dyDescent="0.3">
      <c r="N604"/>
      <c r="O604"/>
      <c r="AD604"/>
      <c r="AE604"/>
    </row>
    <row r="605" spans="14:31" x14ac:dyDescent="0.3">
      <c r="N605"/>
      <c r="O605"/>
      <c r="AD605"/>
      <c r="AE605"/>
    </row>
    <row r="606" spans="14:31" x14ac:dyDescent="0.3">
      <c r="N606"/>
      <c r="O606"/>
      <c r="AD606"/>
      <c r="AE606"/>
    </row>
    <row r="607" spans="14:31" x14ac:dyDescent="0.3">
      <c r="N607"/>
      <c r="O607"/>
      <c r="AD607"/>
      <c r="AE607"/>
    </row>
    <row r="608" spans="14:31" x14ac:dyDescent="0.3">
      <c r="N608"/>
      <c r="O608"/>
      <c r="AD608"/>
      <c r="AE608"/>
    </row>
    <row r="609" spans="14:31" x14ac:dyDescent="0.3">
      <c r="N609"/>
      <c r="O609"/>
      <c r="AD609"/>
      <c r="AE609"/>
    </row>
    <row r="610" spans="14:31" x14ac:dyDescent="0.3">
      <c r="N610"/>
      <c r="O610"/>
      <c r="AD610"/>
      <c r="AE610"/>
    </row>
    <row r="611" spans="14:31" x14ac:dyDescent="0.3">
      <c r="N611"/>
      <c r="O611"/>
      <c r="AD611"/>
      <c r="AE611"/>
    </row>
    <row r="612" spans="14:31" x14ac:dyDescent="0.3">
      <c r="N612"/>
      <c r="O612"/>
      <c r="AD612"/>
      <c r="AE612"/>
    </row>
    <row r="613" spans="14:31" x14ac:dyDescent="0.3">
      <c r="N613"/>
      <c r="O613"/>
      <c r="AD613"/>
      <c r="AE613"/>
    </row>
    <row r="614" spans="14:31" x14ac:dyDescent="0.3">
      <c r="N614"/>
      <c r="O614"/>
      <c r="AD614"/>
      <c r="AE614"/>
    </row>
    <row r="615" spans="14:31" x14ac:dyDescent="0.3">
      <c r="N615"/>
      <c r="O615"/>
      <c r="AD615"/>
      <c r="AE615"/>
    </row>
    <row r="616" spans="14:31" x14ac:dyDescent="0.3">
      <c r="N616"/>
      <c r="O616"/>
      <c r="AD616"/>
      <c r="AE616"/>
    </row>
    <row r="617" spans="14:31" x14ac:dyDescent="0.3">
      <c r="N617"/>
      <c r="O617"/>
      <c r="AD617"/>
      <c r="AE617"/>
    </row>
    <row r="618" spans="14:31" x14ac:dyDescent="0.3">
      <c r="N618"/>
      <c r="O618"/>
      <c r="AD618"/>
      <c r="AE618"/>
    </row>
    <row r="619" spans="14:31" x14ac:dyDescent="0.3">
      <c r="N619"/>
      <c r="O619"/>
      <c r="AD619"/>
      <c r="AE619"/>
    </row>
    <row r="620" spans="14:31" x14ac:dyDescent="0.3">
      <c r="N620"/>
      <c r="O620"/>
      <c r="AD620"/>
      <c r="AE620"/>
    </row>
    <row r="621" spans="14:31" x14ac:dyDescent="0.3">
      <c r="N621"/>
      <c r="O621"/>
      <c r="AD621"/>
      <c r="AE621"/>
    </row>
    <row r="622" spans="14:31" x14ac:dyDescent="0.3">
      <c r="N622"/>
      <c r="O622"/>
      <c r="AD622"/>
      <c r="AE622"/>
    </row>
    <row r="623" spans="14:31" x14ac:dyDescent="0.3">
      <c r="N623"/>
      <c r="O623"/>
      <c r="AD623"/>
      <c r="AE623"/>
    </row>
    <row r="624" spans="14:31" x14ac:dyDescent="0.3">
      <c r="N624"/>
      <c r="O624"/>
      <c r="AD624"/>
      <c r="AE624"/>
    </row>
    <row r="625" spans="14:31" x14ac:dyDescent="0.3">
      <c r="N625"/>
      <c r="O625"/>
      <c r="AD625"/>
      <c r="AE625"/>
    </row>
    <row r="626" spans="14:31" x14ac:dyDescent="0.3">
      <c r="N626"/>
      <c r="O626"/>
      <c r="AD626"/>
      <c r="AE626"/>
    </row>
    <row r="627" spans="14:31" x14ac:dyDescent="0.3">
      <c r="N627"/>
      <c r="O627"/>
      <c r="AD627"/>
      <c r="AE627"/>
    </row>
    <row r="628" spans="14:31" x14ac:dyDescent="0.3">
      <c r="N628"/>
      <c r="O628"/>
      <c r="AD628"/>
      <c r="AE628"/>
    </row>
    <row r="629" spans="14:31" x14ac:dyDescent="0.3">
      <c r="N629"/>
      <c r="O629"/>
      <c r="AD629"/>
      <c r="AE629"/>
    </row>
    <row r="630" spans="14:31" x14ac:dyDescent="0.3">
      <c r="N630"/>
      <c r="O630"/>
      <c r="AD630"/>
      <c r="AE630"/>
    </row>
    <row r="631" spans="14:31" x14ac:dyDescent="0.3">
      <c r="N631"/>
      <c r="O631"/>
      <c r="AD631"/>
      <c r="AE631"/>
    </row>
    <row r="632" spans="14:31" x14ac:dyDescent="0.3">
      <c r="N632"/>
      <c r="O632"/>
      <c r="AD632"/>
      <c r="AE632"/>
    </row>
    <row r="633" spans="14:31" x14ac:dyDescent="0.3">
      <c r="N633"/>
      <c r="O633"/>
      <c r="AD633"/>
      <c r="AE633"/>
    </row>
    <row r="634" spans="14:31" x14ac:dyDescent="0.3">
      <c r="N634"/>
      <c r="O634"/>
      <c r="AD634"/>
      <c r="AE634"/>
    </row>
    <row r="635" spans="14:31" x14ac:dyDescent="0.3">
      <c r="N635"/>
      <c r="O635"/>
      <c r="AD635"/>
      <c r="AE635"/>
    </row>
    <row r="636" spans="14:31" x14ac:dyDescent="0.3">
      <c r="N636"/>
      <c r="O636"/>
      <c r="AD636"/>
      <c r="AE636"/>
    </row>
    <row r="637" spans="14:31" x14ac:dyDescent="0.3">
      <c r="N637"/>
      <c r="O637"/>
      <c r="AD637"/>
      <c r="AE637"/>
    </row>
    <row r="638" spans="14:31" x14ac:dyDescent="0.3">
      <c r="N638"/>
      <c r="O638"/>
      <c r="AD638"/>
      <c r="AE638"/>
    </row>
    <row r="639" spans="14:31" x14ac:dyDescent="0.3">
      <c r="N639"/>
      <c r="O639"/>
      <c r="AD639"/>
      <c r="AE639"/>
    </row>
    <row r="640" spans="14:31" x14ac:dyDescent="0.3">
      <c r="N640"/>
      <c r="O640"/>
      <c r="AD640"/>
      <c r="AE640"/>
    </row>
    <row r="641" spans="14:31" x14ac:dyDescent="0.3">
      <c r="N641"/>
      <c r="O641"/>
      <c r="AD641"/>
      <c r="AE641"/>
    </row>
    <row r="642" spans="14:31" x14ac:dyDescent="0.3">
      <c r="N642"/>
      <c r="O642"/>
      <c r="AD642"/>
      <c r="AE642"/>
    </row>
    <row r="643" spans="14:31" x14ac:dyDescent="0.3">
      <c r="N643"/>
      <c r="O643"/>
      <c r="AD643"/>
      <c r="AE643"/>
    </row>
    <row r="644" spans="14:31" x14ac:dyDescent="0.3">
      <c r="N644"/>
      <c r="O644"/>
      <c r="AD644"/>
      <c r="AE644"/>
    </row>
    <row r="645" spans="14:31" x14ac:dyDescent="0.3">
      <c r="N645"/>
      <c r="O645"/>
      <c r="AD645"/>
      <c r="AE645"/>
    </row>
    <row r="646" spans="14:31" x14ac:dyDescent="0.3">
      <c r="N646"/>
      <c r="O646"/>
      <c r="AD646"/>
      <c r="AE646"/>
    </row>
    <row r="647" spans="14:31" x14ac:dyDescent="0.3">
      <c r="N647"/>
      <c r="O647"/>
      <c r="AD647"/>
      <c r="AE647"/>
    </row>
    <row r="648" spans="14:31" x14ac:dyDescent="0.3">
      <c r="N648"/>
      <c r="O648"/>
      <c r="AD648"/>
      <c r="AE648"/>
    </row>
    <row r="649" spans="14:31" x14ac:dyDescent="0.3">
      <c r="N649"/>
      <c r="O649"/>
      <c r="AD649"/>
      <c r="AE649"/>
    </row>
    <row r="650" spans="14:31" x14ac:dyDescent="0.3">
      <c r="N650"/>
      <c r="O650"/>
      <c r="AD650"/>
      <c r="AE650"/>
    </row>
    <row r="651" spans="14:31" x14ac:dyDescent="0.3">
      <c r="N651"/>
      <c r="O651"/>
      <c r="AD651"/>
      <c r="AE651"/>
    </row>
    <row r="652" spans="14:31" x14ac:dyDescent="0.3">
      <c r="N652"/>
      <c r="O652"/>
      <c r="AD652"/>
      <c r="AE652"/>
    </row>
    <row r="653" spans="14:31" x14ac:dyDescent="0.3">
      <c r="N653"/>
      <c r="O653"/>
      <c r="AD653"/>
      <c r="AE653"/>
    </row>
    <row r="654" spans="14:31" x14ac:dyDescent="0.3">
      <c r="N654"/>
      <c r="O654"/>
      <c r="AD654"/>
      <c r="AE654"/>
    </row>
    <row r="655" spans="14:31" x14ac:dyDescent="0.3">
      <c r="N655"/>
      <c r="O655"/>
      <c r="AD655"/>
      <c r="AE655"/>
    </row>
    <row r="656" spans="14:31" x14ac:dyDescent="0.3">
      <c r="N656"/>
      <c r="O656"/>
      <c r="AD656"/>
      <c r="AE656"/>
    </row>
    <row r="657" spans="14:31" x14ac:dyDescent="0.3">
      <c r="N657"/>
      <c r="O657"/>
      <c r="AD657"/>
      <c r="AE657"/>
    </row>
    <row r="658" spans="14:31" x14ac:dyDescent="0.3">
      <c r="N658"/>
      <c r="O658"/>
      <c r="AD658"/>
      <c r="AE658"/>
    </row>
    <row r="659" spans="14:31" x14ac:dyDescent="0.3">
      <c r="N659"/>
      <c r="O659"/>
      <c r="AD659"/>
      <c r="AE659"/>
    </row>
    <row r="660" spans="14:31" x14ac:dyDescent="0.3">
      <c r="N660"/>
      <c r="O660"/>
      <c r="AD660"/>
      <c r="AE660"/>
    </row>
    <row r="661" spans="14:31" x14ac:dyDescent="0.3">
      <c r="N661"/>
      <c r="O661"/>
      <c r="AD661"/>
      <c r="AE661"/>
    </row>
    <row r="662" spans="14:31" x14ac:dyDescent="0.3">
      <c r="N662"/>
      <c r="O662"/>
      <c r="AD662"/>
      <c r="AE662"/>
    </row>
    <row r="663" spans="14:31" x14ac:dyDescent="0.3">
      <c r="N663"/>
      <c r="O663"/>
      <c r="AD663"/>
      <c r="AE663"/>
    </row>
    <row r="664" spans="14:31" x14ac:dyDescent="0.3">
      <c r="N664"/>
      <c r="O664"/>
      <c r="AD664"/>
      <c r="AE664"/>
    </row>
    <row r="665" spans="14:31" x14ac:dyDescent="0.3">
      <c r="N665"/>
      <c r="O665"/>
      <c r="AD665"/>
      <c r="AE665"/>
    </row>
    <row r="666" spans="14:31" x14ac:dyDescent="0.3">
      <c r="N666"/>
      <c r="O666"/>
      <c r="AD666"/>
      <c r="AE666"/>
    </row>
    <row r="667" spans="14:31" x14ac:dyDescent="0.3">
      <c r="N667"/>
      <c r="O667"/>
      <c r="AD667"/>
      <c r="AE667"/>
    </row>
    <row r="668" spans="14:31" x14ac:dyDescent="0.3">
      <c r="N668"/>
      <c r="O668"/>
      <c r="AD668"/>
      <c r="AE668"/>
    </row>
    <row r="669" spans="14:31" x14ac:dyDescent="0.3">
      <c r="N669"/>
      <c r="O669"/>
      <c r="AD669"/>
      <c r="AE669"/>
    </row>
    <row r="670" spans="14:31" x14ac:dyDescent="0.3">
      <c r="N670"/>
      <c r="O670"/>
      <c r="AD670"/>
      <c r="AE670"/>
    </row>
    <row r="671" spans="14:31" x14ac:dyDescent="0.3">
      <c r="N671"/>
      <c r="O671"/>
      <c r="AD671"/>
      <c r="AE671"/>
    </row>
    <row r="672" spans="14:31" x14ac:dyDescent="0.3">
      <c r="N672"/>
      <c r="O672"/>
      <c r="AD672"/>
      <c r="AE672"/>
    </row>
    <row r="673" spans="14:31" x14ac:dyDescent="0.3">
      <c r="N673"/>
      <c r="O673"/>
      <c r="AD673"/>
      <c r="AE673"/>
    </row>
    <row r="674" spans="14:31" x14ac:dyDescent="0.3">
      <c r="N674"/>
      <c r="O674"/>
      <c r="AD674"/>
      <c r="AE674"/>
    </row>
    <row r="675" spans="14:31" x14ac:dyDescent="0.3">
      <c r="N675"/>
      <c r="O675"/>
      <c r="AD675"/>
      <c r="AE675"/>
    </row>
    <row r="676" spans="14:31" x14ac:dyDescent="0.3">
      <c r="N676"/>
      <c r="O676"/>
      <c r="AD676"/>
      <c r="AE676"/>
    </row>
    <row r="677" spans="14:31" x14ac:dyDescent="0.3">
      <c r="N677"/>
      <c r="O677"/>
      <c r="AD677"/>
      <c r="AE677"/>
    </row>
    <row r="678" spans="14:31" x14ac:dyDescent="0.3">
      <c r="N678"/>
      <c r="O678"/>
      <c r="AD678"/>
      <c r="AE678"/>
    </row>
    <row r="679" spans="14:31" x14ac:dyDescent="0.3">
      <c r="N679"/>
      <c r="O679"/>
      <c r="AD679"/>
      <c r="AE679"/>
    </row>
    <row r="680" spans="14:31" x14ac:dyDescent="0.3">
      <c r="N680"/>
      <c r="O680"/>
      <c r="AD680"/>
      <c r="AE680"/>
    </row>
    <row r="681" spans="14:31" x14ac:dyDescent="0.3">
      <c r="N681"/>
      <c r="O681"/>
      <c r="AD681"/>
      <c r="AE681"/>
    </row>
    <row r="682" spans="14:31" x14ac:dyDescent="0.3">
      <c r="N682"/>
      <c r="O682"/>
      <c r="AD682"/>
      <c r="AE682"/>
    </row>
    <row r="683" spans="14:31" x14ac:dyDescent="0.3">
      <c r="N683"/>
      <c r="O683"/>
      <c r="AD683"/>
      <c r="AE683"/>
    </row>
    <row r="684" spans="14:31" x14ac:dyDescent="0.3">
      <c r="N684"/>
      <c r="O684"/>
      <c r="AD684"/>
      <c r="AE684"/>
    </row>
    <row r="685" spans="14:31" x14ac:dyDescent="0.3">
      <c r="N685"/>
      <c r="O685"/>
      <c r="AD685"/>
      <c r="AE685"/>
    </row>
    <row r="686" spans="14:31" x14ac:dyDescent="0.3">
      <c r="N686"/>
      <c r="O686"/>
      <c r="AD686"/>
      <c r="AE686"/>
    </row>
    <row r="687" spans="14:31" x14ac:dyDescent="0.3">
      <c r="N687"/>
      <c r="O687"/>
      <c r="AD687"/>
      <c r="AE687"/>
    </row>
    <row r="688" spans="14:31" x14ac:dyDescent="0.3">
      <c r="N688"/>
      <c r="O688"/>
      <c r="AD688"/>
      <c r="AE688"/>
    </row>
    <row r="689" spans="14:31" x14ac:dyDescent="0.3">
      <c r="N689"/>
      <c r="O689"/>
      <c r="AD689"/>
      <c r="AE689"/>
    </row>
    <row r="690" spans="14:31" x14ac:dyDescent="0.3">
      <c r="N690"/>
      <c r="O690"/>
      <c r="AD690"/>
      <c r="AE690"/>
    </row>
    <row r="691" spans="14:31" x14ac:dyDescent="0.3">
      <c r="N691"/>
      <c r="O691"/>
      <c r="AD691"/>
      <c r="AE691"/>
    </row>
    <row r="692" spans="14:31" x14ac:dyDescent="0.3">
      <c r="N692"/>
      <c r="O692"/>
      <c r="AD692"/>
      <c r="AE692"/>
    </row>
    <row r="693" spans="14:31" x14ac:dyDescent="0.3">
      <c r="N693"/>
      <c r="O693"/>
      <c r="AD693"/>
      <c r="AE693"/>
    </row>
    <row r="694" spans="14:31" x14ac:dyDescent="0.3">
      <c r="N694"/>
      <c r="O694"/>
      <c r="AD694"/>
      <c r="AE694"/>
    </row>
    <row r="695" spans="14:31" x14ac:dyDescent="0.3">
      <c r="N695"/>
      <c r="O695"/>
      <c r="AD695"/>
      <c r="AE695"/>
    </row>
    <row r="696" spans="14:31" x14ac:dyDescent="0.3">
      <c r="N696"/>
      <c r="O696"/>
      <c r="AD696"/>
      <c r="AE696"/>
    </row>
    <row r="697" spans="14:31" x14ac:dyDescent="0.3">
      <c r="N697"/>
      <c r="O697"/>
      <c r="AD697"/>
      <c r="AE697"/>
    </row>
    <row r="698" spans="14:31" x14ac:dyDescent="0.3">
      <c r="N698"/>
      <c r="O698"/>
      <c r="AD698"/>
      <c r="AE698"/>
    </row>
    <row r="699" spans="14:31" x14ac:dyDescent="0.3">
      <c r="N699"/>
      <c r="O699"/>
      <c r="AD699"/>
      <c r="AE699"/>
    </row>
    <row r="700" spans="14:31" x14ac:dyDescent="0.3">
      <c r="N700"/>
      <c r="O700"/>
      <c r="AD700"/>
      <c r="AE700"/>
    </row>
    <row r="701" spans="14:31" x14ac:dyDescent="0.3">
      <c r="N701"/>
      <c r="O701"/>
      <c r="AD701"/>
      <c r="AE701"/>
    </row>
    <row r="702" spans="14:31" x14ac:dyDescent="0.3">
      <c r="N702"/>
      <c r="O702"/>
      <c r="AD702"/>
      <c r="AE702"/>
    </row>
    <row r="703" spans="14:31" x14ac:dyDescent="0.3">
      <c r="N703"/>
      <c r="O703"/>
      <c r="AD703"/>
      <c r="AE703"/>
    </row>
    <row r="704" spans="14:31" x14ac:dyDescent="0.3">
      <c r="N704"/>
      <c r="O704"/>
      <c r="AD704"/>
      <c r="AE704"/>
    </row>
    <row r="705" spans="14:31" x14ac:dyDescent="0.3">
      <c r="N705"/>
      <c r="O705"/>
      <c r="AD705"/>
      <c r="AE705"/>
    </row>
    <row r="706" spans="14:31" x14ac:dyDescent="0.3">
      <c r="N706"/>
      <c r="O706"/>
      <c r="AD706"/>
      <c r="AE706"/>
    </row>
    <row r="707" spans="14:31" x14ac:dyDescent="0.3">
      <c r="N707"/>
      <c r="O707"/>
      <c r="AD707"/>
      <c r="AE707"/>
    </row>
    <row r="708" spans="14:31" x14ac:dyDescent="0.3">
      <c r="N708"/>
      <c r="O708"/>
      <c r="AD708"/>
      <c r="AE708"/>
    </row>
    <row r="709" spans="14:31" x14ac:dyDescent="0.3">
      <c r="N709"/>
      <c r="O709"/>
      <c r="AD709"/>
      <c r="AE709"/>
    </row>
    <row r="710" spans="14:31" x14ac:dyDescent="0.3">
      <c r="N710"/>
      <c r="O710"/>
      <c r="AD710"/>
      <c r="AE710"/>
    </row>
    <row r="711" spans="14:31" x14ac:dyDescent="0.3">
      <c r="N711"/>
      <c r="O711"/>
      <c r="AD711"/>
      <c r="AE711"/>
    </row>
    <row r="712" spans="14:31" x14ac:dyDescent="0.3">
      <c r="N712"/>
      <c r="O712"/>
      <c r="AD712"/>
      <c r="AE712"/>
    </row>
    <row r="713" spans="14:31" x14ac:dyDescent="0.3">
      <c r="N713"/>
      <c r="O713"/>
      <c r="AD713"/>
      <c r="AE713"/>
    </row>
    <row r="714" spans="14:31" x14ac:dyDescent="0.3">
      <c r="N714"/>
      <c r="O714"/>
      <c r="AD714"/>
      <c r="AE714"/>
    </row>
    <row r="715" spans="14:31" x14ac:dyDescent="0.3">
      <c r="N715"/>
      <c r="O715"/>
      <c r="AD715"/>
      <c r="AE715"/>
    </row>
    <row r="716" spans="14:31" x14ac:dyDescent="0.3">
      <c r="N716"/>
      <c r="O716"/>
      <c r="AD716"/>
      <c r="AE716"/>
    </row>
    <row r="717" spans="14:31" x14ac:dyDescent="0.3">
      <c r="N717"/>
      <c r="O717"/>
      <c r="AD717"/>
      <c r="AE717"/>
    </row>
    <row r="718" spans="14:31" x14ac:dyDescent="0.3">
      <c r="N718"/>
      <c r="O718"/>
      <c r="AD718"/>
      <c r="AE718"/>
    </row>
    <row r="719" spans="14:31" x14ac:dyDescent="0.3">
      <c r="N719"/>
      <c r="O719"/>
      <c r="AD719"/>
      <c r="AE719"/>
    </row>
    <row r="720" spans="14:31" x14ac:dyDescent="0.3">
      <c r="N720"/>
      <c r="O720"/>
      <c r="AD720"/>
      <c r="AE720"/>
    </row>
    <row r="721" spans="14:31" x14ac:dyDescent="0.3">
      <c r="N721"/>
      <c r="O721"/>
      <c r="AD721"/>
      <c r="AE721"/>
    </row>
    <row r="722" spans="14:31" x14ac:dyDescent="0.3">
      <c r="N722"/>
      <c r="O722"/>
      <c r="AD722"/>
      <c r="AE722"/>
    </row>
    <row r="723" spans="14:31" x14ac:dyDescent="0.3">
      <c r="N723"/>
      <c r="O723"/>
      <c r="AD723"/>
      <c r="AE723"/>
    </row>
    <row r="724" spans="14:31" x14ac:dyDescent="0.3">
      <c r="N724"/>
      <c r="O724"/>
      <c r="AD724"/>
      <c r="AE724"/>
    </row>
    <row r="725" spans="14:31" x14ac:dyDescent="0.3">
      <c r="N725"/>
      <c r="O725"/>
      <c r="AD725"/>
      <c r="AE725"/>
    </row>
    <row r="726" spans="14:31" x14ac:dyDescent="0.3">
      <c r="N726"/>
      <c r="O726"/>
      <c r="AD726"/>
      <c r="AE726"/>
    </row>
    <row r="727" spans="14:31" x14ac:dyDescent="0.3">
      <c r="N727"/>
      <c r="O727"/>
      <c r="AD727"/>
      <c r="AE727"/>
    </row>
    <row r="728" spans="14:31" x14ac:dyDescent="0.3">
      <c r="N728"/>
      <c r="O728"/>
      <c r="AD728"/>
      <c r="AE728"/>
    </row>
    <row r="729" spans="14:31" x14ac:dyDescent="0.3">
      <c r="N729"/>
      <c r="O729"/>
      <c r="AD729"/>
      <c r="AE729"/>
    </row>
    <row r="730" spans="14:31" x14ac:dyDescent="0.3">
      <c r="N730"/>
      <c r="O730"/>
      <c r="AD730"/>
      <c r="AE730"/>
    </row>
    <row r="731" spans="14:31" x14ac:dyDescent="0.3">
      <c r="N731"/>
      <c r="O731"/>
      <c r="AD731"/>
      <c r="AE731"/>
    </row>
    <row r="732" spans="14:31" x14ac:dyDescent="0.3">
      <c r="N732"/>
      <c r="O732"/>
      <c r="AD732"/>
      <c r="AE732"/>
    </row>
    <row r="733" spans="14:31" x14ac:dyDescent="0.3">
      <c r="N733"/>
      <c r="O733"/>
      <c r="AD733"/>
      <c r="AE733"/>
    </row>
    <row r="734" spans="14:31" x14ac:dyDescent="0.3">
      <c r="N734"/>
      <c r="O734"/>
      <c r="AD734"/>
      <c r="AE734"/>
    </row>
    <row r="735" spans="14:31" x14ac:dyDescent="0.3">
      <c r="N735"/>
      <c r="O735"/>
      <c r="AD735"/>
      <c r="AE735"/>
    </row>
    <row r="736" spans="14:31" x14ac:dyDescent="0.3">
      <c r="N736"/>
      <c r="O736"/>
      <c r="AD736"/>
      <c r="AE736"/>
    </row>
    <row r="737" spans="14:31" x14ac:dyDescent="0.3">
      <c r="N737"/>
      <c r="O737"/>
      <c r="AD737"/>
      <c r="AE737"/>
    </row>
    <row r="738" spans="14:31" x14ac:dyDescent="0.3">
      <c r="N738"/>
      <c r="O738"/>
      <c r="AD738"/>
      <c r="AE738"/>
    </row>
    <row r="739" spans="14:31" x14ac:dyDescent="0.3">
      <c r="N739"/>
      <c r="O739"/>
      <c r="AD739"/>
      <c r="AE739"/>
    </row>
    <row r="740" spans="14:31" x14ac:dyDescent="0.3">
      <c r="N740"/>
      <c r="O740"/>
      <c r="AD740"/>
      <c r="AE740"/>
    </row>
    <row r="741" spans="14:31" x14ac:dyDescent="0.3">
      <c r="N741"/>
      <c r="O741"/>
      <c r="AD741"/>
      <c r="AE741"/>
    </row>
    <row r="742" spans="14:31" x14ac:dyDescent="0.3">
      <c r="N742"/>
      <c r="O742"/>
      <c r="AD742"/>
      <c r="AE742"/>
    </row>
    <row r="743" spans="14:31" x14ac:dyDescent="0.3">
      <c r="N743"/>
      <c r="O743"/>
      <c r="AD743"/>
      <c r="AE743"/>
    </row>
    <row r="744" spans="14:31" x14ac:dyDescent="0.3">
      <c r="N744"/>
      <c r="O744"/>
      <c r="AD744"/>
      <c r="AE744"/>
    </row>
    <row r="745" spans="14:31" x14ac:dyDescent="0.3">
      <c r="N745"/>
      <c r="O745"/>
      <c r="AD745"/>
      <c r="AE745"/>
    </row>
    <row r="746" spans="14:31" x14ac:dyDescent="0.3">
      <c r="N746"/>
      <c r="O746"/>
      <c r="AD746"/>
      <c r="AE746"/>
    </row>
    <row r="747" spans="14:31" x14ac:dyDescent="0.3">
      <c r="N747"/>
      <c r="O747"/>
      <c r="AD747"/>
      <c r="AE747"/>
    </row>
    <row r="748" spans="14:31" x14ac:dyDescent="0.3">
      <c r="N748"/>
      <c r="O748"/>
      <c r="AD748"/>
      <c r="AE748"/>
    </row>
    <row r="749" spans="14:31" x14ac:dyDescent="0.3">
      <c r="N749"/>
      <c r="O749"/>
      <c r="AD749"/>
      <c r="AE749"/>
    </row>
    <row r="750" spans="14:31" x14ac:dyDescent="0.3">
      <c r="N750"/>
      <c r="O750"/>
      <c r="AD750"/>
      <c r="AE750"/>
    </row>
    <row r="751" spans="14:31" x14ac:dyDescent="0.3">
      <c r="N751"/>
      <c r="O751"/>
      <c r="AD751"/>
      <c r="AE751"/>
    </row>
    <row r="752" spans="14:31" x14ac:dyDescent="0.3">
      <c r="N752"/>
      <c r="O752"/>
      <c r="AD752"/>
      <c r="AE752"/>
    </row>
    <row r="753" spans="14:31" x14ac:dyDescent="0.3">
      <c r="N753"/>
      <c r="O753"/>
      <c r="AD753"/>
      <c r="AE753"/>
    </row>
    <row r="754" spans="14:31" x14ac:dyDescent="0.3">
      <c r="N754"/>
      <c r="O754"/>
      <c r="AD754"/>
      <c r="AE754"/>
    </row>
    <row r="755" spans="14:31" x14ac:dyDescent="0.3">
      <c r="N755"/>
      <c r="O755"/>
      <c r="AD755"/>
      <c r="AE755"/>
    </row>
    <row r="756" spans="14:31" x14ac:dyDescent="0.3">
      <c r="N756"/>
      <c r="O756"/>
      <c r="AD756"/>
      <c r="AE756"/>
    </row>
    <row r="757" spans="14:31" x14ac:dyDescent="0.3">
      <c r="N757"/>
      <c r="O757"/>
      <c r="AD757"/>
      <c r="AE757"/>
    </row>
    <row r="758" spans="14:31" x14ac:dyDescent="0.3">
      <c r="N758"/>
      <c r="O758"/>
      <c r="AD758"/>
      <c r="AE758"/>
    </row>
    <row r="759" spans="14:31" x14ac:dyDescent="0.3">
      <c r="N759"/>
      <c r="O759"/>
      <c r="AD759"/>
      <c r="AE759"/>
    </row>
    <row r="760" spans="14:31" x14ac:dyDescent="0.3">
      <c r="N760"/>
      <c r="O760"/>
      <c r="AD760"/>
      <c r="AE760"/>
    </row>
    <row r="761" spans="14:31" x14ac:dyDescent="0.3">
      <c r="N761"/>
      <c r="O761"/>
      <c r="AD761"/>
      <c r="AE761"/>
    </row>
    <row r="762" spans="14:31" x14ac:dyDescent="0.3">
      <c r="N762"/>
      <c r="O762"/>
      <c r="AD762"/>
      <c r="AE762"/>
    </row>
    <row r="763" spans="14:31" x14ac:dyDescent="0.3">
      <c r="N763"/>
      <c r="O763"/>
      <c r="AD763"/>
      <c r="AE763"/>
    </row>
    <row r="764" spans="14:31" x14ac:dyDescent="0.3">
      <c r="N764"/>
      <c r="O764"/>
      <c r="AD764"/>
      <c r="AE764"/>
    </row>
    <row r="765" spans="14:31" x14ac:dyDescent="0.3">
      <c r="N765"/>
      <c r="O765"/>
      <c r="AD765"/>
      <c r="AE765"/>
    </row>
    <row r="766" spans="14:31" x14ac:dyDescent="0.3">
      <c r="N766"/>
      <c r="O766"/>
      <c r="AD766"/>
      <c r="AE766"/>
    </row>
    <row r="767" spans="14:31" x14ac:dyDescent="0.3">
      <c r="N767"/>
      <c r="O767"/>
      <c r="AD767"/>
      <c r="AE767"/>
    </row>
    <row r="768" spans="14:31" x14ac:dyDescent="0.3">
      <c r="N768"/>
      <c r="O768"/>
      <c r="AD768"/>
      <c r="AE768"/>
    </row>
    <row r="769" spans="14:31" x14ac:dyDescent="0.3">
      <c r="N769"/>
      <c r="O769"/>
      <c r="AD769"/>
      <c r="AE769"/>
    </row>
    <row r="770" spans="14:31" x14ac:dyDescent="0.3">
      <c r="N770"/>
      <c r="O770"/>
      <c r="AD770"/>
      <c r="AE770"/>
    </row>
    <row r="771" spans="14:31" x14ac:dyDescent="0.3">
      <c r="N771"/>
      <c r="O771"/>
      <c r="AD771"/>
      <c r="AE771"/>
    </row>
    <row r="772" spans="14:31" x14ac:dyDescent="0.3">
      <c r="N772"/>
      <c r="O772"/>
      <c r="AD772"/>
      <c r="AE772"/>
    </row>
    <row r="773" spans="14:31" x14ac:dyDescent="0.3">
      <c r="N773"/>
      <c r="O773"/>
      <c r="AD773"/>
      <c r="AE773"/>
    </row>
    <row r="774" spans="14:31" x14ac:dyDescent="0.3">
      <c r="N774"/>
      <c r="O774"/>
      <c r="AD774"/>
      <c r="AE774"/>
    </row>
    <row r="775" spans="14:31" x14ac:dyDescent="0.3">
      <c r="N775"/>
      <c r="O775"/>
      <c r="AD775"/>
      <c r="AE775"/>
    </row>
    <row r="776" spans="14:31" x14ac:dyDescent="0.3">
      <c r="N776"/>
      <c r="O776"/>
      <c r="AD776"/>
      <c r="AE776"/>
    </row>
    <row r="777" spans="14:31" x14ac:dyDescent="0.3">
      <c r="N777"/>
      <c r="O777"/>
      <c r="AD777"/>
      <c r="AE777"/>
    </row>
    <row r="778" spans="14:31" x14ac:dyDescent="0.3">
      <c r="N778"/>
      <c r="O778"/>
      <c r="AD778"/>
      <c r="AE778"/>
    </row>
    <row r="779" spans="14:31" x14ac:dyDescent="0.3">
      <c r="N779"/>
      <c r="O779"/>
      <c r="AD779"/>
      <c r="AE779"/>
    </row>
    <row r="780" spans="14:31" x14ac:dyDescent="0.3">
      <c r="N780"/>
      <c r="O780"/>
      <c r="AD780"/>
      <c r="AE780"/>
    </row>
    <row r="781" spans="14:31" x14ac:dyDescent="0.3">
      <c r="N781"/>
      <c r="O781"/>
      <c r="AD781"/>
      <c r="AE781"/>
    </row>
    <row r="782" spans="14:31" x14ac:dyDescent="0.3">
      <c r="N782"/>
      <c r="O782"/>
      <c r="AD782"/>
      <c r="AE782"/>
    </row>
    <row r="783" spans="14:31" x14ac:dyDescent="0.3">
      <c r="N783"/>
      <c r="O783"/>
      <c r="AD783"/>
      <c r="AE783"/>
    </row>
    <row r="784" spans="14:31" x14ac:dyDescent="0.3">
      <c r="N784"/>
      <c r="O784"/>
      <c r="AD784"/>
      <c r="AE784"/>
    </row>
    <row r="785" spans="14:31" x14ac:dyDescent="0.3">
      <c r="N785"/>
      <c r="O785"/>
      <c r="AD785"/>
      <c r="AE785"/>
    </row>
    <row r="786" spans="14:31" x14ac:dyDescent="0.3">
      <c r="N786"/>
      <c r="O786"/>
      <c r="AD786"/>
      <c r="AE786"/>
    </row>
    <row r="787" spans="14:31" x14ac:dyDescent="0.3">
      <c r="N787"/>
      <c r="O787"/>
      <c r="AD787"/>
      <c r="AE787"/>
    </row>
    <row r="788" spans="14:31" x14ac:dyDescent="0.3">
      <c r="N788"/>
      <c r="O788"/>
      <c r="AD788"/>
      <c r="AE788"/>
    </row>
    <row r="789" spans="14:31" x14ac:dyDescent="0.3">
      <c r="N789"/>
      <c r="O789"/>
      <c r="AD789"/>
      <c r="AE789"/>
    </row>
    <row r="790" spans="14:31" x14ac:dyDescent="0.3">
      <c r="N790"/>
      <c r="O790"/>
      <c r="AD790"/>
      <c r="AE790"/>
    </row>
    <row r="791" spans="14:31" x14ac:dyDescent="0.3">
      <c r="N791"/>
      <c r="O791"/>
      <c r="AD791"/>
      <c r="AE791"/>
    </row>
    <row r="792" spans="14:31" x14ac:dyDescent="0.3">
      <c r="N792"/>
      <c r="O792"/>
      <c r="AD792"/>
      <c r="AE792"/>
    </row>
    <row r="793" spans="14:31" x14ac:dyDescent="0.3">
      <c r="N793"/>
      <c r="O793"/>
      <c r="AD793"/>
      <c r="AE793"/>
    </row>
    <row r="794" spans="14:31" x14ac:dyDescent="0.3">
      <c r="N794"/>
      <c r="O794"/>
      <c r="AD794"/>
      <c r="AE794"/>
    </row>
    <row r="795" spans="14:31" x14ac:dyDescent="0.3">
      <c r="N795"/>
      <c r="O795"/>
      <c r="AD795"/>
      <c r="AE795"/>
    </row>
    <row r="796" spans="14:31" x14ac:dyDescent="0.3">
      <c r="N796"/>
      <c r="O796"/>
      <c r="AD796"/>
      <c r="AE796"/>
    </row>
    <row r="797" spans="14:31" x14ac:dyDescent="0.3">
      <c r="N797"/>
      <c r="O797"/>
      <c r="AD797"/>
      <c r="AE797"/>
    </row>
    <row r="798" spans="14:31" x14ac:dyDescent="0.3">
      <c r="N798"/>
      <c r="O798"/>
      <c r="AD798"/>
      <c r="AE798"/>
    </row>
    <row r="799" spans="14:31" x14ac:dyDescent="0.3">
      <c r="N799"/>
      <c r="O799"/>
      <c r="AD799"/>
      <c r="AE799"/>
    </row>
    <row r="800" spans="14:31" x14ac:dyDescent="0.3">
      <c r="N800"/>
      <c r="O800"/>
      <c r="AD800"/>
      <c r="AE800"/>
    </row>
    <row r="801" spans="14:31" x14ac:dyDescent="0.3">
      <c r="N801"/>
      <c r="O801"/>
      <c r="AD801"/>
      <c r="AE801"/>
    </row>
    <row r="802" spans="14:31" x14ac:dyDescent="0.3">
      <c r="N802"/>
      <c r="O802"/>
      <c r="AD802"/>
      <c r="AE802"/>
    </row>
    <row r="803" spans="14:31" x14ac:dyDescent="0.3">
      <c r="N803"/>
      <c r="O803"/>
      <c r="AD803"/>
      <c r="AE803"/>
    </row>
    <row r="804" spans="14:31" x14ac:dyDescent="0.3">
      <c r="N804"/>
      <c r="O804"/>
      <c r="AD804"/>
      <c r="AE804"/>
    </row>
    <row r="805" spans="14:31" x14ac:dyDescent="0.3">
      <c r="N805"/>
      <c r="O805"/>
      <c r="AD805"/>
      <c r="AE805"/>
    </row>
    <row r="806" spans="14:31" x14ac:dyDescent="0.3">
      <c r="N806"/>
      <c r="O806"/>
      <c r="AD806"/>
      <c r="AE806"/>
    </row>
    <row r="807" spans="14:31" x14ac:dyDescent="0.3">
      <c r="N807"/>
      <c r="O807"/>
      <c r="AD807"/>
      <c r="AE807"/>
    </row>
    <row r="808" spans="14:31" x14ac:dyDescent="0.3">
      <c r="N808"/>
      <c r="O808"/>
      <c r="AD808"/>
      <c r="AE808"/>
    </row>
    <row r="809" spans="14:31" x14ac:dyDescent="0.3">
      <c r="N809"/>
      <c r="O809"/>
      <c r="AD809"/>
      <c r="AE809"/>
    </row>
    <row r="810" spans="14:31" x14ac:dyDescent="0.3">
      <c r="N810"/>
      <c r="O810"/>
      <c r="AD810"/>
      <c r="AE810"/>
    </row>
    <row r="811" spans="14:31" x14ac:dyDescent="0.3">
      <c r="N811"/>
      <c r="O811"/>
      <c r="AD811"/>
      <c r="AE811"/>
    </row>
    <row r="812" spans="14:31" x14ac:dyDescent="0.3">
      <c r="N812"/>
      <c r="O812"/>
      <c r="AD812"/>
      <c r="AE812"/>
    </row>
    <row r="813" spans="14:31" x14ac:dyDescent="0.3">
      <c r="N813"/>
      <c r="O813"/>
      <c r="AD813"/>
      <c r="AE813"/>
    </row>
    <row r="814" spans="14:31" x14ac:dyDescent="0.3">
      <c r="N814"/>
      <c r="O814"/>
      <c r="AD814"/>
      <c r="AE814"/>
    </row>
    <row r="815" spans="14:31" x14ac:dyDescent="0.3">
      <c r="N815"/>
      <c r="O815"/>
      <c r="AD815"/>
      <c r="AE815"/>
    </row>
    <row r="816" spans="14:31" x14ac:dyDescent="0.3">
      <c r="N816"/>
      <c r="O816"/>
      <c r="AD816"/>
      <c r="AE816"/>
    </row>
    <row r="817" spans="14:31" x14ac:dyDescent="0.3">
      <c r="N817"/>
      <c r="O817"/>
      <c r="AD817"/>
      <c r="AE817"/>
    </row>
    <row r="818" spans="14:31" x14ac:dyDescent="0.3">
      <c r="N818"/>
      <c r="O818"/>
      <c r="AD818"/>
      <c r="AE818"/>
    </row>
    <row r="819" spans="14:31" x14ac:dyDescent="0.3">
      <c r="N819"/>
      <c r="O819"/>
      <c r="AD819"/>
      <c r="AE819"/>
    </row>
    <row r="820" spans="14:31" x14ac:dyDescent="0.3">
      <c r="N820"/>
      <c r="O820"/>
      <c r="AD820"/>
      <c r="AE820"/>
    </row>
    <row r="821" spans="14:31" x14ac:dyDescent="0.3">
      <c r="N821"/>
      <c r="O821"/>
      <c r="AD821"/>
      <c r="AE821"/>
    </row>
    <row r="822" spans="14:31" x14ac:dyDescent="0.3">
      <c r="N822"/>
      <c r="O822"/>
      <c r="AD822"/>
      <c r="AE822"/>
    </row>
    <row r="823" spans="14:31" x14ac:dyDescent="0.3">
      <c r="N823"/>
      <c r="O823"/>
      <c r="AD823"/>
      <c r="AE823"/>
    </row>
    <row r="824" spans="14:31" x14ac:dyDescent="0.3">
      <c r="N824"/>
      <c r="O824"/>
      <c r="AD824"/>
      <c r="AE824"/>
    </row>
    <row r="825" spans="14:31" x14ac:dyDescent="0.3">
      <c r="N825"/>
      <c r="O825"/>
      <c r="AD825"/>
      <c r="AE825"/>
    </row>
    <row r="826" spans="14:31" x14ac:dyDescent="0.3">
      <c r="N826"/>
      <c r="O826"/>
      <c r="AD826"/>
      <c r="AE826"/>
    </row>
    <row r="827" spans="14:31" x14ac:dyDescent="0.3">
      <c r="N827"/>
      <c r="O827"/>
      <c r="AD827"/>
      <c r="AE827"/>
    </row>
    <row r="828" spans="14:31" x14ac:dyDescent="0.3">
      <c r="N828"/>
      <c r="O828"/>
      <c r="AD828"/>
      <c r="AE828"/>
    </row>
    <row r="829" spans="14:31" x14ac:dyDescent="0.3">
      <c r="N829"/>
      <c r="O829"/>
      <c r="AD829"/>
      <c r="AE829"/>
    </row>
    <row r="830" spans="14:31" x14ac:dyDescent="0.3">
      <c r="N830"/>
      <c r="O830"/>
      <c r="AD830"/>
      <c r="AE830"/>
    </row>
    <row r="831" spans="14:31" x14ac:dyDescent="0.3">
      <c r="N831"/>
      <c r="O831"/>
      <c r="AD831"/>
      <c r="AE831"/>
    </row>
    <row r="832" spans="14:31" x14ac:dyDescent="0.3">
      <c r="N832"/>
      <c r="O832"/>
      <c r="AD832"/>
      <c r="AE832"/>
    </row>
    <row r="833" spans="14:31" x14ac:dyDescent="0.3">
      <c r="N833"/>
      <c r="O833"/>
      <c r="AD833"/>
      <c r="AE833"/>
    </row>
    <row r="834" spans="14:31" x14ac:dyDescent="0.3">
      <c r="N834"/>
      <c r="O834"/>
      <c r="AD834"/>
      <c r="AE834"/>
    </row>
    <row r="835" spans="14:31" x14ac:dyDescent="0.3">
      <c r="N835"/>
      <c r="O835"/>
      <c r="AD835"/>
      <c r="AE835"/>
    </row>
    <row r="836" spans="14:31" x14ac:dyDescent="0.3">
      <c r="N836"/>
      <c r="O836"/>
      <c r="AD836"/>
      <c r="AE836"/>
    </row>
    <row r="837" spans="14:31" x14ac:dyDescent="0.3">
      <c r="N837"/>
      <c r="O837"/>
      <c r="AD837"/>
      <c r="AE837"/>
    </row>
    <row r="838" spans="14:31" x14ac:dyDescent="0.3">
      <c r="N838"/>
      <c r="O838"/>
      <c r="AD838"/>
      <c r="AE838"/>
    </row>
    <row r="839" spans="14:31" x14ac:dyDescent="0.3">
      <c r="N839"/>
      <c r="O839"/>
      <c r="AD839"/>
      <c r="AE839"/>
    </row>
    <row r="840" spans="14:31" x14ac:dyDescent="0.3">
      <c r="N840"/>
      <c r="O840"/>
      <c r="AD840"/>
      <c r="AE840"/>
    </row>
    <row r="841" spans="14:31" x14ac:dyDescent="0.3">
      <c r="N841"/>
      <c r="O841"/>
      <c r="AD841"/>
      <c r="AE841"/>
    </row>
    <row r="842" spans="14:31" x14ac:dyDescent="0.3">
      <c r="N842"/>
      <c r="O842"/>
      <c r="AD842"/>
      <c r="AE842"/>
    </row>
    <row r="843" spans="14:31" x14ac:dyDescent="0.3">
      <c r="N843"/>
      <c r="O843"/>
      <c r="AD843"/>
      <c r="AE843"/>
    </row>
    <row r="844" spans="14:31" x14ac:dyDescent="0.3">
      <c r="N844"/>
      <c r="O844"/>
      <c r="AD844"/>
      <c r="AE844"/>
    </row>
    <row r="845" spans="14:31" x14ac:dyDescent="0.3">
      <c r="N845"/>
      <c r="O845"/>
      <c r="AD845"/>
      <c r="AE845"/>
    </row>
    <row r="846" spans="14:31" x14ac:dyDescent="0.3">
      <c r="N846"/>
      <c r="O846"/>
      <c r="AD846"/>
      <c r="AE846"/>
    </row>
    <row r="847" spans="14:31" x14ac:dyDescent="0.3">
      <c r="N847"/>
      <c r="O847"/>
      <c r="AD847"/>
      <c r="AE847"/>
    </row>
    <row r="848" spans="14:31" x14ac:dyDescent="0.3">
      <c r="N848"/>
      <c r="O848"/>
      <c r="AD848"/>
      <c r="AE848"/>
    </row>
    <row r="849" spans="14:31" x14ac:dyDescent="0.3">
      <c r="N849"/>
      <c r="O849"/>
      <c r="AD849"/>
      <c r="AE849"/>
    </row>
    <row r="850" spans="14:31" x14ac:dyDescent="0.3">
      <c r="N850"/>
      <c r="O850"/>
      <c r="AD850"/>
      <c r="AE850"/>
    </row>
    <row r="851" spans="14:31" x14ac:dyDescent="0.3">
      <c r="N851"/>
      <c r="O851"/>
      <c r="AD851"/>
      <c r="AE851"/>
    </row>
    <row r="852" spans="14:31" x14ac:dyDescent="0.3">
      <c r="N852"/>
      <c r="O852"/>
      <c r="AD852"/>
      <c r="AE852"/>
    </row>
    <row r="853" spans="14:31" x14ac:dyDescent="0.3">
      <c r="N853"/>
      <c r="O853"/>
      <c r="AD853"/>
      <c r="AE853"/>
    </row>
    <row r="854" spans="14:31" x14ac:dyDescent="0.3">
      <c r="N854"/>
      <c r="O854"/>
      <c r="AD854"/>
      <c r="AE854"/>
    </row>
    <row r="855" spans="14:31" x14ac:dyDescent="0.3">
      <c r="N855"/>
      <c r="O855"/>
      <c r="AD855"/>
      <c r="AE855"/>
    </row>
    <row r="856" spans="14:31" x14ac:dyDescent="0.3">
      <c r="N856"/>
      <c r="O856"/>
      <c r="AD856"/>
      <c r="AE856"/>
    </row>
    <row r="857" spans="14:31" x14ac:dyDescent="0.3">
      <c r="N857"/>
      <c r="O857"/>
      <c r="AD857"/>
      <c r="AE857"/>
    </row>
    <row r="858" spans="14:31" x14ac:dyDescent="0.3">
      <c r="N858"/>
      <c r="O858"/>
      <c r="AD858"/>
      <c r="AE858"/>
    </row>
    <row r="859" spans="14:31" x14ac:dyDescent="0.3">
      <c r="N859"/>
      <c r="O859"/>
      <c r="AD859"/>
      <c r="AE859"/>
    </row>
    <row r="860" spans="14:31" x14ac:dyDescent="0.3">
      <c r="N860"/>
      <c r="O860"/>
      <c r="AD860"/>
      <c r="AE860"/>
    </row>
    <row r="861" spans="14:31" x14ac:dyDescent="0.3">
      <c r="N861"/>
      <c r="O861"/>
      <c r="AD861"/>
      <c r="AE861"/>
    </row>
    <row r="862" spans="14:31" x14ac:dyDescent="0.3">
      <c r="N862"/>
      <c r="O862"/>
      <c r="AD862"/>
      <c r="AE862"/>
    </row>
    <row r="863" spans="14:31" x14ac:dyDescent="0.3">
      <c r="N863"/>
      <c r="O863"/>
      <c r="AD863"/>
      <c r="AE863"/>
    </row>
    <row r="864" spans="14:31" x14ac:dyDescent="0.3">
      <c r="N864"/>
      <c r="O864"/>
      <c r="AD864"/>
      <c r="AE864"/>
    </row>
    <row r="865" spans="14:31" x14ac:dyDescent="0.3">
      <c r="N865"/>
      <c r="O865"/>
      <c r="AD865"/>
      <c r="AE865"/>
    </row>
    <row r="866" spans="14:31" x14ac:dyDescent="0.3">
      <c r="N866"/>
      <c r="O866"/>
      <c r="AD866"/>
      <c r="AE866"/>
    </row>
    <row r="867" spans="14:31" x14ac:dyDescent="0.3">
      <c r="N867"/>
      <c r="O867"/>
      <c r="AD867"/>
      <c r="AE867"/>
    </row>
    <row r="868" spans="14:31" x14ac:dyDescent="0.3">
      <c r="N868"/>
      <c r="O868"/>
      <c r="AD868"/>
      <c r="AE868"/>
    </row>
    <row r="869" spans="14:31" x14ac:dyDescent="0.3">
      <c r="N869"/>
      <c r="O869"/>
      <c r="AD869"/>
      <c r="AE869"/>
    </row>
    <row r="870" spans="14:31" x14ac:dyDescent="0.3">
      <c r="N870"/>
      <c r="O870"/>
      <c r="AD870"/>
      <c r="AE870"/>
    </row>
    <row r="871" spans="14:31" x14ac:dyDescent="0.3">
      <c r="N871"/>
      <c r="O871"/>
      <c r="AD871"/>
      <c r="AE871"/>
    </row>
    <row r="872" spans="14:31" x14ac:dyDescent="0.3">
      <c r="N872"/>
      <c r="O872"/>
      <c r="AD872"/>
      <c r="AE872"/>
    </row>
    <row r="873" spans="14:31" x14ac:dyDescent="0.3">
      <c r="N873"/>
      <c r="O873"/>
      <c r="AD873"/>
      <c r="AE873"/>
    </row>
    <row r="874" spans="14:31" x14ac:dyDescent="0.3">
      <c r="N874"/>
      <c r="O874"/>
      <c r="AD874"/>
      <c r="AE874"/>
    </row>
    <row r="875" spans="14:31" x14ac:dyDescent="0.3">
      <c r="N875"/>
      <c r="O875"/>
      <c r="AD875"/>
      <c r="AE875"/>
    </row>
    <row r="876" spans="14:31" x14ac:dyDescent="0.3">
      <c r="N876"/>
      <c r="O876"/>
      <c r="AD876"/>
      <c r="AE876"/>
    </row>
    <row r="877" spans="14:31" x14ac:dyDescent="0.3">
      <c r="N877"/>
      <c r="O877"/>
      <c r="AD877"/>
      <c r="AE877"/>
    </row>
    <row r="878" spans="14:31" x14ac:dyDescent="0.3">
      <c r="N878"/>
      <c r="O878"/>
      <c r="AD878"/>
      <c r="AE878"/>
    </row>
    <row r="879" spans="14:31" x14ac:dyDescent="0.3">
      <c r="N879"/>
      <c r="O879"/>
      <c r="AD879"/>
      <c r="AE879"/>
    </row>
    <row r="880" spans="14:31" x14ac:dyDescent="0.3">
      <c r="N880"/>
      <c r="O880"/>
      <c r="AD880"/>
      <c r="AE880"/>
    </row>
    <row r="881" spans="14:31" x14ac:dyDescent="0.3">
      <c r="N881"/>
      <c r="O881"/>
      <c r="AD881"/>
      <c r="AE881"/>
    </row>
    <row r="882" spans="14:31" x14ac:dyDescent="0.3">
      <c r="N882"/>
      <c r="O882"/>
      <c r="AD882"/>
      <c r="AE882"/>
    </row>
    <row r="883" spans="14:31" x14ac:dyDescent="0.3">
      <c r="N883"/>
      <c r="O883"/>
      <c r="AD883"/>
      <c r="AE883"/>
    </row>
    <row r="884" spans="14:31" x14ac:dyDescent="0.3">
      <c r="N884"/>
      <c r="O884"/>
      <c r="AD884"/>
      <c r="AE884"/>
    </row>
    <row r="885" spans="14:31" x14ac:dyDescent="0.3">
      <c r="N885"/>
      <c r="O885"/>
      <c r="AD885"/>
      <c r="AE885"/>
    </row>
    <row r="886" spans="14:31" x14ac:dyDescent="0.3">
      <c r="N886"/>
      <c r="O886"/>
      <c r="AD886"/>
      <c r="AE886"/>
    </row>
    <row r="887" spans="14:31" x14ac:dyDescent="0.3">
      <c r="N887"/>
      <c r="O887"/>
      <c r="AD887"/>
      <c r="AE887"/>
    </row>
    <row r="888" spans="14:31" x14ac:dyDescent="0.3">
      <c r="N888"/>
      <c r="O888"/>
      <c r="AD888"/>
      <c r="AE888"/>
    </row>
    <row r="889" spans="14:31" x14ac:dyDescent="0.3">
      <c r="N889"/>
      <c r="O889"/>
      <c r="AD889"/>
      <c r="AE889"/>
    </row>
    <row r="890" spans="14:31" x14ac:dyDescent="0.3">
      <c r="N890"/>
      <c r="O890"/>
      <c r="AD890"/>
      <c r="AE890"/>
    </row>
    <row r="891" spans="14:31" x14ac:dyDescent="0.3">
      <c r="N891"/>
      <c r="O891"/>
      <c r="AD891"/>
      <c r="AE891"/>
    </row>
    <row r="892" spans="14:31" x14ac:dyDescent="0.3">
      <c r="N892"/>
      <c r="O892"/>
      <c r="AD892"/>
      <c r="AE892"/>
    </row>
    <row r="893" spans="14:31" x14ac:dyDescent="0.3">
      <c r="N893"/>
      <c r="O893"/>
      <c r="AD893"/>
      <c r="AE893"/>
    </row>
    <row r="894" spans="14:31" x14ac:dyDescent="0.3">
      <c r="N894"/>
      <c r="O894"/>
      <c r="AD894"/>
      <c r="AE894"/>
    </row>
    <row r="895" spans="14:31" x14ac:dyDescent="0.3">
      <c r="N895"/>
      <c r="O895"/>
      <c r="AD895"/>
      <c r="AE895"/>
    </row>
    <row r="896" spans="14:31" x14ac:dyDescent="0.3">
      <c r="N896"/>
      <c r="O896"/>
      <c r="AD896"/>
      <c r="AE896"/>
    </row>
    <row r="897" spans="14:31" x14ac:dyDescent="0.3">
      <c r="N897"/>
      <c r="O897"/>
      <c r="AD897"/>
      <c r="AE897"/>
    </row>
    <row r="898" spans="14:31" x14ac:dyDescent="0.3">
      <c r="N898"/>
      <c r="O898"/>
      <c r="AD898"/>
      <c r="AE898"/>
    </row>
    <row r="899" spans="14:31" x14ac:dyDescent="0.3">
      <c r="N899"/>
      <c r="O899"/>
      <c r="AD899"/>
      <c r="AE899"/>
    </row>
    <row r="900" spans="14:31" x14ac:dyDescent="0.3">
      <c r="N900"/>
      <c r="O900"/>
      <c r="AD900"/>
      <c r="AE900"/>
    </row>
    <row r="901" spans="14:31" x14ac:dyDescent="0.3">
      <c r="N901"/>
      <c r="O901"/>
      <c r="AD901"/>
      <c r="AE901"/>
    </row>
    <row r="902" spans="14:31" x14ac:dyDescent="0.3">
      <c r="N902"/>
      <c r="O902"/>
      <c r="AD902"/>
      <c r="AE902"/>
    </row>
    <row r="903" spans="14:31" x14ac:dyDescent="0.3">
      <c r="N903"/>
      <c r="O903"/>
      <c r="AD903"/>
      <c r="AE903"/>
    </row>
    <row r="904" spans="14:31" x14ac:dyDescent="0.3">
      <c r="N904"/>
      <c r="O904"/>
      <c r="AD904"/>
      <c r="AE904"/>
    </row>
    <row r="905" spans="14:31" x14ac:dyDescent="0.3">
      <c r="N905"/>
      <c r="O905"/>
      <c r="AD905"/>
      <c r="AE905"/>
    </row>
    <row r="906" spans="14:31" x14ac:dyDescent="0.3">
      <c r="N906"/>
      <c r="O906"/>
      <c r="AD906"/>
      <c r="AE906"/>
    </row>
    <row r="907" spans="14:31" x14ac:dyDescent="0.3">
      <c r="N907"/>
      <c r="O907"/>
      <c r="AD907"/>
      <c r="AE907"/>
    </row>
    <row r="908" spans="14:31" x14ac:dyDescent="0.3">
      <c r="N908"/>
      <c r="O908"/>
      <c r="AD908"/>
      <c r="AE908"/>
    </row>
    <row r="909" spans="14:31" x14ac:dyDescent="0.3">
      <c r="N909"/>
      <c r="O909"/>
      <c r="AD909"/>
      <c r="AE909"/>
    </row>
    <row r="910" spans="14:31" x14ac:dyDescent="0.3">
      <c r="N910"/>
      <c r="O910"/>
      <c r="AD910"/>
      <c r="AE910"/>
    </row>
    <row r="911" spans="14:31" x14ac:dyDescent="0.3">
      <c r="N911"/>
      <c r="O911"/>
      <c r="AD911"/>
      <c r="AE911"/>
    </row>
    <row r="912" spans="14:31" x14ac:dyDescent="0.3">
      <c r="N912"/>
      <c r="O912"/>
      <c r="AD912"/>
      <c r="AE912"/>
    </row>
    <row r="913" spans="14:31" x14ac:dyDescent="0.3">
      <c r="N913"/>
      <c r="O913"/>
      <c r="AD913"/>
      <c r="AE913"/>
    </row>
    <row r="914" spans="14:31" x14ac:dyDescent="0.3">
      <c r="N914"/>
      <c r="O914"/>
      <c r="AD914"/>
      <c r="AE914"/>
    </row>
    <row r="915" spans="14:31" x14ac:dyDescent="0.3">
      <c r="N915"/>
      <c r="O915"/>
      <c r="AD915"/>
      <c r="AE915"/>
    </row>
    <row r="916" spans="14:31" x14ac:dyDescent="0.3">
      <c r="N916"/>
      <c r="O916"/>
      <c r="AD916"/>
      <c r="AE916"/>
    </row>
    <row r="917" spans="14:31" x14ac:dyDescent="0.3">
      <c r="N917"/>
      <c r="O917"/>
      <c r="AD917"/>
      <c r="AE917"/>
    </row>
    <row r="918" spans="14:31" x14ac:dyDescent="0.3">
      <c r="N918"/>
      <c r="O918"/>
      <c r="AD918"/>
      <c r="AE918"/>
    </row>
    <row r="919" spans="14:31" x14ac:dyDescent="0.3">
      <c r="N919"/>
      <c r="O919"/>
      <c r="AD919"/>
      <c r="AE919"/>
    </row>
    <row r="920" spans="14:31" x14ac:dyDescent="0.3">
      <c r="N920"/>
      <c r="O920"/>
      <c r="AD920"/>
      <c r="AE920"/>
    </row>
    <row r="921" spans="14:31" x14ac:dyDescent="0.3">
      <c r="N921"/>
      <c r="O921"/>
      <c r="AD921"/>
      <c r="AE921"/>
    </row>
    <row r="922" spans="14:31" x14ac:dyDescent="0.3">
      <c r="N922"/>
      <c r="O922"/>
      <c r="AD922"/>
      <c r="AE922"/>
    </row>
    <row r="923" spans="14:31" x14ac:dyDescent="0.3">
      <c r="N923"/>
      <c r="O923"/>
      <c r="AD923"/>
      <c r="AE923"/>
    </row>
    <row r="924" spans="14:31" x14ac:dyDescent="0.3">
      <c r="N924"/>
      <c r="O924"/>
      <c r="AD924"/>
      <c r="AE924"/>
    </row>
    <row r="925" spans="14:31" x14ac:dyDescent="0.3">
      <c r="N925"/>
      <c r="O925"/>
      <c r="AD925"/>
      <c r="AE925"/>
    </row>
    <row r="926" spans="14:31" x14ac:dyDescent="0.3">
      <c r="N926"/>
      <c r="O926"/>
      <c r="AD926"/>
      <c r="AE926"/>
    </row>
    <row r="927" spans="14:31" x14ac:dyDescent="0.3">
      <c r="N927"/>
      <c r="O927"/>
      <c r="AD927"/>
      <c r="AE927"/>
    </row>
    <row r="928" spans="14:31" x14ac:dyDescent="0.3">
      <c r="N928"/>
      <c r="O928"/>
      <c r="AD928"/>
      <c r="AE928"/>
    </row>
    <row r="929" spans="14:31" x14ac:dyDescent="0.3">
      <c r="N929"/>
      <c r="O929"/>
      <c r="AD929"/>
      <c r="AE929"/>
    </row>
    <row r="930" spans="14:31" x14ac:dyDescent="0.3">
      <c r="N930"/>
      <c r="O930"/>
      <c r="AD930"/>
      <c r="AE930"/>
    </row>
    <row r="931" spans="14:31" x14ac:dyDescent="0.3">
      <c r="N931"/>
      <c r="O931"/>
      <c r="AD931"/>
      <c r="AE931"/>
    </row>
    <row r="932" spans="14:31" x14ac:dyDescent="0.3">
      <c r="N932"/>
      <c r="O932"/>
      <c r="AD932"/>
      <c r="AE932"/>
    </row>
    <row r="933" spans="14:31" x14ac:dyDescent="0.3">
      <c r="N933"/>
      <c r="O933"/>
      <c r="AD933"/>
      <c r="AE933"/>
    </row>
    <row r="934" spans="14:31" x14ac:dyDescent="0.3">
      <c r="N934"/>
      <c r="O934"/>
      <c r="AD934"/>
      <c r="AE934"/>
    </row>
    <row r="935" spans="14:31" x14ac:dyDescent="0.3">
      <c r="N935"/>
      <c r="O935"/>
      <c r="AD935"/>
      <c r="AE935"/>
    </row>
    <row r="936" spans="14:31" x14ac:dyDescent="0.3">
      <c r="N936"/>
      <c r="O936"/>
      <c r="AD936"/>
      <c r="AE936"/>
    </row>
    <row r="937" spans="14:31" x14ac:dyDescent="0.3">
      <c r="N937"/>
      <c r="O937"/>
      <c r="AD937"/>
      <c r="AE937"/>
    </row>
    <row r="938" spans="14:31" x14ac:dyDescent="0.3">
      <c r="N938"/>
      <c r="O938"/>
      <c r="AD938"/>
      <c r="AE938"/>
    </row>
    <row r="939" spans="14:31" x14ac:dyDescent="0.3">
      <c r="N939"/>
      <c r="O939"/>
      <c r="AD939"/>
      <c r="AE939"/>
    </row>
    <row r="940" spans="14:31" x14ac:dyDescent="0.3">
      <c r="N940"/>
      <c r="O940"/>
      <c r="AD940"/>
      <c r="AE940"/>
    </row>
    <row r="941" spans="14:31" x14ac:dyDescent="0.3">
      <c r="N941"/>
      <c r="O941"/>
      <c r="AD941"/>
      <c r="AE941"/>
    </row>
    <row r="942" spans="14:31" x14ac:dyDescent="0.3">
      <c r="N942"/>
      <c r="O942"/>
      <c r="AD942"/>
      <c r="AE942"/>
    </row>
    <row r="943" spans="14:31" x14ac:dyDescent="0.3">
      <c r="N943"/>
      <c r="O943"/>
      <c r="AD943"/>
      <c r="AE943"/>
    </row>
    <row r="944" spans="14:31" x14ac:dyDescent="0.3">
      <c r="N944"/>
      <c r="O944"/>
      <c r="AD944"/>
      <c r="AE944"/>
    </row>
    <row r="945" spans="14:31" x14ac:dyDescent="0.3">
      <c r="N945"/>
      <c r="O945"/>
      <c r="AD945"/>
      <c r="AE945"/>
    </row>
    <row r="946" spans="14:31" x14ac:dyDescent="0.3">
      <c r="N946"/>
      <c r="O946"/>
      <c r="AD946"/>
      <c r="AE946"/>
    </row>
    <row r="947" spans="14:31" x14ac:dyDescent="0.3">
      <c r="N947"/>
      <c r="O947"/>
      <c r="AD947"/>
      <c r="AE947"/>
    </row>
    <row r="948" spans="14:31" x14ac:dyDescent="0.3">
      <c r="N948"/>
      <c r="O948"/>
      <c r="AD948"/>
      <c r="AE948"/>
    </row>
    <row r="949" spans="14:31" x14ac:dyDescent="0.3">
      <c r="N949"/>
      <c r="O949"/>
      <c r="AD949"/>
      <c r="AE949"/>
    </row>
    <row r="950" spans="14:31" x14ac:dyDescent="0.3">
      <c r="N950"/>
      <c r="O950"/>
      <c r="AD950"/>
      <c r="AE950"/>
    </row>
    <row r="951" spans="14:31" x14ac:dyDescent="0.3">
      <c r="N951"/>
      <c r="O951"/>
      <c r="AD951"/>
      <c r="AE951"/>
    </row>
    <row r="952" spans="14:31" x14ac:dyDescent="0.3">
      <c r="N952"/>
      <c r="O952"/>
      <c r="AD952"/>
      <c r="AE952"/>
    </row>
    <row r="953" spans="14:31" x14ac:dyDescent="0.3">
      <c r="N953"/>
      <c r="O953"/>
      <c r="AD953"/>
      <c r="AE953"/>
    </row>
    <row r="954" spans="14:31" x14ac:dyDescent="0.3">
      <c r="N954"/>
      <c r="O954"/>
      <c r="AD954"/>
      <c r="AE954"/>
    </row>
    <row r="955" spans="14:31" x14ac:dyDescent="0.3">
      <c r="N955"/>
      <c r="O955"/>
      <c r="AD955"/>
      <c r="AE955"/>
    </row>
    <row r="956" spans="14:31" x14ac:dyDescent="0.3">
      <c r="N956"/>
      <c r="O956"/>
      <c r="AD956"/>
      <c r="AE956"/>
    </row>
    <row r="957" spans="14:31" x14ac:dyDescent="0.3">
      <c r="N957"/>
      <c r="O957"/>
      <c r="AD957"/>
      <c r="AE957"/>
    </row>
    <row r="958" spans="14:31" x14ac:dyDescent="0.3">
      <c r="N958"/>
      <c r="O958"/>
      <c r="AD958"/>
      <c r="AE958"/>
    </row>
    <row r="959" spans="14:31" x14ac:dyDescent="0.3">
      <c r="N959"/>
      <c r="O959"/>
      <c r="AD959"/>
      <c r="AE959"/>
    </row>
    <row r="960" spans="14:31" x14ac:dyDescent="0.3">
      <c r="N960"/>
      <c r="O960"/>
      <c r="AD960"/>
      <c r="AE960"/>
    </row>
    <row r="961" spans="14:31" x14ac:dyDescent="0.3">
      <c r="N961"/>
      <c r="O961"/>
      <c r="AD961"/>
      <c r="AE961"/>
    </row>
    <row r="962" spans="14:31" x14ac:dyDescent="0.3">
      <c r="N962"/>
      <c r="O962"/>
      <c r="AD962"/>
      <c r="AE962"/>
    </row>
    <row r="963" spans="14:31" x14ac:dyDescent="0.3">
      <c r="N963"/>
      <c r="O963"/>
      <c r="AD963"/>
      <c r="AE963"/>
    </row>
    <row r="964" spans="14:31" x14ac:dyDescent="0.3">
      <c r="N964"/>
      <c r="O964"/>
      <c r="AD964"/>
      <c r="AE964"/>
    </row>
    <row r="965" spans="14:31" x14ac:dyDescent="0.3">
      <c r="N965"/>
      <c r="O965"/>
      <c r="AD965"/>
      <c r="AE965"/>
    </row>
    <row r="966" spans="14:31" x14ac:dyDescent="0.3">
      <c r="N966"/>
      <c r="O966"/>
      <c r="AD966"/>
      <c r="AE966"/>
    </row>
    <row r="967" spans="14:31" x14ac:dyDescent="0.3">
      <c r="N967"/>
      <c r="O967"/>
      <c r="AD967"/>
      <c r="AE967"/>
    </row>
    <row r="968" spans="14:31" x14ac:dyDescent="0.3">
      <c r="N968"/>
      <c r="O968"/>
      <c r="AD968"/>
      <c r="AE968"/>
    </row>
    <row r="969" spans="14:31" x14ac:dyDescent="0.3">
      <c r="N969"/>
      <c r="O969"/>
      <c r="AD969"/>
      <c r="AE969"/>
    </row>
    <row r="970" spans="14:31" x14ac:dyDescent="0.3">
      <c r="N970"/>
      <c r="O970"/>
      <c r="AD970"/>
      <c r="AE970"/>
    </row>
    <row r="971" spans="14:31" x14ac:dyDescent="0.3">
      <c r="N971"/>
      <c r="O971"/>
      <c r="AD971"/>
      <c r="AE971"/>
    </row>
    <row r="972" spans="14:31" x14ac:dyDescent="0.3">
      <c r="N972"/>
      <c r="O972"/>
      <c r="AD972"/>
      <c r="AE972"/>
    </row>
    <row r="973" spans="14:31" x14ac:dyDescent="0.3">
      <c r="N973"/>
      <c r="O973"/>
      <c r="AD973"/>
      <c r="AE973"/>
    </row>
    <row r="974" spans="14:31" x14ac:dyDescent="0.3">
      <c r="N974"/>
      <c r="O974"/>
      <c r="AD974"/>
      <c r="AE974"/>
    </row>
    <row r="975" spans="14:31" x14ac:dyDescent="0.3">
      <c r="N975"/>
      <c r="O975"/>
      <c r="AD975"/>
      <c r="AE975"/>
    </row>
    <row r="976" spans="14:31" x14ac:dyDescent="0.3">
      <c r="N976"/>
      <c r="O976"/>
      <c r="AD976"/>
      <c r="AE976"/>
    </row>
    <row r="977" spans="14:31" x14ac:dyDescent="0.3">
      <c r="N977"/>
      <c r="O977"/>
      <c r="AD977"/>
      <c r="AE977"/>
    </row>
    <row r="978" spans="14:31" x14ac:dyDescent="0.3">
      <c r="N978"/>
      <c r="O978"/>
      <c r="AD978"/>
      <c r="AE978"/>
    </row>
    <row r="979" spans="14:31" x14ac:dyDescent="0.3">
      <c r="N979"/>
      <c r="O979"/>
      <c r="AD979"/>
      <c r="AE979"/>
    </row>
    <row r="980" spans="14:31" x14ac:dyDescent="0.3">
      <c r="N980"/>
      <c r="O980"/>
      <c r="AD980"/>
      <c r="AE980"/>
    </row>
    <row r="981" spans="14:31" x14ac:dyDescent="0.3">
      <c r="N981"/>
      <c r="O981"/>
      <c r="AD981"/>
      <c r="AE981"/>
    </row>
    <row r="982" spans="14:31" x14ac:dyDescent="0.3">
      <c r="N982"/>
      <c r="O982"/>
      <c r="AD982"/>
      <c r="AE982"/>
    </row>
    <row r="983" spans="14:31" x14ac:dyDescent="0.3">
      <c r="N983"/>
      <c r="O983"/>
      <c r="AD983"/>
      <c r="AE983"/>
    </row>
    <row r="984" spans="14:31" x14ac:dyDescent="0.3">
      <c r="N984"/>
      <c r="O984"/>
      <c r="AD984"/>
      <c r="AE984"/>
    </row>
    <row r="985" spans="14:31" x14ac:dyDescent="0.3">
      <c r="N985"/>
      <c r="O985"/>
      <c r="AD985"/>
      <c r="AE985"/>
    </row>
    <row r="986" spans="14:31" x14ac:dyDescent="0.3">
      <c r="N986"/>
      <c r="O986"/>
      <c r="AD986"/>
      <c r="AE986"/>
    </row>
    <row r="987" spans="14:31" x14ac:dyDescent="0.3">
      <c r="N987"/>
      <c r="O987"/>
      <c r="AD987"/>
      <c r="AE987"/>
    </row>
    <row r="988" spans="14:31" x14ac:dyDescent="0.3">
      <c r="N988"/>
      <c r="O988"/>
      <c r="AD988"/>
      <c r="AE988"/>
    </row>
    <row r="989" spans="14:31" x14ac:dyDescent="0.3">
      <c r="N989"/>
      <c r="O989"/>
      <c r="AD989"/>
      <c r="AE989"/>
    </row>
    <row r="990" spans="14:31" x14ac:dyDescent="0.3">
      <c r="N990"/>
      <c r="O990"/>
      <c r="AD990"/>
      <c r="AE990"/>
    </row>
    <row r="991" spans="14:31" x14ac:dyDescent="0.3">
      <c r="N991"/>
      <c r="O991"/>
      <c r="AD991"/>
      <c r="AE991"/>
    </row>
    <row r="992" spans="14:31" x14ac:dyDescent="0.3">
      <c r="N992"/>
      <c r="O992"/>
      <c r="AD992"/>
      <c r="AE992"/>
    </row>
    <row r="993" spans="14:31" x14ac:dyDescent="0.3">
      <c r="N993"/>
      <c r="O993"/>
      <c r="AD993"/>
      <c r="AE993"/>
    </row>
    <row r="994" spans="14:31" x14ac:dyDescent="0.3">
      <c r="N994"/>
      <c r="O994"/>
      <c r="AD994"/>
      <c r="AE994"/>
    </row>
    <row r="995" spans="14:31" x14ac:dyDescent="0.3">
      <c r="N995"/>
      <c r="O995"/>
      <c r="AD995"/>
      <c r="AE995"/>
    </row>
    <row r="996" spans="14:31" x14ac:dyDescent="0.3">
      <c r="N996"/>
      <c r="O996"/>
      <c r="AD996"/>
      <c r="AE996"/>
    </row>
    <row r="997" spans="14:31" x14ac:dyDescent="0.3">
      <c r="N997"/>
      <c r="O997"/>
      <c r="AD997"/>
      <c r="AE997"/>
    </row>
    <row r="998" spans="14:31" x14ac:dyDescent="0.3">
      <c r="N998"/>
      <c r="O998"/>
      <c r="AD998"/>
      <c r="AE998"/>
    </row>
    <row r="999" spans="14:31" x14ac:dyDescent="0.3">
      <c r="N999"/>
      <c r="O999"/>
      <c r="AD999"/>
      <c r="AE999"/>
    </row>
    <row r="1000" spans="14:31" x14ac:dyDescent="0.3">
      <c r="N1000"/>
      <c r="O1000"/>
      <c r="AD1000"/>
      <c r="AE1000"/>
    </row>
    <row r="1001" spans="14:31" x14ac:dyDescent="0.3">
      <c r="N1001"/>
      <c r="O1001"/>
      <c r="AD1001"/>
      <c r="AE1001"/>
    </row>
    <row r="1002" spans="14:31" x14ac:dyDescent="0.3">
      <c r="N1002"/>
      <c r="O1002"/>
      <c r="AD1002"/>
      <c r="AE1002"/>
    </row>
    <row r="1003" spans="14:31" x14ac:dyDescent="0.3">
      <c r="N1003"/>
      <c r="O1003"/>
      <c r="AD1003"/>
      <c r="AE1003"/>
    </row>
    <row r="1004" spans="14:31" x14ac:dyDescent="0.3">
      <c r="N1004"/>
      <c r="O1004"/>
      <c r="AD1004"/>
      <c r="AE1004"/>
    </row>
    <row r="1005" spans="14:31" x14ac:dyDescent="0.3">
      <c r="N1005"/>
      <c r="O1005"/>
      <c r="AD1005"/>
      <c r="AE1005"/>
    </row>
    <row r="1006" spans="14:31" x14ac:dyDescent="0.3">
      <c r="N1006"/>
      <c r="O1006"/>
      <c r="AD1006"/>
      <c r="AE1006"/>
    </row>
    <row r="1007" spans="14:31" x14ac:dyDescent="0.3">
      <c r="N1007"/>
      <c r="O1007"/>
      <c r="AD1007"/>
      <c r="AE1007"/>
    </row>
    <row r="1008" spans="14:31" x14ac:dyDescent="0.3">
      <c r="N1008"/>
      <c r="O1008"/>
      <c r="AD1008"/>
      <c r="AE1008"/>
    </row>
    <row r="1009" spans="14:31" x14ac:dyDescent="0.3">
      <c r="N1009"/>
      <c r="O1009"/>
      <c r="AD1009"/>
      <c r="AE1009"/>
    </row>
    <row r="1010" spans="14:31" x14ac:dyDescent="0.3">
      <c r="N1010"/>
      <c r="O1010"/>
      <c r="AD1010"/>
      <c r="AE1010"/>
    </row>
    <row r="1011" spans="14:31" x14ac:dyDescent="0.3">
      <c r="N1011"/>
      <c r="O1011"/>
      <c r="AD1011"/>
      <c r="AE1011"/>
    </row>
    <row r="1012" spans="14:31" x14ac:dyDescent="0.3">
      <c r="N1012"/>
      <c r="O1012"/>
      <c r="AD1012"/>
      <c r="AE1012"/>
    </row>
    <row r="1013" spans="14:31" x14ac:dyDescent="0.3">
      <c r="N1013"/>
      <c r="O1013"/>
      <c r="AD1013"/>
      <c r="AE1013"/>
    </row>
    <row r="1014" spans="14:31" x14ac:dyDescent="0.3">
      <c r="N1014"/>
      <c r="O1014"/>
      <c r="AD1014"/>
      <c r="AE1014"/>
    </row>
    <row r="1015" spans="14:31" x14ac:dyDescent="0.3">
      <c r="N1015"/>
      <c r="O1015"/>
      <c r="AD1015"/>
      <c r="AE1015"/>
    </row>
    <row r="1016" spans="14:31" x14ac:dyDescent="0.3">
      <c r="N1016"/>
      <c r="O1016"/>
      <c r="AD1016"/>
      <c r="AE1016"/>
    </row>
    <row r="1017" spans="14:31" x14ac:dyDescent="0.3">
      <c r="N1017"/>
      <c r="O1017"/>
      <c r="AD1017"/>
      <c r="AE1017"/>
    </row>
    <row r="1018" spans="14:31" x14ac:dyDescent="0.3">
      <c r="N1018"/>
      <c r="O1018"/>
      <c r="AD1018"/>
      <c r="AE1018"/>
    </row>
    <row r="1019" spans="14:31" x14ac:dyDescent="0.3">
      <c r="N1019"/>
      <c r="O1019"/>
      <c r="AD1019"/>
      <c r="AE1019"/>
    </row>
    <row r="1020" spans="14:31" x14ac:dyDescent="0.3">
      <c r="N1020"/>
      <c r="O1020"/>
      <c r="AD1020"/>
      <c r="AE1020"/>
    </row>
    <row r="1021" spans="14:31" x14ac:dyDescent="0.3">
      <c r="N1021"/>
      <c r="O1021"/>
      <c r="AD1021"/>
      <c r="AE1021"/>
    </row>
    <row r="1022" spans="14:31" x14ac:dyDescent="0.3">
      <c r="N1022"/>
      <c r="O1022"/>
      <c r="AD1022"/>
      <c r="AE1022"/>
    </row>
    <row r="1023" spans="14:31" x14ac:dyDescent="0.3">
      <c r="N1023"/>
      <c r="O1023"/>
      <c r="AD1023"/>
      <c r="AE1023"/>
    </row>
    <row r="1024" spans="14:31" x14ac:dyDescent="0.3">
      <c r="N1024"/>
      <c r="O1024"/>
      <c r="AD1024"/>
      <c r="AE1024"/>
    </row>
    <row r="1025" spans="14:31" x14ac:dyDescent="0.3">
      <c r="N1025"/>
      <c r="O1025"/>
      <c r="AD1025"/>
      <c r="AE1025"/>
    </row>
    <row r="1026" spans="14:31" x14ac:dyDescent="0.3">
      <c r="N1026"/>
      <c r="O1026"/>
      <c r="AD1026"/>
      <c r="AE1026"/>
    </row>
    <row r="1027" spans="14:31" x14ac:dyDescent="0.3">
      <c r="N1027"/>
      <c r="O1027"/>
      <c r="AD1027"/>
      <c r="AE1027"/>
    </row>
    <row r="1028" spans="14:31" x14ac:dyDescent="0.3">
      <c r="N1028"/>
      <c r="O1028"/>
      <c r="AD1028"/>
      <c r="AE1028"/>
    </row>
    <row r="1029" spans="14:31" x14ac:dyDescent="0.3">
      <c r="N1029"/>
      <c r="O1029"/>
      <c r="AD1029"/>
      <c r="AE1029"/>
    </row>
    <row r="1030" spans="14:31" x14ac:dyDescent="0.3">
      <c r="N1030"/>
      <c r="O1030"/>
      <c r="AD1030"/>
      <c r="AE1030"/>
    </row>
    <row r="1031" spans="14:31" x14ac:dyDescent="0.3">
      <c r="N1031"/>
      <c r="O1031"/>
      <c r="AD1031"/>
      <c r="AE1031"/>
    </row>
    <row r="1032" spans="14:31" x14ac:dyDescent="0.3">
      <c r="N1032"/>
      <c r="O1032"/>
      <c r="AD1032"/>
      <c r="AE1032"/>
    </row>
    <row r="1033" spans="14:31" x14ac:dyDescent="0.3">
      <c r="N1033"/>
      <c r="O1033"/>
      <c r="AD1033"/>
      <c r="AE1033"/>
    </row>
    <row r="1034" spans="14:31" x14ac:dyDescent="0.3">
      <c r="N1034"/>
      <c r="O1034"/>
      <c r="AD1034"/>
      <c r="AE1034"/>
    </row>
    <row r="1035" spans="14:31" x14ac:dyDescent="0.3">
      <c r="N1035"/>
      <c r="O1035"/>
      <c r="AD1035"/>
      <c r="AE1035"/>
    </row>
    <row r="1036" spans="14:31" x14ac:dyDescent="0.3">
      <c r="N1036"/>
      <c r="O1036"/>
      <c r="AD1036"/>
      <c r="AE1036"/>
    </row>
    <row r="1037" spans="14:31" x14ac:dyDescent="0.3">
      <c r="N1037"/>
      <c r="O1037"/>
      <c r="AD1037"/>
      <c r="AE1037"/>
    </row>
    <row r="1038" spans="14:31" x14ac:dyDescent="0.3">
      <c r="N1038"/>
      <c r="O1038"/>
      <c r="AD1038"/>
      <c r="AE1038"/>
    </row>
    <row r="1039" spans="14:31" x14ac:dyDescent="0.3">
      <c r="N1039"/>
      <c r="O1039"/>
      <c r="AD1039"/>
      <c r="AE1039"/>
    </row>
    <row r="1040" spans="14:31" x14ac:dyDescent="0.3">
      <c r="N1040"/>
      <c r="O1040"/>
      <c r="AD1040"/>
      <c r="AE1040"/>
    </row>
    <row r="1041" spans="14:31" x14ac:dyDescent="0.3">
      <c r="N1041"/>
      <c r="O1041"/>
      <c r="AD1041"/>
      <c r="AE1041"/>
    </row>
    <row r="1042" spans="14:31" x14ac:dyDescent="0.3">
      <c r="N1042"/>
      <c r="O1042"/>
      <c r="AD1042"/>
      <c r="AE1042"/>
    </row>
    <row r="1043" spans="14:31" x14ac:dyDescent="0.3">
      <c r="N1043"/>
      <c r="O1043"/>
      <c r="AD1043"/>
      <c r="AE1043"/>
    </row>
    <row r="1044" spans="14:31" x14ac:dyDescent="0.3">
      <c r="N1044"/>
      <c r="O1044"/>
      <c r="AD1044"/>
      <c r="AE1044"/>
    </row>
    <row r="1045" spans="14:31" x14ac:dyDescent="0.3">
      <c r="N1045"/>
      <c r="O1045"/>
      <c r="AD1045"/>
      <c r="AE1045"/>
    </row>
    <row r="1046" spans="14:31" x14ac:dyDescent="0.3">
      <c r="N1046"/>
      <c r="O1046"/>
      <c r="AD1046"/>
      <c r="AE1046"/>
    </row>
    <row r="1047" spans="14:31" x14ac:dyDescent="0.3">
      <c r="N1047"/>
      <c r="O1047"/>
      <c r="AD1047"/>
      <c r="AE1047"/>
    </row>
    <row r="1048" spans="14:31" x14ac:dyDescent="0.3">
      <c r="N1048"/>
      <c r="O1048"/>
      <c r="AD1048"/>
      <c r="AE1048"/>
    </row>
    <row r="1049" spans="14:31" x14ac:dyDescent="0.3">
      <c r="N1049"/>
      <c r="O1049"/>
      <c r="AD1049"/>
      <c r="AE1049"/>
    </row>
    <row r="1050" spans="14:31" x14ac:dyDescent="0.3">
      <c r="N1050"/>
      <c r="O1050"/>
      <c r="AD1050"/>
      <c r="AE1050"/>
    </row>
    <row r="1051" spans="14:31" x14ac:dyDescent="0.3">
      <c r="N1051"/>
      <c r="O1051"/>
      <c r="AD1051"/>
      <c r="AE1051"/>
    </row>
    <row r="1052" spans="14:31" x14ac:dyDescent="0.3">
      <c r="N1052"/>
      <c r="O1052"/>
      <c r="AD1052"/>
      <c r="AE1052"/>
    </row>
    <row r="1053" spans="14:31" x14ac:dyDescent="0.3">
      <c r="N1053"/>
      <c r="O1053"/>
      <c r="AD1053"/>
      <c r="AE1053"/>
    </row>
    <row r="1054" spans="14:31" x14ac:dyDescent="0.3">
      <c r="N1054"/>
      <c r="O1054"/>
      <c r="AD1054"/>
      <c r="AE1054"/>
    </row>
    <row r="1055" spans="14:31" x14ac:dyDescent="0.3">
      <c r="N1055"/>
      <c r="O1055"/>
      <c r="AD1055"/>
      <c r="AE1055"/>
    </row>
    <row r="1056" spans="14:31" x14ac:dyDescent="0.3">
      <c r="N1056"/>
      <c r="O1056"/>
      <c r="AD1056"/>
      <c r="AE1056"/>
    </row>
    <row r="1057" spans="14:31" x14ac:dyDescent="0.3">
      <c r="N1057"/>
      <c r="O1057"/>
      <c r="AD1057"/>
      <c r="AE1057"/>
    </row>
    <row r="1058" spans="14:31" x14ac:dyDescent="0.3">
      <c r="N1058"/>
      <c r="O1058"/>
      <c r="AD1058"/>
      <c r="AE1058"/>
    </row>
    <row r="1059" spans="14:31" x14ac:dyDescent="0.3">
      <c r="N1059"/>
      <c r="O1059"/>
      <c r="AD1059"/>
      <c r="AE1059"/>
    </row>
    <row r="1060" spans="14:31" x14ac:dyDescent="0.3">
      <c r="N1060"/>
      <c r="O1060"/>
      <c r="AD1060"/>
      <c r="AE1060"/>
    </row>
    <row r="1061" spans="14:31" x14ac:dyDescent="0.3">
      <c r="N1061"/>
      <c r="O1061"/>
      <c r="AD1061"/>
      <c r="AE1061"/>
    </row>
    <row r="1062" spans="14:31" x14ac:dyDescent="0.3">
      <c r="N1062"/>
      <c r="O1062"/>
      <c r="AD1062"/>
      <c r="AE1062"/>
    </row>
    <row r="1063" spans="14:31" x14ac:dyDescent="0.3">
      <c r="N1063"/>
      <c r="O1063"/>
      <c r="AD1063"/>
      <c r="AE1063"/>
    </row>
    <row r="1064" spans="14:31" x14ac:dyDescent="0.3">
      <c r="N1064"/>
      <c r="O1064"/>
      <c r="AD1064"/>
      <c r="AE1064"/>
    </row>
    <row r="1065" spans="14:31" x14ac:dyDescent="0.3">
      <c r="N1065"/>
      <c r="O1065"/>
      <c r="AD1065"/>
      <c r="AE1065"/>
    </row>
    <row r="1066" spans="14:31" x14ac:dyDescent="0.3">
      <c r="N1066"/>
      <c r="O1066"/>
      <c r="AD1066"/>
      <c r="AE1066"/>
    </row>
    <row r="1067" spans="14:31" x14ac:dyDescent="0.3">
      <c r="N1067"/>
      <c r="O1067"/>
      <c r="AD1067"/>
      <c r="AE1067"/>
    </row>
    <row r="1068" spans="14:31" x14ac:dyDescent="0.3">
      <c r="N1068"/>
      <c r="O1068"/>
      <c r="AD1068"/>
      <c r="AE1068"/>
    </row>
    <row r="1069" spans="14:31" x14ac:dyDescent="0.3">
      <c r="N1069"/>
      <c r="O1069"/>
      <c r="AD1069"/>
      <c r="AE1069"/>
    </row>
    <row r="1070" spans="14:31" x14ac:dyDescent="0.3">
      <c r="N1070"/>
      <c r="O1070"/>
      <c r="AD1070"/>
      <c r="AE1070"/>
    </row>
    <row r="1071" spans="14:31" x14ac:dyDescent="0.3">
      <c r="N1071"/>
      <c r="O1071"/>
      <c r="AD1071"/>
      <c r="AE1071"/>
    </row>
    <row r="1072" spans="14:31" x14ac:dyDescent="0.3">
      <c r="N1072"/>
      <c r="O1072"/>
      <c r="AD1072"/>
      <c r="AE1072"/>
    </row>
    <row r="1073" spans="14:31" x14ac:dyDescent="0.3">
      <c r="N1073"/>
      <c r="O1073"/>
      <c r="AD1073"/>
      <c r="AE1073"/>
    </row>
    <row r="1074" spans="14:31" x14ac:dyDescent="0.3">
      <c r="N1074"/>
      <c r="O1074"/>
      <c r="AD1074"/>
      <c r="AE1074"/>
    </row>
    <row r="1075" spans="14:31" x14ac:dyDescent="0.3">
      <c r="N1075"/>
      <c r="O1075"/>
      <c r="AD1075"/>
      <c r="AE1075"/>
    </row>
    <row r="1076" spans="14:31" x14ac:dyDescent="0.3">
      <c r="N1076"/>
      <c r="O1076"/>
      <c r="AD1076"/>
      <c r="AE1076"/>
    </row>
    <row r="1077" spans="14:31" x14ac:dyDescent="0.3">
      <c r="N1077"/>
      <c r="O1077"/>
      <c r="AD1077"/>
      <c r="AE1077"/>
    </row>
    <row r="1078" spans="14:31" x14ac:dyDescent="0.3">
      <c r="N1078"/>
      <c r="O1078"/>
      <c r="AD1078"/>
      <c r="AE1078"/>
    </row>
    <row r="1079" spans="14:31" x14ac:dyDescent="0.3">
      <c r="N1079"/>
      <c r="O1079"/>
      <c r="AD1079"/>
      <c r="AE1079"/>
    </row>
    <row r="1080" spans="14:31" x14ac:dyDescent="0.3">
      <c r="N1080"/>
      <c r="O1080"/>
      <c r="AD1080"/>
      <c r="AE1080"/>
    </row>
    <row r="1081" spans="14:31" x14ac:dyDescent="0.3">
      <c r="N1081"/>
      <c r="O1081"/>
      <c r="AD1081"/>
      <c r="AE1081"/>
    </row>
    <row r="1082" spans="14:31" x14ac:dyDescent="0.3">
      <c r="N1082"/>
      <c r="O1082"/>
      <c r="AD1082"/>
      <c r="AE1082"/>
    </row>
    <row r="1083" spans="14:31" x14ac:dyDescent="0.3">
      <c r="N1083"/>
      <c r="O1083"/>
      <c r="AD1083"/>
      <c r="AE1083"/>
    </row>
    <row r="1084" spans="14:31" x14ac:dyDescent="0.3">
      <c r="N1084"/>
      <c r="O1084"/>
      <c r="AD1084"/>
      <c r="AE1084"/>
    </row>
    <row r="1085" spans="14:31" x14ac:dyDescent="0.3">
      <c r="N1085"/>
      <c r="O1085"/>
      <c r="AD1085"/>
      <c r="AE1085"/>
    </row>
    <row r="1086" spans="14:31" x14ac:dyDescent="0.3">
      <c r="N1086"/>
      <c r="O1086"/>
      <c r="AD1086"/>
      <c r="AE1086"/>
    </row>
    <row r="1087" spans="14:31" x14ac:dyDescent="0.3">
      <c r="N1087"/>
      <c r="O1087"/>
      <c r="AD1087"/>
      <c r="AE1087"/>
    </row>
    <row r="1088" spans="14:31" x14ac:dyDescent="0.3">
      <c r="N1088"/>
      <c r="O1088"/>
      <c r="AD1088"/>
      <c r="AE1088"/>
    </row>
    <row r="1089" spans="14:31" x14ac:dyDescent="0.3">
      <c r="N1089"/>
      <c r="O1089"/>
      <c r="AD1089"/>
      <c r="AE1089"/>
    </row>
    <row r="1090" spans="14:31" x14ac:dyDescent="0.3">
      <c r="N1090"/>
      <c r="O1090"/>
      <c r="AD1090"/>
      <c r="AE1090"/>
    </row>
    <row r="1091" spans="14:31" x14ac:dyDescent="0.3">
      <c r="N1091"/>
      <c r="O1091"/>
      <c r="AD1091"/>
      <c r="AE1091"/>
    </row>
    <row r="1092" spans="14:31" x14ac:dyDescent="0.3">
      <c r="N1092"/>
      <c r="O1092"/>
      <c r="AD1092"/>
      <c r="AE1092"/>
    </row>
    <row r="1093" spans="14:31" x14ac:dyDescent="0.3">
      <c r="N1093"/>
      <c r="O1093"/>
      <c r="AD1093"/>
      <c r="AE1093"/>
    </row>
    <row r="1094" spans="14:31" x14ac:dyDescent="0.3">
      <c r="N1094"/>
      <c r="O1094"/>
      <c r="AD1094"/>
      <c r="AE1094"/>
    </row>
    <row r="1095" spans="14:31" x14ac:dyDescent="0.3">
      <c r="N1095"/>
      <c r="O1095"/>
      <c r="AD1095"/>
      <c r="AE1095"/>
    </row>
    <row r="1096" spans="14:31" x14ac:dyDescent="0.3">
      <c r="N1096"/>
      <c r="O1096"/>
      <c r="AD1096"/>
      <c r="AE1096"/>
    </row>
    <row r="1097" spans="14:31" x14ac:dyDescent="0.3">
      <c r="N1097"/>
      <c r="O1097"/>
      <c r="AD1097"/>
      <c r="AE1097"/>
    </row>
    <row r="1098" spans="14:31" x14ac:dyDescent="0.3">
      <c r="N1098"/>
      <c r="O1098"/>
      <c r="AD1098"/>
      <c r="AE1098"/>
    </row>
    <row r="1099" spans="14:31" x14ac:dyDescent="0.3">
      <c r="N1099"/>
      <c r="O1099"/>
      <c r="AD1099"/>
      <c r="AE1099"/>
    </row>
    <row r="1100" spans="14:31" x14ac:dyDescent="0.3">
      <c r="N1100"/>
      <c r="O1100"/>
      <c r="AD1100"/>
      <c r="AE1100"/>
    </row>
    <row r="1101" spans="14:31" x14ac:dyDescent="0.3">
      <c r="N1101"/>
      <c r="O1101"/>
      <c r="AD1101"/>
      <c r="AE1101"/>
    </row>
    <row r="1102" spans="14:31" x14ac:dyDescent="0.3">
      <c r="N1102"/>
      <c r="O1102"/>
      <c r="AD1102"/>
      <c r="AE1102"/>
    </row>
    <row r="1103" spans="14:31" x14ac:dyDescent="0.3">
      <c r="N1103"/>
      <c r="O1103"/>
      <c r="AD1103"/>
      <c r="AE1103"/>
    </row>
    <row r="1104" spans="14:31" x14ac:dyDescent="0.3">
      <c r="N1104"/>
      <c r="O1104"/>
      <c r="AD1104"/>
      <c r="AE1104"/>
    </row>
    <row r="1105" spans="14:31" x14ac:dyDescent="0.3">
      <c r="N1105"/>
      <c r="O1105"/>
      <c r="AD1105"/>
      <c r="AE1105"/>
    </row>
    <row r="1106" spans="14:31" x14ac:dyDescent="0.3">
      <c r="N1106"/>
      <c r="O1106"/>
      <c r="AD1106"/>
      <c r="AE1106"/>
    </row>
    <row r="1107" spans="14:31" x14ac:dyDescent="0.3">
      <c r="N1107"/>
      <c r="O1107"/>
      <c r="AD1107"/>
      <c r="AE1107"/>
    </row>
    <row r="1108" spans="14:31" x14ac:dyDescent="0.3">
      <c r="N1108"/>
      <c r="O1108"/>
      <c r="AD1108"/>
      <c r="AE1108"/>
    </row>
    <row r="1109" spans="14:31" x14ac:dyDescent="0.3">
      <c r="N1109"/>
      <c r="O1109"/>
      <c r="AD1109"/>
      <c r="AE1109"/>
    </row>
    <row r="1110" spans="14:31" x14ac:dyDescent="0.3">
      <c r="N1110"/>
      <c r="O1110"/>
      <c r="AD1110"/>
      <c r="AE1110"/>
    </row>
    <row r="1111" spans="14:31" x14ac:dyDescent="0.3">
      <c r="N1111"/>
      <c r="O1111"/>
      <c r="AD1111"/>
      <c r="AE1111"/>
    </row>
    <row r="1112" spans="14:31" x14ac:dyDescent="0.3">
      <c r="N1112"/>
      <c r="O1112"/>
      <c r="AD1112"/>
      <c r="AE1112"/>
    </row>
    <row r="1113" spans="14:31" x14ac:dyDescent="0.3">
      <c r="N1113"/>
      <c r="O1113"/>
      <c r="AD1113"/>
      <c r="AE1113"/>
    </row>
    <row r="1114" spans="14:31" x14ac:dyDescent="0.3">
      <c r="N1114"/>
      <c r="O1114"/>
      <c r="AD1114"/>
      <c r="AE1114"/>
    </row>
    <row r="1115" spans="14:31" x14ac:dyDescent="0.3">
      <c r="N1115"/>
      <c r="O1115"/>
      <c r="AD1115"/>
      <c r="AE1115"/>
    </row>
    <row r="1116" spans="14:31" x14ac:dyDescent="0.3">
      <c r="N1116"/>
      <c r="O1116"/>
      <c r="AD1116"/>
      <c r="AE1116"/>
    </row>
    <row r="1117" spans="14:31" x14ac:dyDescent="0.3">
      <c r="N1117"/>
      <c r="O1117"/>
      <c r="AD1117"/>
      <c r="AE1117"/>
    </row>
    <row r="1118" spans="14:31" x14ac:dyDescent="0.3">
      <c r="N1118"/>
      <c r="O1118"/>
      <c r="AD1118"/>
      <c r="AE1118"/>
    </row>
    <row r="1119" spans="14:31" x14ac:dyDescent="0.3">
      <c r="N1119"/>
      <c r="O1119"/>
      <c r="AD1119"/>
      <c r="AE1119"/>
    </row>
    <row r="1120" spans="14:31" x14ac:dyDescent="0.3">
      <c r="N1120"/>
      <c r="O1120"/>
      <c r="AD1120"/>
      <c r="AE1120"/>
    </row>
    <row r="1121" spans="14:31" x14ac:dyDescent="0.3">
      <c r="N1121"/>
      <c r="O1121"/>
      <c r="AD1121"/>
      <c r="AE1121"/>
    </row>
    <row r="1122" spans="14:31" x14ac:dyDescent="0.3">
      <c r="N1122"/>
      <c r="O1122"/>
      <c r="AD1122"/>
      <c r="AE1122"/>
    </row>
    <row r="1123" spans="14:31" x14ac:dyDescent="0.3">
      <c r="N1123"/>
      <c r="O1123"/>
      <c r="AD1123"/>
      <c r="AE1123"/>
    </row>
    <row r="1124" spans="14:31" x14ac:dyDescent="0.3">
      <c r="N1124"/>
      <c r="O1124"/>
      <c r="AD1124"/>
      <c r="AE1124"/>
    </row>
    <row r="1125" spans="14:31" x14ac:dyDescent="0.3">
      <c r="N1125"/>
      <c r="O1125"/>
      <c r="AD1125"/>
      <c r="AE1125"/>
    </row>
    <row r="1126" spans="14:31" x14ac:dyDescent="0.3">
      <c r="N1126"/>
      <c r="O1126"/>
      <c r="AD1126"/>
      <c r="AE1126"/>
    </row>
    <row r="1127" spans="14:31" x14ac:dyDescent="0.3">
      <c r="N1127"/>
      <c r="O1127"/>
      <c r="AD1127"/>
      <c r="AE1127"/>
    </row>
    <row r="1128" spans="14:31" x14ac:dyDescent="0.3">
      <c r="N1128"/>
      <c r="O1128"/>
      <c r="AD1128"/>
      <c r="AE1128"/>
    </row>
    <row r="1129" spans="14:31" x14ac:dyDescent="0.3">
      <c r="N1129"/>
      <c r="O1129"/>
      <c r="AD1129"/>
      <c r="AE1129"/>
    </row>
    <row r="1130" spans="14:31" x14ac:dyDescent="0.3">
      <c r="N1130"/>
      <c r="O1130"/>
      <c r="AD1130"/>
      <c r="AE1130"/>
    </row>
    <row r="1131" spans="14:31" x14ac:dyDescent="0.3">
      <c r="N1131"/>
      <c r="O1131"/>
      <c r="AD1131"/>
      <c r="AE1131"/>
    </row>
    <row r="1132" spans="14:31" x14ac:dyDescent="0.3">
      <c r="N1132"/>
      <c r="O1132"/>
      <c r="AD1132"/>
      <c r="AE1132"/>
    </row>
    <row r="1133" spans="14:31" x14ac:dyDescent="0.3">
      <c r="N1133"/>
      <c r="O1133"/>
      <c r="AD1133"/>
      <c r="AE1133"/>
    </row>
    <row r="1134" spans="14:31" x14ac:dyDescent="0.3">
      <c r="N1134"/>
      <c r="O1134"/>
      <c r="AD1134"/>
      <c r="AE1134"/>
    </row>
    <row r="1135" spans="14:31" x14ac:dyDescent="0.3">
      <c r="N1135"/>
      <c r="O1135"/>
      <c r="AD1135"/>
      <c r="AE1135"/>
    </row>
    <row r="1136" spans="14:31" x14ac:dyDescent="0.3">
      <c r="N1136"/>
      <c r="O1136"/>
      <c r="AD1136"/>
      <c r="AE1136"/>
    </row>
    <row r="1137" spans="14:31" x14ac:dyDescent="0.3">
      <c r="N1137"/>
      <c r="O1137"/>
      <c r="AD1137"/>
      <c r="AE1137"/>
    </row>
    <row r="1138" spans="14:31" x14ac:dyDescent="0.3">
      <c r="N1138"/>
      <c r="O1138"/>
      <c r="AD1138"/>
      <c r="AE1138"/>
    </row>
    <row r="1139" spans="14:31" x14ac:dyDescent="0.3">
      <c r="N1139"/>
      <c r="O1139"/>
      <c r="AD1139"/>
      <c r="AE1139"/>
    </row>
    <row r="1140" spans="14:31" x14ac:dyDescent="0.3">
      <c r="N1140"/>
      <c r="O1140"/>
      <c r="AD1140"/>
      <c r="AE1140"/>
    </row>
    <row r="1141" spans="14:31" x14ac:dyDescent="0.3">
      <c r="N1141"/>
      <c r="O1141"/>
      <c r="AD1141"/>
      <c r="AE1141"/>
    </row>
    <row r="1142" spans="14:31" x14ac:dyDescent="0.3">
      <c r="N1142"/>
      <c r="O1142"/>
      <c r="AD1142"/>
      <c r="AE1142"/>
    </row>
    <row r="1143" spans="14:31" x14ac:dyDescent="0.3">
      <c r="N1143"/>
      <c r="O1143"/>
      <c r="AD1143"/>
      <c r="AE1143"/>
    </row>
    <row r="1144" spans="14:31" x14ac:dyDescent="0.3">
      <c r="N1144"/>
      <c r="O1144"/>
      <c r="AD1144"/>
      <c r="AE1144"/>
    </row>
    <row r="1145" spans="14:31" x14ac:dyDescent="0.3">
      <c r="N1145"/>
      <c r="O1145"/>
      <c r="AD1145"/>
      <c r="AE1145"/>
    </row>
    <row r="1146" spans="14:31" x14ac:dyDescent="0.3">
      <c r="N1146"/>
      <c r="O1146"/>
      <c r="AD1146"/>
      <c r="AE1146"/>
    </row>
    <row r="1147" spans="14:31" x14ac:dyDescent="0.3">
      <c r="N1147"/>
      <c r="O1147"/>
      <c r="AD1147"/>
      <c r="AE1147"/>
    </row>
    <row r="1148" spans="14:31" x14ac:dyDescent="0.3">
      <c r="N1148"/>
      <c r="O1148"/>
      <c r="AD1148"/>
      <c r="AE1148"/>
    </row>
    <row r="1149" spans="14:31" x14ac:dyDescent="0.3">
      <c r="N1149"/>
      <c r="O1149"/>
      <c r="AD1149"/>
      <c r="AE1149"/>
    </row>
    <row r="1150" spans="14:31" x14ac:dyDescent="0.3">
      <c r="N1150"/>
      <c r="O1150"/>
      <c r="AD1150"/>
      <c r="AE1150"/>
    </row>
    <row r="1151" spans="14:31" x14ac:dyDescent="0.3">
      <c r="N1151"/>
      <c r="O1151"/>
      <c r="AD1151"/>
      <c r="AE1151"/>
    </row>
    <row r="1152" spans="14:31" x14ac:dyDescent="0.3">
      <c r="N1152"/>
      <c r="O1152"/>
      <c r="AD1152"/>
      <c r="AE1152"/>
    </row>
    <row r="1153" spans="14:31" x14ac:dyDescent="0.3">
      <c r="N1153"/>
      <c r="O1153"/>
      <c r="AD1153"/>
      <c r="AE1153"/>
    </row>
    <row r="1154" spans="14:31" x14ac:dyDescent="0.3">
      <c r="N1154"/>
      <c r="O1154"/>
      <c r="AD1154"/>
      <c r="AE1154"/>
    </row>
    <row r="1155" spans="14:31" x14ac:dyDescent="0.3">
      <c r="N1155"/>
      <c r="O1155"/>
      <c r="AD1155"/>
      <c r="AE1155"/>
    </row>
    <row r="1156" spans="14:31" x14ac:dyDescent="0.3">
      <c r="N1156"/>
      <c r="O1156"/>
      <c r="AD1156"/>
      <c r="AE1156"/>
    </row>
    <row r="1157" spans="14:31" x14ac:dyDescent="0.3">
      <c r="N1157"/>
      <c r="O1157"/>
      <c r="AD1157"/>
      <c r="AE1157"/>
    </row>
    <row r="1158" spans="14:31" x14ac:dyDescent="0.3">
      <c r="N1158"/>
      <c r="O1158"/>
      <c r="AD1158"/>
      <c r="AE1158"/>
    </row>
    <row r="1159" spans="14:31" x14ac:dyDescent="0.3">
      <c r="N1159"/>
      <c r="O1159"/>
      <c r="AD1159"/>
      <c r="AE1159"/>
    </row>
    <row r="1160" spans="14:31" x14ac:dyDescent="0.3">
      <c r="N1160"/>
      <c r="O1160"/>
      <c r="AD1160"/>
      <c r="AE1160"/>
    </row>
    <row r="1161" spans="14:31" x14ac:dyDescent="0.3">
      <c r="N1161"/>
      <c r="O1161"/>
      <c r="AD1161"/>
      <c r="AE1161"/>
    </row>
    <row r="1162" spans="14:31" x14ac:dyDescent="0.3">
      <c r="N1162"/>
      <c r="O1162"/>
      <c r="AD1162"/>
      <c r="AE1162"/>
    </row>
    <row r="1163" spans="14:31" x14ac:dyDescent="0.3">
      <c r="N1163"/>
      <c r="O1163"/>
      <c r="AD1163"/>
      <c r="AE1163"/>
    </row>
    <row r="1164" spans="14:31" x14ac:dyDescent="0.3">
      <c r="N1164"/>
      <c r="O1164"/>
      <c r="AD1164"/>
      <c r="AE1164"/>
    </row>
    <row r="1165" spans="14:31" x14ac:dyDescent="0.3">
      <c r="N1165"/>
      <c r="O1165"/>
      <c r="AD1165"/>
      <c r="AE1165"/>
    </row>
    <row r="1166" spans="14:31" x14ac:dyDescent="0.3">
      <c r="N1166"/>
      <c r="O1166"/>
      <c r="AD1166"/>
      <c r="AE1166"/>
    </row>
    <row r="1167" spans="14:31" x14ac:dyDescent="0.3">
      <c r="N1167"/>
      <c r="O1167"/>
      <c r="AD1167"/>
      <c r="AE1167"/>
    </row>
    <row r="1168" spans="14:31" x14ac:dyDescent="0.3">
      <c r="N1168"/>
      <c r="O1168"/>
      <c r="AD1168"/>
      <c r="AE1168"/>
    </row>
    <row r="1169" spans="14:31" x14ac:dyDescent="0.3">
      <c r="N1169"/>
      <c r="O1169"/>
      <c r="AD1169"/>
      <c r="AE1169"/>
    </row>
    <row r="1170" spans="14:31" x14ac:dyDescent="0.3">
      <c r="N1170"/>
      <c r="O1170"/>
      <c r="AD1170"/>
      <c r="AE1170"/>
    </row>
    <row r="1171" spans="14:31" x14ac:dyDescent="0.3">
      <c r="N1171"/>
      <c r="O1171"/>
      <c r="AD1171"/>
      <c r="AE1171"/>
    </row>
    <row r="1172" spans="14:31" x14ac:dyDescent="0.3">
      <c r="N1172"/>
      <c r="O1172"/>
      <c r="AD1172"/>
      <c r="AE1172"/>
    </row>
    <row r="1173" spans="14:31" x14ac:dyDescent="0.3">
      <c r="N1173"/>
      <c r="O1173"/>
      <c r="AD1173"/>
      <c r="AE1173"/>
    </row>
    <row r="1174" spans="14:31" x14ac:dyDescent="0.3">
      <c r="N1174"/>
      <c r="O1174"/>
      <c r="AD1174"/>
      <c r="AE1174"/>
    </row>
    <row r="1175" spans="14:31" x14ac:dyDescent="0.3">
      <c r="N1175"/>
      <c r="O1175"/>
      <c r="AD1175"/>
      <c r="AE1175"/>
    </row>
    <row r="1176" spans="14:31" x14ac:dyDescent="0.3">
      <c r="N1176"/>
      <c r="O1176"/>
      <c r="AD1176"/>
      <c r="AE1176"/>
    </row>
    <row r="1177" spans="14:31" x14ac:dyDescent="0.3">
      <c r="N1177"/>
      <c r="O1177"/>
      <c r="AD1177"/>
      <c r="AE1177"/>
    </row>
    <row r="1178" spans="14:31" x14ac:dyDescent="0.3">
      <c r="N1178"/>
      <c r="O1178"/>
      <c r="AD1178"/>
      <c r="AE1178"/>
    </row>
    <row r="1179" spans="14:31" x14ac:dyDescent="0.3">
      <c r="N1179"/>
      <c r="O1179"/>
      <c r="AD1179"/>
      <c r="AE1179"/>
    </row>
    <row r="1180" spans="14:31" x14ac:dyDescent="0.3">
      <c r="N1180"/>
      <c r="O1180"/>
      <c r="AD1180"/>
      <c r="AE1180"/>
    </row>
    <row r="1181" spans="14:31" x14ac:dyDescent="0.3">
      <c r="N1181"/>
      <c r="O1181"/>
      <c r="AD1181"/>
      <c r="AE1181"/>
    </row>
    <row r="1182" spans="14:31" x14ac:dyDescent="0.3">
      <c r="N1182"/>
      <c r="O1182"/>
      <c r="AD1182"/>
      <c r="AE1182"/>
    </row>
    <row r="1183" spans="14:31" x14ac:dyDescent="0.3">
      <c r="N1183"/>
      <c r="O1183"/>
      <c r="AD1183"/>
      <c r="AE1183"/>
    </row>
    <row r="1184" spans="14:31" x14ac:dyDescent="0.3">
      <c r="N1184"/>
      <c r="O1184"/>
      <c r="AD1184"/>
      <c r="AE1184"/>
    </row>
    <row r="1185" spans="14:31" x14ac:dyDescent="0.3">
      <c r="N1185"/>
      <c r="O1185"/>
      <c r="AD1185"/>
      <c r="AE1185"/>
    </row>
    <row r="1186" spans="14:31" x14ac:dyDescent="0.3">
      <c r="N1186"/>
      <c r="O1186"/>
      <c r="AD1186"/>
      <c r="AE1186"/>
    </row>
    <row r="1187" spans="14:31" x14ac:dyDescent="0.3">
      <c r="N1187"/>
      <c r="O1187"/>
      <c r="AD1187"/>
      <c r="AE1187"/>
    </row>
    <row r="1188" spans="14:31" x14ac:dyDescent="0.3">
      <c r="N1188"/>
      <c r="O1188"/>
      <c r="AD1188"/>
      <c r="AE1188"/>
    </row>
    <row r="1189" spans="14:31" x14ac:dyDescent="0.3">
      <c r="N1189"/>
      <c r="O1189"/>
      <c r="AD1189"/>
      <c r="AE1189"/>
    </row>
    <row r="1190" spans="14:31" x14ac:dyDescent="0.3">
      <c r="N1190"/>
      <c r="O1190"/>
      <c r="AD1190"/>
      <c r="AE1190"/>
    </row>
    <row r="1191" spans="14:31" x14ac:dyDescent="0.3">
      <c r="N1191"/>
      <c r="O1191"/>
      <c r="AD1191"/>
      <c r="AE1191"/>
    </row>
    <row r="1192" spans="14:31" x14ac:dyDescent="0.3">
      <c r="N1192"/>
      <c r="O1192"/>
      <c r="AD1192"/>
      <c r="AE1192"/>
    </row>
    <row r="1193" spans="14:31" x14ac:dyDescent="0.3">
      <c r="N1193"/>
      <c r="O1193"/>
      <c r="AD1193"/>
      <c r="AE1193"/>
    </row>
    <row r="1194" spans="14:31" x14ac:dyDescent="0.3">
      <c r="N1194"/>
      <c r="O1194"/>
      <c r="AD1194"/>
      <c r="AE1194"/>
    </row>
    <row r="1195" spans="14:31" x14ac:dyDescent="0.3">
      <c r="N1195"/>
      <c r="O1195"/>
      <c r="AD1195"/>
      <c r="AE1195"/>
    </row>
    <row r="1196" spans="14:31" x14ac:dyDescent="0.3">
      <c r="N1196"/>
      <c r="O1196"/>
      <c r="AD1196"/>
      <c r="AE1196"/>
    </row>
    <row r="1197" spans="14:31" x14ac:dyDescent="0.3">
      <c r="N1197"/>
      <c r="O1197"/>
      <c r="AD1197"/>
      <c r="AE1197"/>
    </row>
    <row r="1198" spans="14:31" x14ac:dyDescent="0.3">
      <c r="N1198"/>
      <c r="O1198"/>
      <c r="AD1198"/>
      <c r="AE1198"/>
    </row>
    <row r="1199" spans="14:31" x14ac:dyDescent="0.3">
      <c r="N1199"/>
      <c r="O1199"/>
      <c r="AD1199"/>
      <c r="AE1199"/>
    </row>
    <row r="1200" spans="14:31" x14ac:dyDescent="0.3">
      <c r="N1200"/>
      <c r="O1200"/>
      <c r="AD1200"/>
      <c r="AE1200"/>
    </row>
    <row r="1201" spans="14:31" x14ac:dyDescent="0.3">
      <c r="N1201"/>
      <c r="O1201"/>
      <c r="AD1201"/>
      <c r="AE1201"/>
    </row>
    <row r="1202" spans="14:31" x14ac:dyDescent="0.3">
      <c r="N1202"/>
      <c r="O1202"/>
      <c r="AD1202"/>
      <c r="AE1202"/>
    </row>
    <row r="1203" spans="14:31" x14ac:dyDescent="0.3">
      <c r="N1203"/>
      <c r="O1203"/>
      <c r="AD1203"/>
      <c r="AE1203"/>
    </row>
    <row r="1204" spans="14:31" x14ac:dyDescent="0.3">
      <c r="N1204"/>
      <c r="O1204"/>
      <c r="AD1204"/>
      <c r="AE1204"/>
    </row>
    <row r="1205" spans="14:31" x14ac:dyDescent="0.3">
      <c r="N1205"/>
      <c r="O1205"/>
      <c r="AD1205"/>
      <c r="AE1205"/>
    </row>
    <row r="1206" spans="14:31" x14ac:dyDescent="0.3">
      <c r="N1206"/>
      <c r="O1206"/>
      <c r="AD1206"/>
      <c r="AE1206"/>
    </row>
    <row r="1207" spans="14:31" x14ac:dyDescent="0.3">
      <c r="N1207"/>
      <c r="O1207"/>
      <c r="AD1207"/>
      <c r="AE1207"/>
    </row>
    <row r="1208" spans="14:31" x14ac:dyDescent="0.3">
      <c r="N1208"/>
      <c r="O1208"/>
      <c r="AD1208"/>
      <c r="AE1208"/>
    </row>
    <row r="1209" spans="14:31" x14ac:dyDescent="0.3">
      <c r="N1209"/>
      <c r="O1209"/>
      <c r="AD1209"/>
      <c r="AE1209"/>
    </row>
    <row r="1210" spans="14:31" x14ac:dyDescent="0.3">
      <c r="N1210"/>
      <c r="O1210"/>
      <c r="AD1210"/>
      <c r="AE1210"/>
    </row>
    <row r="1211" spans="14:31" x14ac:dyDescent="0.3">
      <c r="N1211"/>
      <c r="O1211"/>
      <c r="AD1211"/>
      <c r="AE1211"/>
    </row>
    <row r="1212" spans="14:31" x14ac:dyDescent="0.3">
      <c r="N1212"/>
      <c r="O1212"/>
      <c r="AD1212"/>
      <c r="AE1212"/>
    </row>
    <row r="1213" spans="14:31" x14ac:dyDescent="0.3">
      <c r="N1213"/>
      <c r="O1213"/>
      <c r="AD1213"/>
      <c r="AE1213"/>
    </row>
    <row r="1214" spans="14:31" x14ac:dyDescent="0.3">
      <c r="N1214"/>
      <c r="O1214"/>
      <c r="AD1214"/>
      <c r="AE1214"/>
    </row>
    <row r="1215" spans="14:31" x14ac:dyDescent="0.3">
      <c r="N1215"/>
      <c r="O1215"/>
      <c r="AD1215"/>
      <c r="AE1215"/>
    </row>
    <row r="1216" spans="14:31" x14ac:dyDescent="0.3">
      <c r="N1216"/>
      <c r="O1216"/>
      <c r="AD1216"/>
      <c r="AE1216"/>
    </row>
    <row r="1217" spans="14:31" x14ac:dyDescent="0.3">
      <c r="N1217"/>
      <c r="O1217"/>
      <c r="AD1217"/>
      <c r="AE1217"/>
    </row>
    <row r="1218" spans="14:31" x14ac:dyDescent="0.3">
      <c r="N1218"/>
      <c r="O1218"/>
      <c r="AD1218"/>
      <c r="AE1218"/>
    </row>
    <row r="1219" spans="14:31" x14ac:dyDescent="0.3">
      <c r="N1219"/>
      <c r="O1219"/>
      <c r="AD1219"/>
      <c r="AE1219"/>
    </row>
    <row r="1220" spans="14:31" x14ac:dyDescent="0.3">
      <c r="N1220"/>
      <c r="O1220"/>
      <c r="AD1220"/>
      <c r="AE1220"/>
    </row>
    <row r="1221" spans="14:31" x14ac:dyDescent="0.3">
      <c r="N1221"/>
      <c r="O1221"/>
      <c r="AD1221"/>
      <c r="AE1221"/>
    </row>
    <row r="1222" spans="14:31" x14ac:dyDescent="0.3">
      <c r="N1222"/>
      <c r="O1222"/>
      <c r="AD1222"/>
      <c r="AE1222"/>
    </row>
    <row r="1223" spans="14:31" x14ac:dyDescent="0.3">
      <c r="N1223"/>
      <c r="O1223"/>
      <c r="AD1223"/>
      <c r="AE1223"/>
    </row>
    <row r="1224" spans="14:31" x14ac:dyDescent="0.3">
      <c r="N1224"/>
      <c r="O1224"/>
      <c r="AD1224"/>
      <c r="AE1224"/>
    </row>
    <row r="1225" spans="14:31" x14ac:dyDescent="0.3">
      <c r="N1225"/>
      <c r="O1225"/>
      <c r="AD1225"/>
      <c r="AE1225"/>
    </row>
    <row r="1226" spans="14:31" x14ac:dyDescent="0.3">
      <c r="N1226"/>
      <c r="O1226"/>
      <c r="AD1226"/>
      <c r="AE1226"/>
    </row>
    <row r="1227" spans="14:31" x14ac:dyDescent="0.3">
      <c r="N1227"/>
      <c r="O1227"/>
      <c r="AD1227"/>
      <c r="AE1227"/>
    </row>
    <row r="1228" spans="14:31" x14ac:dyDescent="0.3">
      <c r="N1228"/>
      <c r="O1228"/>
      <c r="AD1228"/>
      <c r="AE1228"/>
    </row>
    <row r="1229" spans="14:31" x14ac:dyDescent="0.3">
      <c r="N1229"/>
      <c r="O1229"/>
      <c r="AD1229"/>
      <c r="AE1229"/>
    </row>
    <row r="1230" spans="14:31" x14ac:dyDescent="0.3">
      <c r="N1230"/>
      <c r="O1230"/>
      <c r="AD1230"/>
      <c r="AE1230"/>
    </row>
    <row r="1231" spans="14:31" x14ac:dyDescent="0.3">
      <c r="N1231"/>
      <c r="O1231"/>
      <c r="AD1231"/>
      <c r="AE1231"/>
    </row>
    <row r="1232" spans="14:31" x14ac:dyDescent="0.3">
      <c r="N1232"/>
      <c r="O1232"/>
      <c r="AD1232"/>
      <c r="AE1232"/>
    </row>
    <row r="1233" spans="14:31" x14ac:dyDescent="0.3">
      <c r="N1233"/>
      <c r="O1233"/>
      <c r="AD1233"/>
      <c r="AE1233"/>
    </row>
    <row r="1234" spans="14:31" x14ac:dyDescent="0.3">
      <c r="N1234"/>
      <c r="O1234"/>
      <c r="AD1234"/>
      <c r="AE1234"/>
    </row>
    <row r="1235" spans="14:31" x14ac:dyDescent="0.3">
      <c r="N1235"/>
      <c r="O1235"/>
      <c r="AD1235"/>
      <c r="AE1235"/>
    </row>
    <row r="1236" spans="14:31" x14ac:dyDescent="0.3">
      <c r="N1236"/>
      <c r="O1236"/>
      <c r="AD1236"/>
      <c r="AE1236"/>
    </row>
    <row r="1237" spans="14:31" x14ac:dyDescent="0.3">
      <c r="N1237"/>
      <c r="O1237"/>
      <c r="AD1237"/>
      <c r="AE1237"/>
    </row>
    <row r="1238" spans="14:31" x14ac:dyDescent="0.3">
      <c r="N1238"/>
      <c r="O1238"/>
      <c r="AD1238"/>
      <c r="AE1238"/>
    </row>
    <row r="1239" spans="14:31" x14ac:dyDescent="0.3">
      <c r="N1239"/>
      <c r="O1239"/>
      <c r="AD1239"/>
      <c r="AE1239"/>
    </row>
    <row r="1240" spans="14:31" x14ac:dyDescent="0.3">
      <c r="N1240"/>
      <c r="O1240"/>
      <c r="AD1240"/>
      <c r="AE1240"/>
    </row>
    <row r="1241" spans="14:31" x14ac:dyDescent="0.3">
      <c r="N1241"/>
      <c r="O1241"/>
      <c r="AD1241"/>
      <c r="AE1241"/>
    </row>
    <row r="1242" spans="14:31" x14ac:dyDescent="0.3">
      <c r="N1242"/>
      <c r="O1242"/>
      <c r="AD1242"/>
      <c r="AE1242"/>
    </row>
    <row r="1243" spans="14:31" x14ac:dyDescent="0.3">
      <c r="N1243"/>
      <c r="O1243"/>
      <c r="AD1243"/>
      <c r="AE1243"/>
    </row>
    <row r="1244" spans="14:31" x14ac:dyDescent="0.3">
      <c r="N1244"/>
      <c r="O1244"/>
      <c r="AD1244"/>
      <c r="AE1244"/>
    </row>
    <row r="1245" spans="14:31" x14ac:dyDescent="0.3">
      <c r="N1245"/>
      <c r="O1245"/>
      <c r="AD1245"/>
      <c r="AE1245"/>
    </row>
    <row r="1246" spans="14:31" x14ac:dyDescent="0.3">
      <c r="N1246"/>
      <c r="O1246"/>
      <c r="AD1246"/>
      <c r="AE1246"/>
    </row>
    <row r="1247" spans="14:31" x14ac:dyDescent="0.3">
      <c r="N1247"/>
      <c r="O1247"/>
      <c r="AD1247"/>
      <c r="AE1247"/>
    </row>
    <row r="1248" spans="14:31" x14ac:dyDescent="0.3">
      <c r="N1248"/>
      <c r="O1248"/>
      <c r="AD1248"/>
      <c r="AE1248"/>
    </row>
    <row r="1249" spans="14:31" x14ac:dyDescent="0.3">
      <c r="N1249"/>
      <c r="O1249"/>
      <c r="AD1249"/>
      <c r="AE1249"/>
    </row>
    <row r="1250" spans="14:31" x14ac:dyDescent="0.3">
      <c r="N1250"/>
      <c r="O1250"/>
      <c r="AD1250"/>
      <c r="AE1250"/>
    </row>
    <row r="1251" spans="14:31" x14ac:dyDescent="0.3">
      <c r="N1251"/>
      <c r="O1251"/>
      <c r="AD1251"/>
      <c r="AE1251"/>
    </row>
    <row r="1252" spans="14:31" x14ac:dyDescent="0.3">
      <c r="N1252"/>
      <c r="O1252"/>
      <c r="AD1252"/>
      <c r="AE1252"/>
    </row>
    <row r="1253" spans="14:31" x14ac:dyDescent="0.3">
      <c r="N1253"/>
      <c r="O1253"/>
      <c r="AD1253"/>
      <c r="AE1253"/>
    </row>
    <row r="1254" spans="14:31" x14ac:dyDescent="0.3">
      <c r="N1254"/>
      <c r="O1254"/>
      <c r="AD1254"/>
      <c r="AE1254"/>
    </row>
    <row r="1255" spans="14:31" x14ac:dyDescent="0.3">
      <c r="N1255"/>
      <c r="O1255"/>
      <c r="AD1255"/>
      <c r="AE1255"/>
    </row>
    <row r="1256" spans="14:31" x14ac:dyDescent="0.3">
      <c r="N1256"/>
      <c r="O1256"/>
      <c r="AD1256"/>
      <c r="AE1256"/>
    </row>
    <row r="1257" spans="14:31" x14ac:dyDescent="0.3">
      <c r="N1257"/>
      <c r="O1257"/>
      <c r="AD1257"/>
      <c r="AE1257"/>
    </row>
    <row r="1258" spans="14:31" x14ac:dyDescent="0.3">
      <c r="N1258"/>
      <c r="O1258"/>
      <c r="AD1258"/>
      <c r="AE1258"/>
    </row>
    <row r="1259" spans="14:31" x14ac:dyDescent="0.3">
      <c r="N1259"/>
      <c r="O1259"/>
      <c r="AD1259"/>
      <c r="AE1259"/>
    </row>
    <row r="1260" spans="14:31" x14ac:dyDescent="0.3">
      <c r="N1260"/>
      <c r="O1260"/>
      <c r="AD1260"/>
      <c r="AE1260"/>
    </row>
    <row r="1261" spans="14:31" x14ac:dyDescent="0.3">
      <c r="N1261"/>
      <c r="O1261"/>
      <c r="AD1261"/>
      <c r="AE1261"/>
    </row>
    <row r="1262" spans="14:31" x14ac:dyDescent="0.3">
      <c r="N1262"/>
      <c r="O1262"/>
      <c r="AD1262"/>
      <c r="AE1262"/>
    </row>
    <row r="1263" spans="14:31" x14ac:dyDescent="0.3">
      <c r="N1263"/>
      <c r="O1263"/>
      <c r="AD1263"/>
      <c r="AE1263"/>
    </row>
    <row r="1264" spans="14:31" x14ac:dyDescent="0.3">
      <c r="N1264"/>
      <c r="O1264"/>
      <c r="AD1264"/>
      <c r="AE1264"/>
    </row>
    <row r="1265" spans="14:31" x14ac:dyDescent="0.3">
      <c r="N1265"/>
      <c r="O1265"/>
      <c r="AD1265"/>
      <c r="AE1265"/>
    </row>
    <row r="1266" spans="14:31" x14ac:dyDescent="0.3">
      <c r="N1266"/>
      <c r="O1266"/>
      <c r="AD1266"/>
      <c r="AE1266"/>
    </row>
    <row r="1267" spans="14:31" x14ac:dyDescent="0.3">
      <c r="N1267"/>
      <c r="O1267"/>
      <c r="AD1267"/>
      <c r="AE1267"/>
    </row>
    <row r="1268" spans="14:31" x14ac:dyDescent="0.3">
      <c r="N1268"/>
      <c r="O1268"/>
      <c r="AD1268"/>
      <c r="AE1268"/>
    </row>
    <row r="1269" spans="14:31" x14ac:dyDescent="0.3">
      <c r="N1269"/>
      <c r="O1269"/>
      <c r="AD1269"/>
      <c r="AE1269"/>
    </row>
    <row r="1270" spans="14:31" x14ac:dyDescent="0.3">
      <c r="N1270"/>
      <c r="O1270"/>
      <c r="AD1270"/>
      <c r="AE1270"/>
    </row>
    <row r="1271" spans="14:31" x14ac:dyDescent="0.3">
      <c r="N1271"/>
      <c r="O1271"/>
      <c r="AD1271"/>
      <c r="AE1271"/>
    </row>
    <row r="1272" spans="14:31" x14ac:dyDescent="0.3">
      <c r="N1272"/>
      <c r="O1272"/>
      <c r="AD1272"/>
      <c r="AE1272"/>
    </row>
    <row r="1273" spans="14:31" x14ac:dyDescent="0.3">
      <c r="N1273"/>
      <c r="O1273"/>
      <c r="AD1273"/>
      <c r="AE1273"/>
    </row>
    <row r="1274" spans="14:31" x14ac:dyDescent="0.3">
      <c r="N1274"/>
      <c r="O1274"/>
      <c r="AD1274"/>
      <c r="AE1274"/>
    </row>
    <row r="1275" spans="14:31" x14ac:dyDescent="0.3">
      <c r="N1275"/>
      <c r="O1275"/>
      <c r="AD1275"/>
      <c r="AE1275"/>
    </row>
    <row r="1276" spans="14:31" x14ac:dyDescent="0.3">
      <c r="N1276"/>
      <c r="O1276"/>
      <c r="AD1276"/>
      <c r="AE1276"/>
    </row>
    <row r="1277" spans="14:31" x14ac:dyDescent="0.3">
      <c r="N1277"/>
      <c r="O1277"/>
      <c r="AD1277"/>
      <c r="AE1277"/>
    </row>
    <row r="1278" spans="14:31" x14ac:dyDescent="0.3">
      <c r="N1278"/>
      <c r="O1278"/>
      <c r="AD1278"/>
      <c r="AE1278"/>
    </row>
    <row r="1279" spans="14:31" x14ac:dyDescent="0.3">
      <c r="N1279"/>
      <c r="O1279"/>
      <c r="AD1279"/>
      <c r="AE1279"/>
    </row>
    <row r="1280" spans="14:31" x14ac:dyDescent="0.3">
      <c r="N1280"/>
      <c r="O1280"/>
      <c r="AD1280"/>
      <c r="AE1280"/>
    </row>
    <row r="1281" spans="14:31" x14ac:dyDescent="0.3">
      <c r="N1281"/>
      <c r="O1281"/>
      <c r="AD1281"/>
      <c r="AE1281"/>
    </row>
    <row r="1282" spans="14:31" x14ac:dyDescent="0.3">
      <c r="N1282"/>
      <c r="O1282"/>
      <c r="AD1282"/>
      <c r="AE1282"/>
    </row>
    <row r="1283" spans="14:31" x14ac:dyDescent="0.3">
      <c r="N1283"/>
      <c r="O1283"/>
      <c r="AD1283"/>
      <c r="AE1283"/>
    </row>
    <row r="1284" spans="14:31" x14ac:dyDescent="0.3">
      <c r="N1284"/>
      <c r="O1284"/>
      <c r="AD1284"/>
      <c r="AE1284"/>
    </row>
    <row r="1285" spans="14:31" x14ac:dyDescent="0.3">
      <c r="N1285"/>
      <c r="O1285"/>
      <c r="AD1285"/>
      <c r="AE1285"/>
    </row>
    <row r="1286" spans="14:31" x14ac:dyDescent="0.3">
      <c r="N1286"/>
      <c r="O1286"/>
      <c r="AD1286"/>
      <c r="AE1286"/>
    </row>
    <row r="1287" spans="14:31" x14ac:dyDescent="0.3">
      <c r="N1287"/>
      <c r="O1287"/>
      <c r="AD1287"/>
      <c r="AE1287"/>
    </row>
    <row r="1288" spans="14:31" x14ac:dyDescent="0.3">
      <c r="N1288"/>
      <c r="O1288"/>
      <c r="AD1288"/>
      <c r="AE1288"/>
    </row>
    <row r="1289" spans="14:31" x14ac:dyDescent="0.3">
      <c r="N1289"/>
      <c r="O1289"/>
      <c r="AD1289"/>
      <c r="AE1289"/>
    </row>
    <row r="1290" spans="14:31" x14ac:dyDescent="0.3">
      <c r="N1290"/>
      <c r="O1290"/>
      <c r="AD1290"/>
      <c r="AE1290"/>
    </row>
    <row r="1291" spans="14:31" x14ac:dyDescent="0.3">
      <c r="N1291"/>
      <c r="O1291"/>
      <c r="AD1291"/>
      <c r="AE1291"/>
    </row>
    <row r="1292" spans="14:31" x14ac:dyDescent="0.3">
      <c r="N1292"/>
      <c r="O1292"/>
      <c r="AD1292"/>
      <c r="AE1292"/>
    </row>
    <row r="1293" spans="14:31" x14ac:dyDescent="0.3">
      <c r="N1293"/>
      <c r="O1293"/>
      <c r="AD1293"/>
      <c r="AE1293"/>
    </row>
    <row r="1294" spans="14:31" x14ac:dyDescent="0.3">
      <c r="N1294"/>
      <c r="O1294"/>
      <c r="AD1294"/>
      <c r="AE1294"/>
    </row>
    <row r="1295" spans="14:31" x14ac:dyDescent="0.3">
      <c r="N1295"/>
      <c r="O1295"/>
      <c r="AD1295"/>
      <c r="AE1295"/>
    </row>
    <row r="1296" spans="14:31" x14ac:dyDescent="0.3">
      <c r="N1296"/>
      <c r="O1296"/>
      <c r="AD1296"/>
      <c r="AE1296"/>
    </row>
    <row r="1297" spans="14:31" x14ac:dyDescent="0.3">
      <c r="N1297"/>
      <c r="O1297"/>
      <c r="AD1297"/>
      <c r="AE1297"/>
    </row>
    <row r="1298" spans="14:31" x14ac:dyDescent="0.3">
      <c r="N1298"/>
      <c r="O1298"/>
      <c r="AD1298"/>
      <c r="AE1298"/>
    </row>
    <row r="1299" spans="14:31" x14ac:dyDescent="0.3">
      <c r="N1299"/>
      <c r="O1299"/>
      <c r="AD1299"/>
      <c r="AE1299"/>
    </row>
    <row r="1300" spans="14:31" x14ac:dyDescent="0.3">
      <c r="N1300"/>
      <c r="O1300"/>
      <c r="AD1300"/>
      <c r="AE1300"/>
    </row>
    <row r="1301" spans="14:31" x14ac:dyDescent="0.3">
      <c r="N1301"/>
      <c r="O1301"/>
      <c r="AD1301"/>
      <c r="AE1301"/>
    </row>
    <row r="1302" spans="14:31" x14ac:dyDescent="0.3">
      <c r="N1302"/>
      <c r="O1302"/>
      <c r="AD1302"/>
      <c r="AE1302"/>
    </row>
    <row r="1303" spans="14:31" x14ac:dyDescent="0.3">
      <c r="N1303"/>
      <c r="O1303"/>
      <c r="AD1303"/>
      <c r="AE1303"/>
    </row>
    <row r="1304" spans="14:31" x14ac:dyDescent="0.3">
      <c r="N1304"/>
      <c r="O1304"/>
      <c r="AD1304"/>
      <c r="AE1304"/>
    </row>
    <row r="1305" spans="14:31" x14ac:dyDescent="0.3">
      <c r="N1305"/>
      <c r="O1305"/>
      <c r="AD1305"/>
      <c r="AE1305"/>
    </row>
    <row r="1306" spans="14:31" x14ac:dyDescent="0.3">
      <c r="N1306"/>
      <c r="O1306"/>
      <c r="AD1306"/>
      <c r="AE1306"/>
    </row>
    <row r="1307" spans="14:31" x14ac:dyDescent="0.3">
      <c r="N1307"/>
      <c r="O1307"/>
      <c r="AD1307"/>
      <c r="AE1307"/>
    </row>
    <row r="1308" spans="14:31" x14ac:dyDescent="0.3">
      <c r="N1308"/>
      <c r="O1308"/>
      <c r="AD1308"/>
      <c r="AE1308"/>
    </row>
    <row r="1309" spans="14:31" x14ac:dyDescent="0.3">
      <c r="N1309"/>
      <c r="O1309"/>
      <c r="AD1309"/>
      <c r="AE1309"/>
    </row>
    <row r="1310" spans="14:31" x14ac:dyDescent="0.3">
      <c r="N1310"/>
      <c r="O1310"/>
      <c r="AD1310"/>
      <c r="AE1310"/>
    </row>
    <row r="1311" spans="14:31" x14ac:dyDescent="0.3">
      <c r="N1311"/>
      <c r="O1311"/>
      <c r="AD1311"/>
      <c r="AE1311"/>
    </row>
    <row r="1312" spans="14:31" x14ac:dyDescent="0.3">
      <c r="N1312"/>
      <c r="O1312"/>
      <c r="AD1312"/>
      <c r="AE1312"/>
    </row>
    <row r="1313" spans="14:31" x14ac:dyDescent="0.3">
      <c r="N1313"/>
      <c r="O1313"/>
      <c r="AD1313"/>
      <c r="AE1313"/>
    </row>
    <row r="1314" spans="14:31" x14ac:dyDescent="0.3">
      <c r="N1314"/>
      <c r="O1314"/>
      <c r="AD1314"/>
      <c r="AE1314"/>
    </row>
    <row r="1315" spans="14:31" x14ac:dyDescent="0.3">
      <c r="N1315"/>
      <c r="O1315"/>
      <c r="AD1315"/>
      <c r="AE1315"/>
    </row>
    <row r="1316" spans="14:31" x14ac:dyDescent="0.3">
      <c r="N1316"/>
      <c r="O1316"/>
      <c r="AD1316"/>
      <c r="AE1316"/>
    </row>
    <row r="1317" spans="14:31" x14ac:dyDescent="0.3">
      <c r="N1317"/>
      <c r="O1317"/>
      <c r="AD1317"/>
      <c r="AE1317"/>
    </row>
    <row r="1318" spans="14:31" x14ac:dyDescent="0.3">
      <c r="N1318"/>
      <c r="O1318"/>
      <c r="AD1318"/>
      <c r="AE1318"/>
    </row>
    <row r="1319" spans="14:31" x14ac:dyDescent="0.3">
      <c r="N1319"/>
      <c r="O1319"/>
      <c r="AD1319"/>
      <c r="AE1319"/>
    </row>
    <row r="1320" spans="14:31" x14ac:dyDescent="0.3">
      <c r="N1320"/>
      <c r="O1320"/>
      <c r="AD1320"/>
      <c r="AE1320"/>
    </row>
    <row r="1321" spans="14:31" x14ac:dyDescent="0.3">
      <c r="N1321"/>
      <c r="O1321"/>
      <c r="AD1321"/>
      <c r="AE1321"/>
    </row>
    <row r="1322" spans="14:31" x14ac:dyDescent="0.3">
      <c r="N1322"/>
      <c r="O1322"/>
      <c r="AD1322"/>
      <c r="AE1322"/>
    </row>
    <row r="1323" spans="14:31" x14ac:dyDescent="0.3">
      <c r="N1323"/>
      <c r="O1323"/>
      <c r="AD1323"/>
      <c r="AE1323"/>
    </row>
    <row r="1324" spans="14:31" x14ac:dyDescent="0.3">
      <c r="N1324"/>
      <c r="O1324"/>
      <c r="AD1324"/>
      <c r="AE1324"/>
    </row>
    <row r="1325" spans="14:31" x14ac:dyDescent="0.3">
      <c r="N1325"/>
      <c r="O1325"/>
      <c r="AD1325"/>
      <c r="AE1325"/>
    </row>
    <row r="1326" spans="14:31" x14ac:dyDescent="0.3">
      <c r="N1326"/>
      <c r="O1326"/>
      <c r="AD1326"/>
      <c r="AE1326"/>
    </row>
    <row r="1327" spans="14:31" x14ac:dyDescent="0.3">
      <c r="N1327"/>
      <c r="O1327"/>
      <c r="AD1327"/>
      <c r="AE1327"/>
    </row>
    <row r="1328" spans="14:31" x14ac:dyDescent="0.3">
      <c r="N1328"/>
      <c r="O1328"/>
      <c r="AD1328"/>
      <c r="AE1328"/>
    </row>
    <row r="1329" spans="14:31" x14ac:dyDescent="0.3">
      <c r="N1329"/>
      <c r="O1329"/>
      <c r="AD1329"/>
      <c r="AE1329"/>
    </row>
    <row r="1330" spans="14:31" x14ac:dyDescent="0.3">
      <c r="N1330"/>
      <c r="O1330"/>
      <c r="AD1330"/>
      <c r="AE1330"/>
    </row>
    <row r="1331" spans="14:31" x14ac:dyDescent="0.3">
      <c r="N1331"/>
      <c r="O1331"/>
      <c r="AD1331"/>
      <c r="AE1331"/>
    </row>
    <row r="1332" spans="14:31" x14ac:dyDescent="0.3">
      <c r="N1332"/>
      <c r="O1332"/>
      <c r="AD1332"/>
      <c r="AE1332"/>
    </row>
    <row r="1333" spans="14:31" x14ac:dyDescent="0.3">
      <c r="N1333"/>
      <c r="O1333"/>
      <c r="AD1333"/>
      <c r="AE1333"/>
    </row>
    <row r="1334" spans="14:31" x14ac:dyDescent="0.3">
      <c r="N1334"/>
      <c r="O1334"/>
      <c r="AD1334"/>
      <c r="AE1334"/>
    </row>
    <row r="1335" spans="14:31" x14ac:dyDescent="0.3">
      <c r="N1335"/>
      <c r="O1335"/>
      <c r="AD1335"/>
      <c r="AE1335"/>
    </row>
    <row r="1336" spans="14:31" x14ac:dyDescent="0.3">
      <c r="N1336"/>
      <c r="O1336"/>
      <c r="AD1336"/>
      <c r="AE1336"/>
    </row>
    <row r="1337" spans="14:31" x14ac:dyDescent="0.3">
      <c r="N1337"/>
      <c r="O1337"/>
      <c r="AD1337"/>
      <c r="AE1337"/>
    </row>
    <row r="1338" spans="14:31" x14ac:dyDescent="0.3">
      <c r="N1338"/>
      <c r="O1338"/>
      <c r="AD1338"/>
      <c r="AE1338"/>
    </row>
    <row r="1339" spans="14:31" x14ac:dyDescent="0.3">
      <c r="N1339"/>
      <c r="O1339"/>
      <c r="AD1339"/>
      <c r="AE1339"/>
    </row>
    <row r="1340" spans="14:31" x14ac:dyDescent="0.3">
      <c r="N1340"/>
      <c r="O1340"/>
      <c r="AD1340"/>
      <c r="AE1340"/>
    </row>
    <row r="1341" spans="14:31" x14ac:dyDescent="0.3">
      <c r="N1341"/>
      <c r="O1341"/>
      <c r="AD1341"/>
      <c r="AE1341"/>
    </row>
    <row r="1342" spans="14:31" x14ac:dyDescent="0.3">
      <c r="N1342"/>
      <c r="O1342"/>
      <c r="AD1342"/>
      <c r="AE1342"/>
    </row>
    <row r="1343" spans="14:31" x14ac:dyDescent="0.3">
      <c r="N1343"/>
      <c r="O1343"/>
      <c r="AD1343"/>
      <c r="AE1343"/>
    </row>
    <row r="1344" spans="14:31" x14ac:dyDescent="0.3">
      <c r="N1344"/>
      <c r="O1344"/>
      <c r="AD1344"/>
      <c r="AE1344"/>
    </row>
    <row r="1345" spans="14:31" x14ac:dyDescent="0.3">
      <c r="N1345"/>
      <c r="O1345"/>
      <c r="AD1345"/>
      <c r="AE1345"/>
    </row>
    <row r="1346" spans="14:31" x14ac:dyDescent="0.3">
      <c r="N1346"/>
      <c r="O1346"/>
      <c r="AD1346"/>
      <c r="AE1346"/>
    </row>
    <row r="1347" spans="14:31" x14ac:dyDescent="0.3">
      <c r="N1347"/>
      <c r="O1347"/>
      <c r="AD1347"/>
      <c r="AE1347"/>
    </row>
    <row r="1348" spans="14:31" x14ac:dyDescent="0.3">
      <c r="N1348"/>
      <c r="O1348"/>
      <c r="AD1348"/>
      <c r="AE1348"/>
    </row>
    <row r="1349" spans="14:31" x14ac:dyDescent="0.3">
      <c r="N1349"/>
      <c r="O1349"/>
      <c r="AD1349"/>
      <c r="AE1349"/>
    </row>
    <row r="1350" spans="14:31" x14ac:dyDescent="0.3">
      <c r="N1350"/>
      <c r="O1350"/>
      <c r="AD1350"/>
      <c r="AE1350"/>
    </row>
    <row r="1351" spans="14:31" x14ac:dyDescent="0.3">
      <c r="N1351"/>
      <c r="O1351"/>
      <c r="AD1351"/>
      <c r="AE1351"/>
    </row>
    <row r="1352" spans="14:31" x14ac:dyDescent="0.3">
      <c r="N1352"/>
      <c r="O1352"/>
      <c r="AD1352"/>
      <c r="AE1352"/>
    </row>
    <row r="1353" spans="14:31" x14ac:dyDescent="0.3">
      <c r="N1353"/>
      <c r="O1353"/>
      <c r="AD1353"/>
      <c r="AE1353"/>
    </row>
    <row r="1354" spans="14:31" x14ac:dyDescent="0.3">
      <c r="N1354"/>
      <c r="O1354"/>
      <c r="AD1354"/>
      <c r="AE1354"/>
    </row>
    <row r="1355" spans="14:31" x14ac:dyDescent="0.3">
      <c r="N1355"/>
      <c r="O1355"/>
      <c r="AD1355"/>
      <c r="AE1355"/>
    </row>
    <row r="1356" spans="14:31" x14ac:dyDescent="0.3">
      <c r="N1356"/>
      <c r="O1356"/>
      <c r="AD1356"/>
      <c r="AE1356"/>
    </row>
    <row r="1357" spans="14:31" x14ac:dyDescent="0.3">
      <c r="N1357"/>
      <c r="O1357"/>
      <c r="AD1357"/>
      <c r="AE1357"/>
    </row>
    <row r="1358" spans="14:31" x14ac:dyDescent="0.3">
      <c r="N1358"/>
      <c r="O1358"/>
      <c r="AD1358"/>
      <c r="AE1358"/>
    </row>
    <row r="1359" spans="14:31" x14ac:dyDescent="0.3">
      <c r="N1359"/>
      <c r="O1359"/>
      <c r="AD1359"/>
      <c r="AE1359"/>
    </row>
    <row r="1360" spans="14:31" x14ac:dyDescent="0.3">
      <c r="N1360"/>
      <c r="O1360"/>
      <c r="AD1360"/>
      <c r="AE1360"/>
    </row>
    <row r="1361" spans="14:31" x14ac:dyDescent="0.3">
      <c r="N1361"/>
      <c r="O1361"/>
      <c r="AD1361"/>
      <c r="AE1361"/>
    </row>
    <row r="1362" spans="14:31" x14ac:dyDescent="0.3">
      <c r="N1362"/>
      <c r="O1362"/>
      <c r="AD1362"/>
      <c r="AE1362"/>
    </row>
    <row r="1363" spans="14:31" x14ac:dyDescent="0.3">
      <c r="N1363"/>
      <c r="O1363"/>
      <c r="AD1363"/>
      <c r="AE1363"/>
    </row>
    <row r="1364" spans="14:31" x14ac:dyDescent="0.3">
      <c r="N1364"/>
      <c r="O1364"/>
      <c r="AD1364"/>
      <c r="AE1364"/>
    </row>
    <row r="1365" spans="14:31" x14ac:dyDescent="0.3">
      <c r="N1365"/>
      <c r="O1365"/>
      <c r="AD1365"/>
      <c r="AE1365"/>
    </row>
    <row r="1366" spans="14:31" x14ac:dyDescent="0.3">
      <c r="N1366"/>
      <c r="O1366"/>
      <c r="AD1366"/>
      <c r="AE1366"/>
    </row>
    <row r="1367" spans="14:31" x14ac:dyDescent="0.3">
      <c r="N1367"/>
      <c r="O1367"/>
      <c r="AD1367"/>
      <c r="AE1367"/>
    </row>
    <row r="1368" spans="14:31" x14ac:dyDescent="0.3">
      <c r="N1368"/>
      <c r="O1368"/>
      <c r="AD1368"/>
      <c r="AE1368"/>
    </row>
    <row r="1369" spans="14:31" x14ac:dyDescent="0.3">
      <c r="N1369"/>
      <c r="O1369"/>
      <c r="AD1369"/>
      <c r="AE1369"/>
    </row>
    <row r="1370" spans="14:31" x14ac:dyDescent="0.3">
      <c r="N1370"/>
      <c r="O1370"/>
      <c r="AD1370"/>
      <c r="AE1370"/>
    </row>
    <row r="1371" spans="14:31" x14ac:dyDescent="0.3">
      <c r="N1371"/>
      <c r="O1371"/>
      <c r="AD1371"/>
      <c r="AE1371"/>
    </row>
    <row r="1372" spans="14:31" x14ac:dyDescent="0.3">
      <c r="N1372"/>
      <c r="O1372"/>
      <c r="AD1372"/>
      <c r="AE1372"/>
    </row>
    <row r="1373" spans="14:31" x14ac:dyDescent="0.3">
      <c r="N1373"/>
      <c r="O1373"/>
      <c r="AD1373"/>
      <c r="AE1373"/>
    </row>
    <row r="1374" spans="14:31" x14ac:dyDescent="0.3">
      <c r="N1374"/>
      <c r="O1374"/>
      <c r="AD1374"/>
      <c r="AE1374"/>
    </row>
    <row r="1375" spans="14:31" x14ac:dyDescent="0.3">
      <c r="N1375"/>
      <c r="O1375"/>
      <c r="AD1375"/>
      <c r="AE1375"/>
    </row>
    <row r="1376" spans="14:31" x14ac:dyDescent="0.3">
      <c r="N1376"/>
      <c r="O1376"/>
      <c r="AD1376"/>
      <c r="AE1376"/>
    </row>
    <row r="1377" spans="14:31" x14ac:dyDescent="0.3">
      <c r="N1377"/>
      <c r="O1377"/>
      <c r="AD1377"/>
      <c r="AE1377"/>
    </row>
    <row r="1378" spans="14:31" x14ac:dyDescent="0.3">
      <c r="N1378"/>
      <c r="O1378"/>
      <c r="AD1378"/>
      <c r="AE1378"/>
    </row>
    <row r="1379" spans="14:31" x14ac:dyDescent="0.3">
      <c r="N1379"/>
      <c r="O1379"/>
      <c r="AD1379"/>
      <c r="AE1379"/>
    </row>
    <row r="1380" spans="14:31" x14ac:dyDescent="0.3">
      <c r="N1380"/>
      <c r="O1380"/>
      <c r="AD1380"/>
      <c r="AE1380"/>
    </row>
    <row r="1381" spans="14:31" x14ac:dyDescent="0.3">
      <c r="N1381"/>
      <c r="O1381"/>
      <c r="AD1381"/>
      <c r="AE1381"/>
    </row>
    <row r="1382" spans="14:31" x14ac:dyDescent="0.3">
      <c r="N1382"/>
      <c r="O1382"/>
      <c r="AD1382"/>
      <c r="AE1382"/>
    </row>
    <row r="1383" spans="14:31" x14ac:dyDescent="0.3">
      <c r="N1383"/>
      <c r="O1383"/>
      <c r="AD1383"/>
      <c r="AE1383"/>
    </row>
    <row r="1384" spans="14:31" x14ac:dyDescent="0.3">
      <c r="N1384"/>
      <c r="O1384"/>
      <c r="AD1384"/>
      <c r="AE1384"/>
    </row>
    <row r="1385" spans="14:31" x14ac:dyDescent="0.3">
      <c r="N1385"/>
      <c r="O1385"/>
      <c r="AD1385"/>
      <c r="AE1385"/>
    </row>
    <row r="1386" spans="14:31" x14ac:dyDescent="0.3">
      <c r="N1386"/>
      <c r="O1386"/>
      <c r="AD1386"/>
      <c r="AE1386"/>
    </row>
    <row r="1387" spans="14:31" x14ac:dyDescent="0.3">
      <c r="N1387"/>
      <c r="O1387"/>
      <c r="AD1387"/>
      <c r="AE1387"/>
    </row>
    <row r="1388" spans="14:31" x14ac:dyDescent="0.3">
      <c r="N1388"/>
      <c r="O1388"/>
      <c r="AD1388"/>
      <c r="AE1388"/>
    </row>
    <row r="1389" spans="14:31" x14ac:dyDescent="0.3">
      <c r="N1389"/>
      <c r="O1389"/>
      <c r="AD1389"/>
      <c r="AE1389"/>
    </row>
    <row r="1390" spans="14:31" x14ac:dyDescent="0.3">
      <c r="N1390"/>
      <c r="O1390"/>
      <c r="AD1390"/>
      <c r="AE1390"/>
    </row>
    <row r="1391" spans="14:31" x14ac:dyDescent="0.3">
      <c r="N1391"/>
      <c r="O1391"/>
      <c r="AD1391"/>
      <c r="AE1391"/>
    </row>
    <row r="1392" spans="14:31" x14ac:dyDescent="0.3">
      <c r="N1392"/>
      <c r="O1392"/>
      <c r="AD1392"/>
      <c r="AE1392"/>
    </row>
    <row r="1393" spans="14:31" x14ac:dyDescent="0.3">
      <c r="N1393"/>
      <c r="O1393"/>
      <c r="AD1393"/>
      <c r="AE1393"/>
    </row>
    <row r="1394" spans="14:31" x14ac:dyDescent="0.3">
      <c r="N1394"/>
      <c r="O1394"/>
      <c r="AD1394"/>
      <c r="AE1394"/>
    </row>
    <row r="1395" spans="14:31" x14ac:dyDescent="0.3">
      <c r="N1395"/>
      <c r="O1395"/>
      <c r="AD1395"/>
      <c r="AE1395"/>
    </row>
    <row r="1396" spans="14:31" x14ac:dyDescent="0.3">
      <c r="N1396"/>
      <c r="O1396"/>
      <c r="AD1396"/>
      <c r="AE1396"/>
    </row>
    <row r="1397" spans="14:31" x14ac:dyDescent="0.3">
      <c r="N1397"/>
      <c r="O1397"/>
      <c r="AD1397"/>
      <c r="AE1397"/>
    </row>
    <row r="1398" spans="14:31" x14ac:dyDescent="0.3">
      <c r="N1398"/>
      <c r="O1398"/>
      <c r="AD1398"/>
      <c r="AE1398"/>
    </row>
    <row r="1399" spans="14:31" x14ac:dyDescent="0.3">
      <c r="N1399"/>
      <c r="O1399"/>
      <c r="AD1399"/>
      <c r="AE1399"/>
    </row>
    <row r="1400" spans="14:31" x14ac:dyDescent="0.3">
      <c r="N1400"/>
      <c r="O1400"/>
      <c r="AD1400"/>
      <c r="AE1400"/>
    </row>
    <row r="1401" spans="14:31" x14ac:dyDescent="0.3">
      <c r="N1401"/>
      <c r="O1401"/>
      <c r="AD1401"/>
      <c r="AE1401"/>
    </row>
    <row r="1402" spans="14:31" x14ac:dyDescent="0.3">
      <c r="N1402"/>
      <c r="O1402"/>
      <c r="AD1402"/>
      <c r="AE1402"/>
    </row>
    <row r="1403" spans="14:31" x14ac:dyDescent="0.3">
      <c r="N1403"/>
      <c r="O1403"/>
      <c r="AD1403"/>
      <c r="AE1403"/>
    </row>
    <row r="1404" spans="14:31" x14ac:dyDescent="0.3">
      <c r="N1404"/>
      <c r="O1404"/>
      <c r="AD1404"/>
      <c r="AE1404"/>
    </row>
    <row r="1405" spans="14:31" x14ac:dyDescent="0.3">
      <c r="N1405"/>
      <c r="O1405"/>
      <c r="AD1405"/>
      <c r="AE1405"/>
    </row>
    <row r="1406" spans="14:31" x14ac:dyDescent="0.3">
      <c r="N1406"/>
      <c r="O1406"/>
      <c r="AD1406"/>
      <c r="AE1406"/>
    </row>
    <row r="1407" spans="14:31" x14ac:dyDescent="0.3">
      <c r="N1407"/>
      <c r="O1407"/>
      <c r="AD1407"/>
      <c r="AE1407"/>
    </row>
    <row r="1408" spans="14:31" x14ac:dyDescent="0.3">
      <c r="N1408"/>
      <c r="O1408"/>
      <c r="AD1408"/>
      <c r="AE1408"/>
    </row>
    <row r="1409" spans="14:31" x14ac:dyDescent="0.3">
      <c r="N1409"/>
      <c r="O1409"/>
      <c r="AD1409"/>
      <c r="AE1409"/>
    </row>
    <row r="1410" spans="14:31" x14ac:dyDescent="0.3">
      <c r="N1410"/>
      <c r="O1410"/>
      <c r="AD1410"/>
      <c r="AE1410"/>
    </row>
    <row r="1411" spans="14:31" x14ac:dyDescent="0.3">
      <c r="N1411"/>
      <c r="O1411"/>
      <c r="AD1411"/>
      <c r="AE1411"/>
    </row>
    <row r="1412" spans="14:31" x14ac:dyDescent="0.3">
      <c r="N1412"/>
      <c r="O1412"/>
      <c r="AD1412"/>
      <c r="AE1412"/>
    </row>
    <row r="1413" spans="14:31" x14ac:dyDescent="0.3">
      <c r="N1413"/>
      <c r="O1413"/>
      <c r="AD1413"/>
      <c r="AE1413"/>
    </row>
    <row r="1414" spans="14:31" x14ac:dyDescent="0.3">
      <c r="N1414"/>
      <c r="O1414"/>
      <c r="AD1414"/>
      <c r="AE1414"/>
    </row>
    <row r="1415" spans="14:31" x14ac:dyDescent="0.3">
      <c r="N1415"/>
      <c r="O1415"/>
      <c r="AD1415"/>
      <c r="AE1415"/>
    </row>
    <row r="1416" spans="14:31" x14ac:dyDescent="0.3">
      <c r="N1416"/>
      <c r="O1416"/>
      <c r="AD1416"/>
      <c r="AE1416"/>
    </row>
    <row r="1417" spans="14:31" x14ac:dyDescent="0.3">
      <c r="N1417"/>
      <c r="O1417"/>
      <c r="AD1417"/>
      <c r="AE1417"/>
    </row>
    <row r="1418" spans="14:31" x14ac:dyDescent="0.3">
      <c r="N1418"/>
      <c r="O1418"/>
      <c r="AD1418"/>
      <c r="AE1418"/>
    </row>
    <row r="1419" spans="14:31" x14ac:dyDescent="0.3">
      <c r="N1419"/>
      <c r="O1419"/>
      <c r="AD1419"/>
      <c r="AE1419"/>
    </row>
    <row r="1420" spans="14:31" x14ac:dyDescent="0.3">
      <c r="N1420"/>
      <c r="O1420"/>
      <c r="AD1420"/>
      <c r="AE1420"/>
    </row>
    <row r="1421" spans="14:31" x14ac:dyDescent="0.3">
      <c r="N1421"/>
      <c r="O1421"/>
      <c r="AD1421"/>
      <c r="AE1421"/>
    </row>
    <row r="1422" spans="14:31" x14ac:dyDescent="0.3">
      <c r="N1422"/>
      <c r="O1422"/>
      <c r="AD1422"/>
      <c r="AE1422"/>
    </row>
    <row r="1423" spans="14:31" x14ac:dyDescent="0.3">
      <c r="N1423"/>
      <c r="O1423"/>
      <c r="AD1423"/>
      <c r="AE1423"/>
    </row>
    <row r="1424" spans="14:31" x14ac:dyDescent="0.3">
      <c r="N1424"/>
      <c r="O1424"/>
      <c r="AD1424"/>
      <c r="AE1424"/>
    </row>
    <row r="1425" spans="14:31" x14ac:dyDescent="0.3">
      <c r="N1425"/>
      <c r="O1425"/>
      <c r="AD1425"/>
      <c r="AE1425"/>
    </row>
    <row r="1426" spans="14:31" x14ac:dyDescent="0.3">
      <c r="N1426"/>
      <c r="O1426"/>
      <c r="AD1426"/>
      <c r="AE1426"/>
    </row>
    <row r="1427" spans="14:31" x14ac:dyDescent="0.3">
      <c r="N1427"/>
      <c r="O1427"/>
      <c r="AD1427"/>
      <c r="AE1427"/>
    </row>
    <row r="1428" spans="14:31" x14ac:dyDescent="0.3">
      <c r="N1428"/>
      <c r="O1428"/>
      <c r="AD1428"/>
      <c r="AE1428"/>
    </row>
    <row r="1429" spans="14:31" x14ac:dyDescent="0.3">
      <c r="N1429"/>
      <c r="O1429"/>
      <c r="AD1429"/>
      <c r="AE1429"/>
    </row>
    <row r="1430" spans="14:31" x14ac:dyDescent="0.3">
      <c r="N1430"/>
      <c r="O1430"/>
      <c r="AD1430"/>
      <c r="AE1430"/>
    </row>
    <row r="1431" spans="14:31" x14ac:dyDescent="0.3">
      <c r="N1431"/>
      <c r="O1431"/>
      <c r="AD1431"/>
      <c r="AE1431"/>
    </row>
    <row r="1432" spans="14:31" x14ac:dyDescent="0.3">
      <c r="N1432"/>
      <c r="O1432"/>
      <c r="AD1432"/>
      <c r="AE1432"/>
    </row>
    <row r="1433" spans="14:31" x14ac:dyDescent="0.3">
      <c r="N1433"/>
      <c r="O1433"/>
      <c r="AD1433"/>
      <c r="AE1433"/>
    </row>
    <row r="1434" spans="14:31" x14ac:dyDescent="0.3">
      <c r="N1434"/>
      <c r="O1434"/>
      <c r="AD1434"/>
      <c r="AE1434"/>
    </row>
    <row r="1435" spans="14:31" x14ac:dyDescent="0.3">
      <c r="N1435"/>
      <c r="O1435"/>
      <c r="AD1435"/>
      <c r="AE1435"/>
    </row>
    <row r="1436" spans="14:31" x14ac:dyDescent="0.3">
      <c r="N1436"/>
      <c r="O1436"/>
      <c r="AD1436"/>
      <c r="AE1436"/>
    </row>
    <row r="1437" spans="14:31" x14ac:dyDescent="0.3">
      <c r="N1437"/>
      <c r="O1437"/>
      <c r="AD1437"/>
      <c r="AE1437"/>
    </row>
    <row r="1438" spans="14:31" x14ac:dyDescent="0.3">
      <c r="N1438"/>
      <c r="O1438"/>
      <c r="AD1438"/>
      <c r="AE1438"/>
    </row>
    <row r="1439" spans="14:31" x14ac:dyDescent="0.3">
      <c r="N1439"/>
      <c r="O1439"/>
      <c r="AD1439"/>
      <c r="AE1439"/>
    </row>
    <row r="1440" spans="14:31" x14ac:dyDescent="0.3">
      <c r="N1440"/>
      <c r="O1440"/>
      <c r="AD1440"/>
      <c r="AE1440"/>
    </row>
    <row r="1441" spans="14:31" x14ac:dyDescent="0.3">
      <c r="N1441"/>
      <c r="O1441"/>
      <c r="AD1441"/>
      <c r="AE1441"/>
    </row>
    <row r="1442" spans="14:31" x14ac:dyDescent="0.3">
      <c r="N1442"/>
      <c r="O1442"/>
      <c r="AD1442"/>
      <c r="AE1442"/>
    </row>
    <row r="1443" spans="14:31" x14ac:dyDescent="0.3">
      <c r="N1443"/>
      <c r="O1443"/>
      <c r="AD1443"/>
      <c r="AE1443"/>
    </row>
    <row r="1444" spans="14:31" x14ac:dyDescent="0.3">
      <c r="N1444"/>
      <c r="O1444"/>
      <c r="AD1444"/>
      <c r="AE1444"/>
    </row>
    <row r="1445" spans="14:31" x14ac:dyDescent="0.3">
      <c r="N1445"/>
      <c r="O1445"/>
      <c r="AD1445"/>
      <c r="AE1445"/>
    </row>
    <row r="1446" spans="14:31" x14ac:dyDescent="0.3">
      <c r="N1446"/>
      <c r="O1446"/>
      <c r="AD1446"/>
      <c r="AE1446"/>
    </row>
    <row r="1447" spans="14:31" x14ac:dyDescent="0.3">
      <c r="N1447"/>
      <c r="O1447"/>
      <c r="AD1447"/>
      <c r="AE1447"/>
    </row>
    <row r="1448" spans="14:31" x14ac:dyDescent="0.3">
      <c r="N1448"/>
      <c r="O1448"/>
      <c r="AD1448"/>
      <c r="AE1448"/>
    </row>
    <row r="1449" spans="14:31" x14ac:dyDescent="0.3">
      <c r="N1449"/>
      <c r="O1449"/>
      <c r="AD1449"/>
      <c r="AE1449"/>
    </row>
    <row r="1450" spans="14:31" x14ac:dyDescent="0.3">
      <c r="N1450"/>
      <c r="O1450"/>
      <c r="AD1450"/>
      <c r="AE1450"/>
    </row>
    <row r="1451" spans="14:31" x14ac:dyDescent="0.3">
      <c r="N1451"/>
      <c r="O1451"/>
      <c r="AD1451"/>
      <c r="AE1451"/>
    </row>
    <row r="1452" spans="14:31" x14ac:dyDescent="0.3">
      <c r="N1452"/>
      <c r="O1452"/>
      <c r="AD1452"/>
      <c r="AE1452"/>
    </row>
    <row r="1453" spans="14:31" x14ac:dyDescent="0.3">
      <c r="N1453"/>
      <c r="O1453"/>
      <c r="AD1453"/>
      <c r="AE1453"/>
    </row>
    <row r="1454" spans="14:31" x14ac:dyDescent="0.3">
      <c r="N1454"/>
      <c r="O1454"/>
      <c r="AD1454"/>
      <c r="AE1454"/>
    </row>
    <row r="1455" spans="14:31" x14ac:dyDescent="0.3">
      <c r="N1455"/>
      <c r="O1455"/>
      <c r="AD1455"/>
      <c r="AE1455"/>
    </row>
    <row r="1456" spans="14:31" x14ac:dyDescent="0.3">
      <c r="N1456"/>
      <c r="O1456"/>
      <c r="AD1456"/>
      <c r="AE1456"/>
    </row>
    <row r="1457" spans="14:31" x14ac:dyDescent="0.3">
      <c r="N1457"/>
      <c r="O1457"/>
      <c r="AD1457"/>
      <c r="AE1457"/>
    </row>
    <row r="1458" spans="14:31" x14ac:dyDescent="0.3">
      <c r="N1458"/>
      <c r="O1458"/>
      <c r="AD1458"/>
      <c r="AE1458"/>
    </row>
    <row r="1459" spans="14:31" x14ac:dyDescent="0.3">
      <c r="N1459"/>
      <c r="O1459"/>
      <c r="AD1459"/>
      <c r="AE1459"/>
    </row>
    <row r="1460" spans="14:31" x14ac:dyDescent="0.3">
      <c r="N1460"/>
      <c r="O1460"/>
      <c r="AD1460"/>
      <c r="AE1460"/>
    </row>
    <row r="1461" spans="14:31" x14ac:dyDescent="0.3">
      <c r="N1461"/>
      <c r="O1461"/>
      <c r="AD1461"/>
      <c r="AE1461"/>
    </row>
    <row r="1462" spans="14:31" x14ac:dyDescent="0.3">
      <c r="N1462"/>
      <c r="O1462"/>
      <c r="AD1462"/>
      <c r="AE1462"/>
    </row>
    <row r="1463" spans="14:31" x14ac:dyDescent="0.3">
      <c r="N1463"/>
      <c r="O1463"/>
      <c r="AD1463"/>
      <c r="AE1463"/>
    </row>
    <row r="1464" spans="14:31" x14ac:dyDescent="0.3">
      <c r="N1464"/>
      <c r="O1464"/>
      <c r="AD1464"/>
      <c r="AE1464"/>
    </row>
    <row r="1465" spans="14:31" x14ac:dyDescent="0.3">
      <c r="N1465"/>
      <c r="O1465"/>
      <c r="AD1465"/>
      <c r="AE1465"/>
    </row>
    <row r="1466" spans="14:31" x14ac:dyDescent="0.3">
      <c r="N1466"/>
      <c r="O1466"/>
      <c r="AD1466"/>
      <c r="AE1466"/>
    </row>
    <row r="1467" spans="14:31" x14ac:dyDescent="0.3">
      <c r="N1467"/>
      <c r="O1467"/>
      <c r="AD1467"/>
      <c r="AE1467"/>
    </row>
    <row r="1468" spans="14:31" x14ac:dyDescent="0.3">
      <c r="N1468"/>
      <c r="O1468"/>
      <c r="AD1468"/>
      <c r="AE1468"/>
    </row>
    <row r="1469" spans="14:31" x14ac:dyDescent="0.3">
      <c r="N1469"/>
      <c r="O1469"/>
      <c r="AD1469"/>
      <c r="AE1469"/>
    </row>
    <row r="1470" spans="14:31" x14ac:dyDescent="0.3">
      <c r="N1470"/>
      <c r="O1470"/>
      <c r="AD1470"/>
      <c r="AE1470"/>
    </row>
    <row r="1471" spans="14:31" x14ac:dyDescent="0.3">
      <c r="N1471"/>
      <c r="O1471"/>
      <c r="AD1471"/>
      <c r="AE1471"/>
    </row>
    <row r="1472" spans="14:31" x14ac:dyDescent="0.3">
      <c r="N1472"/>
      <c r="O1472"/>
      <c r="AD1472"/>
      <c r="AE1472"/>
    </row>
    <row r="1473" spans="14:31" x14ac:dyDescent="0.3">
      <c r="N1473"/>
      <c r="O1473"/>
      <c r="AD1473"/>
      <c r="AE1473"/>
    </row>
    <row r="1474" spans="14:31" x14ac:dyDescent="0.3">
      <c r="N1474"/>
      <c r="O1474"/>
      <c r="AD1474"/>
      <c r="AE1474"/>
    </row>
    <row r="1475" spans="14:31" x14ac:dyDescent="0.3">
      <c r="N1475"/>
      <c r="O1475"/>
      <c r="AD1475"/>
      <c r="AE1475"/>
    </row>
    <row r="1476" spans="14:31" x14ac:dyDescent="0.3">
      <c r="N1476"/>
      <c r="O1476"/>
      <c r="AD1476"/>
      <c r="AE1476"/>
    </row>
    <row r="1477" spans="14:31" x14ac:dyDescent="0.3">
      <c r="N1477"/>
      <c r="O1477"/>
      <c r="AD1477"/>
      <c r="AE1477"/>
    </row>
    <row r="1478" spans="14:31" x14ac:dyDescent="0.3">
      <c r="N1478"/>
      <c r="O1478"/>
      <c r="AD1478"/>
      <c r="AE1478"/>
    </row>
    <row r="1479" spans="14:31" x14ac:dyDescent="0.3">
      <c r="N1479"/>
      <c r="O1479"/>
      <c r="AD1479"/>
      <c r="AE1479"/>
    </row>
    <row r="1480" spans="14:31" x14ac:dyDescent="0.3">
      <c r="N1480"/>
      <c r="O1480"/>
      <c r="AD1480"/>
      <c r="AE1480"/>
    </row>
    <row r="1481" spans="14:31" x14ac:dyDescent="0.3">
      <c r="N1481"/>
      <c r="O1481"/>
      <c r="AD1481"/>
      <c r="AE1481"/>
    </row>
    <row r="1482" spans="14:31" x14ac:dyDescent="0.3">
      <c r="N1482"/>
      <c r="O1482"/>
      <c r="AD1482"/>
      <c r="AE1482"/>
    </row>
    <row r="1483" spans="14:31" x14ac:dyDescent="0.3">
      <c r="N1483"/>
      <c r="O1483"/>
      <c r="AD1483"/>
      <c r="AE1483"/>
    </row>
    <row r="1484" spans="14:31" x14ac:dyDescent="0.3">
      <c r="N1484"/>
      <c r="O1484"/>
      <c r="AD1484"/>
      <c r="AE1484"/>
    </row>
    <row r="1485" spans="14:31" x14ac:dyDescent="0.3">
      <c r="N1485"/>
      <c r="O1485"/>
      <c r="AD1485"/>
      <c r="AE1485"/>
    </row>
    <row r="1486" spans="14:31" x14ac:dyDescent="0.3">
      <c r="N1486"/>
      <c r="O1486"/>
      <c r="AD1486"/>
      <c r="AE1486"/>
    </row>
    <row r="1487" spans="14:31" x14ac:dyDescent="0.3">
      <c r="N1487"/>
      <c r="O1487"/>
      <c r="AD1487"/>
      <c r="AE1487"/>
    </row>
    <row r="1488" spans="14:31" x14ac:dyDescent="0.3">
      <c r="N1488"/>
      <c r="O1488"/>
      <c r="AD1488"/>
      <c r="AE1488"/>
    </row>
    <row r="1489" spans="14:31" x14ac:dyDescent="0.3">
      <c r="N1489"/>
      <c r="O1489"/>
      <c r="AD1489"/>
      <c r="AE1489"/>
    </row>
    <row r="1490" spans="14:31" x14ac:dyDescent="0.3">
      <c r="N1490"/>
      <c r="O1490"/>
      <c r="AD1490"/>
      <c r="AE1490"/>
    </row>
    <row r="1491" spans="14:31" x14ac:dyDescent="0.3">
      <c r="N1491"/>
      <c r="O1491"/>
      <c r="AD1491"/>
      <c r="AE1491"/>
    </row>
    <row r="1492" spans="14:31" x14ac:dyDescent="0.3">
      <c r="N1492"/>
      <c r="O1492"/>
      <c r="AD1492"/>
      <c r="AE1492"/>
    </row>
    <row r="1493" spans="14:31" x14ac:dyDescent="0.3">
      <c r="N1493"/>
      <c r="O1493"/>
      <c r="AD1493"/>
      <c r="AE1493"/>
    </row>
    <row r="1494" spans="14:31" x14ac:dyDescent="0.3">
      <c r="N1494"/>
      <c r="O1494"/>
      <c r="AD1494"/>
      <c r="AE1494"/>
    </row>
    <row r="1495" spans="14:31" x14ac:dyDescent="0.3">
      <c r="N1495"/>
      <c r="O1495"/>
      <c r="AD1495"/>
      <c r="AE1495"/>
    </row>
    <row r="1496" spans="14:31" x14ac:dyDescent="0.3">
      <c r="N1496"/>
      <c r="O1496"/>
      <c r="AD1496"/>
      <c r="AE1496"/>
    </row>
    <row r="1497" spans="14:31" x14ac:dyDescent="0.3">
      <c r="N1497"/>
      <c r="O1497"/>
      <c r="AD1497"/>
      <c r="AE1497"/>
    </row>
    <row r="1498" spans="14:31" x14ac:dyDescent="0.3">
      <c r="N1498"/>
      <c r="O1498"/>
      <c r="AD1498"/>
      <c r="AE1498"/>
    </row>
    <row r="1499" spans="14:31" x14ac:dyDescent="0.3">
      <c r="N1499"/>
      <c r="O1499"/>
      <c r="AD1499"/>
      <c r="AE1499"/>
    </row>
    <row r="1500" spans="14:31" x14ac:dyDescent="0.3">
      <c r="N1500"/>
      <c r="O1500"/>
      <c r="AD1500"/>
      <c r="AE1500"/>
    </row>
    <row r="1501" spans="14:31" x14ac:dyDescent="0.3">
      <c r="N1501"/>
      <c r="O1501"/>
      <c r="AD1501"/>
      <c r="AE1501"/>
    </row>
    <row r="1502" spans="14:31" x14ac:dyDescent="0.3">
      <c r="N1502"/>
      <c r="O1502"/>
      <c r="AD1502"/>
      <c r="AE1502"/>
    </row>
    <row r="1503" spans="14:31" x14ac:dyDescent="0.3">
      <c r="N1503"/>
      <c r="O1503"/>
      <c r="AD1503"/>
      <c r="AE1503"/>
    </row>
    <row r="1504" spans="14:31" x14ac:dyDescent="0.3">
      <c r="N1504"/>
      <c r="O1504"/>
      <c r="AD1504"/>
      <c r="AE1504"/>
    </row>
    <row r="1505" spans="14:31" x14ac:dyDescent="0.3">
      <c r="N1505"/>
      <c r="O1505"/>
      <c r="AD1505"/>
      <c r="AE1505"/>
    </row>
    <row r="1506" spans="14:31" x14ac:dyDescent="0.3">
      <c r="N1506"/>
      <c r="O1506"/>
      <c r="AD1506"/>
      <c r="AE1506"/>
    </row>
    <row r="1507" spans="14:31" x14ac:dyDescent="0.3">
      <c r="N1507"/>
      <c r="O1507"/>
      <c r="AD1507"/>
      <c r="AE1507"/>
    </row>
    <row r="1508" spans="14:31" x14ac:dyDescent="0.3">
      <c r="N1508"/>
      <c r="O1508"/>
      <c r="AD1508"/>
      <c r="AE1508"/>
    </row>
    <row r="1509" spans="14:31" x14ac:dyDescent="0.3">
      <c r="N1509"/>
      <c r="O1509"/>
      <c r="AD1509"/>
      <c r="AE1509"/>
    </row>
    <row r="1510" spans="14:31" x14ac:dyDescent="0.3">
      <c r="N1510"/>
      <c r="O1510"/>
      <c r="AD1510"/>
      <c r="AE1510"/>
    </row>
    <row r="1511" spans="14:31" x14ac:dyDescent="0.3">
      <c r="N1511"/>
      <c r="O1511"/>
      <c r="AD1511"/>
      <c r="AE1511"/>
    </row>
    <row r="1512" spans="14:31" x14ac:dyDescent="0.3">
      <c r="N1512"/>
      <c r="O1512"/>
      <c r="AD1512"/>
      <c r="AE1512"/>
    </row>
    <row r="1513" spans="14:31" x14ac:dyDescent="0.3">
      <c r="N1513"/>
      <c r="O1513"/>
      <c r="AD1513"/>
      <c r="AE1513"/>
    </row>
    <row r="1514" spans="14:31" x14ac:dyDescent="0.3">
      <c r="N1514"/>
      <c r="O1514"/>
      <c r="AD1514"/>
      <c r="AE1514"/>
    </row>
    <row r="1515" spans="14:31" x14ac:dyDescent="0.3">
      <c r="N1515"/>
      <c r="O1515"/>
      <c r="AD1515"/>
      <c r="AE1515"/>
    </row>
    <row r="1516" spans="14:31" x14ac:dyDescent="0.3">
      <c r="N1516"/>
      <c r="O1516"/>
      <c r="AD1516"/>
      <c r="AE1516"/>
    </row>
    <row r="1517" spans="14:31" x14ac:dyDescent="0.3">
      <c r="N1517"/>
      <c r="O1517"/>
      <c r="AD1517"/>
      <c r="AE1517"/>
    </row>
    <row r="1518" spans="14:31" x14ac:dyDescent="0.3">
      <c r="N1518"/>
      <c r="O1518"/>
      <c r="AD1518"/>
      <c r="AE1518"/>
    </row>
    <row r="1519" spans="14:31" x14ac:dyDescent="0.3">
      <c r="N1519"/>
      <c r="O1519"/>
      <c r="AD1519"/>
      <c r="AE1519"/>
    </row>
    <row r="1520" spans="14:31" x14ac:dyDescent="0.3">
      <c r="N1520"/>
      <c r="O1520"/>
      <c r="AD1520"/>
      <c r="AE1520"/>
    </row>
    <row r="1521" spans="14:31" x14ac:dyDescent="0.3">
      <c r="N1521"/>
      <c r="O1521"/>
      <c r="AD1521"/>
      <c r="AE1521"/>
    </row>
    <row r="1522" spans="14:31" x14ac:dyDescent="0.3">
      <c r="N1522"/>
      <c r="O1522"/>
      <c r="AD1522"/>
      <c r="AE1522"/>
    </row>
    <row r="1523" spans="14:31" x14ac:dyDescent="0.3">
      <c r="N1523"/>
      <c r="O1523"/>
      <c r="AD1523"/>
      <c r="AE1523"/>
    </row>
    <row r="1524" spans="14:31" x14ac:dyDescent="0.3">
      <c r="N1524"/>
      <c r="O1524"/>
      <c r="AD1524"/>
      <c r="AE1524"/>
    </row>
    <row r="1525" spans="14:31" x14ac:dyDescent="0.3">
      <c r="N1525"/>
      <c r="O1525"/>
      <c r="AD1525"/>
      <c r="AE1525"/>
    </row>
    <row r="1526" spans="14:31" x14ac:dyDescent="0.3">
      <c r="N1526"/>
      <c r="O1526"/>
      <c r="AD1526"/>
      <c r="AE1526"/>
    </row>
    <row r="1527" spans="14:31" x14ac:dyDescent="0.3">
      <c r="N1527"/>
      <c r="O1527"/>
      <c r="AD1527"/>
      <c r="AE1527"/>
    </row>
    <row r="1528" spans="14:31" x14ac:dyDescent="0.3">
      <c r="N1528"/>
      <c r="O1528"/>
      <c r="AD1528"/>
      <c r="AE1528"/>
    </row>
    <row r="1529" spans="14:31" x14ac:dyDescent="0.3">
      <c r="N1529"/>
      <c r="O1529"/>
      <c r="AD1529"/>
      <c r="AE1529"/>
    </row>
    <row r="1530" spans="14:31" x14ac:dyDescent="0.3">
      <c r="N1530"/>
      <c r="O1530"/>
      <c r="AD1530"/>
      <c r="AE1530"/>
    </row>
    <row r="1531" spans="14:31" x14ac:dyDescent="0.3">
      <c r="N1531"/>
      <c r="O1531"/>
      <c r="AD1531"/>
      <c r="AE1531"/>
    </row>
    <row r="1532" spans="14:31" x14ac:dyDescent="0.3">
      <c r="N1532"/>
      <c r="O1532"/>
      <c r="AD1532"/>
      <c r="AE1532"/>
    </row>
    <row r="1533" spans="14:31" x14ac:dyDescent="0.3">
      <c r="N1533"/>
      <c r="O1533"/>
      <c r="AD1533"/>
      <c r="AE1533"/>
    </row>
    <row r="1534" spans="14:31" x14ac:dyDescent="0.3">
      <c r="N1534"/>
      <c r="O1534"/>
      <c r="AD1534"/>
      <c r="AE1534"/>
    </row>
    <row r="1535" spans="14:31" x14ac:dyDescent="0.3">
      <c r="N1535"/>
      <c r="O1535"/>
      <c r="AD1535"/>
      <c r="AE1535"/>
    </row>
    <row r="1536" spans="14:31" x14ac:dyDescent="0.3">
      <c r="N1536"/>
      <c r="O1536"/>
      <c r="AD1536"/>
      <c r="AE1536"/>
    </row>
    <row r="1537" spans="14:31" x14ac:dyDescent="0.3">
      <c r="N1537"/>
      <c r="O1537"/>
      <c r="AD1537"/>
      <c r="AE1537"/>
    </row>
    <row r="1538" spans="14:31" x14ac:dyDescent="0.3">
      <c r="N1538"/>
      <c r="O1538"/>
      <c r="AD1538"/>
      <c r="AE1538"/>
    </row>
    <row r="1539" spans="14:31" x14ac:dyDescent="0.3">
      <c r="N1539"/>
      <c r="O1539"/>
      <c r="AD1539"/>
      <c r="AE1539"/>
    </row>
    <row r="1540" spans="14:31" x14ac:dyDescent="0.3">
      <c r="N1540"/>
      <c r="O1540"/>
      <c r="AD1540"/>
      <c r="AE1540"/>
    </row>
    <row r="1541" spans="14:31" x14ac:dyDescent="0.3">
      <c r="N1541"/>
      <c r="O1541"/>
      <c r="AD1541"/>
      <c r="AE1541"/>
    </row>
    <row r="1542" spans="14:31" x14ac:dyDescent="0.3">
      <c r="N1542"/>
      <c r="O1542"/>
      <c r="AD1542"/>
      <c r="AE1542"/>
    </row>
    <row r="1543" spans="14:31" x14ac:dyDescent="0.3">
      <c r="N1543"/>
      <c r="O1543"/>
      <c r="AD1543"/>
      <c r="AE1543"/>
    </row>
    <row r="1544" spans="14:31" x14ac:dyDescent="0.3">
      <c r="N1544"/>
      <c r="O1544"/>
      <c r="AD1544"/>
      <c r="AE1544"/>
    </row>
    <row r="1545" spans="14:31" x14ac:dyDescent="0.3">
      <c r="N1545"/>
      <c r="O1545"/>
      <c r="AD1545"/>
      <c r="AE1545"/>
    </row>
    <row r="1546" spans="14:31" x14ac:dyDescent="0.3">
      <c r="N1546"/>
      <c r="O1546"/>
      <c r="AD1546"/>
      <c r="AE1546"/>
    </row>
    <row r="1547" spans="14:31" x14ac:dyDescent="0.3">
      <c r="N1547"/>
      <c r="O1547"/>
      <c r="AD1547"/>
      <c r="AE1547"/>
    </row>
    <row r="1548" spans="14:31" x14ac:dyDescent="0.3">
      <c r="N1548"/>
      <c r="O1548"/>
      <c r="AD1548"/>
      <c r="AE1548"/>
    </row>
    <row r="1549" spans="14:31" x14ac:dyDescent="0.3">
      <c r="N1549"/>
      <c r="O1549"/>
      <c r="AD1549"/>
      <c r="AE1549"/>
    </row>
    <row r="1550" spans="14:31" x14ac:dyDescent="0.3">
      <c r="N1550"/>
      <c r="O1550"/>
      <c r="AD1550"/>
      <c r="AE1550"/>
    </row>
    <row r="1551" spans="14:31" x14ac:dyDescent="0.3">
      <c r="N1551"/>
      <c r="O1551"/>
      <c r="AD1551"/>
      <c r="AE1551"/>
    </row>
    <row r="1552" spans="14:31" x14ac:dyDescent="0.3">
      <c r="N1552"/>
      <c r="O1552"/>
      <c r="AD1552"/>
      <c r="AE1552"/>
    </row>
    <row r="1553" spans="14:31" x14ac:dyDescent="0.3">
      <c r="N1553"/>
      <c r="O1553"/>
      <c r="AD1553"/>
      <c r="AE1553"/>
    </row>
    <row r="1554" spans="14:31" x14ac:dyDescent="0.3">
      <c r="N1554"/>
      <c r="O1554"/>
      <c r="AD1554"/>
      <c r="AE1554"/>
    </row>
    <row r="1555" spans="14:31" x14ac:dyDescent="0.3">
      <c r="N1555"/>
      <c r="O1555"/>
      <c r="AD1555"/>
      <c r="AE1555"/>
    </row>
    <row r="1556" spans="14:31" x14ac:dyDescent="0.3">
      <c r="N1556"/>
      <c r="O1556"/>
      <c r="AD1556"/>
      <c r="AE1556"/>
    </row>
    <row r="1557" spans="14:31" x14ac:dyDescent="0.3">
      <c r="N1557"/>
      <c r="O1557"/>
      <c r="AD1557"/>
      <c r="AE1557"/>
    </row>
    <row r="1558" spans="14:31" x14ac:dyDescent="0.3">
      <c r="N1558"/>
      <c r="O1558"/>
      <c r="AD1558"/>
      <c r="AE1558"/>
    </row>
    <row r="1559" spans="14:31" x14ac:dyDescent="0.3">
      <c r="N1559"/>
      <c r="O1559"/>
      <c r="AD1559"/>
      <c r="AE1559"/>
    </row>
    <row r="1560" spans="14:31" x14ac:dyDescent="0.3">
      <c r="N1560"/>
      <c r="O1560"/>
      <c r="AD1560"/>
      <c r="AE1560"/>
    </row>
    <row r="1561" spans="14:31" x14ac:dyDescent="0.3">
      <c r="N1561"/>
      <c r="O1561"/>
      <c r="AD1561"/>
      <c r="AE1561"/>
    </row>
    <row r="1562" spans="14:31" x14ac:dyDescent="0.3">
      <c r="N1562"/>
      <c r="O1562"/>
      <c r="AD1562"/>
      <c r="AE1562"/>
    </row>
    <row r="1563" spans="14:31" x14ac:dyDescent="0.3">
      <c r="N1563"/>
      <c r="O1563"/>
      <c r="AD1563"/>
      <c r="AE1563"/>
    </row>
    <row r="1564" spans="14:31" x14ac:dyDescent="0.3">
      <c r="N1564"/>
      <c r="O1564"/>
      <c r="AD1564"/>
      <c r="AE1564"/>
    </row>
    <row r="1565" spans="14:31" x14ac:dyDescent="0.3">
      <c r="N1565"/>
      <c r="O1565"/>
      <c r="AD1565"/>
      <c r="AE1565"/>
    </row>
    <row r="1566" spans="14:31" x14ac:dyDescent="0.3">
      <c r="N1566"/>
      <c r="O1566"/>
      <c r="AD1566"/>
      <c r="AE1566"/>
    </row>
    <row r="1567" spans="14:31" x14ac:dyDescent="0.3">
      <c r="N1567"/>
      <c r="O1567"/>
      <c r="AD1567"/>
      <c r="AE1567"/>
    </row>
    <row r="1568" spans="14:31" x14ac:dyDescent="0.3">
      <c r="N1568"/>
      <c r="O1568"/>
      <c r="AD1568"/>
      <c r="AE1568"/>
    </row>
    <row r="1569" spans="14:31" x14ac:dyDescent="0.3">
      <c r="N1569"/>
      <c r="O1569"/>
      <c r="AD1569"/>
      <c r="AE1569"/>
    </row>
    <row r="1570" spans="14:31" x14ac:dyDescent="0.3">
      <c r="N1570"/>
      <c r="O1570"/>
      <c r="AD1570"/>
      <c r="AE1570"/>
    </row>
    <row r="1571" spans="14:31" x14ac:dyDescent="0.3">
      <c r="N1571"/>
      <c r="O1571"/>
      <c r="AD1571"/>
      <c r="AE1571"/>
    </row>
    <row r="1572" spans="14:31" x14ac:dyDescent="0.3">
      <c r="N1572"/>
      <c r="O1572"/>
      <c r="AD1572"/>
      <c r="AE1572"/>
    </row>
    <row r="1573" spans="14:31" x14ac:dyDescent="0.3">
      <c r="N1573"/>
      <c r="O1573"/>
      <c r="AD1573"/>
      <c r="AE1573"/>
    </row>
    <row r="1574" spans="14:31" x14ac:dyDescent="0.3">
      <c r="N1574"/>
      <c r="O1574"/>
      <c r="AD1574"/>
      <c r="AE1574"/>
    </row>
    <row r="1575" spans="14:31" x14ac:dyDescent="0.3">
      <c r="N1575"/>
      <c r="O1575"/>
      <c r="AD1575"/>
      <c r="AE1575"/>
    </row>
    <row r="1576" spans="14:31" x14ac:dyDescent="0.3">
      <c r="N1576"/>
      <c r="O1576"/>
      <c r="AD1576"/>
      <c r="AE1576"/>
    </row>
    <row r="1577" spans="14:31" x14ac:dyDescent="0.3">
      <c r="N1577"/>
      <c r="O1577"/>
      <c r="AD1577"/>
      <c r="AE1577"/>
    </row>
    <row r="1578" spans="14:31" x14ac:dyDescent="0.3">
      <c r="N1578"/>
      <c r="O1578"/>
      <c r="AD1578"/>
      <c r="AE1578"/>
    </row>
    <row r="1579" spans="14:31" x14ac:dyDescent="0.3">
      <c r="N1579"/>
      <c r="O1579"/>
      <c r="AD1579"/>
      <c r="AE1579"/>
    </row>
    <row r="1580" spans="14:31" x14ac:dyDescent="0.3">
      <c r="N1580"/>
      <c r="O1580"/>
      <c r="AD1580"/>
      <c r="AE1580"/>
    </row>
    <row r="1581" spans="14:31" x14ac:dyDescent="0.3">
      <c r="N1581"/>
      <c r="O1581"/>
      <c r="AD1581"/>
      <c r="AE1581"/>
    </row>
    <row r="1582" spans="14:31" x14ac:dyDescent="0.3">
      <c r="N1582"/>
      <c r="O1582"/>
      <c r="AD1582"/>
      <c r="AE1582"/>
    </row>
    <row r="1583" spans="14:31" x14ac:dyDescent="0.3">
      <c r="N1583"/>
      <c r="O1583"/>
      <c r="AD1583"/>
      <c r="AE1583"/>
    </row>
    <row r="1584" spans="14:31" x14ac:dyDescent="0.3">
      <c r="N1584"/>
      <c r="O1584"/>
      <c r="AD1584"/>
      <c r="AE1584"/>
    </row>
    <row r="1585" spans="14:31" x14ac:dyDescent="0.3">
      <c r="N1585"/>
      <c r="O1585"/>
      <c r="AD1585"/>
      <c r="AE1585"/>
    </row>
    <row r="1586" spans="14:31" x14ac:dyDescent="0.3">
      <c r="N1586"/>
      <c r="O1586"/>
      <c r="AD1586"/>
      <c r="AE1586"/>
    </row>
    <row r="1587" spans="14:31" x14ac:dyDescent="0.3">
      <c r="N1587"/>
      <c r="O1587"/>
      <c r="AD1587"/>
      <c r="AE1587"/>
    </row>
    <row r="1588" spans="14:31" x14ac:dyDescent="0.3">
      <c r="N1588"/>
      <c r="O1588"/>
      <c r="AD1588"/>
      <c r="AE1588"/>
    </row>
    <row r="1589" spans="14:31" x14ac:dyDescent="0.3">
      <c r="N1589"/>
      <c r="O1589"/>
      <c r="AD1589"/>
      <c r="AE1589"/>
    </row>
    <row r="1590" spans="14:31" x14ac:dyDescent="0.3">
      <c r="N1590"/>
      <c r="O1590"/>
      <c r="AD1590"/>
      <c r="AE1590"/>
    </row>
    <row r="1591" spans="14:31" x14ac:dyDescent="0.3">
      <c r="N1591"/>
      <c r="O1591"/>
      <c r="AD1591"/>
      <c r="AE1591"/>
    </row>
    <row r="1592" spans="14:31" x14ac:dyDescent="0.3">
      <c r="N1592"/>
      <c r="O1592"/>
      <c r="AD1592"/>
      <c r="AE1592"/>
    </row>
    <row r="1593" spans="14:31" x14ac:dyDescent="0.3">
      <c r="N1593"/>
      <c r="O1593"/>
      <c r="AD1593"/>
      <c r="AE1593"/>
    </row>
    <row r="1594" spans="14:31" x14ac:dyDescent="0.3">
      <c r="N1594"/>
      <c r="O1594"/>
      <c r="AD1594"/>
      <c r="AE1594"/>
    </row>
    <row r="1595" spans="14:31" x14ac:dyDescent="0.3">
      <c r="N1595"/>
      <c r="O1595"/>
      <c r="AD1595"/>
      <c r="AE1595"/>
    </row>
    <row r="1596" spans="14:31" x14ac:dyDescent="0.3">
      <c r="N1596"/>
      <c r="O1596"/>
      <c r="AD1596"/>
      <c r="AE1596"/>
    </row>
    <row r="1597" spans="14:31" x14ac:dyDescent="0.3">
      <c r="N1597"/>
      <c r="O1597"/>
      <c r="AD1597"/>
      <c r="AE1597"/>
    </row>
    <row r="1598" spans="14:31" x14ac:dyDescent="0.3">
      <c r="N1598"/>
      <c r="O1598"/>
      <c r="AD1598"/>
      <c r="AE1598"/>
    </row>
    <row r="1599" spans="14:31" x14ac:dyDescent="0.3">
      <c r="N1599"/>
      <c r="O1599"/>
      <c r="AD1599"/>
      <c r="AE1599"/>
    </row>
    <row r="1600" spans="14:31" x14ac:dyDescent="0.3">
      <c r="N1600"/>
      <c r="O1600"/>
      <c r="AD1600"/>
      <c r="AE1600"/>
    </row>
    <row r="1601" spans="14:31" x14ac:dyDescent="0.3">
      <c r="N1601"/>
      <c r="O1601"/>
      <c r="AD1601"/>
      <c r="AE1601"/>
    </row>
    <row r="1602" spans="14:31" x14ac:dyDescent="0.3">
      <c r="N1602"/>
      <c r="O1602"/>
      <c r="AD1602"/>
      <c r="AE1602"/>
    </row>
    <row r="1603" spans="14:31" x14ac:dyDescent="0.3">
      <c r="N1603"/>
      <c r="O1603"/>
      <c r="AD1603"/>
      <c r="AE1603"/>
    </row>
    <row r="1604" spans="14:31" x14ac:dyDescent="0.3">
      <c r="N1604"/>
      <c r="O1604"/>
      <c r="AD1604"/>
      <c r="AE1604"/>
    </row>
    <row r="1605" spans="14:31" x14ac:dyDescent="0.3">
      <c r="N1605"/>
      <c r="O1605"/>
      <c r="AD1605"/>
      <c r="AE1605"/>
    </row>
    <row r="1606" spans="14:31" x14ac:dyDescent="0.3">
      <c r="N1606"/>
      <c r="O1606"/>
      <c r="AD1606"/>
      <c r="AE1606"/>
    </row>
    <row r="1607" spans="14:31" x14ac:dyDescent="0.3">
      <c r="N1607"/>
      <c r="O1607"/>
      <c r="AD1607"/>
      <c r="AE1607"/>
    </row>
    <row r="1608" spans="14:31" x14ac:dyDescent="0.3">
      <c r="N1608"/>
      <c r="O1608"/>
      <c r="AD1608"/>
      <c r="AE1608"/>
    </row>
    <row r="1609" spans="14:31" x14ac:dyDescent="0.3">
      <c r="N1609"/>
      <c r="O1609"/>
      <c r="AD1609"/>
      <c r="AE1609"/>
    </row>
    <row r="1610" spans="14:31" x14ac:dyDescent="0.3">
      <c r="N1610"/>
      <c r="O1610"/>
      <c r="AD1610"/>
      <c r="AE1610"/>
    </row>
    <row r="1611" spans="14:31" x14ac:dyDescent="0.3">
      <c r="N1611"/>
      <c r="O1611"/>
      <c r="AD1611"/>
      <c r="AE1611"/>
    </row>
    <row r="1612" spans="14:31" x14ac:dyDescent="0.3">
      <c r="N1612"/>
      <c r="O1612"/>
      <c r="AD1612"/>
      <c r="AE1612"/>
    </row>
    <row r="1613" spans="14:31" x14ac:dyDescent="0.3">
      <c r="N1613"/>
      <c r="O1613"/>
      <c r="AD1613"/>
      <c r="AE1613"/>
    </row>
    <row r="1614" spans="14:31" x14ac:dyDescent="0.3">
      <c r="N1614"/>
      <c r="O1614"/>
      <c r="AD1614"/>
      <c r="AE1614"/>
    </row>
    <row r="1615" spans="14:31" x14ac:dyDescent="0.3">
      <c r="N1615"/>
      <c r="O1615"/>
      <c r="AD1615"/>
      <c r="AE1615"/>
    </row>
    <row r="1616" spans="14:31" x14ac:dyDescent="0.3">
      <c r="N1616"/>
      <c r="O1616"/>
      <c r="AD1616"/>
      <c r="AE1616"/>
    </row>
    <row r="1617" spans="14:31" x14ac:dyDescent="0.3">
      <c r="N1617"/>
      <c r="O1617"/>
      <c r="AD1617"/>
      <c r="AE1617"/>
    </row>
    <row r="1618" spans="14:31" x14ac:dyDescent="0.3">
      <c r="N1618"/>
      <c r="O1618"/>
      <c r="AD1618"/>
      <c r="AE1618"/>
    </row>
    <row r="1619" spans="14:31" x14ac:dyDescent="0.3">
      <c r="N1619"/>
      <c r="O1619"/>
      <c r="AD1619"/>
      <c r="AE1619"/>
    </row>
    <row r="1620" spans="14:31" x14ac:dyDescent="0.3">
      <c r="N1620"/>
      <c r="O1620"/>
      <c r="AD1620"/>
      <c r="AE1620"/>
    </row>
    <row r="1621" spans="14:31" x14ac:dyDescent="0.3">
      <c r="N1621"/>
      <c r="O1621"/>
      <c r="AD1621"/>
      <c r="AE1621"/>
    </row>
    <row r="1622" spans="14:31" x14ac:dyDescent="0.3">
      <c r="N1622"/>
      <c r="O1622"/>
      <c r="AD1622"/>
      <c r="AE1622"/>
    </row>
    <row r="1623" spans="14:31" x14ac:dyDescent="0.3">
      <c r="N1623"/>
      <c r="O1623"/>
      <c r="AD1623"/>
      <c r="AE1623"/>
    </row>
    <row r="1624" spans="14:31" x14ac:dyDescent="0.3">
      <c r="N1624"/>
      <c r="O1624"/>
      <c r="AD1624"/>
      <c r="AE1624"/>
    </row>
    <row r="1625" spans="14:31" x14ac:dyDescent="0.3">
      <c r="N1625"/>
      <c r="O1625"/>
      <c r="AD1625"/>
      <c r="AE1625"/>
    </row>
    <row r="1626" spans="14:31" x14ac:dyDescent="0.3">
      <c r="N1626"/>
      <c r="O1626"/>
      <c r="AD1626"/>
      <c r="AE1626"/>
    </row>
    <row r="1627" spans="14:31" x14ac:dyDescent="0.3">
      <c r="N1627"/>
      <c r="O1627"/>
      <c r="AD1627"/>
      <c r="AE1627"/>
    </row>
    <row r="1628" spans="14:31" x14ac:dyDescent="0.3">
      <c r="N1628"/>
      <c r="O1628"/>
      <c r="AD1628"/>
      <c r="AE1628"/>
    </row>
    <row r="1629" spans="14:31" x14ac:dyDescent="0.3">
      <c r="N1629"/>
      <c r="O1629"/>
      <c r="AD1629"/>
      <c r="AE1629"/>
    </row>
    <row r="1630" spans="14:31" x14ac:dyDescent="0.3">
      <c r="N1630"/>
      <c r="O1630"/>
      <c r="AD1630"/>
      <c r="AE1630"/>
    </row>
    <row r="1631" spans="14:31" x14ac:dyDescent="0.3">
      <c r="N1631"/>
      <c r="O1631"/>
      <c r="AD1631"/>
      <c r="AE1631"/>
    </row>
    <row r="1632" spans="14:31" x14ac:dyDescent="0.3">
      <c r="N1632"/>
      <c r="O1632"/>
      <c r="AD1632"/>
      <c r="AE1632"/>
    </row>
    <row r="1633" spans="14:31" x14ac:dyDescent="0.3">
      <c r="N1633"/>
      <c r="O1633"/>
      <c r="AD1633"/>
      <c r="AE1633"/>
    </row>
    <row r="1634" spans="14:31" x14ac:dyDescent="0.3">
      <c r="N1634"/>
      <c r="O1634"/>
      <c r="AD1634"/>
      <c r="AE1634"/>
    </row>
    <row r="1635" spans="14:31" x14ac:dyDescent="0.3">
      <c r="N1635"/>
      <c r="O1635"/>
      <c r="AD1635"/>
      <c r="AE1635"/>
    </row>
    <row r="1636" spans="14:31" x14ac:dyDescent="0.3">
      <c r="N1636"/>
      <c r="O1636"/>
      <c r="AD1636"/>
      <c r="AE1636"/>
    </row>
    <row r="1637" spans="14:31" x14ac:dyDescent="0.3">
      <c r="N1637"/>
      <c r="O1637"/>
      <c r="AD1637"/>
      <c r="AE1637"/>
    </row>
    <row r="1638" spans="14:31" x14ac:dyDescent="0.3">
      <c r="N1638"/>
      <c r="O1638"/>
      <c r="AD1638"/>
      <c r="AE1638"/>
    </row>
    <row r="1639" spans="14:31" x14ac:dyDescent="0.3">
      <c r="N1639"/>
      <c r="O1639"/>
      <c r="AD1639"/>
      <c r="AE1639"/>
    </row>
    <row r="1640" spans="14:31" x14ac:dyDescent="0.3">
      <c r="N1640"/>
      <c r="O1640"/>
      <c r="AD1640"/>
      <c r="AE1640"/>
    </row>
    <row r="1641" spans="14:31" x14ac:dyDescent="0.3">
      <c r="N1641"/>
      <c r="O1641"/>
      <c r="AD1641"/>
      <c r="AE1641"/>
    </row>
    <row r="1642" spans="14:31" x14ac:dyDescent="0.3">
      <c r="N1642"/>
      <c r="O1642"/>
      <c r="AD1642"/>
      <c r="AE1642"/>
    </row>
    <row r="1643" spans="14:31" x14ac:dyDescent="0.3">
      <c r="N1643"/>
      <c r="O1643"/>
      <c r="AD1643"/>
      <c r="AE1643"/>
    </row>
    <row r="1644" spans="14:31" x14ac:dyDescent="0.3">
      <c r="N1644"/>
      <c r="O1644"/>
      <c r="AD1644"/>
      <c r="AE1644"/>
    </row>
    <row r="1645" spans="14:31" x14ac:dyDescent="0.3">
      <c r="N1645"/>
      <c r="O1645"/>
      <c r="AD1645"/>
      <c r="AE1645"/>
    </row>
    <row r="1646" spans="14:31" x14ac:dyDescent="0.3">
      <c r="N1646"/>
      <c r="O1646"/>
      <c r="AD1646"/>
      <c r="AE1646"/>
    </row>
    <row r="1647" spans="14:31" x14ac:dyDescent="0.3">
      <c r="N1647"/>
      <c r="O1647"/>
      <c r="AD1647"/>
      <c r="AE1647"/>
    </row>
    <row r="1648" spans="14:31" x14ac:dyDescent="0.3">
      <c r="N1648"/>
      <c r="O1648"/>
      <c r="AD1648"/>
      <c r="AE1648"/>
    </row>
    <row r="1649" spans="14:31" x14ac:dyDescent="0.3">
      <c r="N1649"/>
      <c r="O1649"/>
      <c r="AD1649"/>
      <c r="AE1649"/>
    </row>
    <row r="1650" spans="14:31" x14ac:dyDescent="0.3">
      <c r="N1650"/>
      <c r="O1650"/>
      <c r="AD1650"/>
      <c r="AE1650"/>
    </row>
    <row r="1651" spans="14:31" x14ac:dyDescent="0.3">
      <c r="N1651"/>
      <c r="O1651"/>
      <c r="AD1651"/>
      <c r="AE1651"/>
    </row>
    <row r="1652" spans="14:31" x14ac:dyDescent="0.3">
      <c r="N1652"/>
      <c r="O1652"/>
      <c r="AD1652"/>
      <c r="AE1652"/>
    </row>
    <row r="1653" spans="14:31" x14ac:dyDescent="0.3">
      <c r="N1653"/>
      <c r="O1653"/>
      <c r="AD1653"/>
      <c r="AE1653"/>
    </row>
    <row r="1654" spans="14:31" x14ac:dyDescent="0.3">
      <c r="N1654"/>
      <c r="O1654"/>
      <c r="AD1654"/>
      <c r="AE1654"/>
    </row>
    <row r="1655" spans="14:31" x14ac:dyDescent="0.3">
      <c r="N1655"/>
      <c r="O1655"/>
      <c r="AD1655"/>
      <c r="AE1655"/>
    </row>
    <row r="1656" spans="14:31" x14ac:dyDescent="0.3">
      <c r="N1656"/>
      <c r="O1656"/>
      <c r="AD1656"/>
      <c r="AE1656"/>
    </row>
    <row r="1657" spans="14:31" x14ac:dyDescent="0.3">
      <c r="N1657"/>
      <c r="O1657"/>
      <c r="AD1657"/>
      <c r="AE1657"/>
    </row>
    <row r="1658" spans="14:31" x14ac:dyDescent="0.3">
      <c r="N1658"/>
      <c r="O1658"/>
      <c r="AD1658"/>
      <c r="AE1658"/>
    </row>
    <row r="1659" spans="14:31" x14ac:dyDescent="0.3">
      <c r="N1659"/>
      <c r="O1659"/>
      <c r="AD1659"/>
      <c r="AE1659"/>
    </row>
    <row r="1660" spans="14:31" x14ac:dyDescent="0.3">
      <c r="N1660"/>
      <c r="O1660"/>
      <c r="AD1660"/>
      <c r="AE1660"/>
    </row>
    <row r="1661" spans="14:31" x14ac:dyDescent="0.3">
      <c r="N1661"/>
      <c r="O1661"/>
      <c r="AD1661"/>
      <c r="AE1661"/>
    </row>
    <row r="1662" spans="14:31" x14ac:dyDescent="0.3">
      <c r="N1662"/>
      <c r="O1662"/>
      <c r="AD1662"/>
      <c r="AE1662"/>
    </row>
    <row r="1663" spans="14:31" x14ac:dyDescent="0.3">
      <c r="N1663"/>
      <c r="O1663"/>
      <c r="AD1663"/>
      <c r="AE1663"/>
    </row>
    <row r="1664" spans="14:31" x14ac:dyDescent="0.3">
      <c r="N1664"/>
      <c r="O1664"/>
      <c r="AD1664"/>
      <c r="AE1664"/>
    </row>
    <row r="1665" spans="14:31" x14ac:dyDescent="0.3">
      <c r="N1665"/>
      <c r="O1665"/>
      <c r="AD1665"/>
      <c r="AE1665"/>
    </row>
    <row r="1666" spans="14:31" x14ac:dyDescent="0.3">
      <c r="N1666"/>
      <c r="O1666"/>
      <c r="AD1666"/>
      <c r="AE1666"/>
    </row>
    <row r="1667" spans="14:31" x14ac:dyDescent="0.3">
      <c r="N1667"/>
      <c r="O1667"/>
      <c r="AD1667"/>
      <c r="AE1667"/>
    </row>
    <row r="1668" spans="14:31" x14ac:dyDescent="0.3">
      <c r="N1668"/>
      <c r="O1668"/>
      <c r="AD1668"/>
      <c r="AE1668"/>
    </row>
    <row r="1669" spans="14:31" x14ac:dyDescent="0.3">
      <c r="N1669"/>
      <c r="O1669"/>
      <c r="AD1669"/>
      <c r="AE1669"/>
    </row>
    <row r="1670" spans="14:31" x14ac:dyDescent="0.3">
      <c r="N1670"/>
      <c r="O1670"/>
      <c r="AD1670"/>
      <c r="AE1670"/>
    </row>
    <row r="1671" spans="14:31" x14ac:dyDescent="0.3">
      <c r="N1671"/>
      <c r="O1671"/>
      <c r="AD1671"/>
      <c r="AE1671"/>
    </row>
    <row r="1672" spans="14:31" x14ac:dyDescent="0.3">
      <c r="N1672"/>
      <c r="O1672"/>
      <c r="AD1672"/>
      <c r="AE1672"/>
    </row>
    <row r="1673" spans="14:31" x14ac:dyDescent="0.3">
      <c r="N1673"/>
      <c r="O1673"/>
      <c r="AD1673"/>
      <c r="AE1673"/>
    </row>
    <row r="1674" spans="14:31" x14ac:dyDescent="0.3">
      <c r="N1674"/>
      <c r="O1674"/>
      <c r="AD1674"/>
      <c r="AE1674"/>
    </row>
    <row r="1675" spans="14:31" x14ac:dyDescent="0.3">
      <c r="N1675"/>
      <c r="O1675"/>
      <c r="AD1675"/>
      <c r="AE1675"/>
    </row>
    <row r="1676" spans="14:31" x14ac:dyDescent="0.3">
      <c r="N1676"/>
      <c r="O1676"/>
      <c r="AD1676"/>
      <c r="AE1676"/>
    </row>
    <row r="1677" spans="14:31" x14ac:dyDescent="0.3">
      <c r="N1677"/>
      <c r="O1677"/>
      <c r="AD1677"/>
      <c r="AE1677"/>
    </row>
    <row r="1678" spans="14:31" x14ac:dyDescent="0.3">
      <c r="N1678"/>
      <c r="O1678"/>
      <c r="AD1678"/>
      <c r="AE1678"/>
    </row>
    <row r="1679" spans="14:31" x14ac:dyDescent="0.3">
      <c r="N1679"/>
      <c r="O1679"/>
      <c r="AD1679"/>
      <c r="AE1679"/>
    </row>
    <row r="1680" spans="14:31" x14ac:dyDescent="0.3">
      <c r="N1680"/>
      <c r="O1680"/>
      <c r="AD1680"/>
      <c r="AE1680"/>
    </row>
    <row r="1681" spans="14:31" x14ac:dyDescent="0.3">
      <c r="N1681"/>
      <c r="O1681"/>
      <c r="AD1681"/>
      <c r="AE1681"/>
    </row>
    <row r="1682" spans="14:31" x14ac:dyDescent="0.3">
      <c r="N1682"/>
      <c r="O1682"/>
      <c r="AD1682"/>
      <c r="AE1682"/>
    </row>
    <row r="1683" spans="14:31" x14ac:dyDescent="0.3">
      <c r="N1683"/>
      <c r="O1683"/>
      <c r="AD1683"/>
      <c r="AE1683"/>
    </row>
    <row r="1684" spans="14:31" x14ac:dyDescent="0.3">
      <c r="N1684"/>
      <c r="O1684"/>
      <c r="AD1684"/>
      <c r="AE1684"/>
    </row>
    <row r="1685" spans="14:31" x14ac:dyDescent="0.3">
      <c r="N1685"/>
      <c r="O1685"/>
      <c r="AD1685"/>
      <c r="AE1685"/>
    </row>
    <row r="1686" spans="14:31" x14ac:dyDescent="0.3">
      <c r="N1686"/>
      <c r="O1686"/>
      <c r="AD1686"/>
      <c r="AE1686"/>
    </row>
    <row r="1687" spans="14:31" x14ac:dyDescent="0.3">
      <c r="N1687"/>
      <c r="O1687"/>
      <c r="AD1687"/>
      <c r="AE1687"/>
    </row>
    <row r="1688" spans="14:31" x14ac:dyDescent="0.3">
      <c r="N1688"/>
      <c r="O1688"/>
      <c r="AD1688"/>
      <c r="AE1688"/>
    </row>
    <row r="1689" spans="14:31" x14ac:dyDescent="0.3">
      <c r="N1689"/>
      <c r="O1689"/>
      <c r="AD1689"/>
      <c r="AE1689"/>
    </row>
    <row r="1690" spans="14:31" x14ac:dyDescent="0.3">
      <c r="N1690"/>
      <c r="O1690"/>
      <c r="AD1690"/>
      <c r="AE1690"/>
    </row>
    <row r="1691" spans="14:31" x14ac:dyDescent="0.3">
      <c r="N1691"/>
      <c r="O1691"/>
      <c r="AD1691"/>
      <c r="AE1691"/>
    </row>
    <row r="1692" spans="14:31" x14ac:dyDescent="0.3">
      <c r="N1692"/>
      <c r="O1692"/>
      <c r="AD1692"/>
      <c r="AE1692"/>
    </row>
    <row r="1693" spans="14:31" x14ac:dyDescent="0.3">
      <c r="N1693"/>
      <c r="O1693"/>
      <c r="AD1693"/>
      <c r="AE1693"/>
    </row>
    <row r="1694" spans="14:31" x14ac:dyDescent="0.3">
      <c r="N1694"/>
      <c r="O1694"/>
      <c r="AD1694"/>
      <c r="AE1694"/>
    </row>
    <row r="1695" spans="14:31" x14ac:dyDescent="0.3">
      <c r="N1695"/>
      <c r="O1695"/>
      <c r="AD1695"/>
      <c r="AE1695"/>
    </row>
    <row r="1696" spans="14:31" x14ac:dyDescent="0.3">
      <c r="N1696"/>
      <c r="O1696"/>
      <c r="AD1696"/>
      <c r="AE1696"/>
    </row>
    <row r="1697" spans="14:31" x14ac:dyDescent="0.3">
      <c r="N1697"/>
      <c r="O1697"/>
      <c r="AD1697"/>
      <c r="AE1697"/>
    </row>
    <row r="1698" spans="14:31" x14ac:dyDescent="0.3">
      <c r="N1698"/>
      <c r="O1698"/>
      <c r="AD1698"/>
      <c r="AE1698"/>
    </row>
    <row r="1699" spans="14:31" x14ac:dyDescent="0.3">
      <c r="N1699"/>
      <c r="O1699"/>
      <c r="AD1699"/>
      <c r="AE1699"/>
    </row>
    <row r="1700" spans="14:31" x14ac:dyDescent="0.3">
      <c r="N1700"/>
      <c r="O1700"/>
      <c r="AD1700"/>
      <c r="AE1700"/>
    </row>
    <row r="1701" spans="14:31" x14ac:dyDescent="0.3">
      <c r="N1701"/>
      <c r="O1701"/>
      <c r="AD1701"/>
      <c r="AE1701"/>
    </row>
    <row r="1702" spans="14:31" x14ac:dyDescent="0.3">
      <c r="N1702"/>
      <c r="O1702"/>
      <c r="AD1702"/>
      <c r="AE1702"/>
    </row>
    <row r="1703" spans="14:31" x14ac:dyDescent="0.3">
      <c r="N1703"/>
      <c r="O1703"/>
      <c r="AD1703"/>
      <c r="AE1703"/>
    </row>
    <row r="1704" spans="14:31" x14ac:dyDescent="0.3">
      <c r="N1704"/>
      <c r="O1704"/>
      <c r="AD1704"/>
      <c r="AE1704"/>
    </row>
    <row r="1705" spans="14:31" x14ac:dyDescent="0.3">
      <c r="N1705"/>
      <c r="O1705"/>
      <c r="AD1705"/>
      <c r="AE1705"/>
    </row>
    <row r="1706" spans="14:31" x14ac:dyDescent="0.3">
      <c r="N1706"/>
      <c r="O1706"/>
      <c r="AD1706"/>
      <c r="AE1706"/>
    </row>
    <row r="1707" spans="14:31" x14ac:dyDescent="0.3">
      <c r="N1707"/>
      <c r="O1707"/>
      <c r="AD1707"/>
      <c r="AE1707"/>
    </row>
    <row r="1708" spans="14:31" x14ac:dyDescent="0.3">
      <c r="N1708"/>
      <c r="O1708"/>
      <c r="AD1708"/>
      <c r="AE1708"/>
    </row>
    <row r="1709" spans="14:31" x14ac:dyDescent="0.3">
      <c r="N1709"/>
      <c r="O1709"/>
      <c r="AD1709"/>
      <c r="AE1709"/>
    </row>
    <row r="1710" spans="14:31" x14ac:dyDescent="0.3">
      <c r="N1710"/>
      <c r="O1710"/>
      <c r="AD1710"/>
      <c r="AE1710"/>
    </row>
    <row r="1711" spans="14:31" x14ac:dyDescent="0.3">
      <c r="N1711"/>
      <c r="O1711"/>
      <c r="AD1711"/>
      <c r="AE1711"/>
    </row>
    <row r="1712" spans="14:31" x14ac:dyDescent="0.3">
      <c r="N1712"/>
      <c r="O1712"/>
      <c r="AD1712"/>
      <c r="AE1712"/>
    </row>
    <row r="1713" spans="14:31" x14ac:dyDescent="0.3">
      <c r="N1713"/>
      <c r="O1713"/>
      <c r="AD1713"/>
      <c r="AE1713"/>
    </row>
    <row r="1714" spans="14:31" x14ac:dyDescent="0.3">
      <c r="N1714"/>
      <c r="O1714"/>
      <c r="AD1714"/>
      <c r="AE1714"/>
    </row>
    <row r="1715" spans="14:31" x14ac:dyDescent="0.3">
      <c r="N1715"/>
      <c r="O1715"/>
      <c r="AD1715"/>
      <c r="AE1715"/>
    </row>
    <row r="1716" spans="14:31" x14ac:dyDescent="0.3">
      <c r="N1716"/>
      <c r="O1716"/>
      <c r="AD1716"/>
      <c r="AE1716"/>
    </row>
    <row r="1717" spans="14:31" x14ac:dyDescent="0.3">
      <c r="N1717"/>
      <c r="O1717"/>
      <c r="AD1717"/>
      <c r="AE1717"/>
    </row>
    <row r="1718" spans="14:31" x14ac:dyDescent="0.3">
      <c r="N1718"/>
      <c r="O1718"/>
      <c r="AD1718"/>
      <c r="AE1718"/>
    </row>
    <row r="1719" spans="14:31" x14ac:dyDescent="0.3">
      <c r="N1719"/>
      <c r="O1719"/>
      <c r="AD1719"/>
      <c r="AE1719"/>
    </row>
    <row r="1720" spans="14:31" x14ac:dyDescent="0.3">
      <c r="N1720"/>
      <c r="O1720"/>
      <c r="AD1720"/>
      <c r="AE1720"/>
    </row>
    <row r="1721" spans="14:31" x14ac:dyDescent="0.3">
      <c r="N1721"/>
      <c r="O1721"/>
      <c r="AD1721"/>
      <c r="AE1721"/>
    </row>
    <row r="1722" spans="14:31" x14ac:dyDescent="0.3">
      <c r="N1722"/>
      <c r="O1722"/>
      <c r="AD1722"/>
      <c r="AE1722"/>
    </row>
    <row r="1723" spans="14:31" x14ac:dyDescent="0.3">
      <c r="N1723"/>
      <c r="O1723"/>
      <c r="AD1723"/>
      <c r="AE1723"/>
    </row>
    <row r="1724" spans="14:31" x14ac:dyDescent="0.3">
      <c r="N1724"/>
      <c r="O1724"/>
      <c r="AD1724"/>
      <c r="AE1724"/>
    </row>
    <row r="1725" spans="14:31" x14ac:dyDescent="0.3">
      <c r="N1725"/>
      <c r="O1725"/>
      <c r="AD1725"/>
      <c r="AE1725"/>
    </row>
    <row r="1726" spans="14:31" x14ac:dyDescent="0.3">
      <c r="N1726"/>
      <c r="O1726"/>
      <c r="AD1726"/>
      <c r="AE1726"/>
    </row>
    <row r="1727" spans="14:31" x14ac:dyDescent="0.3">
      <c r="N1727"/>
      <c r="O1727"/>
      <c r="AD1727"/>
      <c r="AE1727"/>
    </row>
    <row r="1728" spans="14:31" x14ac:dyDescent="0.3">
      <c r="N1728"/>
      <c r="O1728"/>
      <c r="AD1728"/>
      <c r="AE1728"/>
    </row>
    <row r="1729" spans="14:31" x14ac:dyDescent="0.3">
      <c r="N1729"/>
      <c r="O1729"/>
      <c r="AD1729"/>
      <c r="AE1729"/>
    </row>
    <row r="1730" spans="14:31" x14ac:dyDescent="0.3">
      <c r="N1730"/>
      <c r="O1730"/>
      <c r="AD1730"/>
      <c r="AE1730"/>
    </row>
    <row r="1731" spans="14:31" x14ac:dyDescent="0.3">
      <c r="N1731"/>
      <c r="O1731"/>
      <c r="AD1731"/>
      <c r="AE1731"/>
    </row>
    <row r="1732" spans="14:31" x14ac:dyDescent="0.3">
      <c r="N1732"/>
      <c r="O1732"/>
      <c r="AD1732"/>
      <c r="AE1732"/>
    </row>
    <row r="1733" spans="14:31" x14ac:dyDescent="0.3">
      <c r="N1733"/>
      <c r="O1733"/>
      <c r="AD1733"/>
      <c r="AE1733"/>
    </row>
    <row r="1734" spans="14:31" x14ac:dyDescent="0.3">
      <c r="N1734"/>
      <c r="O1734"/>
      <c r="AD1734"/>
      <c r="AE1734"/>
    </row>
    <row r="1735" spans="14:31" x14ac:dyDescent="0.3">
      <c r="N1735"/>
      <c r="O1735"/>
      <c r="AD1735"/>
      <c r="AE1735"/>
    </row>
    <row r="1736" spans="14:31" x14ac:dyDescent="0.3">
      <c r="N1736"/>
      <c r="O1736"/>
      <c r="AD1736"/>
      <c r="AE1736"/>
    </row>
    <row r="1737" spans="14:31" x14ac:dyDescent="0.3">
      <c r="N1737"/>
      <c r="O1737"/>
      <c r="AD1737"/>
      <c r="AE1737"/>
    </row>
    <row r="1738" spans="14:31" x14ac:dyDescent="0.3">
      <c r="N1738"/>
      <c r="O1738"/>
      <c r="AD1738"/>
      <c r="AE1738"/>
    </row>
    <row r="1739" spans="14:31" x14ac:dyDescent="0.3">
      <c r="N1739"/>
      <c r="O1739"/>
      <c r="AD1739"/>
      <c r="AE1739"/>
    </row>
    <row r="1740" spans="14:31" x14ac:dyDescent="0.3">
      <c r="N1740"/>
      <c r="O1740"/>
      <c r="AD1740"/>
      <c r="AE1740"/>
    </row>
    <row r="1741" spans="14:31" x14ac:dyDescent="0.3">
      <c r="N1741"/>
      <c r="O1741"/>
      <c r="AD1741"/>
      <c r="AE1741"/>
    </row>
    <row r="1742" spans="14:31" x14ac:dyDescent="0.3">
      <c r="N1742"/>
      <c r="O1742"/>
      <c r="AD1742"/>
      <c r="AE1742"/>
    </row>
    <row r="1743" spans="14:31" x14ac:dyDescent="0.3">
      <c r="N1743"/>
      <c r="O1743"/>
      <c r="AD1743"/>
      <c r="AE1743"/>
    </row>
    <row r="1744" spans="14:31" x14ac:dyDescent="0.3">
      <c r="N1744"/>
      <c r="O1744"/>
      <c r="AD1744"/>
      <c r="AE1744"/>
    </row>
    <row r="1745" spans="14:31" x14ac:dyDescent="0.3">
      <c r="N1745"/>
      <c r="O1745"/>
      <c r="AD1745"/>
      <c r="AE1745"/>
    </row>
    <row r="1746" spans="14:31" x14ac:dyDescent="0.3">
      <c r="N1746"/>
      <c r="O1746"/>
      <c r="AD1746"/>
      <c r="AE1746"/>
    </row>
    <row r="1747" spans="14:31" x14ac:dyDescent="0.3">
      <c r="N1747"/>
      <c r="O1747"/>
      <c r="AD1747"/>
      <c r="AE1747"/>
    </row>
    <row r="1748" spans="14:31" x14ac:dyDescent="0.3">
      <c r="N1748"/>
      <c r="O1748"/>
      <c r="AD1748"/>
      <c r="AE1748"/>
    </row>
    <row r="1749" spans="14:31" x14ac:dyDescent="0.3">
      <c r="N1749"/>
      <c r="O1749"/>
      <c r="AD1749"/>
      <c r="AE1749"/>
    </row>
    <row r="1750" spans="14:31" x14ac:dyDescent="0.3">
      <c r="N1750"/>
      <c r="O1750"/>
      <c r="AD1750"/>
      <c r="AE1750"/>
    </row>
    <row r="1751" spans="14:31" x14ac:dyDescent="0.3">
      <c r="N1751"/>
      <c r="O1751"/>
      <c r="AD1751"/>
      <c r="AE1751"/>
    </row>
    <row r="1752" spans="14:31" x14ac:dyDescent="0.3">
      <c r="N1752"/>
      <c r="O1752"/>
      <c r="AD1752"/>
      <c r="AE1752"/>
    </row>
    <row r="1753" spans="14:31" x14ac:dyDescent="0.3">
      <c r="N1753"/>
      <c r="O1753"/>
      <c r="AD1753"/>
      <c r="AE1753"/>
    </row>
    <row r="1754" spans="14:31" x14ac:dyDescent="0.3">
      <c r="N1754"/>
      <c r="O1754"/>
      <c r="AD1754"/>
      <c r="AE1754"/>
    </row>
    <row r="1755" spans="14:31" x14ac:dyDescent="0.3">
      <c r="N1755"/>
      <c r="O1755"/>
      <c r="AD1755"/>
      <c r="AE1755"/>
    </row>
    <row r="1756" spans="14:31" x14ac:dyDescent="0.3">
      <c r="N1756"/>
      <c r="O1756"/>
      <c r="AD1756"/>
      <c r="AE1756"/>
    </row>
    <row r="1757" spans="14:31" x14ac:dyDescent="0.3">
      <c r="N1757"/>
      <c r="O1757"/>
      <c r="AD1757"/>
      <c r="AE1757"/>
    </row>
    <row r="1758" spans="14:31" x14ac:dyDescent="0.3">
      <c r="N1758"/>
      <c r="O1758"/>
      <c r="AD1758"/>
      <c r="AE1758"/>
    </row>
    <row r="1759" spans="14:31" x14ac:dyDescent="0.3">
      <c r="N1759"/>
      <c r="O1759"/>
      <c r="AD1759"/>
      <c r="AE1759"/>
    </row>
    <row r="1760" spans="14:31" x14ac:dyDescent="0.3">
      <c r="N1760"/>
      <c r="O1760"/>
      <c r="AD1760"/>
      <c r="AE1760"/>
    </row>
    <row r="1761" spans="14:31" x14ac:dyDescent="0.3">
      <c r="N1761"/>
      <c r="O1761"/>
      <c r="AD1761"/>
      <c r="AE1761"/>
    </row>
    <row r="1762" spans="14:31" x14ac:dyDescent="0.3">
      <c r="N1762"/>
      <c r="O1762"/>
      <c r="AD1762"/>
      <c r="AE1762"/>
    </row>
    <row r="1763" spans="14:31" x14ac:dyDescent="0.3">
      <c r="N1763"/>
      <c r="O1763"/>
      <c r="AD1763"/>
      <c r="AE1763"/>
    </row>
    <row r="1764" spans="14:31" x14ac:dyDescent="0.3">
      <c r="N1764"/>
      <c r="O1764"/>
      <c r="AD1764"/>
      <c r="AE1764"/>
    </row>
    <row r="1765" spans="14:31" x14ac:dyDescent="0.3">
      <c r="N1765"/>
      <c r="O1765"/>
      <c r="AD1765"/>
      <c r="AE1765"/>
    </row>
    <row r="1766" spans="14:31" x14ac:dyDescent="0.3">
      <c r="N1766"/>
      <c r="O1766"/>
      <c r="AD1766"/>
      <c r="AE1766"/>
    </row>
    <row r="1767" spans="14:31" x14ac:dyDescent="0.3">
      <c r="N1767"/>
      <c r="O1767"/>
      <c r="AD1767"/>
      <c r="AE1767"/>
    </row>
    <row r="1768" spans="14:31" x14ac:dyDescent="0.3">
      <c r="N1768"/>
      <c r="O1768"/>
      <c r="AD1768"/>
      <c r="AE1768"/>
    </row>
    <row r="1769" spans="14:31" x14ac:dyDescent="0.3">
      <c r="N1769"/>
      <c r="O1769"/>
      <c r="AD1769"/>
      <c r="AE1769"/>
    </row>
    <row r="1770" spans="14:31" x14ac:dyDescent="0.3">
      <c r="N1770"/>
      <c r="O1770"/>
      <c r="AD1770"/>
      <c r="AE1770"/>
    </row>
    <row r="1771" spans="14:31" x14ac:dyDescent="0.3">
      <c r="N1771"/>
      <c r="O1771"/>
      <c r="AD1771"/>
      <c r="AE1771"/>
    </row>
    <row r="1772" spans="14:31" x14ac:dyDescent="0.3">
      <c r="N1772"/>
      <c r="O1772"/>
      <c r="AD1772"/>
      <c r="AE1772"/>
    </row>
    <row r="1773" spans="14:31" x14ac:dyDescent="0.3">
      <c r="N1773"/>
      <c r="O1773"/>
      <c r="AD1773"/>
      <c r="AE1773"/>
    </row>
    <row r="1774" spans="14:31" x14ac:dyDescent="0.3">
      <c r="N1774"/>
      <c r="O1774"/>
      <c r="AD1774"/>
      <c r="AE1774"/>
    </row>
    <row r="1775" spans="14:31" x14ac:dyDescent="0.3">
      <c r="N1775"/>
      <c r="O1775"/>
      <c r="AD1775"/>
      <c r="AE1775"/>
    </row>
    <row r="1776" spans="14:31" x14ac:dyDescent="0.3">
      <c r="N1776"/>
      <c r="O1776"/>
      <c r="AD1776"/>
      <c r="AE1776"/>
    </row>
    <row r="1777" spans="14:31" x14ac:dyDescent="0.3">
      <c r="N1777"/>
      <c r="O1777"/>
      <c r="AD1777"/>
      <c r="AE1777"/>
    </row>
    <row r="1778" spans="14:31" x14ac:dyDescent="0.3">
      <c r="N1778"/>
      <c r="O1778"/>
      <c r="AD1778"/>
      <c r="AE1778"/>
    </row>
    <row r="1779" spans="14:31" x14ac:dyDescent="0.3">
      <c r="N1779"/>
      <c r="O1779"/>
      <c r="AD1779"/>
      <c r="AE1779"/>
    </row>
    <row r="1780" spans="14:31" x14ac:dyDescent="0.3">
      <c r="N1780"/>
      <c r="O1780"/>
      <c r="AD1780"/>
      <c r="AE1780"/>
    </row>
    <row r="1781" spans="14:31" x14ac:dyDescent="0.3">
      <c r="N1781"/>
      <c r="O1781"/>
      <c r="AD1781"/>
      <c r="AE1781"/>
    </row>
    <row r="1782" spans="14:31" x14ac:dyDescent="0.3">
      <c r="N1782"/>
      <c r="O1782"/>
      <c r="AD1782"/>
      <c r="AE1782"/>
    </row>
    <row r="1783" spans="14:31" x14ac:dyDescent="0.3">
      <c r="N1783"/>
      <c r="O1783"/>
      <c r="AD1783"/>
      <c r="AE1783"/>
    </row>
    <row r="1784" spans="14:31" x14ac:dyDescent="0.3">
      <c r="N1784"/>
      <c r="O1784"/>
      <c r="AD1784"/>
      <c r="AE1784"/>
    </row>
    <row r="1785" spans="14:31" x14ac:dyDescent="0.3">
      <c r="N1785"/>
      <c r="O1785"/>
      <c r="AD1785"/>
      <c r="AE1785"/>
    </row>
    <row r="1786" spans="14:31" x14ac:dyDescent="0.3">
      <c r="N1786"/>
      <c r="O1786"/>
      <c r="AD1786"/>
      <c r="AE1786"/>
    </row>
    <row r="1787" spans="14:31" x14ac:dyDescent="0.3">
      <c r="N1787"/>
      <c r="O1787"/>
      <c r="AD1787"/>
      <c r="AE1787"/>
    </row>
    <row r="1788" spans="14:31" x14ac:dyDescent="0.3">
      <c r="N1788"/>
      <c r="O1788"/>
      <c r="AD1788"/>
      <c r="AE1788"/>
    </row>
    <row r="1789" spans="14:31" x14ac:dyDescent="0.3">
      <c r="N1789"/>
      <c r="O1789"/>
      <c r="AD1789"/>
      <c r="AE1789"/>
    </row>
    <row r="1790" spans="14:31" x14ac:dyDescent="0.3">
      <c r="N1790"/>
      <c r="O1790"/>
      <c r="AD1790"/>
      <c r="AE1790"/>
    </row>
    <row r="1791" spans="14:31" x14ac:dyDescent="0.3">
      <c r="N1791"/>
      <c r="O1791"/>
      <c r="AD1791"/>
      <c r="AE1791"/>
    </row>
    <row r="1792" spans="14:31" x14ac:dyDescent="0.3">
      <c r="N1792"/>
      <c r="O1792"/>
      <c r="AD1792"/>
      <c r="AE1792"/>
    </row>
    <row r="1793" spans="14:31" x14ac:dyDescent="0.3">
      <c r="N1793"/>
      <c r="O1793"/>
      <c r="AD1793"/>
      <c r="AE1793"/>
    </row>
    <row r="1794" spans="14:31" x14ac:dyDescent="0.3">
      <c r="N1794"/>
      <c r="O1794"/>
      <c r="AD1794"/>
      <c r="AE1794"/>
    </row>
    <row r="1795" spans="14:31" x14ac:dyDescent="0.3">
      <c r="N1795"/>
      <c r="O1795"/>
      <c r="AD1795"/>
      <c r="AE1795"/>
    </row>
    <row r="1796" spans="14:31" x14ac:dyDescent="0.3">
      <c r="N1796"/>
      <c r="O1796"/>
      <c r="AD1796"/>
      <c r="AE1796"/>
    </row>
    <row r="1797" spans="14:31" x14ac:dyDescent="0.3">
      <c r="N1797"/>
      <c r="O1797"/>
      <c r="AD1797"/>
      <c r="AE1797"/>
    </row>
    <row r="1798" spans="14:31" x14ac:dyDescent="0.3">
      <c r="N1798"/>
      <c r="O1798"/>
      <c r="AD1798"/>
      <c r="AE1798"/>
    </row>
    <row r="1799" spans="14:31" x14ac:dyDescent="0.3">
      <c r="N1799"/>
      <c r="O1799"/>
      <c r="AD1799"/>
      <c r="AE1799"/>
    </row>
    <row r="1800" spans="14:31" x14ac:dyDescent="0.3">
      <c r="N1800"/>
      <c r="O1800"/>
      <c r="AD1800"/>
      <c r="AE1800"/>
    </row>
    <row r="1801" spans="14:31" x14ac:dyDescent="0.3">
      <c r="N1801"/>
      <c r="O1801"/>
      <c r="AD1801"/>
      <c r="AE1801"/>
    </row>
    <row r="1802" spans="14:31" x14ac:dyDescent="0.3">
      <c r="N1802"/>
      <c r="O1802"/>
      <c r="AD1802"/>
      <c r="AE1802"/>
    </row>
    <row r="1803" spans="14:31" x14ac:dyDescent="0.3">
      <c r="N1803"/>
      <c r="O1803"/>
      <c r="AD1803"/>
      <c r="AE1803"/>
    </row>
    <row r="1804" spans="14:31" x14ac:dyDescent="0.3">
      <c r="N1804"/>
      <c r="O1804"/>
      <c r="AD1804"/>
      <c r="AE1804"/>
    </row>
    <row r="1805" spans="14:31" x14ac:dyDescent="0.3">
      <c r="N1805"/>
      <c r="O1805"/>
      <c r="AD1805"/>
      <c r="AE1805"/>
    </row>
    <row r="1806" spans="14:31" x14ac:dyDescent="0.3">
      <c r="N1806"/>
      <c r="O1806"/>
      <c r="AD1806"/>
      <c r="AE1806"/>
    </row>
    <row r="1807" spans="14:31" x14ac:dyDescent="0.3">
      <c r="N1807"/>
      <c r="O1807"/>
      <c r="AD1807"/>
      <c r="AE1807"/>
    </row>
    <row r="1808" spans="14:31" x14ac:dyDescent="0.3">
      <c r="N1808"/>
      <c r="O1808"/>
      <c r="AD1808"/>
      <c r="AE1808"/>
    </row>
    <row r="1809" spans="14:31" x14ac:dyDescent="0.3">
      <c r="N1809"/>
      <c r="O1809"/>
      <c r="AD1809"/>
      <c r="AE1809"/>
    </row>
    <row r="1810" spans="14:31" x14ac:dyDescent="0.3">
      <c r="N1810"/>
      <c r="O1810"/>
      <c r="AD1810"/>
      <c r="AE1810"/>
    </row>
    <row r="1811" spans="14:31" x14ac:dyDescent="0.3">
      <c r="N1811"/>
      <c r="O1811"/>
      <c r="AD1811"/>
      <c r="AE1811"/>
    </row>
    <row r="1812" spans="14:31" x14ac:dyDescent="0.3">
      <c r="N1812"/>
      <c r="O1812"/>
      <c r="AD1812"/>
      <c r="AE1812"/>
    </row>
    <row r="1813" spans="14:31" x14ac:dyDescent="0.3">
      <c r="N1813"/>
      <c r="O1813"/>
      <c r="AD1813"/>
      <c r="AE1813"/>
    </row>
    <row r="1814" spans="14:31" x14ac:dyDescent="0.3">
      <c r="N1814"/>
      <c r="O1814"/>
      <c r="AD1814"/>
      <c r="AE1814"/>
    </row>
    <row r="1815" spans="14:31" x14ac:dyDescent="0.3">
      <c r="N1815"/>
      <c r="O1815"/>
      <c r="AD1815"/>
      <c r="AE1815"/>
    </row>
    <row r="1816" spans="14:31" x14ac:dyDescent="0.3">
      <c r="N1816"/>
      <c r="O1816"/>
      <c r="AD1816"/>
      <c r="AE1816"/>
    </row>
    <row r="1817" spans="14:31" x14ac:dyDescent="0.3">
      <c r="N1817"/>
      <c r="O1817"/>
      <c r="AD1817"/>
      <c r="AE1817"/>
    </row>
    <row r="1818" spans="14:31" x14ac:dyDescent="0.3">
      <c r="N1818"/>
      <c r="O1818"/>
      <c r="AD1818"/>
      <c r="AE1818"/>
    </row>
    <row r="1819" spans="14:31" x14ac:dyDescent="0.3">
      <c r="N1819"/>
      <c r="O1819"/>
      <c r="AD1819"/>
      <c r="AE1819"/>
    </row>
    <row r="1820" spans="14:31" x14ac:dyDescent="0.3">
      <c r="N1820"/>
      <c r="O1820"/>
      <c r="AD1820"/>
      <c r="AE1820"/>
    </row>
    <row r="1821" spans="14:31" x14ac:dyDescent="0.3">
      <c r="N1821"/>
      <c r="O1821"/>
      <c r="AD1821"/>
      <c r="AE1821"/>
    </row>
    <row r="1822" spans="14:31" x14ac:dyDescent="0.3">
      <c r="N1822"/>
      <c r="O1822"/>
      <c r="AD1822"/>
      <c r="AE1822"/>
    </row>
    <row r="1823" spans="14:31" x14ac:dyDescent="0.3">
      <c r="N1823"/>
      <c r="O1823"/>
      <c r="AD1823"/>
      <c r="AE1823"/>
    </row>
    <row r="1824" spans="14:31" x14ac:dyDescent="0.3">
      <c r="N1824"/>
      <c r="O1824"/>
      <c r="AD1824"/>
      <c r="AE1824"/>
    </row>
    <row r="1825" spans="14:31" x14ac:dyDescent="0.3">
      <c r="N1825"/>
      <c r="O1825"/>
      <c r="AD1825"/>
      <c r="AE1825"/>
    </row>
    <row r="1826" spans="14:31" x14ac:dyDescent="0.3">
      <c r="N1826"/>
      <c r="O1826"/>
      <c r="AD1826"/>
      <c r="AE1826"/>
    </row>
    <row r="1827" spans="14:31" x14ac:dyDescent="0.3">
      <c r="N1827"/>
      <c r="O1827"/>
      <c r="AD1827"/>
      <c r="AE1827"/>
    </row>
    <row r="1828" spans="14:31" x14ac:dyDescent="0.3">
      <c r="N1828"/>
      <c r="O1828"/>
      <c r="AD1828"/>
      <c r="AE1828"/>
    </row>
    <row r="1829" spans="14:31" x14ac:dyDescent="0.3">
      <c r="N1829"/>
      <c r="O1829"/>
      <c r="AD1829"/>
      <c r="AE1829"/>
    </row>
    <row r="1830" spans="14:31" x14ac:dyDescent="0.3">
      <c r="N1830"/>
      <c r="O1830"/>
      <c r="AD1830"/>
      <c r="AE1830"/>
    </row>
    <row r="1831" spans="14:31" x14ac:dyDescent="0.3">
      <c r="N1831"/>
      <c r="O1831"/>
      <c r="AD1831"/>
      <c r="AE1831"/>
    </row>
    <row r="1832" spans="14:31" x14ac:dyDescent="0.3">
      <c r="N1832"/>
      <c r="O1832"/>
      <c r="AD1832"/>
      <c r="AE1832"/>
    </row>
    <row r="1833" spans="14:31" x14ac:dyDescent="0.3">
      <c r="N1833"/>
      <c r="O1833"/>
      <c r="AD1833"/>
      <c r="AE1833"/>
    </row>
    <row r="1834" spans="14:31" x14ac:dyDescent="0.3">
      <c r="N1834"/>
      <c r="O1834"/>
      <c r="AD1834"/>
      <c r="AE1834"/>
    </row>
    <row r="1835" spans="14:31" x14ac:dyDescent="0.3">
      <c r="N1835"/>
      <c r="O1835"/>
      <c r="AD1835"/>
      <c r="AE1835"/>
    </row>
    <row r="1836" spans="14:31" x14ac:dyDescent="0.3">
      <c r="N1836"/>
      <c r="O1836"/>
      <c r="AD1836"/>
      <c r="AE1836"/>
    </row>
    <row r="1837" spans="14:31" x14ac:dyDescent="0.3">
      <c r="N1837"/>
      <c r="O1837"/>
      <c r="AD1837"/>
      <c r="AE1837"/>
    </row>
    <row r="1838" spans="14:31" x14ac:dyDescent="0.3">
      <c r="N1838"/>
      <c r="O1838"/>
      <c r="AD1838"/>
      <c r="AE1838"/>
    </row>
    <row r="1839" spans="14:31" x14ac:dyDescent="0.3">
      <c r="N1839"/>
      <c r="O1839"/>
      <c r="AD1839"/>
      <c r="AE1839"/>
    </row>
    <row r="1840" spans="14:31" x14ac:dyDescent="0.3">
      <c r="N1840"/>
      <c r="O1840"/>
      <c r="AD1840"/>
      <c r="AE1840"/>
    </row>
    <row r="1841" spans="14:31" x14ac:dyDescent="0.3">
      <c r="N1841"/>
      <c r="O1841"/>
      <c r="AD1841"/>
      <c r="AE1841"/>
    </row>
    <row r="1842" spans="14:31" x14ac:dyDescent="0.3">
      <c r="N1842"/>
      <c r="O1842"/>
      <c r="AD1842"/>
      <c r="AE1842"/>
    </row>
    <row r="1843" spans="14:31" x14ac:dyDescent="0.3">
      <c r="N1843"/>
      <c r="O1843"/>
      <c r="AD1843"/>
      <c r="AE1843"/>
    </row>
    <row r="1844" spans="14:31" x14ac:dyDescent="0.3">
      <c r="N1844"/>
      <c r="O1844"/>
      <c r="AD1844"/>
      <c r="AE1844"/>
    </row>
    <row r="1845" spans="14:31" x14ac:dyDescent="0.3">
      <c r="N1845"/>
      <c r="O1845"/>
      <c r="AD1845"/>
      <c r="AE1845"/>
    </row>
    <row r="1846" spans="14:31" x14ac:dyDescent="0.3">
      <c r="N1846"/>
      <c r="O1846"/>
      <c r="AD1846"/>
      <c r="AE1846"/>
    </row>
    <row r="1847" spans="14:31" x14ac:dyDescent="0.3">
      <c r="N1847"/>
      <c r="O1847"/>
      <c r="AD1847"/>
      <c r="AE1847"/>
    </row>
    <row r="1848" spans="14:31" x14ac:dyDescent="0.3">
      <c r="N1848"/>
      <c r="O1848"/>
      <c r="AD1848"/>
      <c r="AE1848"/>
    </row>
    <row r="1849" spans="14:31" x14ac:dyDescent="0.3">
      <c r="N1849"/>
      <c r="O1849"/>
      <c r="AD1849"/>
      <c r="AE1849"/>
    </row>
    <row r="1850" spans="14:31" x14ac:dyDescent="0.3">
      <c r="N1850"/>
      <c r="O1850"/>
      <c r="AD1850"/>
      <c r="AE1850"/>
    </row>
    <row r="1851" spans="14:31" x14ac:dyDescent="0.3">
      <c r="N1851"/>
      <c r="O1851"/>
      <c r="AD1851"/>
      <c r="AE1851"/>
    </row>
    <row r="1852" spans="14:31" x14ac:dyDescent="0.3">
      <c r="N1852"/>
      <c r="O1852"/>
      <c r="AD1852"/>
      <c r="AE1852"/>
    </row>
    <row r="1853" spans="14:31" x14ac:dyDescent="0.3">
      <c r="N1853"/>
      <c r="O1853"/>
      <c r="AD1853"/>
      <c r="AE1853"/>
    </row>
    <row r="1854" spans="14:31" x14ac:dyDescent="0.3">
      <c r="N1854"/>
      <c r="O1854"/>
      <c r="AD1854"/>
      <c r="AE1854"/>
    </row>
    <row r="1855" spans="14:31" x14ac:dyDescent="0.3">
      <c r="N1855"/>
      <c r="O1855"/>
      <c r="AD1855"/>
      <c r="AE1855"/>
    </row>
    <row r="1856" spans="14:31" x14ac:dyDescent="0.3">
      <c r="N1856"/>
      <c r="O1856"/>
      <c r="AD1856"/>
      <c r="AE1856"/>
    </row>
    <row r="1857" spans="14:31" x14ac:dyDescent="0.3">
      <c r="N1857"/>
      <c r="O1857"/>
      <c r="AD1857"/>
      <c r="AE1857"/>
    </row>
    <row r="1858" spans="14:31" x14ac:dyDescent="0.3">
      <c r="N1858"/>
      <c r="O1858"/>
      <c r="AD1858"/>
      <c r="AE1858"/>
    </row>
    <row r="1859" spans="14:31" x14ac:dyDescent="0.3">
      <c r="N1859"/>
      <c r="O1859"/>
      <c r="AD1859"/>
      <c r="AE1859"/>
    </row>
    <row r="1860" spans="14:31" x14ac:dyDescent="0.3">
      <c r="N1860"/>
      <c r="O1860"/>
      <c r="AD1860"/>
      <c r="AE1860"/>
    </row>
    <row r="1861" spans="14:31" x14ac:dyDescent="0.3">
      <c r="N1861"/>
      <c r="O1861"/>
      <c r="AD1861"/>
      <c r="AE1861"/>
    </row>
    <row r="1862" spans="14:31" x14ac:dyDescent="0.3">
      <c r="N1862"/>
      <c r="O1862"/>
      <c r="AD1862"/>
      <c r="AE1862"/>
    </row>
    <row r="1863" spans="14:31" x14ac:dyDescent="0.3">
      <c r="N1863"/>
      <c r="O1863"/>
      <c r="AD1863"/>
      <c r="AE1863"/>
    </row>
    <row r="1864" spans="14:31" x14ac:dyDescent="0.3">
      <c r="N1864"/>
      <c r="O1864"/>
      <c r="AD1864"/>
      <c r="AE1864"/>
    </row>
    <row r="1865" spans="14:31" x14ac:dyDescent="0.3">
      <c r="N1865"/>
      <c r="O1865"/>
      <c r="AD1865"/>
      <c r="AE1865"/>
    </row>
    <row r="1866" spans="14:31" x14ac:dyDescent="0.3">
      <c r="N1866"/>
      <c r="O1866"/>
      <c r="AD1866"/>
      <c r="AE1866"/>
    </row>
    <row r="1867" spans="14:31" x14ac:dyDescent="0.3">
      <c r="N1867"/>
      <c r="O1867"/>
      <c r="AD1867"/>
      <c r="AE1867"/>
    </row>
    <row r="1868" spans="14:31" x14ac:dyDescent="0.3">
      <c r="N1868"/>
      <c r="O1868"/>
      <c r="AD1868"/>
      <c r="AE1868"/>
    </row>
    <row r="1869" spans="14:31" x14ac:dyDescent="0.3">
      <c r="N1869"/>
      <c r="O1869"/>
      <c r="AD1869"/>
      <c r="AE1869"/>
    </row>
    <row r="1870" spans="14:31" x14ac:dyDescent="0.3">
      <c r="N1870"/>
      <c r="O1870"/>
      <c r="AD1870"/>
      <c r="AE1870"/>
    </row>
    <row r="1871" spans="14:31" x14ac:dyDescent="0.3">
      <c r="N1871"/>
      <c r="O1871"/>
      <c r="AD1871"/>
      <c r="AE1871"/>
    </row>
    <row r="1872" spans="14:31" x14ac:dyDescent="0.3">
      <c r="N1872"/>
      <c r="O1872"/>
      <c r="AD1872"/>
      <c r="AE1872"/>
    </row>
    <row r="1873" spans="14:31" x14ac:dyDescent="0.3">
      <c r="N1873"/>
      <c r="O1873"/>
      <c r="AD1873"/>
      <c r="AE1873"/>
    </row>
    <row r="1874" spans="14:31" x14ac:dyDescent="0.3">
      <c r="N1874"/>
      <c r="O1874"/>
      <c r="AD1874"/>
      <c r="AE1874"/>
    </row>
    <row r="1875" spans="14:31" x14ac:dyDescent="0.3">
      <c r="N1875"/>
      <c r="O1875"/>
      <c r="AD1875"/>
      <c r="AE1875"/>
    </row>
    <row r="1876" spans="14:31" x14ac:dyDescent="0.3">
      <c r="N1876"/>
      <c r="O1876"/>
      <c r="AD1876"/>
      <c r="AE1876"/>
    </row>
    <row r="1877" spans="14:31" x14ac:dyDescent="0.3">
      <c r="N1877"/>
      <c r="O1877"/>
      <c r="AD1877"/>
      <c r="AE1877"/>
    </row>
    <row r="1878" spans="14:31" x14ac:dyDescent="0.3">
      <c r="N1878"/>
      <c r="O1878"/>
      <c r="AD1878"/>
      <c r="AE1878"/>
    </row>
    <row r="1879" spans="14:31" x14ac:dyDescent="0.3">
      <c r="N1879"/>
      <c r="O1879"/>
      <c r="AD1879"/>
      <c r="AE1879"/>
    </row>
    <row r="1880" spans="14:31" x14ac:dyDescent="0.3">
      <c r="N1880"/>
      <c r="O1880"/>
      <c r="AD1880"/>
      <c r="AE1880"/>
    </row>
    <row r="1881" spans="14:31" x14ac:dyDescent="0.3">
      <c r="N1881"/>
      <c r="O1881"/>
      <c r="AD1881"/>
      <c r="AE1881"/>
    </row>
    <row r="1882" spans="14:31" x14ac:dyDescent="0.3">
      <c r="N1882"/>
      <c r="O1882"/>
      <c r="AD1882"/>
      <c r="AE1882"/>
    </row>
    <row r="1883" spans="14:31" x14ac:dyDescent="0.3">
      <c r="N1883"/>
      <c r="O1883"/>
      <c r="AD1883"/>
      <c r="AE1883"/>
    </row>
    <row r="1884" spans="14:31" x14ac:dyDescent="0.3">
      <c r="N1884"/>
      <c r="O1884"/>
      <c r="AD1884"/>
      <c r="AE1884"/>
    </row>
    <row r="1885" spans="14:31" x14ac:dyDescent="0.3">
      <c r="N1885"/>
      <c r="O1885"/>
      <c r="AD1885"/>
      <c r="AE1885"/>
    </row>
    <row r="1886" spans="14:31" x14ac:dyDescent="0.3">
      <c r="N1886"/>
      <c r="O1886"/>
      <c r="AD1886"/>
      <c r="AE1886"/>
    </row>
    <row r="1887" spans="14:31" x14ac:dyDescent="0.3">
      <c r="N1887"/>
      <c r="O1887"/>
      <c r="AD1887"/>
      <c r="AE1887"/>
    </row>
    <row r="1888" spans="14:31" x14ac:dyDescent="0.3">
      <c r="N1888"/>
      <c r="O1888"/>
      <c r="AD1888"/>
      <c r="AE1888"/>
    </row>
    <row r="1889" spans="14:31" x14ac:dyDescent="0.3">
      <c r="N1889"/>
      <c r="O1889"/>
      <c r="AD1889"/>
      <c r="AE1889"/>
    </row>
    <row r="1890" spans="14:31" x14ac:dyDescent="0.3">
      <c r="N1890"/>
      <c r="O1890"/>
      <c r="AD1890"/>
      <c r="AE1890"/>
    </row>
    <row r="1891" spans="14:31" x14ac:dyDescent="0.3">
      <c r="N1891"/>
      <c r="O1891"/>
      <c r="AD1891"/>
      <c r="AE1891"/>
    </row>
    <row r="1892" spans="14:31" x14ac:dyDescent="0.3">
      <c r="N1892"/>
      <c r="O1892"/>
      <c r="AD1892"/>
      <c r="AE1892"/>
    </row>
    <row r="1893" spans="14:31" x14ac:dyDescent="0.3">
      <c r="N1893"/>
      <c r="O1893"/>
      <c r="AD1893"/>
      <c r="AE1893"/>
    </row>
    <row r="1894" spans="14:31" x14ac:dyDescent="0.3">
      <c r="N1894"/>
      <c r="O1894"/>
      <c r="AD1894"/>
      <c r="AE1894"/>
    </row>
    <row r="1895" spans="14:31" x14ac:dyDescent="0.3">
      <c r="N1895"/>
      <c r="O1895"/>
      <c r="AD1895"/>
      <c r="AE1895"/>
    </row>
    <row r="1896" spans="14:31" x14ac:dyDescent="0.3">
      <c r="N1896"/>
      <c r="O1896"/>
      <c r="AD1896"/>
      <c r="AE1896"/>
    </row>
    <row r="1897" spans="14:31" x14ac:dyDescent="0.3">
      <c r="N1897"/>
      <c r="O1897"/>
      <c r="AD1897"/>
      <c r="AE1897"/>
    </row>
    <row r="1898" spans="14:31" x14ac:dyDescent="0.3">
      <c r="N1898"/>
      <c r="O1898"/>
      <c r="AD1898"/>
      <c r="AE1898"/>
    </row>
    <row r="1899" spans="14:31" x14ac:dyDescent="0.3">
      <c r="N1899"/>
      <c r="O1899"/>
      <c r="AD1899"/>
      <c r="AE1899"/>
    </row>
    <row r="1900" spans="14:31" x14ac:dyDescent="0.3">
      <c r="N1900"/>
      <c r="O1900"/>
      <c r="AD1900"/>
      <c r="AE1900"/>
    </row>
    <row r="1901" spans="14:31" x14ac:dyDescent="0.3">
      <c r="N1901"/>
      <c r="O1901"/>
      <c r="AD1901"/>
      <c r="AE1901"/>
    </row>
    <row r="1902" spans="14:31" x14ac:dyDescent="0.3">
      <c r="N1902"/>
      <c r="O1902"/>
      <c r="AD1902"/>
      <c r="AE1902"/>
    </row>
    <row r="1903" spans="14:31" x14ac:dyDescent="0.3">
      <c r="N1903"/>
      <c r="O1903"/>
      <c r="AD1903"/>
      <c r="AE1903"/>
    </row>
    <row r="1904" spans="14:31" x14ac:dyDescent="0.3">
      <c r="N1904"/>
      <c r="O1904"/>
      <c r="AD1904"/>
      <c r="AE1904"/>
    </row>
    <row r="1905" spans="14:31" x14ac:dyDescent="0.3">
      <c r="N1905"/>
      <c r="O1905"/>
      <c r="AD1905"/>
      <c r="AE1905"/>
    </row>
    <row r="1906" spans="14:31" x14ac:dyDescent="0.3">
      <c r="N1906"/>
      <c r="O1906"/>
      <c r="AD1906"/>
      <c r="AE1906"/>
    </row>
    <row r="1907" spans="14:31" x14ac:dyDescent="0.3">
      <c r="N1907"/>
      <c r="O1907"/>
      <c r="AD1907"/>
      <c r="AE1907"/>
    </row>
    <row r="1908" spans="14:31" x14ac:dyDescent="0.3">
      <c r="N1908"/>
      <c r="O1908"/>
      <c r="AD1908"/>
      <c r="AE1908"/>
    </row>
    <row r="1909" spans="14:31" x14ac:dyDescent="0.3">
      <c r="N1909"/>
      <c r="O1909"/>
      <c r="AD1909"/>
      <c r="AE1909"/>
    </row>
    <row r="1910" spans="14:31" x14ac:dyDescent="0.3">
      <c r="N1910"/>
      <c r="O1910"/>
      <c r="AD1910"/>
      <c r="AE1910"/>
    </row>
    <row r="1911" spans="14:31" x14ac:dyDescent="0.3">
      <c r="N1911"/>
      <c r="O1911"/>
      <c r="AD1911"/>
      <c r="AE1911"/>
    </row>
    <row r="1912" spans="14:31" x14ac:dyDescent="0.3">
      <c r="N1912"/>
      <c r="O1912"/>
      <c r="AD1912"/>
      <c r="AE1912"/>
    </row>
    <row r="1913" spans="14:31" x14ac:dyDescent="0.3">
      <c r="N1913"/>
      <c r="O1913"/>
      <c r="AD1913"/>
      <c r="AE1913"/>
    </row>
    <row r="1914" spans="14:31" x14ac:dyDescent="0.3">
      <c r="N1914"/>
      <c r="O1914"/>
      <c r="AD1914"/>
      <c r="AE1914"/>
    </row>
    <row r="1915" spans="14:31" x14ac:dyDescent="0.3">
      <c r="N1915"/>
      <c r="O1915"/>
      <c r="AD1915"/>
      <c r="AE1915"/>
    </row>
    <row r="1916" spans="14:31" x14ac:dyDescent="0.3">
      <c r="N1916"/>
      <c r="O1916"/>
      <c r="AD1916"/>
      <c r="AE1916"/>
    </row>
    <row r="1917" spans="14:31" x14ac:dyDescent="0.3">
      <c r="N1917"/>
      <c r="O1917"/>
      <c r="AD1917"/>
      <c r="AE1917"/>
    </row>
    <row r="1918" spans="14:31" x14ac:dyDescent="0.3">
      <c r="N1918"/>
      <c r="O1918"/>
      <c r="AD1918"/>
      <c r="AE1918"/>
    </row>
    <row r="1919" spans="14:31" x14ac:dyDescent="0.3">
      <c r="N1919"/>
      <c r="O1919"/>
      <c r="AD1919"/>
      <c r="AE1919"/>
    </row>
    <row r="1920" spans="14:31" x14ac:dyDescent="0.3">
      <c r="N1920"/>
      <c r="O1920"/>
      <c r="AD1920"/>
      <c r="AE1920"/>
    </row>
    <row r="1921" spans="14:31" x14ac:dyDescent="0.3">
      <c r="N1921"/>
      <c r="O1921"/>
      <c r="AD1921"/>
      <c r="AE1921"/>
    </row>
    <row r="1922" spans="14:31" x14ac:dyDescent="0.3">
      <c r="N1922"/>
      <c r="O1922"/>
      <c r="AD1922"/>
      <c r="AE1922"/>
    </row>
    <row r="1923" spans="14:31" x14ac:dyDescent="0.3">
      <c r="N1923"/>
      <c r="O1923"/>
      <c r="AD1923"/>
      <c r="AE1923"/>
    </row>
    <row r="1924" spans="14:31" x14ac:dyDescent="0.3">
      <c r="N1924"/>
      <c r="O1924"/>
      <c r="AD1924"/>
      <c r="AE1924"/>
    </row>
    <row r="1925" spans="14:31" x14ac:dyDescent="0.3">
      <c r="N1925"/>
      <c r="O1925"/>
      <c r="AD1925"/>
      <c r="AE1925"/>
    </row>
    <row r="1926" spans="14:31" x14ac:dyDescent="0.3">
      <c r="N1926"/>
      <c r="O1926"/>
      <c r="AD1926"/>
      <c r="AE1926"/>
    </row>
    <row r="1927" spans="14:31" x14ac:dyDescent="0.3">
      <c r="N1927"/>
      <c r="O1927"/>
      <c r="AD1927"/>
      <c r="AE1927"/>
    </row>
    <row r="1928" spans="14:31" x14ac:dyDescent="0.3">
      <c r="N1928"/>
      <c r="O1928"/>
      <c r="AD1928"/>
      <c r="AE1928"/>
    </row>
    <row r="1929" spans="14:31" x14ac:dyDescent="0.3">
      <c r="N1929"/>
      <c r="O1929"/>
      <c r="AD1929"/>
      <c r="AE1929"/>
    </row>
    <row r="1930" spans="14:31" x14ac:dyDescent="0.3">
      <c r="N1930"/>
      <c r="O1930"/>
      <c r="AD1930"/>
      <c r="AE1930"/>
    </row>
    <row r="1931" spans="14:31" x14ac:dyDescent="0.3">
      <c r="N1931"/>
      <c r="O1931"/>
      <c r="AD1931"/>
      <c r="AE1931"/>
    </row>
    <row r="1932" spans="14:31" x14ac:dyDescent="0.3">
      <c r="N1932"/>
      <c r="O1932"/>
      <c r="AD1932"/>
      <c r="AE1932"/>
    </row>
    <row r="1933" spans="14:31" x14ac:dyDescent="0.3">
      <c r="N1933"/>
      <c r="O1933"/>
      <c r="AD1933"/>
      <c r="AE1933"/>
    </row>
    <row r="1934" spans="14:31" x14ac:dyDescent="0.3">
      <c r="N1934"/>
      <c r="O1934"/>
      <c r="AD1934"/>
      <c r="AE1934"/>
    </row>
    <row r="1935" spans="14:31" x14ac:dyDescent="0.3">
      <c r="N1935"/>
      <c r="O1935"/>
      <c r="AD1935"/>
      <c r="AE1935"/>
    </row>
    <row r="1936" spans="14:31" x14ac:dyDescent="0.3">
      <c r="N1936"/>
      <c r="O1936"/>
      <c r="AD1936"/>
      <c r="AE1936"/>
    </row>
    <row r="1937" spans="14:31" x14ac:dyDescent="0.3">
      <c r="N1937"/>
      <c r="O1937"/>
      <c r="AD1937"/>
      <c r="AE1937"/>
    </row>
    <row r="1938" spans="14:31" x14ac:dyDescent="0.3">
      <c r="N1938"/>
      <c r="O1938"/>
      <c r="AD1938"/>
      <c r="AE1938"/>
    </row>
    <row r="1939" spans="14:31" x14ac:dyDescent="0.3">
      <c r="N1939"/>
      <c r="O1939"/>
      <c r="AD1939"/>
      <c r="AE1939"/>
    </row>
    <row r="1940" spans="14:31" x14ac:dyDescent="0.3">
      <c r="N1940"/>
      <c r="O1940"/>
      <c r="AD1940"/>
      <c r="AE1940"/>
    </row>
    <row r="1941" spans="14:31" x14ac:dyDescent="0.3">
      <c r="N1941"/>
      <c r="O1941"/>
      <c r="AD1941"/>
      <c r="AE1941"/>
    </row>
    <row r="1942" spans="14:31" x14ac:dyDescent="0.3">
      <c r="N1942"/>
      <c r="O1942"/>
      <c r="AD1942"/>
      <c r="AE1942"/>
    </row>
    <row r="1943" spans="14:31" x14ac:dyDescent="0.3">
      <c r="N1943"/>
      <c r="O1943"/>
      <c r="AD1943"/>
      <c r="AE1943"/>
    </row>
    <row r="1944" spans="14:31" x14ac:dyDescent="0.3">
      <c r="N1944"/>
      <c r="O1944"/>
      <c r="AD1944"/>
      <c r="AE1944"/>
    </row>
    <row r="1945" spans="14:31" x14ac:dyDescent="0.3">
      <c r="N1945"/>
      <c r="O1945"/>
      <c r="AD1945"/>
      <c r="AE1945"/>
    </row>
    <row r="1946" spans="14:31" x14ac:dyDescent="0.3">
      <c r="N1946"/>
      <c r="O1946"/>
      <c r="AD1946"/>
      <c r="AE1946"/>
    </row>
    <row r="1947" spans="14:31" x14ac:dyDescent="0.3">
      <c r="N1947"/>
      <c r="O1947"/>
      <c r="AD1947"/>
      <c r="AE1947"/>
    </row>
    <row r="1948" spans="14:31" x14ac:dyDescent="0.3">
      <c r="N1948"/>
      <c r="O1948"/>
      <c r="AD1948"/>
      <c r="AE1948"/>
    </row>
    <row r="1949" spans="14:31" x14ac:dyDescent="0.3">
      <c r="N1949"/>
      <c r="O1949"/>
      <c r="AD1949"/>
      <c r="AE1949"/>
    </row>
    <row r="1950" spans="14:31" x14ac:dyDescent="0.3">
      <c r="N1950"/>
      <c r="O1950"/>
      <c r="AD1950"/>
      <c r="AE1950"/>
    </row>
    <row r="1951" spans="14:31" x14ac:dyDescent="0.3">
      <c r="N1951"/>
      <c r="O1951"/>
      <c r="AD1951"/>
      <c r="AE1951"/>
    </row>
    <row r="1952" spans="14:31" x14ac:dyDescent="0.3">
      <c r="N1952"/>
      <c r="O1952"/>
      <c r="AD1952"/>
      <c r="AE1952"/>
    </row>
    <row r="1953" spans="14:31" x14ac:dyDescent="0.3">
      <c r="N1953"/>
      <c r="O1953"/>
      <c r="AD1953"/>
      <c r="AE1953"/>
    </row>
    <row r="1954" spans="14:31" x14ac:dyDescent="0.3">
      <c r="N1954"/>
      <c r="O1954"/>
      <c r="AD1954"/>
      <c r="AE1954"/>
    </row>
    <row r="1955" spans="14:31" x14ac:dyDescent="0.3">
      <c r="N1955"/>
      <c r="O1955"/>
      <c r="AD1955"/>
      <c r="AE1955"/>
    </row>
    <row r="1956" spans="14:31" x14ac:dyDescent="0.3">
      <c r="N1956"/>
      <c r="O1956"/>
      <c r="AD1956"/>
      <c r="AE1956"/>
    </row>
    <row r="1957" spans="14:31" x14ac:dyDescent="0.3">
      <c r="N1957"/>
      <c r="O1957"/>
      <c r="AD1957"/>
      <c r="AE1957"/>
    </row>
    <row r="1958" spans="14:31" x14ac:dyDescent="0.3">
      <c r="N1958"/>
      <c r="O1958"/>
      <c r="AD1958"/>
      <c r="AE1958"/>
    </row>
    <row r="1959" spans="14:31" x14ac:dyDescent="0.3">
      <c r="N1959"/>
      <c r="O1959"/>
      <c r="AD1959"/>
      <c r="AE1959"/>
    </row>
    <row r="1960" spans="14:31" x14ac:dyDescent="0.3">
      <c r="N1960"/>
      <c r="O1960"/>
      <c r="AD1960"/>
      <c r="AE1960"/>
    </row>
    <row r="1961" spans="14:31" x14ac:dyDescent="0.3">
      <c r="N1961"/>
      <c r="O1961"/>
      <c r="AD1961"/>
      <c r="AE1961"/>
    </row>
    <row r="1962" spans="14:31" x14ac:dyDescent="0.3">
      <c r="N1962"/>
      <c r="O1962"/>
      <c r="AD1962"/>
      <c r="AE1962"/>
    </row>
    <row r="1963" spans="14:31" x14ac:dyDescent="0.3">
      <c r="N1963"/>
      <c r="O1963"/>
      <c r="AD1963"/>
      <c r="AE1963"/>
    </row>
    <row r="1964" spans="14:31" x14ac:dyDescent="0.3">
      <c r="N1964"/>
      <c r="O1964"/>
      <c r="AD1964"/>
      <c r="AE1964"/>
    </row>
    <row r="1965" spans="14:31" x14ac:dyDescent="0.3">
      <c r="N1965"/>
      <c r="O1965"/>
      <c r="AD1965"/>
      <c r="AE1965"/>
    </row>
    <row r="1966" spans="14:31" x14ac:dyDescent="0.3">
      <c r="N1966"/>
      <c r="O1966"/>
      <c r="AD1966"/>
      <c r="AE1966"/>
    </row>
    <row r="1967" spans="14:31" x14ac:dyDescent="0.3">
      <c r="N1967"/>
      <c r="O1967"/>
      <c r="AD1967"/>
      <c r="AE1967"/>
    </row>
    <row r="1968" spans="14:31" x14ac:dyDescent="0.3">
      <c r="N1968"/>
      <c r="O1968"/>
      <c r="AD1968"/>
      <c r="AE1968"/>
    </row>
    <row r="1969" spans="14:31" x14ac:dyDescent="0.3">
      <c r="N1969"/>
      <c r="O1969"/>
      <c r="AD1969"/>
      <c r="AE1969"/>
    </row>
    <row r="1970" spans="14:31" x14ac:dyDescent="0.3">
      <c r="N1970"/>
      <c r="O1970"/>
      <c r="AD1970"/>
      <c r="AE1970"/>
    </row>
    <row r="1971" spans="14:31" x14ac:dyDescent="0.3">
      <c r="N1971"/>
      <c r="O1971"/>
      <c r="AD1971"/>
      <c r="AE1971"/>
    </row>
    <row r="1972" spans="14:31" x14ac:dyDescent="0.3">
      <c r="N1972"/>
      <c r="O1972"/>
      <c r="AD1972"/>
      <c r="AE1972"/>
    </row>
    <row r="1973" spans="14:31" x14ac:dyDescent="0.3">
      <c r="N1973"/>
      <c r="O1973"/>
      <c r="AD1973"/>
      <c r="AE1973"/>
    </row>
    <row r="1974" spans="14:31" x14ac:dyDescent="0.3">
      <c r="N1974"/>
      <c r="O1974"/>
      <c r="AD1974"/>
      <c r="AE1974"/>
    </row>
    <row r="1975" spans="14:31" x14ac:dyDescent="0.3">
      <c r="N1975"/>
      <c r="O1975"/>
      <c r="AD1975"/>
      <c r="AE1975"/>
    </row>
    <row r="1976" spans="14:31" x14ac:dyDescent="0.3">
      <c r="N1976"/>
      <c r="O1976"/>
      <c r="AD1976"/>
      <c r="AE1976"/>
    </row>
    <row r="1977" spans="14:31" x14ac:dyDescent="0.3">
      <c r="N1977"/>
      <c r="O1977"/>
      <c r="AD1977"/>
      <c r="AE1977"/>
    </row>
    <row r="1978" spans="14:31" x14ac:dyDescent="0.3">
      <c r="N1978"/>
      <c r="O1978"/>
      <c r="AD1978"/>
      <c r="AE1978"/>
    </row>
    <row r="1979" spans="14:31" x14ac:dyDescent="0.3">
      <c r="N1979"/>
      <c r="O1979"/>
      <c r="AD1979"/>
      <c r="AE1979"/>
    </row>
    <row r="1980" spans="14:31" x14ac:dyDescent="0.3">
      <c r="N1980"/>
      <c r="O1980"/>
      <c r="AD1980"/>
      <c r="AE1980"/>
    </row>
    <row r="1981" spans="14:31" x14ac:dyDescent="0.3">
      <c r="N1981"/>
      <c r="O1981"/>
      <c r="AD1981"/>
      <c r="AE1981"/>
    </row>
    <row r="1982" spans="14:31" x14ac:dyDescent="0.3">
      <c r="N1982"/>
      <c r="O1982"/>
      <c r="AD1982"/>
      <c r="AE1982"/>
    </row>
    <row r="1983" spans="14:31" x14ac:dyDescent="0.3">
      <c r="N1983"/>
      <c r="O1983"/>
      <c r="AD1983"/>
      <c r="AE1983"/>
    </row>
    <row r="1984" spans="14:31" x14ac:dyDescent="0.3">
      <c r="N1984"/>
      <c r="O1984"/>
      <c r="AD1984"/>
      <c r="AE1984"/>
    </row>
    <row r="1985" spans="14:31" x14ac:dyDescent="0.3">
      <c r="N1985"/>
      <c r="O1985"/>
      <c r="AD1985"/>
      <c r="AE1985"/>
    </row>
    <row r="1986" spans="14:31" x14ac:dyDescent="0.3">
      <c r="N1986"/>
      <c r="O1986"/>
      <c r="AD1986"/>
      <c r="AE1986"/>
    </row>
    <row r="1987" spans="14:31" x14ac:dyDescent="0.3">
      <c r="N1987"/>
      <c r="O1987"/>
      <c r="AD1987"/>
      <c r="AE1987"/>
    </row>
    <row r="1988" spans="14:31" x14ac:dyDescent="0.3">
      <c r="N1988"/>
      <c r="O1988"/>
      <c r="AD1988"/>
      <c r="AE1988"/>
    </row>
    <row r="1989" spans="14:31" x14ac:dyDescent="0.3">
      <c r="N1989"/>
      <c r="O1989"/>
      <c r="AD1989"/>
      <c r="AE1989"/>
    </row>
    <row r="1990" spans="14:31" x14ac:dyDescent="0.3">
      <c r="N1990"/>
      <c r="O1990"/>
      <c r="AD1990"/>
      <c r="AE1990"/>
    </row>
    <row r="1991" spans="14:31" x14ac:dyDescent="0.3">
      <c r="N1991"/>
      <c r="O1991"/>
      <c r="AD1991"/>
      <c r="AE1991"/>
    </row>
    <row r="1992" spans="14:31" x14ac:dyDescent="0.3">
      <c r="N1992"/>
      <c r="O1992"/>
      <c r="AD1992"/>
      <c r="AE1992"/>
    </row>
    <row r="1993" spans="14:31" x14ac:dyDescent="0.3">
      <c r="N1993"/>
      <c r="O1993"/>
      <c r="AD1993"/>
      <c r="AE1993"/>
    </row>
    <row r="1994" spans="14:31" x14ac:dyDescent="0.3">
      <c r="N1994"/>
      <c r="O1994"/>
      <c r="AD1994"/>
      <c r="AE1994"/>
    </row>
    <row r="1995" spans="14:31" x14ac:dyDescent="0.3">
      <c r="N1995"/>
      <c r="O1995"/>
      <c r="AD1995"/>
      <c r="AE1995"/>
    </row>
    <row r="1996" spans="14:31" x14ac:dyDescent="0.3">
      <c r="N1996"/>
      <c r="O1996"/>
      <c r="AD1996"/>
      <c r="AE1996"/>
    </row>
    <row r="1997" spans="14:31" x14ac:dyDescent="0.3">
      <c r="N1997"/>
      <c r="O1997"/>
      <c r="AD1997"/>
      <c r="AE1997"/>
    </row>
    <row r="1998" spans="14:31" x14ac:dyDescent="0.3">
      <c r="N1998"/>
      <c r="O1998"/>
      <c r="AD1998"/>
      <c r="AE1998"/>
    </row>
    <row r="1999" spans="14:31" x14ac:dyDescent="0.3">
      <c r="N1999"/>
      <c r="O1999"/>
      <c r="AD1999"/>
      <c r="AE1999"/>
    </row>
    <row r="2000" spans="14:31" x14ac:dyDescent="0.3">
      <c r="N2000"/>
      <c r="O2000"/>
      <c r="AD2000"/>
      <c r="AE2000"/>
    </row>
    <row r="2001" spans="14:31" x14ac:dyDescent="0.3">
      <c r="N2001"/>
      <c r="O2001"/>
      <c r="AD2001"/>
      <c r="AE2001"/>
    </row>
    <row r="2002" spans="14:31" x14ac:dyDescent="0.3">
      <c r="N2002"/>
      <c r="O2002"/>
      <c r="AD2002"/>
      <c r="AE2002"/>
    </row>
    <row r="2003" spans="14:31" x14ac:dyDescent="0.3">
      <c r="N2003"/>
      <c r="O2003"/>
      <c r="AD2003"/>
      <c r="AE2003"/>
    </row>
    <row r="2004" spans="14:31" x14ac:dyDescent="0.3">
      <c r="N2004"/>
      <c r="O2004"/>
      <c r="AD2004"/>
      <c r="AE2004"/>
    </row>
    <row r="2005" spans="14:31" x14ac:dyDescent="0.3">
      <c r="N2005"/>
      <c r="O2005"/>
      <c r="AD2005"/>
      <c r="AE2005"/>
    </row>
    <row r="2006" spans="14:31" x14ac:dyDescent="0.3">
      <c r="N2006"/>
      <c r="O2006"/>
      <c r="AD2006"/>
      <c r="AE2006"/>
    </row>
    <row r="2007" spans="14:31" x14ac:dyDescent="0.3">
      <c r="N2007"/>
      <c r="O2007"/>
      <c r="AD2007"/>
      <c r="AE2007"/>
    </row>
    <row r="2008" spans="14:31" x14ac:dyDescent="0.3">
      <c r="N2008"/>
      <c r="O2008"/>
      <c r="AD2008"/>
      <c r="AE2008"/>
    </row>
    <row r="2009" spans="14:31" x14ac:dyDescent="0.3">
      <c r="N2009"/>
      <c r="O2009"/>
      <c r="AD2009"/>
      <c r="AE2009"/>
    </row>
    <row r="2010" spans="14:31" x14ac:dyDescent="0.3">
      <c r="N2010"/>
      <c r="O2010"/>
      <c r="AD2010"/>
      <c r="AE2010"/>
    </row>
    <row r="2011" spans="14:31" x14ac:dyDescent="0.3">
      <c r="N2011"/>
      <c r="O2011"/>
      <c r="AD2011"/>
      <c r="AE2011"/>
    </row>
    <row r="2012" spans="14:31" x14ac:dyDescent="0.3">
      <c r="N2012"/>
      <c r="O2012"/>
      <c r="AD2012"/>
      <c r="AE2012"/>
    </row>
    <row r="2013" spans="14:31" x14ac:dyDescent="0.3">
      <c r="N2013"/>
      <c r="O2013"/>
      <c r="AD2013"/>
      <c r="AE2013"/>
    </row>
    <row r="2014" spans="14:31" x14ac:dyDescent="0.3">
      <c r="N2014"/>
      <c r="O2014"/>
      <c r="AD2014"/>
      <c r="AE2014"/>
    </row>
    <row r="2015" spans="14:31" x14ac:dyDescent="0.3">
      <c r="N2015"/>
      <c r="O2015"/>
      <c r="AD2015"/>
      <c r="AE2015"/>
    </row>
    <row r="2016" spans="14:31" x14ac:dyDescent="0.3">
      <c r="N2016"/>
      <c r="O2016"/>
      <c r="AD2016"/>
      <c r="AE2016"/>
    </row>
    <row r="2017" spans="14:31" x14ac:dyDescent="0.3">
      <c r="N2017"/>
      <c r="O2017"/>
      <c r="AD2017"/>
      <c r="AE2017"/>
    </row>
    <row r="2018" spans="14:31" x14ac:dyDescent="0.3">
      <c r="N2018"/>
      <c r="O2018"/>
      <c r="AD2018"/>
      <c r="AE2018"/>
    </row>
    <row r="2019" spans="14:31" x14ac:dyDescent="0.3">
      <c r="N2019"/>
      <c r="O2019"/>
      <c r="AD2019"/>
      <c r="AE2019"/>
    </row>
    <row r="2020" spans="14:31" x14ac:dyDescent="0.3">
      <c r="N2020"/>
      <c r="O2020"/>
      <c r="AD2020"/>
      <c r="AE2020"/>
    </row>
    <row r="2021" spans="14:31" x14ac:dyDescent="0.3">
      <c r="N2021"/>
      <c r="O2021"/>
      <c r="AD2021"/>
      <c r="AE2021"/>
    </row>
    <row r="2022" spans="14:31" x14ac:dyDescent="0.3">
      <c r="N2022"/>
      <c r="O2022"/>
      <c r="AD2022"/>
      <c r="AE2022"/>
    </row>
    <row r="2023" spans="14:31" x14ac:dyDescent="0.3">
      <c r="N2023"/>
      <c r="O2023"/>
      <c r="AD2023"/>
      <c r="AE2023"/>
    </row>
    <row r="2024" spans="14:31" x14ac:dyDescent="0.3">
      <c r="N2024"/>
      <c r="O2024"/>
      <c r="AD2024"/>
      <c r="AE2024"/>
    </row>
    <row r="2025" spans="14:31" x14ac:dyDescent="0.3">
      <c r="N2025"/>
      <c r="O2025"/>
      <c r="AD2025"/>
      <c r="AE2025"/>
    </row>
    <row r="2026" spans="14:31" x14ac:dyDescent="0.3">
      <c r="N2026"/>
      <c r="O2026"/>
      <c r="AD2026"/>
      <c r="AE2026"/>
    </row>
    <row r="2027" spans="14:31" x14ac:dyDescent="0.3">
      <c r="N2027"/>
      <c r="O2027"/>
      <c r="AD2027"/>
      <c r="AE2027"/>
    </row>
    <row r="2028" spans="14:31" x14ac:dyDescent="0.3">
      <c r="N2028"/>
      <c r="O2028"/>
      <c r="AD2028"/>
      <c r="AE2028"/>
    </row>
    <row r="2029" spans="14:31" x14ac:dyDescent="0.3">
      <c r="N2029"/>
      <c r="O2029"/>
      <c r="AD2029"/>
      <c r="AE2029"/>
    </row>
    <row r="2030" spans="14:31" x14ac:dyDescent="0.3">
      <c r="N2030"/>
      <c r="O2030"/>
      <c r="AD2030"/>
      <c r="AE2030"/>
    </row>
    <row r="2031" spans="14:31" x14ac:dyDescent="0.3">
      <c r="N2031"/>
      <c r="O2031"/>
      <c r="AD2031"/>
      <c r="AE2031"/>
    </row>
    <row r="2032" spans="14:31" x14ac:dyDescent="0.3">
      <c r="N2032"/>
      <c r="O2032"/>
      <c r="AD2032"/>
      <c r="AE2032"/>
    </row>
    <row r="2033" spans="14:31" x14ac:dyDescent="0.3">
      <c r="N2033"/>
      <c r="O2033"/>
      <c r="AD2033"/>
      <c r="AE2033"/>
    </row>
    <row r="2034" spans="14:31" x14ac:dyDescent="0.3">
      <c r="N2034"/>
      <c r="O2034"/>
      <c r="AD2034"/>
      <c r="AE2034"/>
    </row>
    <row r="2035" spans="14:31" x14ac:dyDescent="0.3">
      <c r="N2035"/>
      <c r="O2035"/>
      <c r="AD2035"/>
      <c r="AE2035"/>
    </row>
    <row r="2036" spans="14:31" x14ac:dyDescent="0.3">
      <c r="N2036"/>
      <c r="O2036"/>
      <c r="AD2036"/>
      <c r="AE2036"/>
    </row>
    <row r="2037" spans="14:31" x14ac:dyDescent="0.3">
      <c r="N2037"/>
      <c r="O2037"/>
      <c r="AD2037"/>
      <c r="AE2037"/>
    </row>
    <row r="2038" spans="14:31" x14ac:dyDescent="0.3">
      <c r="N2038"/>
      <c r="O2038"/>
      <c r="AD2038"/>
      <c r="AE2038"/>
    </row>
    <row r="2039" spans="14:31" x14ac:dyDescent="0.3">
      <c r="N2039"/>
      <c r="O2039"/>
      <c r="AD2039"/>
      <c r="AE2039"/>
    </row>
    <row r="2040" spans="14:31" x14ac:dyDescent="0.3">
      <c r="N2040"/>
      <c r="O2040"/>
      <c r="AD2040"/>
      <c r="AE2040"/>
    </row>
    <row r="2041" spans="14:31" x14ac:dyDescent="0.3">
      <c r="N2041"/>
      <c r="O2041"/>
      <c r="AD2041"/>
      <c r="AE2041"/>
    </row>
    <row r="2042" spans="14:31" x14ac:dyDescent="0.3">
      <c r="N2042"/>
      <c r="O2042"/>
      <c r="AD2042"/>
      <c r="AE2042"/>
    </row>
    <row r="2043" spans="14:31" x14ac:dyDescent="0.3">
      <c r="N2043"/>
      <c r="O2043"/>
      <c r="AD2043"/>
      <c r="AE2043"/>
    </row>
    <row r="2044" spans="14:31" x14ac:dyDescent="0.3">
      <c r="N2044"/>
      <c r="O2044"/>
      <c r="AD2044"/>
      <c r="AE2044"/>
    </row>
    <row r="2045" spans="14:31" x14ac:dyDescent="0.3">
      <c r="N2045"/>
      <c r="O2045"/>
      <c r="AD2045"/>
      <c r="AE2045"/>
    </row>
    <row r="2046" spans="14:31" x14ac:dyDescent="0.3">
      <c r="N2046"/>
      <c r="O2046"/>
      <c r="AD2046"/>
      <c r="AE2046"/>
    </row>
    <row r="2047" spans="14:31" x14ac:dyDescent="0.3">
      <c r="N2047"/>
      <c r="O2047"/>
      <c r="AD2047"/>
      <c r="AE2047"/>
    </row>
    <row r="2048" spans="14:31" x14ac:dyDescent="0.3">
      <c r="N2048"/>
      <c r="O2048"/>
      <c r="AD2048"/>
      <c r="AE2048"/>
    </row>
    <row r="2049" spans="14:31" x14ac:dyDescent="0.3">
      <c r="N2049"/>
      <c r="O2049"/>
      <c r="AD2049"/>
      <c r="AE2049"/>
    </row>
    <row r="2050" spans="14:31" x14ac:dyDescent="0.3">
      <c r="N2050"/>
      <c r="O2050"/>
      <c r="AD2050"/>
      <c r="AE2050"/>
    </row>
    <row r="2051" spans="14:31" x14ac:dyDescent="0.3">
      <c r="N2051"/>
      <c r="O2051"/>
      <c r="AD2051"/>
      <c r="AE2051"/>
    </row>
    <row r="2052" spans="14:31" x14ac:dyDescent="0.3">
      <c r="N2052"/>
      <c r="O2052"/>
      <c r="AD2052"/>
      <c r="AE2052"/>
    </row>
    <row r="2053" spans="14:31" x14ac:dyDescent="0.3">
      <c r="N2053"/>
      <c r="O2053"/>
      <c r="AD2053"/>
      <c r="AE2053"/>
    </row>
    <row r="2054" spans="14:31" x14ac:dyDescent="0.3">
      <c r="N2054"/>
      <c r="O2054"/>
      <c r="AD2054"/>
      <c r="AE2054"/>
    </row>
    <row r="2055" spans="14:31" x14ac:dyDescent="0.3">
      <c r="N2055"/>
      <c r="O2055"/>
      <c r="AD2055"/>
      <c r="AE2055"/>
    </row>
    <row r="2056" spans="14:31" x14ac:dyDescent="0.3">
      <c r="N2056"/>
      <c r="O2056"/>
      <c r="AD2056"/>
      <c r="AE2056"/>
    </row>
    <row r="2057" spans="14:31" x14ac:dyDescent="0.3">
      <c r="N2057"/>
      <c r="O2057"/>
      <c r="AD2057"/>
      <c r="AE2057"/>
    </row>
    <row r="2058" spans="14:31" x14ac:dyDescent="0.3">
      <c r="N2058"/>
      <c r="O2058"/>
      <c r="AD2058"/>
      <c r="AE2058"/>
    </row>
    <row r="2059" spans="14:31" x14ac:dyDescent="0.3">
      <c r="N2059"/>
      <c r="O2059"/>
      <c r="AD2059"/>
      <c r="AE2059"/>
    </row>
    <row r="2060" spans="14:31" x14ac:dyDescent="0.3">
      <c r="N2060"/>
      <c r="O2060"/>
      <c r="AD2060"/>
      <c r="AE2060"/>
    </row>
    <row r="2061" spans="14:31" x14ac:dyDescent="0.3">
      <c r="N2061"/>
      <c r="O2061"/>
      <c r="AD2061"/>
      <c r="AE2061"/>
    </row>
    <row r="2062" spans="14:31" x14ac:dyDescent="0.3">
      <c r="N2062"/>
      <c r="O2062"/>
      <c r="AD2062"/>
      <c r="AE2062"/>
    </row>
    <row r="2063" spans="14:31" x14ac:dyDescent="0.3">
      <c r="N2063"/>
      <c r="O2063"/>
      <c r="AD2063"/>
      <c r="AE2063"/>
    </row>
    <row r="2064" spans="14:31" x14ac:dyDescent="0.3">
      <c r="N2064"/>
      <c r="O2064"/>
      <c r="AD2064"/>
      <c r="AE2064"/>
    </row>
    <row r="2065" spans="14:31" x14ac:dyDescent="0.3">
      <c r="N2065"/>
      <c r="O2065"/>
      <c r="AD2065"/>
      <c r="AE2065"/>
    </row>
    <row r="2066" spans="14:31" x14ac:dyDescent="0.3">
      <c r="N2066"/>
      <c r="O2066"/>
      <c r="AD2066"/>
      <c r="AE2066"/>
    </row>
    <row r="2067" spans="14:31" x14ac:dyDescent="0.3">
      <c r="N2067"/>
      <c r="O2067"/>
      <c r="AD2067"/>
      <c r="AE2067"/>
    </row>
    <row r="2068" spans="14:31" x14ac:dyDescent="0.3">
      <c r="N2068"/>
      <c r="O2068"/>
      <c r="AD2068"/>
      <c r="AE2068"/>
    </row>
    <row r="2069" spans="14:31" x14ac:dyDescent="0.3">
      <c r="N2069"/>
      <c r="O2069"/>
      <c r="AD2069"/>
      <c r="AE2069"/>
    </row>
    <row r="2070" spans="14:31" x14ac:dyDescent="0.3">
      <c r="N2070"/>
      <c r="O2070"/>
      <c r="AD2070"/>
      <c r="AE2070"/>
    </row>
    <row r="2071" spans="14:31" x14ac:dyDescent="0.3">
      <c r="N2071"/>
      <c r="O2071"/>
      <c r="AD2071"/>
      <c r="AE2071"/>
    </row>
    <row r="2072" spans="14:31" x14ac:dyDescent="0.3">
      <c r="N2072"/>
      <c r="O2072"/>
      <c r="AD2072"/>
      <c r="AE2072"/>
    </row>
    <row r="2073" spans="14:31" x14ac:dyDescent="0.3">
      <c r="N2073"/>
      <c r="O2073"/>
      <c r="AD2073"/>
      <c r="AE2073"/>
    </row>
    <row r="2074" spans="14:31" x14ac:dyDescent="0.3">
      <c r="N2074"/>
      <c r="O2074"/>
      <c r="AD2074"/>
      <c r="AE2074"/>
    </row>
    <row r="2075" spans="14:31" x14ac:dyDescent="0.3">
      <c r="N2075"/>
      <c r="O2075"/>
      <c r="AD2075"/>
      <c r="AE2075"/>
    </row>
    <row r="2076" spans="14:31" x14ac:dyDescent="0.3">
      <c r="N2076"/>
      <c r="O2076"/>
      <c r="AD2076"/>
      <c r="AE2076"/>
    </row>
    <row r="2077" spans="14:31" x14ac:dyDescent="0.3">
      <c r="N2077"/>
      <c r="O2077"/>
      <c r="AD2077"/>
      <c r="AE2077"/>
    </row>
    <row r="2078" spans="14:31" x14ac:dyDescent="0.3">
      <c r="N2078"/>
      <c r="O2078"/>
      <c r="AD2078"/>
      <c r="AE2078"/>
    </row>
    <row r="2079" spans="14:31" x14ac:dyDescent="0.3">
      <c r="N2079"/>
      <c r="O2079"/>
      <c r="AD2079"/>
      <c r="AE2079"/>
    </row>
    <row r="2080" spans="14:31" x14ac:dyDescent="0.3">
      <c r="N2080"/>
      <c r="O2080"/>
      <c r="AD2080"/>
      <c r="AE2080"/>
    </row>
    <row r="2081" spans="14:31" x14ac:dyDescent="0.3">
      <c r="N2081"/>
      <c r="O2081"/>
      <c r="AD2081"/>
      <c r="AE2081"/>
    </row>
    <row r="2082" spans="14:31" x14ac:dyDescent="0.3">
      <c r="N2082"/>
      <c r="O2082"/>
      <c r="AD2082"/>
      <c r="AE2082"/>
    </row>
    <row r="2083" spans="14:31" x14ac:dyDescent="0.3">
      <c r="N2083"/>
      <c r="O2083"/>
      <c r="AD2083"/>
      <c r="AE2083"/>
    </row>
    <row r="2084" spans="14:31" x14ac:dyDescent="0.3">
      <c r="N2084"/>
      <c r="O2084"/>
      <c r="AD2084"/>
      <c r="AE2084"/>
    </row>
    <row r="2085" spans="14:31" x14ac:dyDescent="0.3">
      <c r="N2085"/>
      <c r="O2085"/>
      <c r="AD2085"/>
      <c r="AE2085"/>
    </row>
    <row r="2086" spans="14:31" x14ac:dyDescent="0.3">
      <c r="N2086"/>
      <c r="O2086"/>
      <c r="AD2086"/>
      <c r="AE2086"/>
    </row>
    <row r="2087" spans="14:31" x14ac:dyDescent="0.3">
      <c r="N2087"/>
      <c r="O2087"/>
      <c r="AD2087"/>
      <c r="AE2087"/>
    </row>
    <row r="2088" spans="14:31" x14ac:dyDescent="0.3">
      <c r="N2088"/>
      <c r="O2088"/>
      <c r="AD2088"/>
      <c r="AE2088"/>
    </row>
    <row r="2089" spans="14:31" x14ac:dyDescent="0.3">
      <c r="N2089"/>
      <c r="O2089"/>
      <c r="AD2089"/>
      <c r="AE2089"/>
    </row>
    <row r="2090" spans="14:31" x14ac:dyDescent="0.3">
      <c r="N2090"/>
      <c r="O2090"/>
      <c r="AD2090"/>
      <c r="AE2090"/>
    </row>
    <row r="2091" spans="14:31" x14ac:dyDescent="0.3">
      <c r="N2091"/>
      <c r="O2091"/>
      <c r="AD2091"/>
      <c r="AE2091"/>
    </row>
    <row r="2092" spans="14:31" x14ac:dyDescent="0.3">
      <c r="N2092"/>
      <c r="O2092"/>
      <c r="AD2092"/>
      <c r="AE2092"/>
    </row>
    <row r="2093" spans="14:31" x14ac:dyDescent="0.3">
      <c r="N2093"/>
      <c r="O2093"/>
      <c r="AD2093"/>
      <c r="AE2093"/>
    </row>
    <row r="2094" spans="14:31" x14ac:dyDescent="0.3">
      <c r="N2094"/>
      <c r="O2094"/>
      <c r="AD2094"/>
      <c r="AE2094"/>
    </row>
    <row r="2095" spans="14:31" x14ac:dyDescent="0.3">
      <c r="N2095"/>
      <c r="O2095"/>
      <c r="AD2095"/>
      <c r="AE2095"/>
    </row>
    <row r="2096" spans="14:31" x14ac:dyDescent="0.3">
      <c r="N2096"/>
      <c r="O2096"/>
      <c r="AD2096"/>
      <c r="AE2096"/>
    </row>
    <row r="2097" spans="14:31" x14ac:dyDescent="0.3">
      <c r="N2097"/>
      <c r="O2097"/>
      <c r="AD2097"/>
      <c r="AE2097"/>
    </row>
    <row r="2098" spans="14:31" x14ac:dyDescent="0.3">
      <c r="N2098"/>
      <c r="O2098"/>
      <c r="AD2098"/>
      <c r="AE2098"/>
    </row>
    <row r="2099" spans="14:31" x14ac:dyDescent="0.3">
      <c r="N2099"/>
      <c r="O2099"/>
      <c r="AD2099"/>
      <c r="AE2099"/>
    </row>
    <row r="2100" spans="14:31" x14ac:dyDescent="0.3">
      <c r="N2100"/>
      <c r="O2100"/>
      <c r="AD2100"/>
      <c r="AE2100"/>
    </row>
    <row r="2101" spans="14:31" x14ac:dyDescent="0.3">
      <c r="N2101"/>
      <c r="O2101"/>
      <c r="AD2101"/>
      <c r="AE2101"/>
    </row>
    <row r="2102" spans="14:31" x14ac:dyDescent="0.3">
      <c r="N2102"/>
      <c r="O2102"/>
      <c r="AD2102"/>
      <c r="AE2102"/>
    </row>
    <row r="2103" spans="14:31" x14ac:dyDescent="0.3">
      <c r="N2103"/>
      <c r="O2103"/>
      <c r="AD2103"/>
      <c r="AE2103"/>
    </row>
    <row r="2104" spans="14:31" x14ac:dyDescent="0.3">
      <c r="N2104"/>
      <c r="O2104"/>
      <c r="AD2104"/>
      <c r="AE2104"/>
    </row>
    <row r="2105" spans="14:31" x14ac:dyDescent="0.3">
      <c r="N2105"/>
      <c r="O2105"/>
      <c r="AD2105"/>
      <c r="AE2105"/>
    </row>
    <row r="2106" spans="14:31" x14ac:dyDescent="0.3">
      <c r="N2106"/>
      <c r="O2106"/>
      <c r="AD2106"/>
      <c r="AE2106"/>
    </row>
    <row r="2107" spans="14:31" x14ac:dyDescent="0.3">
      <c r="N2107"/>
      <c r="O2107"/>
      <c r="AD2107"/>
      <c r="AE2107"/>
    </row>
    <row r="2108" spans="14:31" x14ac:dyDescent="0.3">
      <c r="N2108"/>
      <c r="O2108"/>
      <c r="AD2108"/>
      <c r="AE2108"/>
    </row>
    <row r="2109" spans="14:31" x14ac:dyDescent="0.3">
      <c r="N2109"/>
      <c r="O2109"/>
      <c r="AD2109"/>
      <c r="AE2109"/>
    </row>
    <row r="2110" spans="14:31" x14ac:dyDescent="0.3">
      <c r="N2110"/>
      <c r="O2110"/>
      <c r="AD2110"/>
      <c r="AE2110"/>
    </row>
    <row r="2111" spans="14:31" x14ac:dyDescent="0.3">
      <c r="N2111"/>
      <c r="O2111"/>
      <c r="AD2111"/>
      <c r="AE2111"/>
    </row>
    <row r="2112" spans="14:31" x14ac:dyDescent="0.3">
      <c r="N2112"/>
      <c r="O2112"/>
      <c r="AD2112"/>
      <c r="AE2112"/>
    </row>
    <row r="2113" spans="14:31" x14ac:dyDescent="0.3">
      <c r="N2113"/>
      <c r="O2113"/>
      <c r="AD2113"/>
      <c r="AE2113"/>
    </row>
    <row r="2114" spans="14:31" x14ac:dyDescent="0.3">
      <c r="N2114"/>
      <c r="O2114"/>
      <c r="AD2114"/>
      <c r="AE2114"/>
    </row>
    <row r="2115" spans="14:31" x14ac:dyDescent="0.3">
      <c r="N2115"/>
      <c r="O2115"/>
      <c r="AD2115"/>
      <c r="AE2115"/>
    </row>
    <row r="2116" spans="14:31" x14ac:dyDescent="0.3">
      <c r="N2116"/>
      <c r="O2116"/>
      <c r="AD2116"/>
      <c r="AE2116"/>
    </row>
    <row r="2117" spans="14:31" x14ac:dyDescent="0.3">
      <c r="N2117"/>
      <c r="O2117"/>
      <c r="AD2117"/>
      <c r="AE2117"/>
    </row>
    <row r="2118" spans="14:31" x14ac:dyDescent="0.3">
      <c r="N2118"/>
      <c r="O2118"/>
      <c r="AD2118"/>
      <c r="AE2118"/>
    </row>
    <row r="2119" spans="14:31" x14ac:dyDescent="0.3">
      <c r="N2119"/>
      <c r="O2119"/>
      <c r="AD2119"/>
      <c r="AE2119"/>
    </row>
    <row r="2120" spans="14:31" x14ac:dyDescent="0.3">
      <c r="N2120"/>
      <c r="O2120"/>
      <c r="AD2120"/>
      <c r="AE2120"/>
    </row>
    <row r="2121" spans="14:31" x14ac:dyDescent="0.3">
      <c r="N2121"/>
      <c r="O2121"/>
      <c r="AD2121"/>
      <c r="AE2121"/>
    </row>
    <row r="2122" spans="14:31" x14ac:dyDescent="0.3">
      <c r="N2122"/>
      <c r="O2122"/>
      <c r="AD2122"/>
      <c r="AE2122"/>
    </row>
    <row r="2123" spans="14:31" x14ac:dyDescent="0.3">
      <c r="N2123"/>
      <c r="O2123"/>
      <c r="AD2123"/>
      <c r="AE2123"/>
    </row>
    <row r="2124" spans="14:31" x14ac:dyDescent="0.3">
      <c r="N2124"/>
      <c r="O2124"/>
      <c r="AD2124"/>
      <c r="AE2124"/>
    </row>
    <row r="2125" spans="14:31" x14ac:dyDescent="0.3">
      <c r="N2125"/>
      <c r="O2125"/>
      <c r="AD2125"/>
      <c r="AE2125"/>
    </row>
    <row r="2126" spans="14:31" x14ac:dyDescent="0.3">
      <c r="N2126"/>
      <c r="O2126"/>
      <c r="AD2126"/>
      <c r="AE2126"/>
    </row>
    <row r="2127" spans="14:31" x14ac:dyDescent="0.3">
      <c r="N2127"/>
      <c r="O2127"/>
      <c r="AD2127"/>
      <c r="AE2127"/>
    </row>
    <row r="2128" spans="14:31" x14ac:dyDescent="0.3">
      <c r="N2128"/>
      <c r="O2128"/>
      <c r="AD2128"/>
      <c r="AE2128"/>
    </row>
    <row r="2129" spans="14:31" x14ac:dyDescent="0.3">
      <c r="N2129"/>
      <c r="O2129"/>
      <c r="AD2129"/>
      <c r="AE2129"/>
    </row>
    <row r="2130" spans="14:31" x14ac:dyDescent="0.3">
      <c r="N2130"/>
      <c r="O2130"/>
      <c r="AD2130"/>
      <c r="AE2130"/>
    </row>
    <row r="2131" spans="14:31" x14ac:dyDescent="0.3">
      <c r="N2131"/>
      <c r="O2131"/>
      <c r="AD2131"/>
      <c r="AE2131"/>
    </row>
    <row r="2132" spans="14:31" x14ac:dyDescent="0.3">
      <c r="N2132"/>
      <c r="O2132"/>
      <c r="AD2132"/>
      <c r="AE2132"/>
    </row>
    <row r="2133" spans="14:31" x14ac:dyDescent="0.3">
      <c r="N2133"/>
      <c r="O2133"/>
      <c r="AD2133"/>
      <c r="AE2133"/>
    </row>
    <row r="2134" spans="14:31" x14ac:dyDescent="0.3">
      <c r="N2134"/>
      <c r="O2134"/>
      <c r="AD2134"/>
      <c r="AE2134"/>
    </row>
    <row r="2135" spans="14:31" x14ac:dyDescent="0.3">
      <c r="N2135"/>
      <c r="O2135"/>
      <c r="AD2135"/>
      <c r="AE2135"/>
    </row>
    <row r="2136" spans="14:31" x14ac:dyDescent="0.3">
      <c r="N2136"/>
      <c r="O2136"/>
      <c r="AD2136"/>
      <c r="AE2136"/>
    </row>
    <row r="2137" spans="14:31" x14ac:dyDescent="0.3">
      <c r="N2137"/>
      <c r="O2137"/>
      <c r="AD2137"/>
      <c r="AE2137"/>
    </row>
    <row r="2138" spans="14:31" x14ac:dyDescent="0.3">
      <c r="N2138"/>
      <c r="O2138"/>
      <c r="AD2138"/>
      <c r="AE2138"/>
    </row>
    <row r="2139" spans="14:31" x14ac:dyDescent="0.3">
      <c r="N2139"/>
      <c r="O2139"/>
      <c r="AD2139"/>
      <c r="AE2139"/>
    </row>
    <row r="2140" spans="14:31" x14ac:dyDescent="0.3">
      <c r="N2140"/>
      <c r="O2140"/>
      <c r="AD2140"/>
      <c r="AE2140"/>
    </row>
    <row r="2141" spans="14:31" x14ac:dyDescent="0.3">
      <c r="N2141"/>
      <c r="O2141"/>
      <c r="AD2141"/>
      <c r="AE2141"/>
    </row>
    <row r="2142" spans="14:31" x14ac:dyDescent="0.3">
      <c r="N2142"/>
      <c r="O2142"/>
      <c r="AD2142"/>
      <c r="AE2142"/>
    </row>
    <row r="2143" spans="14:31" x14ac:dyDescent="0.3">
      <c r="N2143"/>
      <c r="O2143"/>
      <c r="AD2143"/>
      <c r="AE2143"/>
    </row>
    <row r="2144" spans="14:31" x14ac:dyDescent="0.3">
      <c r="N2144"/>
      <c r="O2144"/>
      <c r="AD2144"/>
      <c r="AE2144"/>
    </row>
    <row r="2145" spans="14:31" x14ac:dyDescent="0.3">
      <c r="N2145"/>
      <c r="O2145"/>
      <c r="AD2145"/>
      <c r="AE2145"/>
    </row>
    <row r="2146" spans="14:31" x14ac:dyDescent="0.3">
      <c r="N2146"/>
      <c r="O2146"/>
      <c r="AD2146"/>
      <c r="AE2146"/>
    </row>
    <row r="2147" spans="14:31" x14ac:dyDescent="0.3">
      <c r="N2147"/>
      <c r="O2147"/>
      <c r="AD2147"/>
      <c r="AE2147"/>
    </row>
    <row r="2148" spans="14:31" x14ac:dyDescent="0.3">
      <c r="N2148"/>
      <c r="O2148"/>
      <c r="AD2148"/>
      <c r="AE2148"/>
    </row>
    <row r="2149" spans="14:31" x14ac:dyDescent="0.3">
      <c r="N2149"/>
      <c r="O2149"/>
      <c r="AD2149"/>
      <c r="AE2149"/>
    </row>
    <row r="2150" spans="14:31" x14ac:dyDescent="0.3">
      <c r="N2150"/>
      <c r="O2150"/>
      <c r="AD2150"/>
      <c r="AE2150"/>
    </row>
    <row r="2151" spans="14:31" x14ac:dyDescent="0.3">
      <c r="N2151"/>
      <c r="O2151"/>
      <c r="AD2151"/>
      <c r="AE2151"/>
    </row>
    <row r="2152" spans="14:31" x14ac:dyDescent="0.3">
      <c r="N2152"/>
      <c r="O2152"/>
      <c r="AD2152"/>
      <c r="AE2152"/>
    </row>
    <row r="2153" spans="14:31" x14ac:dyDescent="0.3">
      <c r="N2153"/>
      <c r="O2153"/>
      <c r="AD2153"/>
      <c r="AE2153"/>
    </row>
    <row r="2154" spans="14:31" x14ac:dyDescent="0.3">
      <c r="N2154"/>
      <c r="O2154"/>
      <c r="AD2154"/>
      <c r="AE2154"/>
    </row>
    <row r="2155" spans="14:31" x14ac:dyDescent="0.3">
      <c r="N2155"/>
      <c r="O2155"/>
      <c r="AD2155"/>
      <c r="AE2155"/>
    </row>
    <row r="2156" spans="14:31" x14ac:dyDescent="0.3">
      <c r="N2156"/>
      <c r="O2156"/>
      <c r="AD2156"/>
      <c r="AE2156"/>
    </row>
    <row r="2157" spans="14:31" x14ac:dyDescent="0.3">
      <c r="N2157"/>
      <c r="O2157"/>
      <c r="AD2157"/>
      <c r="AE2157"/>
    </row>
    <row r="2158" spans="14:31" x14ac:dyDescent="0.3">
      <c r="N2158"/>
      <c r="O2158"/>
      <c r="AD2158"/>
      <c r="AE2158"/>
    </row>
    <row r="2159" spans="14:31" x14ac:dyDescent="0.3">
      <c r="N2159"/>
      <c r="O2159"/>
      <c r="AD2159"/>
      <c r="AE2159"/>
    </row>
    <row r="2160" spans="14:31" x14ac:dyDescent="0.3">
      <c r="N2160"/>
      <c r="O2160"/>
      <c r="AD2160"/>
      <c r="AE2160"/>
    </row>
    <row r="2161" spans="14:31" x14ac:dyDescent="0.3">
      <c r="N2161"/>
      <c r="O2161"/>
      <c r="AD2161"/>
      <c r="AE2161"/>
    </row>
    <row r="2162" spans="14:31" x14ac:dyDescent="0.3">
      <c r="N2162"/>
      <c r="O2162"/>
      <c r="AD2162"/>
      <c r="AE2162"/>
    </row>
    <row r="2163" spans="14:31" x14ac:dyDescent="0.3">
      <c r="N2163"/>
      <c r="O2163"/>
      <c r="AD2163"/>
      <c r="AE2163"/>
    </row>
    <row r="2164" spans="14:31" x14ac:dyDescent="0.3">
      <c r="N2164"/>
      <c r="O2164"/>
      <c r="AD2164"/>
      <c r="AE2164"/>
    </row>
    <row r="2165" spans="14:31" x14ac:dyDescent="0.3">
      <c r="N2165"/>
      <c r="O2165"/>
      <c r="AD2165"/>
      <c r="AE2165"/>
    </row>
    <row r="2166" spans="14:31" x14ac:dyDescent="0.3">
      <c r="N2166"/>
      <c r="O2166"/>
      <c r="AD2166"/>
      <c r="AE2166"/>
    </row>
    <row r="2167" spans="14:31" x14ac:dyDescent="0.3">
      <c r="N2167"/>
      <c r="O2167"/>
      <c r="AD2167"/>
      <c r="AE2167"/>
    </row>
    <row r="2168" spans="14:31" x14ac:dyDescent="0.3">
      <c r="N2168"/>
      <c r="O2168"/>
      <c r="AD2168"/>
      <c r="AE2168"/>
    </row>
    <row r="2169" spans="14:31" x14ac:dyDescent="0.3">
      <c r="N2169"/>
      <c r="O2169"/>
      <c r="AD2169"/>
      <c r="AE2169"/>
    </row>
    <row r="2170" spans="14:31" x14ac:dyDescent="0.3">
      <c r="N2170"/>
      <c r="O2170"/>
      <c r="AD2170"/>
      <c r="AE2170"/>
    </row>
    <row r="2171" spans="14:31" x14ac:dyDescent="0.3">
      <c r="N2171"/>
      <c r="O2171"/>
      <c r="AD2171"/>
      <c r="AE2171"/>
    </row>
    <row r="2172" spans="14:31" x14ac:dyDescent="0.3">
      <c r="N2172"/>
      <c r="O2172"/>
      <c r="AD2172"/>
      <c r="AE2172"/>
    </row>
    <row r="2173" spans="14:31" x14ac:dyDescent="0.3">
      <c r="N2173"/>
      <c r="O2173"/>
      <c r="AD2173"/>
      <c r="AE2173"/>
    </row>
    <row r="2174" spans="14:31" x14ac:dyDescent="0.3">
      <c r="N2174"/>
      <c r="O2174"/>
      <c r="AD2174"/>
      <c r="AE2174"/>
    </row>
    <row r="2175" spans="14:31" x14ac:dyDescent="0.3">
      <c r="N2175"/>
      <c r="O2175"/>
      <c r="AD2175"/>
      <c r="AE2175"/>
    </row>
    <row r="2176" spans="14:31" x14ac:dyDescent="0.3">
      <c r="N2176"/>
      <c r="O2176"/>
      <c r="AD2176"/>
      <c r="AE2176"/>
    </row>
    <row r="2177" spans="14:31" x14ac:dyDescent="0.3">
      <c r="N2177"/>
      <c r="O2177"/>
      <c r="AD2177"/>
      <c r="AE2177"/>
    </row>
    <row r="2178" spans="14:31" x14ac:dyDescent="0.3">
      <c r="N2178"/>
      <c r="O2178"/>
      <c r="AD2178"/>
      <c r="AE2178"/>
    </row>
    <row r="2179" spans="14:31" x14ac:dyDescent="0.3">
      <c r="N2179"/>
      <c r="O2179"/>
      <c r="AD2179"/>
      <c r="AE2179"/>
    </row>
    <row r="2180" spans="14:31" x14ac:dyDescent="0.3">
      <c r="N2180"/>
      <c r="O2180"/>
      <c r="AD2180"/>
      <c r="AE2180"/>
    </row>
    <row r="2181" spans="14:31" x14ac:dyDescent="0.3">
      <c r="N2181"/>
      <c r="O2181"/>
      <c r="AD2181"/>
      <c r="AE2181"/>
    </row>
    <row r="2182" spans="14:31" x14ac:dyDescent="0.3">
      <c r="N2182"/>
      <c r="O2182"/>
      <c r="AD2182"/>
      <c r="AE2182"/>
    </row>
    <row r="2183" spans="14:31" x14ac:dyDescent="0.3">
      <c r="N2183"/>
      <c r="O2183"/>
      <c r="AD2183"/>
      <c r="AE2183"/>
    </row>
    <row r="2184" spans="14:31" x14ac:dyDescent="0.3">
      <c r="N2184"/>
      <c r="O2184"/>
      <c r="AD2184"/>
      <c r="AE2184"/>
    </row>
    <row r="2185" spans="14:31" x14ac:dyDescent="0.3">
      <c r="N2185"/>
      <c r="O2185"/>
      <c r="AD2185"/>
      <c r="AE2185"/>
    </row>
    <row r="2186" spans="14:31" x14ac:dyDescent="0.3">
      <c r="N2186"/>
      <c r="O2186"/>
      <c r="AD2186"/>
      <c r="AE2186"/>
    </row>
    <row r="2187" spans="14:31" x14ac:dyDescent="0.3">
      <c r="N2187"/>
      <c r="O2187"/>
      <c r="AD2187"/>
      <c r="AE2187"/>
    </row>
    <row r="2188" spans="14:31" x14ac:dyDescent="0.3">
      <c r="N2188"/>
      <c r="O2188"/>
      <c r="AD2188"/>
      <c r="AE2188"/>
    </row>
    <row r="2189" spans="14:31" x14ac:dyDescent="0.3">
      <c r="N2189"/>
      <c r="O2189"/>
      <c r="AD2189"/>
      <c r="AE2189"/>
    </row>
    <row r="2190" spans="14:31" x14ac:dyDescent="0.3">
      <c r="N2190"/>
      <c r="O2190"/>
      <c r="AD2190"/>
      <c r="AE2190"/>
    </row>
    <row r="2191" spans="14:31" x14ac:dyDescent="0.3">
      <c r="N2191"/>
      <c r="O2191"/>
      <c r="AD2191"/>
      <c r="AE2191"/>
    </row>
    <row r="2192" spans="14:31" x14ac:dyDescent="0.3">
      <c r="N2192"/>
      <c r="O2192"/>
      <c r="AD2192"/>
      <c r="AE2192"/>
    </row>
    <row r="2193" spans="14:31" x14ac:dyDescent="0.3">
      <c r="N2193"/>
      <c r="O2193"/>
      <c r="AD2193"/>
      <c r="AE2193"/>
    </row>
    <row r="2194" spans="14:31" x14ac:dyDescent="0.3">
      <c r="N2194"/>
      <c r="O2194"/>
      <c r="AD2194"/>
      <c r="AE2194"/>
    </row>
    <row r="2195" spans="14:31" x14ac:dyDescent="0.3">
      <c r="N2195"/>
      <c r="O2195"/>
      <c r="AD2195"/>
      <c r="AE2195"/>
    </row>
    <row r="2196" spans="14:31" x14ac:dyDescent="0.3">
      <c r="N2196"/>
      <c r="O2196"/>
      <c r="AD2196"/>
      <c r="AE2196"/>
    </row>
    <row r="2197" spans="14:31" x14ac:dyDescent="0.3">
      <c r="N2197"/>
      <c r="O2197"/>
      <c r="AD2197"/>
      <c r="AE2197"/>
    </row>
    <row r="2198" spans="14:31" x14ac:dyDescent="0.3">
      <c r="N2198"/>
      <c r="O2198"/>
      <c r="AD2198"/>
      <c r="AE2198"/>
    </row>
    <row r="2199" spans="14:31" x14ac:dyDescent="0.3">
      <c r="N2199"/>
      <c r="O2199"/>
      <c r="AD2199"/>
      <c r="AE2199"/>
    </row>
    <row r="2200" spans="14:31" x14ac:dyDescent="0.3">
      <c r="N2200"/>
      <c r="O2200"/>
      <c r="AD2200"/>
      <c r="AE2200"/>
    </row>
    <row r="2201" spans="14:31" x14ac:dyDescent="0.3">
      <c r="N2201"/>
      <c r="O2201"/>
      <c r="AD2201"/>
      <c r="AE2201"/>
    </row>
    <row r="2202" spans="14:31" x14ac:dyDescent="0.3">
      <c r="N2202"/>
      <c r="O2202"/>
      <c r="AD2202"/>
      <c r="AE2202"/>
    </row>
    <row r="2203" spans="14:31" x14ac:dyDescent="0.3">
      <c r="N2203"/>
      <c r="O2203"/>
      <c r="AD2203"/>
      <c r="AE2203"/>
    </row>
    <row r="2204" spans="14:31" x14ac:dyDescent="0.3">
      <c r="N2204"/>
      <c r="O2204"/>
      <c r="AD2204"/>
      <c r="AE2204"/>
    </row>
    <row r="2205" spans="14:31" x14ac:dyDescent="0.3">
      <c r="N2205"/>
      <c r="O2205"/>
      <c r="AD2205"/>
      <c r="AE2205"/>
    </row>
    <row r="2206" spans="14:31" x14ac:dyDescent="0.3">
      <c r="N2206"/>
      <c r="O2206"/>
      <c r="AD2206"/>
      <c r="AE2206"/>
    </row>
    <row r="2207" spans="14:31" x14ac:dyDescent="0.3">
      <c r="N2207"/>
      <c r="O2207"/>
      <c r="AD2207"/>
      <c r="AE2207"/>
    </row>
    <row r="2208" spans="14:31" x14ac:dyDescent="0.3">
      <c r="N2208"/>
      <c r="O2208"/>
      <c r="AD2208"/>
      <c r="AE2208"/>
    </row>
    <row r="2209" spans="14:31" x14ac:dyDescent="0.3">
      <c r="N2209"/>
      <c r="O2209"/>
      <c r="AD2209"/>
      <c r="AE2209"/>
    </row>
    <row r="2210" spans="14:31" x14ac:dyDescent="0.3">
      <c r="N2210"/>
      <c r="O2210"/>
      <c r="AD2210"/>
      <c r="AE2210"/>
    </row>
    <row r="2211" spans="14:31" x14ac:dyDescent="0.3">
      <c r="N2211"/>
      <c r="O2211"/>
      <c r="AD2211"/>
      <c r="AE2211"/>
    </row>
    <row r="2212" spans="14:31" x14ac:dyDescent="0.3">
      <c r="N2212"/>
      <c r="O2212"/>
      <c r="AD2212"/>
      <c r="AE2212"/>
    </row>
    <row r="2213" spans="14:31" x14ac:dyDescent="0.3">
      <c r="N2213"/>
      <c r="O2213"/>
      <c r="AD2213"/>
      <c r="AE2213"/>
    </row>
    <row r="2214" spans="14:31" x14ac:dyDescent="0.3">
      <c r="N2214"/>
      <c r="O2214"/>
      <c r="AD2214"/>
      <c r="AE2214"/>
    </row>
    <row r="2215" spans="14:31" x14ac:dyDescent="0.3">
      <c r="N2215"/>
      <c r="O2215"/>
      <c r="AD2215"/>
      <c r="AE2215"/>
    </row>
    <row r="2216" spans="14:31" x14ac:dyDescent="0.3">
      <c r="N2216"/>
      <c r="O2216"/>
      <c r="AD2216"/>
      <c r="AE2216"/>
    </row>
    <row r="2217" spans="14:31" x14ac:dyDescent="0.3">
      <c r="N2217"/>
      <c r="O2217"/>
      <c r="AD2217"/>
      <c r="AE2217"/>
    </row>
    <row r="2218" spans="14:31" x14ac:dyDescent="0.3">
      <c r="N2218"/>
      <c r="O2218"/>
      <c r="AD2218"/>
      <c r="AE2218"/>
    </row>
    <row r="2219" spans="14:31" x14ac:dyDescent="0.3">
      <c r="N2219"/>
      <c r="O2219"/>
      <c r="AD2219"/>
      <c r="AE2219"/>
    </row>
    <row r="2220" spans="14:31" x14ac:dyDescent="0.3">
      <c r="N2220"/>
      <c r="O2220"/>
      <c r="AD2220"/>
      <c r="AE2220"/>
    </row>
    <row r="2221" spans="14:31" x14ac:dyDescent="0.3">
      <c r="N2221"/>
      <c r="O2221"/>
      <c r="AD2221"/>
      <c r="AE2221"/>
    </row>
    <row r="2222" spans="14:31" x14ac:dyDescent="0.3">
      <c r="N2222"/>
      <c r="O2222"/>
      <c r="AD2222"/>
      <c r="AE2222"/>
    </row>
    <row r="2223" spans="14:31" x14ac:dyDescent="0.3">
      <c r="N2223"/>
      <c r="O2223"/>
      <c r="AD2223"/>
      <c r="AE2223"/>
    </row>
    <row r="2224" spans="14:31" x14ac:dyDescent="0.3">
      <c r="N2224"/>
      <c r="O2224"/>
      <c r="AD2224"/>
      <c r="AE2224"/>
    </row>
    <row r="2225" spans="14:31" x14ac:dyDescent="0.3">
      <c r="N2225"/>
      <c r="O2225"/>
      <c r="AD2225"/>
      <c r="AE2225"/>
    </row>
    <row r="2226" spans="14:31" x14ac:dyDescent="0.3">
      <c r="N2226"/>
      <c r="O2226"/>
      <c r="AD2226"/>
      <c r="AE2226"/>
    </row>
    <row r="2227" spans="14:31" x14ac:dyDescent="0.3">
      <c r="N2227"/>
      <c r="O2227"/>
      <c r="AD2227"/>
      <c r="AE2227"/>
    </row>
    <row r="2228" spans="14:31" x14ac:dyDescent="0.3">
      <c r="N2228"/>
      <c r="O2228"/>
      <c r="AD2228"/>
      <c r="AE2228"/>
    </row>
    <row r="2229" spans="14:31" x14ac:dyDescent="0.3">
      <c r="N2229"/>
      <c r="O2229"/>
      <c r="AD2229"/>
      <c r="AE2229"/>
    </row>
    <row r="2230" spans="14:31" x14ac:dyDescent="0.3">
      <c r="N2230"/>
      <c r="O2230"/>
      <c r="AD2230"/>
      <c r="AE2230"/>
    </row>
    <row r="2231" spans="14:31" x14ac:dyDescent="0.3">
      <c r="N2231"/>
      <c r="O2231"/>
      <c r="AD2231"/>
      <c r="AE2231"/>
    </row>
    <row r="2232" spans="14:31" x14ac:dyDescent="0.3">
      <c r="N2232"/>
      <c r="O2232"/>
      <c r="AD2232"/>
      <c r="AE2232"/>
    </row>
    <row r="2233" spans="14:31" x14ac:dyDescent="0.3">
      <c r="N2233"/>
      <c r="O2233"/>
      <c r="AD2233"/>
      <c r="AE2233"/>
    </row>
    <row r="2234" spans="14:31" x14ac:dyDescent="0.3">
      <c r="N2234"/>
      <c r="O2234"/>
      <c r="AD2234"/>
      <c r="AE2234"/>
    </row>
    <row r="2235" spans="14:31" x14ac:dyDescent="0.3">
      <c r="N2235"/>
      <c r="O2235"/>
      <c r="AD2235"/>
      <c r="AE2235"/>
    </row>
    <row r="2236" spans="14:31" x14ac:dyDescent="0.3">
      <c r="N2236"/>
      <c r="O2236"/>
      <c r="AD2236"/>
      <c r="AE2236"/>
    </row>
    <row r="2237" spans="14:31" x14ac:dyDescent="0.3">
      <c r="N2237"/>
      <c r="O2237"/>
      <c r="AD2237"/>
      <c r="AE2237"/>
    </row>
    <row r="2238" spans="14:31" x14ac:dyDescent="0.3">
      <c r="N2238"/>
      <c r="O2238"/>
      <c r="AD2238"/>
      <c r="AE2238"/>
    </row>
    <row r="2239" spans="14:31" x14ac:dyDescent="0.3">
      <c r="N2239"/>
      <c r="O2239"/>
      <c r="AD2239"/>
      <c r="AE2239"/>
    </row>
    <row r="2240" spans="14:31" x14ac:dyDescent="0.3">
      <c r="N2240"/>
      <c r="O2240"/>
      <c r="AD2240"/>
      <c r="AE2240"/>
    </row>
    <row r="2241" spans="14:31" x14ac:dyDescent="0.3">
      <c r="N2241"/>
      <c r="O2241"/>
      <c r="AD2241"/>
      <c r="AE2241"/>
    </row>
    <row r="2242" spans="14:31" x14ac:dyDescent="0.3">
      <c r="N2242"/>
      <c r="O2242"/>
      <c r="AD2242"/>
      <c r="AE2242"/>
    </row>
    <row r="2243" spans="14:31" x14ac:dyDescent="0.3">
      <c r="N2243"/>
      <c r="O2243"/>
      <c r="AD2243"/>
      <c r="AE2243"/>
    </row>
    <row r="2244" spans="14:31" x14ac:dyDescent="0.3">
      <c r="N2244"/>
      <c r="O2244"/>
      <c r="AD2244"/>
      <c r="AE2244"/>
    </row>
    <row r="2245" spans="14:31" x14ac:dyDescent="0.3">
      <c r="N2245"/>
      <c r="O2245"/>
      <c r="AD2245"/>
      <c r="AE2245"/>
    </row>
    <row r="2246" spans="14:31" x14ac:dyDescent="0.3">
      <c r="N2246"/>
      <c r="O2246"/>
      <c r="AD2246"/>
      <c r="AE2246"/>
    </row>
    <row r="2247" spans="14:31" x14ac:dyDescent="0.3">
      <c r="N2247"/>
      <c r="O2247"/>
      <c r="AD2247"/>
      <c r="AE2247"/>
    </row>
    <row r="2248" spans="14:31" x14ac:dyDescent="0.3">
      <c r="N2248"/>
      <c r="O2248"/>
      <c r="AD2248"/>
      <c r="AE2248"/>
    </row>
    <row r="2249" spans="14:31" x14ac:dyDescent="0.3">
      <c r="N2249"/>
      <c r="O2249"/>
      <c r="AD2249"/>
      <c r="AE2249"/>
    </row>
    <row r="2250" spans="14:31" x14ac:dyDescent="0.3">
      <c r="N2250"/>
      <c r="O2250"/>
      <c r="AD2250"/>
      <c r="AE2250"/>
    </row>
    <row r="2251" spans="14:31" x14ac:dyDescent="0.3">
      <c r="N2251"/>
      <c r="O2251"/>
      <c r="AD2251"/>
      <c r="AE2251"/>
    </row>
    <row r="2252" spans="14:31" x14ac:dyDescent="0.3">
      <c r="N2252"/>
      <c r="O2252"/>
      <c r="AD2252"/>
      <c r="AE2252"/>
    </row>
    <row r="2253" spans="14:31" x14ac:dyDescent="0.3">
      <c r="N2253"/>
      <c r="O2253"/>
      <c r="AD2253"/>
      <c r="AE2253"/>
    </row>
    <row r="2254" spans="14:31" x14ac:dyDescent="0.3">
      <c r="N2254"/>
      <c r="O2254"/>
      <c r="AD2254"/>
      <c r="AE2254"/>
    </row>
    <row r="2255" spans="14:31" x14ac:dyDescent="0.3">
      <c r="N2255"/>
      <c r="O2255"/>
      <c r="AD2255"/>
      <c r="AE2255"/>
    </row>
    <row r="2256" spans="14:31" x14ac:dyDescent="0.3">
      <c r="N2256"/>
      <c r="O2256"/>
      <c r="AD2256"/>
      <c r="AE2256"/>
    </row>
    <row r="2257" spans="14:31" x14ac:dyDescent="0.3">
      <c r="N2257"/>
      <c r="O2257"/>
      <c r="AD2257"/>
      <c r="AE2257"/>
    </row>
    <row r="2258" spans="14:31" x14ac:dyDescent="0.3">
      <c r="N2258"/>
      <c r="O2258"/>
      <c r="AD2258"/>
      <c r="AE2258"/>
    </row>
    <row r="2259" spans="14:31" x14ac:dyDescent="0.3">
      <c r="N2259"/>
      <c r="O2259"/>
      <c r="AD2259"/>
      <c r="AE2259"/>
    </row>
    <row r="2260" spans="14:31" x14ac:dyDescent="0.3">
      <c r="N2260"/>
      <c r="O2260"/>
      <c r="AD2260"/>
      <c r="AE2260"/>
    </row>
    <row r="2261" spans="14:31" x14ac:dyDescent="0.3">
      <c r="N2261"/>
      <c r="O2261"/>
      <c r="AD2261"/>
      <c r="AE2261"/>
    </row>
    <row r="2262" spans="14:31" x14ac:dyDescent="0.3">
      <c r="N2262"/>
      <c r="O2262"/>
      <c r="AD2262"/>
      <c r="AE2262"/>
    </row>
    <row r="2263" spans="14:31" x14ac:dyDescent="0.3">
      <c r="N2263"/>
      <c r="O2263"/>
      <c r="AD2263"/>
      <c r="AE2263"/>
    </row>
    <row r="2264" spans="14:31" x14ac:dyDescent="0.3">
      <c r="N2264"/>
      <c r="O2264"/>
      <c r="AD2264"/>
      <c r="AE2264"/>
    </row>
    <row r="2265" spans="14:31" x14ac:dyDescent="0.3">
      <c r="N2265"/>
      <c r="O2265"/>
      <c r="AD2265"/>
      <c r="AE2265"/>
    </row>
    <row r="2266" spans="14:31" x14ac:dyDescent="0.3">
      <c r="N2266"/>
      <c r="O2266"/>
      <c r="AD2266"/>
      <c r="AE2266"/>
    </row>
    <row r="2267" spans="14:31" x14ac:dyDescent="0.3">
      <c r="N2267"/>
      <c r="O2267"/>
      <c r="AD2267"/>
      <c r="AE2267"/>
    </row>
    <row r="2268" spans="14:31" x14ac:dyDescent="0.3">
      <c r="N2268"/>
      <c r="O2268"/>
      <c r="AD2268"/>
      <c r="AE2268"/>
    </row>
    <row r="2269" spans="14:31" x14ac:dyDescent="0.3">
      <c r="N2269"/>
      <c r="O2269"/>
      <c r="AD2269"/>
      <c r="AE2269"/>
    </row>
    <row r="2270" spans="14:31" x14ac:dyDescent="0.3">
      <c r="N2270"/>
      <c r="O2270"/>
      <c r="AD2270"/>
      <c r="AE2270"/>
    </row>
    <row r="2271" spans="14:31" x14ac:dyDescent="0.3">
      <c r="N2271"/>
      <c r="O2271"/>
      <c r="AD2271"/>
      <c r="AE2271"/>
    </row>
    <row r="2272" spans="14:31" x14ac:dyDescent="0.3">
      <c r="N2272"/>
      <c r="O2272"/>
      <c r="AD2272"/>
      <c r="AE2272"/>
    </row>
    <row r="2273" spans="14:31" x14ac:dyDescent="0.3">
      <c r="N2273"/>
      <c r="O2273"/>
      <c r="AD2273"/>
      <c r="AE2273"/>
    </row>
    <row r="2274" spans="14:31" x14ac:dyDescent="0.3">
      <c r="N2274"/>
      <c r="O2274"/>
      <c r="AD2274"/>
      <c r="AE2274"/>
    </row>
    <row r="2275" spans="14:31" x14ac:dyDescent="0.3">
      <c r="N2275"/>
      <c r="O2275"/>
      <c r="AD2275"/>
      <c r="AE2275"/>
    </row>
    <row r="2276" spans="14:31" x14ac:dyDescent="0.3">
      <c r="N2276"/>
      <c r="O2276"/>
      <c r="AD2276"/>
      <c r="AE2276"/>
    </row>
    <row r="2277" spans="14:31" x14ac:dyDescent="0.3">
      <c r="N2277"/>
      <c r="O2277"/>
      <c r="AD2277"/>
      <c r="AE2277"/>
    </row>
    <row r="2278" spans="14:31" x14ac:dyDescent="0.3">
      <c r="N2278"/>
      <c r="O2278"/>
      <c r="AD2278"/>
      <c r="AE2278"/>
    </row>
    <row r="2279" spans="14:31" x14ac:dyDescent="0.3">
      <c r="N2279"/>
      <c r="O2279"/>
      <c r="AD2279"/>
      <c r="AE2279"/>
    </row>
    <row r="2280" spans="14:31" x14ac:dyDescent="0.3">
      <c r="N2280"/>
      <c r="O2280"/>
      <c r="AD2280"/>
      <c r="AE2280"/>
    </row>
    <row r="2281" spans="14:31" x14ac:dyDescent="0.3">
      <c r="N2281"/>
      <c r="O2281"/>
      <c r="AD2281"/>
      <c r="AE2281"/>
    </row>
    <row r="2282" spans="14:31" x14ac:dyDescent="0.3">
      <c r="N2282"/>
      <c r="O2282"/>
      <c r="AD2282"/>
      <c r="AE2282"/>
    </row>
    <row r="2283" spans="14:31" x14ac:dyDescent="0.3">
      <c r="N2283"/>
      <c r="O2283"/>
      <c r="AD2283"/>
      <c r="AE2283"/>
    </row>
    <row r="2284" spans="14:31" x14ac:dyDescent="0.3">
      <c r="N2284"/>
      <c r="O2284"/>
      <c r="AD2284"/>
      <c r="AE2284"/>
    </row>
    <row r="2285" spans="14:31" x14ac:dyDescent="0.3">
      <c r="N2285"/>
      <c r="O2285"/>
      <c r="AD2285"/>
      <c r="AE2285"/>
    </row>
    <row r="2286" spans="14:31" x14ac:dyDescent="0.3">
      <c r="N2286"/>
      <c r="O2286"/>
      <c r="AD2286"/>
      <c r="AE2286"/>
    </row>
    <row r="2287" spans="14:31" x14ac:dyDescent="0.3">
      <c r="N2287"/>
      <c r="O2287"/>
      <c r="AD2287"/>
      <c r="AE2287"/>
    </row>
    <row r="2288" spans="14:31" x14ac:dyDescent="0.3">
      <c r="N2288"/>
      <c r="O2288"/>
      <c r="AD2288"/>
      <c r="AE2288"/>
    </row>
    <row r="2289" spans="14:31" x14ac:dyDescent="0.3">
      <c r="N2289"/>
      <c r="O2289"/>
      <c r="AD2289"/>
      <c r="AE2289"/>
    </row>
    <row r="2290" spans="14:31" x14ac:dyDescent="0.3">
      <c r="N2290"/>
      <c r="O2290"/>
      <c r="AD2290"/>
      <c r="AE2290"/>
    </row>
    <row r="2291" spans="14:31" x14ac:dyDescent="0.3">
      <c r="N2291"/>
      <c r="O2291"/>
      <c r="AD2291"/>
      <c r="AE2291"/>
    </row>
    <row r="2292" spans="14:31" x14ac:dyDescent="0.3">
      <c r="N2292"/>
      <c r="O2292"/>
      <c r="AD2292"/>
      <c r="AE2292"/>
    </row>
    <row r="2293" spans="14:31" x14ac:dyDescent="0.3">
      <c r="N2293"/>
      <c r="O2293"/>
      <c r="AD2293"/>
      <c r="AE2293"/>
    </row>
    <row r="2294" spans="14:31" x14ac:dyDescent="0.3">
      <c r="N2294"/>
      <c r="O2294"/>
      <c r="AD2294"/>
      <c r="AE2294"/>
    </row>
    <row r="2295" spans="14:31" x14ac:dyDescent="0.3">
      <c r="N2295"/>
      <c r="O2295"/>
      <c r="AD2295"/>
      <c r="AE2295"/>
    </row>
    <row r="2296" spans="14:31" x14ac:dyDescent="0.3">
      <c r="N2296"/>
      <c r="O2296"/>
      <c r="AD2296"/>
      <c r="AE2296"/>
    </row>
    <row r="2297" spans="14:31" x14ac:dyDescent="0.3">
      <c r="N2297"/>
      <c r="O2297"/>
      <c r="AD2297"/>
      <c r="AE2297"/>
    </row>
    <row r="2298" spans="14:31" x14ac:dyDescent="0.3">
      <c r="N2298"/>
      <c r="O2298"/>
      <c r="AD2298"/>
      <c r="AE2298"/>
    </row>
    <row r="2299" spans="14:31" x14ac:dyDescent="0.3">
      <c r="N2299"/>
      <c r="O2299"/>
      <c r="AD2299"/>
      <c r="AE2299"/>
    </row>
    <row r="2300" spans="14:31" x14ac:dyDescent="0.3">
      <c r="N2300"/>
      <c r="O2300"/>
      <c r="AD2300"/>
      <c r="AE2300"/>
    </row>
    <row r="2301" spans="14:31" x14ac:dyDescent="0.3">
      <c r="N2301"/>
      <c r="O2301"/>
      <c r="AD2301"/>
      <c r="AE2301"/>
    </row>
    <row r="2302" spans="14:31" x14ac:dyDescent="0.3">
      <c r="N2302"/>
      <c r="O2302"/>
      <c r="AD2302"/>
      <c r="AE2302"/>
    </row>
    <row r="2303" spans="14:31" x14ac:dyDescent="0.3">
      <c r="N2303"/>
      <c r="O2303"/>
      <c r="AD2303"/>
      <c r="AE2303"/>
    </row>
    <row r="2304" spans="14:31" x14ac:dyDescent="0.3">
      <c r="N2304"/>
      <c r="O2304"/>
      <c r="AD2304"/>
      <c r="AE2304"/>
    </row>
    <row r="2305" spans="14:31" x14ac:dyDescent="0.3">
      <c r="N2305"/>
      <c r="O2305"/>
      <c r="AD2305"/>
      <c r="AE2305"/>
    </row>
    <row r="2306" spans="14:31" x14ac:dyDescent="0.3">
      <c r="N2306"/>
      <c r="O2306"/>
      <c r="AD2306"/>
      <c r="AE2306"/>
    </row>
    <row r="2307" spans="14:31" x14ac:dyDescent="0.3">
      <c r="N2307"/>
      <c r="O2307"/>
      <c r="AD2307"/>
      <c r="AE2307"/>
    </row>
    <row r="2308" spans="14:31" x14ac:dyDescent="0.3">
      <c r="N2308"/>
      <c r="O2308"/>
      <c r="AD2308"/>
      <c r="AE2308"/>
    </row>
    <row r="2309" spans="14:31" x14ac:dyDescent="0.3">
      <c r="N2309"/>
      <c r="O2309"/>
      <c r="AD2309"/>
      <c r="AE2309"/>
    </row>
    <row r="2310" spans="14:31" x14ac:dyDescent="0.3">
      <c r="N2310"/>
      <c r="O2310"/>
      <c r="AD2310"/>
      <c r="AE2310"/>
    </row>
    <row r="2311" spans="14:31" x14ac:dyDescent="0.3">
      <c r="N2311"/>
      <c r="O2311"/>
      <c r="AD2311"/>
      <c r="AE2311"/>
    </row>
    <row r="2312" spans="14:31" x14ac:dyDescent="0.3">
      <c r="N2312"/>
      <c r="O2312"/>
      <c r="AD2312"/>
      <c r="AE2312"/>
    </row>
    <row r="2313" spans="14:31" x14ac:dyDescent="0.3">
      <c r="N2313"/>
      <c r="O2313"/>
      <c r="AD2313"/>
      <c r="AE2313"/>
    </row>
    <row r="2314" spans="14:31" x14ac:dyDescent="0.3">
      <c r="N2314"/>
      <c r="O2314"/>
      <c r="AD2314"/>
      <c r="AE2314"/>
    </row>
    <row r="2315" spans="14:31" x14ac:dyDescent="0.3">
      <c r="N2315"/>
      <c r="O2315"/>
      <c r="AD2315"/>
      <c r="AE2315"/>
    </row>
    <row r="2316" spans="14:31" x14ac:dyDescent="0.3">
      <c r="N2316"/>
      <c r="O2316"/>
      <c r="AD2316"/>
      <c r="AE2316"/>
    </row>
    <row r="2317" spans="14:31" x14ac:dyDescent="0.3">
      <c r="N2317"/>
      <c r="O2317"/>
      <c r="AD2317"/>
      <c r="AE2317"/>
    </row>
    <row r="2318" spans="14:31" x14ac:dyDescent="0.3">
      <c r="N2318"/>
      <c r="O2318"/>
      <c r="AD2318"/>
      <c r="AE2318"/>
    </row>
    <row r="2319" spans="14:31" x14ac:dyDescent="0.3">
      <c r="N2319"/>
      <c r="O2319"/>
      <c r="AD2319"/>
      <c r="AE2319"/>
    </row>
    <row r="2320" spans="14:31" x14ac:dyDescent="0.3">
      <c r="N2320"/>
      <c r="O2320"/>
      <c r="AD2320"/>
      <c r="AE2320"/>
    </row>
    <row r="2321" spans="14:31" x14ac:dyDescent="0.3">
      <c r="N2321"/>
      <c r="O2321"/>
      <c r="AD2321"/>
      <c r="AE2321"/>
    </row>
    <row r="2322" spans="14:31" x14ac:dyDescent="0.3">
      <c r="N2322"/>
      <c r="O2322"/>
      <c r="AD2322"/>
      <c r="AE2322"/>
    </row>
    <row r="2323" spans="14:31" x14ac:dyDescent="0.3">
      <c r="N2323"/>
      <c r="O2323"/>
      <c r="AD2323"/>
      <c r="AE2323"/>
    </row>
    <row r="2324" spans="14:31" x14ac:dyDescent="0.3">
      <c r="N2324"/>
      <c r="O2324"/>
      <c r="AD2324"/>
      <c r="AE2324"/>
    </row>
    <row r="2325" spans="14:31" x14ac:dyDescent="0.3">
      <c r="N2325"/>
      <c r="O2325"/>
      <c r="AD2325"/>
      <c r="AE2325"/>
    </row>
    <row r="2326" spans="14:31" x14ac:dyDescent="0.3">
      <c r="N2326"/>
      <c r="O2326"/>
      <c r="AD2326"/>
      <c r="AE2326"/>
    </row>
    <row r="2327" spans="14:31" x14ac:dyDescent="0.3">
      <c r="N2327"/>
      <c r="O2327"/>
      <c r="AD2327"/>
      <c r="AE2327"/>
    </row>
    <row r="2328" spans="14:31" x14ac:dyDescent="0.3">
      <c r="N2328"/>
      <c r="O2328"/>
      <c r="AD2328"/>
      <c r="AE2328"/>
    </row>
    <row r="2329" spans="14:31" x14ac:dyDescent="0.3">
      <c r="N2329"/>
      <c r="O2329"/>
      <c r="AD2329"/>
      <c r="AE2329"/>
    </row>
    <row r="2330" spans="14:31" x14ac:dyDescent="0.3">
      <c r="N2330"/>
      <c r="O2330"/>
      <c r="AD2330"/>
      <c r="AE2330"/>
    </row>
    <row r="2331" spans="14:31" x14ac:dyDescent="0.3">
      <c r="N2331"/>
      <c r="O2331"/>
      <c r="AD2331"/>
      <c r="AE2331"/>
    </row>
    <row r="2332" spans="14:31" x14ac:dyDescent="0.3">
      <c r="N2332"/>
      <c r="O2332"/>
      <c r="AD2332"/>
      <c r="AE2332"/>
    </row>
    <row r="2333" spans="14:31" x14ac:dyDescent="0.3">
      <c r="N2333"/>
      <c r="O2333"/>
      <c r="AD2333"/>
      <c r="AE2333"/>
    </row>
    <row r="2334" spans="14:31" x14ac:dyDescent="0.3">
      <c r="N2334"/>
      <c r="O2334"/>
      <c r="AD2334"/>
      <c r="AE2334"/>
    </row>
    <row r="2335" spans="14:31" x14ac:dyDescent="0.3">
      <c r="N2335"/>
      <c r="O2335"/>
      <c r="AD2335"/>
      <c r="AE2335"/>
    </row>
    <row r="2336" spans="14:31" x14ac:dyDescent="0.3">
      <c r="N2336"/>
      <c r="O2336"/>
      <c r="AD2336"/>
      <c r="AE2336"/>
    </row>
    <row r="2337" spans="14:31" x14ac:dyDescent="0.3">
      <c r="N2337"/>
      <c r="O2337"/>
      <c r="AD2337"/>
      <c r="AE2337"/>
    </row>
    <row r="2338" spans="14:31" x14ac:dyDescent="0.3">
      <c r="N2338"/>
      <c r="O2338"/>
      <c r="AD2338"/>
      <c r="AE2338"/>
    </row>
    <row r="2339" spans="14:31" x14ac:dyDescent="0.3">
      <c r="N2339"/>
      <c r="O2339"/>
      <c r="AD2339"/>
      <c r="AE2339"/>
    </row>
    <row r="2340" spans="14:31" x14ac:dyDescent="0.3">
      <c r="N2340"/>
      <c r="O2340"/>
      <c r="AD2340"/>
      <c r="AE2340"/>
    </row>
    <row r="2341" spans="14:31" x14ac:dyDescent="0.3">
      <c r="N2341"/>
      <c r="O2341"/>
      <c r="AD2341"/>
      <c r="AE2341"/>
    </row>
    <row r="2342" spans="14:31" x14ac:dyDescent="0.3">
      <c r="N2342"/>
      <c r="O2342"/>
      <c r="AD2342"/>
      <c r="AE2342"/>
    </row>
    <row r="2343" spans="14:31" x14ac:dyDescent="0.3">
      <c r="N2343"/>
      <c r="O2343"/>
      <c r="AD2343"/>
      <c r="AE2343"/>
    </row>
    <row r="2344" spans="14:31" x14ac:dyDescent="0.3">
      <c r="N2344"/>
      <c r="O2344"/>
      <c r="AD2344"/>
      <c r="AE2344"/>
    </row>
    <row r="2345" spans="14:31" x14ac:dyDescent="0.3">
      <c r="N2345"/>
      <c r="O2345"/>
      <c r="AD2345"/>
      <c r="AE2345"/>
    </row>
    <row r="2346" spans="14:31" x14ac:dyDescent="0.3">
      <c r="N2346"/>
      <c r="O2346"/>
      <c r="AD2346"/>
      <c r="AE2346"/>
    </row>
    <row r="2347" spans="14:31" x14ac:dyDescent="0.3">
      <c r="N2347"/>
      <c r="O2347"/>
      <c r="AD2347"/>
      <c r="AE2347"/>
    </row>
    <row r="2348" spans="14:31" x14ac:dyDescent="0.3">
      <c r="N2348"/>
      <c r="O2348"/>
      <c r="AD2348"/>
      <c r="AE2348"/>
    </row>
    <row r="2349" spans="14:31" x14ac:dyDescent="0.3">
      <c r="N2349"/>
      <c r="O2349"/>
      <c r="AD2349"/>
      <c r="AE2349"/>
    </row>
    <row r="2350" spans="14:31" x14ac:dyDescent="0.3">
      <c r="N2350"/>
      <c r="O2350"/>
      <c r="AD2350"/>
      <c r="AE2350"/>
    </row>
    <row r="2351" spans="14:31" x14ac:dyDescent="0.3">
      <c r="N2351"/>
      <c r="O2351"/>
      <c r="AD2351"/>
      <c r="AE2351"/>
    </row>
    <row r="2352" spans="14:31" x14ac:dyDescent="0.3">
      <c r="N2352"/>
      <c r="O2352"/>
      <c r="AD2352"/>
      <c r="AE2352"/>
    </row>
    <row r="2353" spans="14:31" x14ac:dyDescent="0.3">
      <c r="N2353"/>
      <c r="O2353"/>
      <c r="AD2353"/>
      <c r="AE2353"/>
    </row>
    <row r="2354" spans="14:31" x14ac:dyDescent="0.3">
      <c r="N2354"/>
      <c r="O2354"/>
      <c r="AD2354"/>
      <c r="AE2354"/>
    </row>
    <row r="2355" spans="14:31" x14ac:dyDescent="0.3">
      <c r="N2355"/>
      <c r="O2355"/>
      <c r="AD2355"/>
      <c r="AE2355"/>
    </row>
    <row r="2356" spans="14:31" x14ac:dyDescent="0.3">
      <c r="N2356"/>
      <c r="O2356"/>
      <c r="AD2356"/>
      <c r="AE2356"/>
    </row>
    <row r="2357" spans="14:31" x14ac:dyDescent="0.3">
      <c r="N2357"/>
      <c r="O2357"/>
      <c r="AD2357"/>
      <c r="AE2357"/>
    </row>
    <row r="2358" spans="14:31" x14ac:dyDescent="0.3">
      <c r="N2358"/>
      <c r="O2358"/>
      <c r="AD2358"/>
      <c r="AE2358"/>
    </row>
    <row r="2359" spans="14:31" x14ac:dyDescent="0.3">
      <c r="N2359"/>
      <c r="O2359"/>
      <c r="AD2359"/>
      <c r="AE2359"/>
    </row>
    <row r="2360" spans="14:31" x14ac:dyDescent="0.3">
      <c r="N2360"/>
      <c r="O2360"/>
      <c r="AD2360"/>
      <c r="AE2360"/>
    </row>
    <row r="2361" spans="14:31" x14ac:dyDescent="0.3">
      <c r="N2361"/>
      <c r="O2361"/>
      <c r="AD2361"/>
      <c r="AE2361"/>
    </row>
    <row r="2362" spans="14:31" x14ac:dyDescent="0.3">
      <c r="N2362"/>
      <c r="O2362"/>
      <c r="AD2362"/>
      <c r="AE2362"/>
    </row>
    <row r="2363" spans="14:31" x14ac:dyDescent="0.3">
      <c r="N2363"/>
      <c r="O2363"/>
      <c r="AD2363"/>
      <c r="AE2363"/>
    </row>
    <row r="2364" spans="14:31" x14ac:dyDescent="0.3">
      <c r="N2364"/>
      <c r="O2364"/>
      <c r="AD2364"/>
      <c r="AE2364"/>
    </row>
    <row r="2365" spans="14:31" x14ac:dyDescent="0.3">
      <c r="N2365"/>
      <c r="O2365"/>
      <c r="AD2365"/>
      <c r="AE2365"/>
    </row>
    <row r="2366" spans="14:31" x14ac:dyDescent="0.3">
      <c r="N2366"/>
      <c r="O2366"/>
      <c r="AD2366"/>
      <c r="AE2366"/>
    </row>
    <row r="2367" spans="14:31" x14ac:dyDescent="0.3">
      <c r="N2367"/>
      <c r="O2367"/>
      <c r="AD2367"/>
      <c r="AE2367"/>
    </row>
    <row r="2368" spans="14:31" x14ac:dyDescent="0.3">
      <c r="N2368"/>
      <c r="O2368"/>
      <c r="AD2368"/>
      <c r="AE2368"/>
    </row>
    <row r="2369" spans="14:31" x14ac:dyDescent="0.3">
      <c r="N2369"/>
      <c r="O2369"/>
      <c r="AD2369"/>
      <c r="AE2369"/>
    </row>
    <row r="2370" spans="14:31" x14ac:dyDescent="0.3">
      <c r="N2370"/>
      <c r="O2370"/>
      <c r="AD2370"/>
      <c r="AE2370"/>
    </row>
    <row r="2371" spans="14:31" x14ac:dyDescent="0.3">
      <c r="N2371"/>
      <c r="O2371"/>
      <c r="AD2371"/>
      <c r="AE2371"/>
    </row>
    <row r="2372" spans="14:31" x14ac:dyDescent="0.3">
      <c r="N2372"/>
      <c r="O2372"/>
      <c r="AD2372"/>
      <c r="AE2372"/>
    </row>
    <row r="2373" spans="14:31" x14ac:dyDescent="0.3">
      <c r="N2373"/>
      <c r="O2373"/>
      <c r="AD2373"/>
      <c r="AE2373"/>
    </row>
    <row r="2374" spans="14:31" x14ac:dyDescent="0.3">
      <c r="N2374"/>
      <c r="O2374"/>
      <c r="AD2374"/>
      <c r="AE2374"/>
    </row>
    <row r="2375" spans="14:31" x14ac:dyDescent="0.3">
      <c r="N2375"/>
      <c r="O2375"/>
      <c r="AD2375"/>
      <c r="AE2375"/>
    </row>
    <row r="2376" spans="14:31" x14ac:dyDescent="0.3">
      <c r="N2376"/>
      <c r="O2376"/>
      <c r="AD2376"/>
      <c r="AE2376"/>
    </row>
    <row r="2377" spans="14:31" x14ac:dyDescent="0.3">
      <c r="N2377"/>
      <c r="O2377"/>
      <c r="AD2377"/>
      <c r="AE2377"/>
    </row>
    <row r="2378" spans="14:31" x14ac:dyDescent="0.3">
      <c r="N2378"/>
      <c r="O2378"/>
      <c r="AD2378"/>
      <c r="AE2378"/>
    </row>
    <row r="2379" spans="14:31" x14ac:dyDescent="0.3">
      <c r="N2379"/>
      <c r="O2379"/>
      <c r="AD2379"/>
      <c r="AE2379"/>
    </row>
    <row r="2380" spans="14:31" x14ac:dyDescent="0.3">
      <c r="N2380"/>
      <c r="O2380"/>
      <c r="AD2380"/>
      <c r="AE2380"/>
    </row>
    <row r="2381" spans="14:31" x14ac:dyDescent="0.3">
      <c r="N2381"/>
      <c r="O2381"/>
      <c r="AD2381"/>
      <c r="AE2381"/>
    </row>
    <row r="2382" spans="14:31" x14ac:dyDescent="0.3">
      <c r="N2382"/>
      <c r="O2382"/>
      <c r="AD2382"/>
      <c r="AE2382"/>
    </row>
    <row r="2383" spans="14:31" x14ac:dyDescent="0.3">
      <c r="N2383"/>
      <c r="O2383"/>
      <c r="AD2383"/>
      <c r="AE2383"/>
    </row>
    <row r="2384" spans="14:31" x14ac:dyDescent="0.3">
      <c r="N2384"/>
      <c r="O2384"/>
      <c r="AD2384"/>
      <c r="AE2384"/>
    </row>
    <row r="2385" spans="14:31" x14ac:dyDescent="0.3">
      <c r="N2385"/>
      <c r="O2385"/>
      <c r="AD2385"/>
      <c r="AE2385"/>
    </row>
    <row r="2386" spans="14:31" x14ac:dyDescent="0.3">
      <c r="N2386"/>
      <c r="O2386"/>
      <c r="AD2386"/>
      <c r="AE2386"/>
    </row>
    <row r="2387" spans="14:31" x14ac:dyDescent="0.3">
      <c r="N2387"/>
      <c r="O2387"/>
      <c r="AD2387"/>
      <c r="AE2387"/>
    </row>
    <row r="2388" spans="14:31" x14ac:dyDescent="0.3">
      <c r="N2388"/>
      <c r="O2388"/>
      <c r="AD2388"/>
      <c r="AE2388"/>
    </row>
    <row r="2389" spans="14:31" x14ac:dyDescent="0.3">
      <c r="N2389"/>
      <c r="O2389"/>
      <c r="AD2389"/>
      <c r="AE2389"/>
    </row>
    <row r="2390" spans="14:31" x14ac:dyDescent="0.3">
      <c r="N2390"/>
      <c r="O2390"/>
      <c r="AD2390"/>
      <c r="AE2390"/>
    </row>
    <row r="2391" spans="14:31" x14ac:dyDescent="0.3">
      <c r="N2391"/>
      <c r="O2391"/>
      <c r="AD2391"/>
      <c r="AE2391"/>
    </row>
    <row r="2392" spans="14:31" x14ac:dyDescent="0.3">
      <c r="N2392"/>
      <c r="O2392"/>
      <c r="AD2392"/>
      <c r="AE2392"/>
    </row>
    <row r="2393" spans="14:31" x14ac:dyDescent="0.3">
      <c r="N2393"/>
      <c r="O2393"/>
      <c r="AD2393"/>
      <c r="AE2393"/>
    </row>
    <row r="2394" spans="14:31" x14ac:dyDescent="0.3">
      <c r="N2394"/>
      <c r="O2394"/>
      <c r="AD2394"/>
      <c r="AE2394"/>
    </row>
    <row r="2395" spans="14:31" x14ac:dyDescent="0.3">
      <c r="N2395"/>
      <c r="O2395"/>
      <c r="AD2395"/>
      <c r="AE2395"/>
    </row>
    <row r="2396" spans="14:31" x14ac:dyDescent="0.3">
      <c r="N2396"/>
      <c r="O2396"/>
      <c r="AD2396"/>
      <c r="AE2396"/>
    </row>
    <row r="2397" spans="14:31" x14ac:dyDescent="0.3">
      <c r="N2397"/>
      <c r="O2397"/>
      <c r="AD2397"/>
      <c r="AE2397"/>
    </row>
    <row r="2398" spans="14:31" x14ac:dyDescent="0.3">
      <c r="N2398"/>
      <c r="O2398"/>
      <c r="AD2398"/>
      <c r="AE2398"/>
    </row>
    <row r="2399" spans="14:31" x14ac:dyDescent="0.3">
      <c r="N2399"/>
      <c r="O2399"/>
      <c r="AD2399"/>
      <c r="AE2399"/>
    </row>
    <row r="2400" spans="14:31" x14ac:dyDescent="0.3">
      <c r="N2400"/>
      <c r="O2400"/>
      <c r="AD2400"/>
      <c r="AE2400"/>
    </row>
    <row r="2401" spans="14:31" x14ac:dyDescent="0.3">
      <c r="N2401"/>
      <c r="O2401"/>
      <c r="AD2401"/>
      <c r="AE2401"/>
    </row>
    <row r="2402" spans="14:31" x14ac:dyDescent="0.3">
      <c r="N2402"/>
      <c r="O2402"/>
      <c r="AD2402"/>
      <c r="AE2402"/>
    </row>
    <row r="2403" spans="14:31" x14ac:dyDescent="0.3">
      <c r="N2403"/>
      <c r="O2403"/>
      <c r="AD2403"/>
      <c r="AE2403"/>
    </row>
    <row r="2404" spans="14:31" x14ac:dyDescent="0.3">
      <c r="N2404"/>
      <c r="O2404"/>
      <c r="AD2404"/>
      <c r="AE2404"/>
    </row>
    <row r="2405" spans="14:31" x14ac:dyDescent="0.3">
      <c r="N2405"/>
      <c r="O2405"/>
      <c r="AD2405"/>
      <c r="AE2405"/>
    </row>
    <row r="2406" spans="14:31" x14ac:dyDescent="0.3">
      <c r="N2406"/>
      <c r="O2406"/>
      <c r="AD2406"/>
      <c r="AE2406"/>
    </row>
    <row r="2407" spans="14:31" x14ac:dyDescent="0.3">
      <c r="N2407"/>
      <c r="O2407"/>
      <c r="AD2407"/>
      <c r="AE2407"/>
    </row>
    <row r="2408" spans="14:31" x14ac:dyDescent="0.3">
      <c r="N2408"/>
      <c r="O2408"/>
      <c r="AD2408"/>
      <c r="AE2408"/>
    </row>
    <row r="2409" spans="14:31" x14ac:dyDescent="0.3">
      <c r="N2409"/>
      <c r="O2409"/>
      <c r="AD2409"/>
      <c r="AE2409"/>
    </row>
    <row r="2410" spans="14:31" x14ac:dyDescent="0.3">
      <c r="N2410"/>
      <c r="O2410"/>
      <c r="AD2410"/>
      <c r="AE2410"/>
    </row>
    <row r="2411" spans="14:31" x14ac:dyDescent="0.3">
      <c r="N2411"/>
      <c r="O2411"/>
      <c r="AD2411"/>
      <c r="AE2411"/>
    </row>
    <row r="2412" spans="14:31" x14ac:dyDescent="0.3">
      <c r="N2412"/>
      <c r="O2412"/>
      <c r="AD2412"/>
      <c r="AE2412"/>
    </row>
    <row r="2413" spans="14:31" x14ac:dyDescent="0.3">
      <c r="N2413"/>
      <c r="O2413"/>
      <c r="AD2413"/>
      <c r="AE2413"/>
    </row>
    <row r="2414" spans="14:31" x14ac:dyDescent="0.3">
      <c r="N2414"/>
      <c r="O2414"/>
      <c r="AD2414"/>
      <c r="AE2414"/>
    </row>
    <row r="2415" spans="14:31" x14ac:dyDescent="0.3">
      <c r="N2415"/>
      <c r="O2415"/>
      <c r="AD2415"/>
      <c r="AE2415"/>
    </row>
    <row r="2416" spans="14:31" x14ac:dyDescent="0.3">
      <c r="N2416"/>
      <c r="O2416"/>
      <c r="AD2416"/>
      <c r="AE2416"/>
    </row>
    <row r="2417" spans="14:31" x14ac:dyDescent="0.3">
      <c r="N2417"/>
      <c r="O2417"/>
      <c r="AD2417"/>
      <c r="AE2417"/>
    </row>
    <row r="2418" spans="14:31" x14ac:dyDescent="0.3">
      <c r="N2418"/>
      <c r="O2418"/>
      <c r="AD2418"/>
      <c r="AE2418"/>
    </row>
    <row r="2419" spans="14:31" x14ac:dyDescent="0.3">
      <c r="N2419"/>
      <c r="O2419"/>
      <c r="AD2419"/>
      <c r="AE2419"/>
    </row>
    <row r="2420" spans="14:31" x14ac:dyDescent="0.3">
      <c r="N2420"/>
      <c r="O2420"/>
      <c r="AD2420"/>
      <c r="AE2420"/>
    </row>
    <row r="2421" spans="14:31" x14ac:dyDescent="0.3">
      <c r="N2421"/>
      <c r="O2421"/>
      <c r="AD2421"/>
      <c r="AE2421"/>
    </row>
    <row r="2422" spans="14:31" x14ac:dyDescent="0.3">
      <c r="N2422"/>
      <c r="O2422"/>
      <c r="AD2422"/>
      <c r="AE2422"/>
    </row>
    <row r="2423" spans="14:31" x14ac:dyDescent="0.3">
      <c r="N2423"/>
      <c r="O2423"/>
      <c r="AD2423"/>
      <c r="AE2423"/>
    </row>
    <row r="2424" spans="14:31" x14ac:dyDescent="0.3">
      <c r="N2424"/>
      <c r="O2424"/>
      <c r="AD2424"/>
      <c r="AE2424"/>
    </row>
    <row r="2425" spans="14:31" x14ac:dyDescent="0.3">
      <c r="N2425"/>
      <c r="O2425"/>
      <c r="AD2425"/>
      <c r="AE2425"/>
    </row>
    <row r="2426" spans="14:31" x14ac:dyDescent="0.3">
      <c r="N2426"/>
      <c r="O2426"/>
      <c r="AD2426"/>
      <c r="AE2426"/>
    </row>
    <row r="2427" spans="14:31" x14ac:dyDescent="0.3">
      <c r="N2427"/>
      <c r="O2427"/>
      <c r="AD2427"/>
      <c r="AE2427"/>
    </row>
    <row r="2428" spans="14:31" x14ac:dyDescent="0.3">
      <c r="N2428"/>
      <c r="O2428"/>
      <c r="AD2428"/>
      <c r="AE2428"/>
    </row>
    <row r="2429" spans="14:31" x14ac:dyDescent="0.3">
      <c r="N2429"/>
      <c r="O2429"/>
      <c r="AD2429"/>
      <c r="AE2429"/>
    </row>
    <row r="2430" spans="14:31" x14ac:dyDescent="0.3">
      <c r="N2430"/>
      <c r="O2430"/>
      <c r="AD2430"/>
      <c r="AE2430"/>
    </row>
    <row r="2431" spans="14:31" x14ac:dyDescent="0.3">
      <c r="N2431"/>
      <c r="O2431"/>
      <c r="AD2431"/>
      <c r="AE2431"/>
    </row>
    <row r="2432" spans="14:31" x14ac:dyDescent="0.3">
      <c r="N2432"/>
      <c r="O2432"/>
      <c r="AD2432"/>
      <c r="AE2432"/>
    </row>
    <row r="2433" spans="14:31" x14ac:dyDescent="0.3">
      <c r="N2433"/>
      <c r="O2433"/>
      <c r="AD2433"/>
      <c r="AE2433"/>
    </row>
    <row r="2434" spans="14:31" x14ac:dyDescent="0.3">
      <c r="N2434"/>
      <c r="O2434"/>
      <c r="AD2434"/>
      <c r="AE2434"/>
    </row>
    <row r="2435" spans="14:31" x14ac:dyDescent="0.3">
      <c r="N2435"/>
      <c r="O2435"/>
      <c r="AD2435"/>
      <c r="AE2435"/>
    </row>
    <row r="2436" spans="14:31" x14ac:dyDescent="0.3">
      <c r="N2436"/>
      <c r="O2436"/>
      <c r="AD2436"/>
      <c r="AE2436"/>
    </row>
    <row r="2437" spans="14:31" x14ac:dyDescent="0.3">
      <c r="N2437"/>
      <c r="O2437"/>
      <c r="AD2437"/>
      <c r="AE2437"/>
    </row>
    <row r="2438" spans="14:31" x14ac:dyDescent="0.3">
      <c r="N2438"/>
      <c r="O2438"/>
      <c r="AD2438"/>
      <c r="AE2438"/>
    </row>
    <row r="2439" spans="14:31" x14ac:dyDescent="0.3">
      <c r="N2439"/>
      <c r="O2439"/>
      <c r="AD2439"/>
      <c r="AE2439"/>
    </row>
    <row r="2440" spans="14:31" x14ac:dyDescent="0.3">
      <c r="N2440"/>
      <c r="O2440"/>
      <c r="AD2440"/>
      <c r="AE2440"/>
    </row>
    <row r="2441" spans="14:31" x14ac:dyDescent="0.3">
      <c r="N2441"/>
      <c r="O2441"/>
      <c r="AD2441"/>
      <c r="AE2441"/>
    </row>
    <row r="2442" spans="14:31" x14ac:dyDescent="0.3">
      <c r="N2442"/>
      <c r="O2442"/>
      <c r="AD2442"/>
      <c r="AE2442"/>
    </row>
    <row r="2443" spans="14:31" x14ac:dyDescent="0.3">
      <c r="N2443"/>
      <c r="O2443"/>
      <c r="AD2443"/>
      <c r="AE2443"/>
    </row>
    <row r="2444" spans="14:31" x14ac:dyDescent="0.3">
      <c r="N2444"/>
      <c r="O2444"/>
      <c r="AD2444"/>
      <c r="AE2444"/>
    </row>
    <row r="2445" spans="14:31" x14ac:dyDescent="0.3">
      <c r="N2445"/>
      <c r="O2445"/>
      <c r="AD2445"/>
      <c r="AE2445"/>
    </row>
    <row r="2446" spans="14:31" x14ac:dyDescent="0.3">
      <c r="N2446"/>
      <c r="O2446"/>
      <c r="AD2446"/>
      <c r="AE2446"/>
    </row>
    <row r="2447" spans="14:31" x14ac:dyDescent="0.3">
      <c r="N2447"/>
      <c r="O2447"/>
      <c r="AD2447"/>
      <c r="AE2447"/>
    </row>
    <row r="2448" spans="14:31" x14ac:dyDescent="0.3">
      <c r="N2448"/>
      <c r="O2448"/>
      <c r="AD2448"/>
      <c r="AE2448"/>
    </row>
    <row r="2449" spans="14:31" x14ac:dyDescent="0.3">
      <c r="N2449"/>
      <c r="O2449"/>
      <c r="AD2449"/>
      <c r="AE2449"/>
    </row>
    <row r="2450" spans="14:31" x14ac:dyDescent="0.3">
      <c r="N2450"/>
      <c r="O2450"/>
      <c r="AD2450"/>
      <c r="AE2450"/>
    </row>
    <row r="2451" spans="14:31" x14ac:dyDescent="0.3">
      <c r="N2451"/>
      <c r="O2451"/>
      <c r="AD2451"/>
      <c r="AE2451"/>
    </row>
    <row r="2452" spans="14:31" x14ac:dyDescent="0.3">
      <c r="N2452"/>
      <c r="O2452"/>
      <c r="AD2452"/>
      <c r="AE2452"/>
    </row>
    <row r="2453" spans="14:31" x14ac:dyDescent="0.3">
      <c r="N2453"/>
      <c r="O2453"/>
      <c r="AD2453"/>
      <c r="AE2453"/>
    </row>
    <row r="2454" spans="14:31" x14ac:dyDescent="0.3">
      <c r="N2454"/>
      <c r="O2454"/>
      <c r="AD2454"/>
      <c r="AE2454"/>
    </row>
    <row r="2455" spans="14:31" x14ac:dyDescent="0.3">
      <c r="N2455"/>
      <c r="O2455"/>
      <c r="AD2455"/>
      <c r="AE2455"/>
    </row>
    <row r="2456" spans="14:31" x14ac:dyDescent="0.3">
      <c r="N2456"/>
      <c r="O2456"/>
      <c r="AD2456"/>
      <c r="AE2456"/>
    </row>
    <row r="2457" spans="14:31" x14ac:dyDescent="0.3">
      <c r="N2457"/>
      <c r="O2457"/>
      <c r="AD2457"/>
      <c r="AE2457"/>
    </row>
    <row r="2458" spans="14:31" x14ac:dyDescent="0.3">
      <c r="N2458"/>
      <c r="O2458"/>
      <c r="AD2458"/>
      <c r="AE2458"/>
    </row>
    <row r="2459" spans="14:31" x14ac:dyDescent="0.3">
      <c r="N2459"/>
      <c r="O2459"/>
      <c r="AD2459"/>
      <c r="AE2459"/>
    </row>
    <row r="2460" spans="14:31" x14ac:dyDescent="0.3">
      <c r="N2460"/>
      <c r="O2460"/>
      <c r="AD2460"/>
      <c r="AE2460"/>
    </row>
    <row r="2461" spans="14:31" x14ac:dyDescent="0.3">
      <c r="N2461"/>
      <c r="O2461"/>
      <c r="AD2461"/>
      <c r="AE2461"/>
    </row>
    <row r="2462" spans="14:31" x14ac:dyDescent="0.3">
      <c r="N2462"/>
      <c r="O2462"/>
      <c r="AD2462"/>
      <c r="AE2462"/>
    </row>
    <row r="2463" spans="14:31" x14ac:dyDescent="0.3">
      <c r="N2463"/>
      <c r="O2463"/>
      <c r="AD2463"/>
      <c r="AE2463"/>
    </row>
    <row r="2464" spans="14:31" x14ac:dyDescent="0.3">
      <c r="N2464"/>
      <c r="O2464"/>
      <c r="AD2464"/>
      <c r="AE2464"/>
    </row>
    <row r="2465" spans="14:31" x14ac:dyDescent="0.3">
      <c r="N2465"/>
      <c r="O2465"/>
      <c r="AD2465"/>
      <c r="AE2465"/>
    </row>
    <row r="2466" spans="14:31" x14ac:dyDescent="0.3">
      <c r="N2466"/>
      <c r="O2466"/>
      <c r="AD2466"/>
      <c r="AE2466"/>
    </row>
    <row r="2467" spans="14:31" x14ac:dyDescent="0.3">
      <c r="N2467"/>
      <c r="O2467"/>
      <c r="AD2467"/>
      <c r="AE2467"/>
    </row>
    <row r="2468" spans="14:31" x14ac:dyDescent="0.3">
      <c r="N2468"/>
      <c r="O2468"/>
      <c r="AD2468"/>
      <c r="AE2468"/>
    </row>
    <row r="2469" spans="14:31" x14ac:dyDescent="0.3">
      <c r="N2469"/>
      <c r="O2469"/>
      <c r="AD2469"/>
      <c r="AE2469"/>
    </row>
    <row r="2470" spans="14:31" x14ac:dyDescent="0.3">
      <c r="N2470"/>
      <c r="O2470"/>
      <c r="AD2470"/>
      <c r="AE2470"/>
    </row>
    <row r="2471" spans="14:31" x14ac:dyDescent="0.3">
      <c r="N2471"/>
      <c r="O2471"/>
      <c r="AD2471"/>
      <c r="AE2471"/>
    </row>
    <row r="2472" spans="14:31" x14ac:dyDescent="0.3">
      <c r="N2472"/>
      <c r="O2472"/>
      <c r="AD2472"/>
      <c r="AE2472"/>
    </row>
    <row r="2473" spans="14:31" x14ac:dyDescent="0.3">
      <c r="N2473"/>
      <c r="O2473"/>
      <c r="AD2473"/>
      <c r="AE2473"/>
    </row>
    <row r="2474" spans="14:31" x14ac:dyDescent="0.3">
      <c r="N2474"/>
      <c r="O2474"/>
      <c r="AD2474"/>
      <c r="AE2474"/>
    </row>
    <row r="2475" spans="14:31" x14ac:dyDescent="0.3">
      <c r="N2475"/>
      <c r="O2475"/>
      <c r="AD2475"/>
      <c r="AE2475"/>
    </row>
    <row r="2476" spans="14:31" x14ac:dyDescent="0.3">
      <c r="N2476"/>
      <c r="O2476"/>
      <c r="AD2476"/>
      <c r="AE2476"/>
    </row>
    <row r="2477" spans="14:31" x14ac:dyDescent="0.3">
      <c r="N2477"/>
      <c r="O2477"/>
      <c r="AD2477"/>
      <c r="AE2477"/>
    </row>
    <row r="2478" spans="14:31" x14ac:dyDescent="0.3">
      <c r="N2478"/>
      <c r="O2478"/>
      <c r="AD2478"/>
      <c r="AE2478"/>
    </row>
    <row r="2479" spans="14:31" x14ac:dyDescent="0.3">
      <c r="N2479"/>
      <c r="O2479"/>
      <c r="AD2479"/>
      <c r="AE2479"/>
    </row>
    <row r="2480" spans="14:31" x14ac:dyDescent="0.3">
      <c r="N2480"/>
      <c r="O2480"/>
      <c r="AD2480"/>
      <c r="AE2480"/>
    </row>
    <row r="2481" spans="14:31" x14ac:dyDescent="0.3">
      <c r="N2481"/>
      <c r="O2481"/>
      <c r="AD2481"/>
      <c r="AE2481"/>
    </row>
    <row r="2482" spans="14:31" x14ac:dyDescent="0.3">
      <c r="N2482"/>
      <c r="O2482"/>
      <c r="AD2482"/>
      <c r="AE2482"/>
    </row>
    <row r="2483" spans="14:31" x14ac:dyDescent="0.3">
      <c r="N2483"/>
      <c r="O2483"/>
      <c r="AD2483"/>
      <c r="AE2483"/>
    </row>
    <row r="2484" spans="14:31" x14ac:dyDescent="0.3">
      <c r="N2484"/>
      <c r="O2484"/>
      <c r="AD2484"/>
      <c r="AE2484"/>
    </row>
    <row r="2485" spans="14:31" x14ac:dyDescent="0.3">
      <c r="N2485"/>
      <c r="O2485"/>
      <c r="AD2485"/>
      <c r="AE2485"/>
    </row>
    <row r="2486" spans="14:31" x14ac:dyDescent="0.3">
      <c r="N2486"/>
      <c r="O2486"/>
      <c r="AD2486"/>
      <c r="AE2486"/>
    </row>
    <row r="2487" spans="14:31" x14ac:dyDescent="0.3">
      <c r="N2487"/>
      <c r="O2487"/>
      <c r="AD2487"/>
      <c r="AE2487"/>
    </row>
    <row r="2488" spans="14:31" x14ac:dyDescent="0.3">
      <c r="N2488"/>
      <c r="O2488"/>
      <c r="AD2488"/>
      <c r="AE2488"/>
    </row>
    <row r="2489" spans="14:31" x14ac:dyDescent="0.3">
      <c r="N2489"/>
      <c r="O2489"/>
      <c r="AD2489"/>
      <c r="AE2489"/>
    </row>
    <row r="2490" spans="14:31" x14ac:dyDescent="0.3">
      <c r="N2490"/>
      <c r="O2490"/>
      <c r="AD2490"/>
      <c r="AE2490"/>
    </row>
    <row r="2491" spans="14:31" x14ac:dyDescent="0.3">
      <c r="N2491"/>
      <c r="O2491"/>
      <c r="AD2491"/>
      <c r="AE2491"/>
    </row>
    <row r="2492" spans="14:31" x14ac:dyDescent="0.3">
      <c r="N2492"/>
      <c r="O2492"/>
      <c r="AD2492"/>
      <c r="AE2492"/>
    </row>
    <row r="2493" spans="14:31" x14ac:dyDescent="0.3">
      <c r="N2493"/>
      <c r="O2493"/>
      <c r="AD2493"/>
      <c r="AE2493"/>
    </row>
    <row r="2494" spans="14:31" x14ac:dyDescent="0.3">
      <c r="N2494"/>
      <c r="O2494"/>
      <c r="AD2494"/>
      <c r="AE2494"/>
    </row>
    <row r="2495" spans="14:31" x14ac:dyDescent="0.3">
      <c r="N2495"/>
      <c r="O2495"/>
      <c r="AD2495"/>
      <c r="AE2495"/>
    </row>
    <row r="2496" spans="14:31" x14ac:dyDescent="0.3">
      <c r="N2496"/>
      <c r="O2496"/>
      <c r="AD2496"/>
      <c r="AE2496"/>
    </row>
    <row r="2497" spans="14:31" x14ac:dyDescent="0.3">
      <c r="N2497"/>
      <c r="O2497"/>
      <c r="AD2497"/>
      <c r="AE2497"/>
    </row>
    <row r="2498" spans="14:31" x14ac:dyDescent="0.3">
      <c r="N2498"/>
      <c r="O2498"/>
      <c r="AD2498"/>
      <c r="AE2498"/>
    </row>
    <row r="2499" spans="14:31" x14ac:dyDescent="0.3">
      <c r="N2499"/>
      <c r="O2499"/>
      <c r="AD2499"/>
      <c r="AE2499"/>
    </row>
    <row r="2500" spans="14:31" x14ac:dyDescent="0.3">
      <c r="N2500"/>
      <c r="O2500"/>
      <c r="AD2500"/>
      <c r="AE2500"/>
    </row>
    <row r="2501" spans="14:31" x14ac:dyDescent="0.3">
      <c r="N2501"/>
      <c r="O2501"/>
      <c r="AD2501"/>
      <c r="AE2501"/>
    </row>
    <row r="2502" spans="14:31" x14ac:dyDescent="0.3">
      <c r="N2502"/>
      <c r="O2502"/>
      <c r="AD2502"/>
      <c r="AE2502"/>
    </row>
    <row r="2503" spans="14:31" x14ac:dyDescent="0.3">
      <c r="N2503"/>
      <c r="O2503"/>
      <c r="AD2503"/>
      <c r="AE2503"/>
    </row>
    <row r="2504" spans="14:31" x14ac:dyDescent="0.3">
      <c r="N2504"/>
      <c r="O2504"/>
      <c r="AD2504"/>
      <c r="AE2504"/>
    </row>
    <row r="2505" spans="14:31" x14ac:dyDescent="0.3">
      <c r="N2505"/>
      <c r="O2505"/>
      <c r="AD2505"/>
      <c r="AE2505"/>
    </row>
    <row r="2506" spans="14:31" x14ac:dyDescent="0.3">
      <c r="N2506"/>
      <c r="O2506"/>
      <c r="AD2506"/>
      <c r="AE2506"/>
    </row>
    <row r="2507" spans="14:31" x14ac:dyDescent="0.3">
      <c r="N2507"/>
      <c r="O2507"/>
      <c r="AD2507"/>
      <c r="AE2507"/>
    </row>
    <row r="2508" spans="14:31" x14ac:dyDescent="0.3">
      <c r="N2508"/>
      <c r="O2508"/>
      <c r="AD2508"/>
      <c r="AE2508"/>
    </row>
    <row r="2509" spans="14:31" x14ac:dyDescent="0.3">
      <c r="N2509"/>
      <c r="O2509"/>
      <c r="AD2509"/>
      <c r="AE2509"/>
    </row>
    <row r="2510" spans="14:31" x14ac:dyDescent="0.3">
      <c r="N2510"/>
      <c r="O2510"/>
      <c r="AD2510"/>
      <c r="AE2510"/>
    </row>
    <row r="2511" spans="14:31" x14ac:dyDescent="0.3">
      <c r="N2511"/>
      <c r="O2511"/>
      <c r="AD2511"/>
      <c r="AE2511"/>
    </row>
    <row r="2512" spans="14:31" x14ac:dyDescent="0.3">
      <c r="N2512"/>
      <c r="O2512"/>
      <c r="AD2512"/>
      <c r="AE2512"/>
    </row>
    <row r="2513" spans="14:31" x14ac:dyDescent="0.3">
      <c r="N2513"/>
      <c r="O2513"/>
      <c r="AD2513"/>
      <c r="AE2513"/>
    </row>
    <row r="2514" spans="14:31" x14ac:dyDescent="0.3">
      <c r="N2514"/>
      <c r="O2514"/>
      <c r="AD2514"/>
      <c r="AE2514"/>
    </row>
    <row r="2515" spans="14:31" x14ac:dyDescent="0.3">
      <c r="N2515"/>
      <c r="O2515"/>
      <c r="AD2515"/>
      <c r="AE2515"/>
    </row>
    <row r="2516" spans="14:31" x14ac:dyDescent="0.3">
      <c r="N2516"/>
      <c r="O2516"/>
      <c r="AD2516"/>
      <c r="AE2516"/>
    </row>
    <row r="2517" spans="14:31" x14ac:dyDescent="0.3">
      <c r="N2517"/>
      <c r="O2517"/>
      <c r="AD2517"/>
      <c r="AE2517"/>
    </row>
    <row r="2518" spans="14:31" x14ac:dyDescent="0.3">
      <c r="N2518"/>
      <c r="O2518"/>
      <c r="AD2518"/>
      <c r="AE2518"/>
    </row>
    <row r="2519" spans="14:31" x14ac:dyDescent="0.3">
      <c r="N2519"/>
      <c r="O2519"/>
      <c r="AD2519"/>
      <c r="AE2519"/>
    </row>
    <row r="2520" spans="14:31" x14ac:dyDescent="0.3">
      <c r="N2520"/>
      <c r="O2520"/>
      <c r="AD2520"/>
      <c r="AE2520"/>
    </row>
    <row r="2521" spans="14:31" x14ac:dyDescent="0.3">
      <c r="N2521"/>
      <c r="O2521"/>
      <c r="AD2521"/>
      <c r="AE2521"/>
    </row>
    <row r="2522" spans="14:31" x14ac:dyDescent="0.3">
      <c r="N2522"/>
      <c r="O2522"/>
      <c r="AD2522"/>
      <c r="AE2522"/>
    </row>
    <row r="2523" spans="14:31" x14ac:dyDescent="0.3">
      <c r="N2523"/>
      <c r="O2523"/>
      <c r="AD2523"/>
      <c r="AE2523"/>
    </row>
    <row r="2524" spans="14:31" x14ac:dyDescent="0.3">
      <c r="N2524"/>
      <c r="O2524"/>
      <c r="AD2524"/>
      <c r="AE2524"/>
    </row>
    <row r="2525" spans="14:31" x14ac:dyDescent="0.3">
      <c r="N2525"/>
      <c r="O2525"/>
      <c r="AD2525"/>
      <c r="AE2525"/>
    </row>
    <row r="2526" spans="14:31" x14ac:dyDescent="0.3">
      <c r="N2526"/>
      <c r="O2526"/>
      <c r="AD2526"/>
      <c r="AE2526"/>
    </row>
    <row r="2527" spans="14:31" x14ac:dyDescent="0.3">
      <c r="N2527"/>
      <c r="O2527"/>
      <c r="AD2527"/>
      <c r="AE2527"/>
    </row>
    <row r="2528" spans="14:31" x14ac:dyDescent="0.3">
      <c r="N2528"/>
      <c r="O2528"/>
      <c r="AD2528"/>
      <c r="AE2528"/>
    </row>
    <row r="2529" spans="14:31" x14ac:dyDescent="0.3">
      <c r="N2529"/>
      <c r="O2529"/>
      <c r="AD2529"/>
      <c r="AE2529"/>
    </row>
    <row r="2530" spans="14:31" x14ac:dyDescent="0.3">
      <c r="N2530"/>
      <c r="O2530"/>
      <c r="AD2530"/>
      <c r="AE2530"/>
    </row>
    <row r="2531" spans="14:31" x14ac:dyDescent="0.3">
      <c r="N2531"/>
      <c r="O2531"/>
      <c r="AD2531"/>
      <c r="AE2531"/>
    </row>
    <row r="2532" spans="14:31" x14ac:dyDescent="0.3">
      <c r="N2532"/>
      <c r="O2532"/>
      <c r="AD2532"/>
      <c r="AE2532"/>
    </row>
    <row r="2533" spans="14:31" x14ac:dyDescent="0.3">
      <c r="N2533"/>
      <c r="O2533"/>
      <c r="AD2533"/>
      <c r="AE2533"/>
    </row>
    <row r="2534" spans="14:31" x14ac:dyDescent="0.3">
      <c r="N2534"/>
      <c r="O2534"/>
      <c r="AD2534"/>
      <c r="AE2534"/>
    </row>
    <row r="2535" spans="14:31" x14ac:dyDescent="0.3">
      <c r="N2535"/>
      <c r="O2535"/>
      <c r="AD2535"/>
      <c r="AE2535"/>
    </row>
    <row r="2536" spans="14:31" x14ac:dyDescent="0.3">
      <c r="N2536"/>
      <c r="O2536"/>
      <c r="AD2536"/>
      <c r="AE2536"/>
    </row>
    <row r="2537" spans="14:31" x14ac:dyDescent="0.3">
      <c r="N2537"/>
      <c r="O2537"/>
      <c r="AD2537"/>
      <c r="AE2537"/>
    </row>
    <row r="2538" spans="14:31" x14ac:dyDescent="0.3">
      <c r="N2538"/>
      <c r="O2538"/>
      <c r="AD2538"/>
      <c r="AE2538"/>
    </row>
    <row r="2539" spans="14:31" x14ac:dyDescent="0.3">
      <c r="N2539"/>
      <c r="O2539"/>
      <c r="AD2539"/>
      <c r="AE2539"/>
    </row>
    <row r="2540" spans="14:31" x14ac:dyDescent="0.3">
      <c r="N2540"/>
      <c r="O2540"/>
      <c r="AD2540"/>
      <c r="AE2540"/>
    </row>
    <row r="2541" spans="14:31" x14ac:dyDescent="0.3">
      <c r="N2541"/>
      <c r="O2541"/>
      <c r="AD2541"/>
      <c r="AE2541"/>
    </row>
    <row r="2542" spans="14:31" x14ac:dyDescent="0.3">
      <c r="N2542"/>
      <c r="O2542"/>
      <c r="AD2542"/>
      <c r="AE2542"/>
    </row>
    <row r="2543" spans="14:31" x14ac:dyDescent="0.3">
      <c r="N2543"/>
      <c r="O2543"/>
      <c r="AD2543"/>
      <c r="AE2543"/>
    </row>
    <row r="2544" spans="14:31" x14ac:dyDescent="0.3">
      <c r="N2544"/>
      <c r="O2544"/>
      <c r="AD2544"/>
      <c r="AE2544"/>
    </row>
    <row r="2545" spans="14:31" x14ac:dyDescent="0.3">
      <c r="N2545"/>
      <c r="O2545"/>
      <c r="AD2545"/>
      <c r="AE2545"/>
    </row>
    <row r="2546" spans="14:31" x14ac:dyDescent="0.3">
      <c r="N2546"/>
      <c r="O2546"/>
      <c r="AD2546"/>
      <c r="AE2546"/>
    </row>
    <row r="2547" spans="14:31" x14ac:dyDescent="0.3">
      <c r="N2547"/>
      <c r="O2547"/>
      <c r="AD2547"/>
      <c r="AE2547"/>
    </row>
    <row r="2548" spans="14:31" x14ac:dyDescent="0.3">
      <c r="N2548"/>
      <c r="O2548"/>
      <c r="AD2548"/>
      <c r="AE2548"/>
    </row>
    <row r="2549" spans="14:31" x14ac:dyDescent="0.3">
      <c r="N2549"/>
      <c r="O2549"/>
      <c r="AD2549"/>
      <c r="AE2549"/>
    </row>
    <row r="2550" spans="14:31" x14ac:dyDescent="0.3">
      <c r="N2550"/>
      <c r="O2550"/>
      <c r="AD2550"/>
      <c r="AE2550"/>
    </row>
    <row r="2551" spans="14:31" x14ac:dyDescent="0.3">
      <c r="N2551"/>
      <c r="O2551"/>
      <c r="AD2551"/>
      <c r="AE2551"/>
    </row>
    <row r="2552" spans="14:31" x14ac:dyDescent="0.3">
      <c r="N2552"/>
      <c r="O2552"/>
      <c r="AD2552"/>
      <c r="AE2552"/>
    </row>
    <row r="2553" spans="14:31" x14ac:dyDescent="0.3">
      <c r="N2553"/>
      <c r="O2553"/>
      <c r="AD2553"/>
      <c r="AE2553"/>
    </row>
    <row r="2554" spans="14:31" x14ac:dyDescent="0.3">
      <c r="N2554"/>
      <c r="O2554"/>
      <c r="AD2554"/>
      <c r="AE2554"/>
    </row>
    <row r="2555" spans="14:31" x14ac:dyDescent="0.3">
      <c r="N2555"/>
      <c r="O2555"/>
      <c r="AD2555"/>
      <c r="AE2555"/>
    </row>
    <row r="2556" spans="14:31" x14ac:dyDescent="0.3">
      <c r="N2556"/>
      <c r="O2556"/>
      <c r="AD2556"/>
      <c r="AE2556"/>
    </row>
    <row r="2557" spans="14:31" x14ac:dyDescent="0.3">
      <c r="N2557"/>
      <c r="O2557"/>
      <c r="AD2557"/>
      <c r="AE2557"/>
    </row>
    <row r="2558" spans="14:31" x14ac:dyDescent="0.3">
      <c r="N2558"/>
      <c r="O2558"/>
      <c r="AD2558"/>
      <c r="AE2558"/>
    </row>
    <row r="2559" spans="14:31" x14ac:dyDescent="0.3">
      <c r="N2559"/>
      <c r="O2559"/>
      <c r="AD2559"/>
      <c r="AE2559"/>
    </row>
    <row r="2560" spans="14:31" x14ac:dyDescent="0.3">
      <c r="N2560"/>
      <c r="O2560"/>
      <c r="AD2560"/>
      <c r="AE2560"/>
    </row>
    <row r="2561" spans="14:31" x14ac:dyDescent="0.3">
      <c r="N2561"/>
      <c r="O2561"/>
      <c r="AD2561"/>
      <c r="AE2561"/>
    </row>
    <row r="2562" spans="14:31" x14ac:dyDescent="0.3">
      <c r="N2562"/>
      <c r="O2562"/>
      <c r="AD2562"/>
      <c r="AE2562"/>
    </row>
    <row r="2563" spans="14:31" x14ac:dyDescent="0.3">
      <c r="N2563"/>
      <c r="O2563"/>
      <c r="AD2563"/>
      <c r="AE2563"/>
    </row>
    <row r="2564" spans="14:31" x14ac:dyDescent="0.3">
      <c r="N2564"/>
      <c r="O2564"/>
      <c r="AD2564"/>
      <c r="AE2564"/>
    </row>
    <row r="2565" spans="14:31" x14ac:dyDescent="0.3">
      <c r="N2565"/>
      <c r="O2565"/>
      <c r="AD2565"/>
      <c r="AE2565"/>
    </row>
    <row r="2566" spans="14:31" x14ac:dyDescent="0.3">
      <c r="N2566"/>
      <c r="O2566"/>
      <c r="AD2566"/>
      <c r="AE2566"/>
    </row>
    <row r="2567" spans="14:31" x14ac:dyDescent="0.3">
      <c r="N2567"/>
      <c r="O2567"/>
      <c r="AD2567"/>
      <c r="AE2567"/>
    </row>
    <row r="2568" spans="14:31" x14ac:dyDescent="0.3">
      <c r="N2568"/>
      <c r="O2568"/>
      <c r="AD2568"/>
      <c r="AE2568"/>
    </row>
    <row r="2569" spans="14:31" x14ac:dyDescent="0.3">
      <c r="N2569"/>
      <c r="O2569"/>
      <c r="AD2569"/>
      <c r="AE2569"/>
    </row>
    <row r="2570" spans="14:31" x14ac:dyDescent="0.3">
      <c r="N2570"/>
      <c r="O2570"/>
      <c r="AD2570"/>
      <c r="AE2570"/>
    </row>
    <row r="2571" spans="14:31" x14ac:dyDescent="0.3">
      <c r="N2571"/>
      <c r="O2571"/>
      <c r="AD2571"/>
      <c r="AE2571"/>
    </row>
    <row r="2572" spans="14:31" x14ac:dyDescent="0.3">
      <c r="N2572"/>
      <c r="O2572"/>
      <c r="AD2572"/>
      <c r="AE2572"/>
    </row>
    <row r="2573" spans="14:31" x14ac:dyDescent="0.3">
      <c r="N2573"/>
      <c r="O2573"/>
      <c r="AD2573"/>
      <c r="AE2573"/>
    </row>
    <row r="2574" spans="14:31" x14ac:dyDescent="0.3">
      <c r="N2574"/>
      <c r="O2574"/>
      <c r="AD2574"/>
      <c r="AE2574"/>
    </row>
    <row r="2575" spans="14:31" x14ac:dyDescent="0.3">
      <c r="N2575"/>
      <c r="O2575"/>
      <c r="AD2575"/>
      <c r="AE2575"/>
    </row>
    <row r="2576" spans="14:31" x14ac:dyDescent="0.3">
      <c r="N2576"/>
      <c r="O2576"/>
      <c r="AD2576"/>
      <c r="AE2576"/>
    </row>
    <row r="2577" spans="14:31" x14ac:dyDescent="0.3">
      <c r="N2577"/>
      <c r="O2577"/>
      <c r="AD2577"/>
      <c r="AE2577"/>
    </row>
    <row r="2578" spans="14:31" x14ac:dyDescent="0.3">
      <c r="N2578"/>
      <c r="O2578"/>
      <c r="AD2578"/>
      <c r="AE2578"/>
    </row>
    <row r="2579" spans="14:31" x14ac:dyDescent="0.3">
      <c r="N2579"/>
      <c r="O2579"/>
      <c r="AD2579"/>
      <c r="AE2579"/>
    </row>
    <row r="2580" spans="14:31" x14ac:dyDescent="0.3">
      <c r="N2580"/>
      <c r="O2580"/>
      <c r="AD2580"/>
      <c r="AE2580"/>
    </row>
    <row r="2581" spans="14:31" x14ac:dyDescent="0.3">
      <c r="N2581"/>
      <c r="O2581"/>
      <c r="AD2581"/>
      <c r="AE2581"/>
    </row>
    <row r="2582" spans="14:31" x14ac:dyDescent="0.3">
      <c r="N2582"/>
      <c r="O2582"/>
      <c r="AD2582"/>
      <c r="AE2582"/>
    </row>
    <row r="2583" spans="14:31" x14ac:dyDescent="0.3">
      <c r="N2583"/>
      <c r="O2583"/>
      <c r="AD2583"/>
      <c r="AE2583"/>
    </row>
    <row r="2584" spans="14:31" x14ac:dyDescent="0.3">
      <c r="N2584"/>
      <c r="O2584"/>
      <c r="AD2584"/>
      <c r="AE2584"/>
    </row>
    <row r="2585" spans="14:31" x14ac:dyDescent="0.3">
      <c r="N2585"/>
      <c r="O2585"/>
      <c r="AD2585"/>
      <c r="AE2585"/>
    </row>
    <row r="2586" spans="14:31" x14ac:dyDescent="0.3">
      <c r="N2586"/>
      <c r="O2586"/>
      <c r="AD2586"/>
      <c r="AE2586"/>
    </row>
    <row r="2587" spans="14:31" x14ac:dyDescent="0.3">
      <c r="N2587"/>
      <c r="O2587"/>
      <c r="AD2587"/>
      <c r="AE2587"/>
    </row>
    <row r="2588" spans="14:31" x14ac:dyDescent="0.3">
      <c r="N2588"/>
      <c r="O2588"/>
      <c r="AD2588"/>
      <c r="AE2588"/>
    </row>
    <row r="2589" spans="14:31" x14ac:dyDescent="0.3">
      <c r="N2589"/>
      <c r="O2589"/>
      <c r="AD2589"/>
      <c r="AE2589"/>
    </row>
    <row r="2590" spans="14:31" x14ac:dyDescent="0.3">
      <c r="N2590"/>
      <c r="O2590"/>
      <c r="AD2590"/>
      <c r="AE2590"/>
    </row>
    <row r="2591" spans="14:31" x14ac:dyDescent="0.3">
      <c r="N2591"/>
      <c r="O2591"/>
      <c r="AD2591"/>
      <c r="AE2591"/>
    </row>
    <row r="2592" spans="14:31" x14ac:dyDescent="0.3">
      <c r="N2592"/>
      <c r="O2592"/>
      <c r="AD2592"/>
      <c r="AE2592"/>
    </row>
    <row r="2593" spans="14:31" x14ac:dyDescent="0.3">
      <c r="N2593"/>
      <c r="O2593"/>
      <c r="AD2593"/>
      <c r="AE2593"/>
    </row>
    <row r="2594" spans="14:31" x14ac:dyDescent="0.3">
      <c r="N2594"/>
      <c r="O2594"/>
      <c r="AD2594"/>
      <c r="AE2594"/>
    </row>
    <row r="2595" spans="14:31" x14ac:dyDescent="0.3">
      <c r="N2595"/>
      <c r="O2595"/>
      <c r="AD2595"/>
      <c r="AE2595"/>
    </row>
    <row r="2596" spans="14:31" x14ac:dyDescent="0.3">
      <c r="N2596"/>
      <c r="O2596"/>
      <c r="AD2596"/>
      <c r="AE2596"/>
    </row>
    <row r="2597" spans="14:31" x14ac:dyDescent="0.3">
      <c r="N2597"/>
      <c r="O2597"/>
      <c r="AD2597"/>
      <c r="AE2597"/>
    </row>
    <row r="2598" spans="14:31" x14ac:dyDescent="0.3">
      <c r="N2598"/>
      <c r="O2598"/>
      <c r="AD2598"/>
      <c r="AE2598"/>
    </row>
    <row r="2599" spans="14:31" x14ac:dyDescent="0.3">
      <c r="N2599"/>
      <c r="O2599"/>
      <c r="AD2599"/>
      <c r="AE2599"/>
    </row>
    <row r="2600" spans="14:31" x14ac:dyDescent="0.3">
      <c r="N2600"/>
      <c r="O2600"/>
      <c r="AD2600"/>
      <c r="AE2600"/>
    </row>
    <row r="2601" spans="14:31" x14ac:dyDescent="0.3">
      <c r="N2601"/>
      <c r="O2601"/>
      <c r="AD2601"/>
      <c r="AE2601"/>
    </row>
    <row r="2602" spans="14:31" x14ac:dyDescent="0.3">
      <c r="N2602"/>
      <c r="O2602"/>
      <c r="AD2602"/>
      <c r="AE2602"/>
    </row>
    <row r="2603" spans="14:31" x14ac:dyDescent="0.3">
      <c r="N2603"/>
      <c r="O2603"/>
      <c r="AD2603"/>
      <c r="AE2603"/>
    </row>
    <row r="2604" spans="14:31" x14ac:dyDescent="0.3">
      <c r="N2604"/>
      <c r="O2604"/>
      <c r="AD2604"/>
      <c r="AE2604"/>
    </row>
    <row r="2605" spans="14:31" x14ac:dyDescent="0.3">
      <c r="N2605"/>
      <c r="O2605"/>
      <c r="AD2605"/>
      <c r="AE2605"/>
    </row>
    <row r="2606" spans="14:31" x14ac:dyDescent="0.3">
      <c r="N2606"/>
      <c r="O2606"/>
      <c r="AD2606"/>
      <c r="AE2606"/>
    </row>
    <row r="2607" spans="14:31" x14ac:dyDescent="0.3">
      <c r="N2607"/>
      <c r="O2607"/>
      <c r="AD2607"/>
      <c r="AE2607"/>
    </row>
    <row r="2608" spans="14:31" x14ac:dyDescent="0.3">
      <c r="N2608"/>
      <c r="O2608"/>
      <c r="AD2608"/>
      <c r="AE2608"/>
    </row>
    <row r="2609" spans="14:31" x14ac:dyDescent="0.3">
      <c r="N2609"/>
      <c r="O2609"/>
      <c r="AD2609"/>
      <c r="AE2609"/>
    </row>
    <row r="2610" spans="14:31" x14ac:dyDescent="0.3">
      <c r="N2610"/>
      <c r="O2610"/>
      <c r="AD2610"/>
      <c r="AE2610"/>
    </row>
    <row r="2611" spans="14:31" x14ac:dyDescent="0.3">
      <c r="N2611"/>
      <c r="O2611"/>
      <c r="AD2611"/>
      <c r="AE2611"/>
    </row>
    <row r="2612" spans="14:31" x14ac:dyDescent="0.3">
      <c r="N2612"/>
      <c r="O2612"/>
      <c r="AD2612"/>
      <c r="AE2612"/>
    </row>
    <row r="2613" spans="14:31" x14ac:dyDescent="0.3">
      <c r="N2613"/>
      <c r="O2613"/>
      <c r="AD2613"/>
      <c r="AE2613"/>
    </row>
    <row r="2614" spans="14:31" x14ac:dyDescent="0.3">
      <c r="N2614"/>
      <c r="O2614"/>
      <c r="AD2614"/>
      <c r="AE2614"/>
    </row>
    <row r="2615" spans="14:31" x14ac:dyDescent="0.3">
      <c r="N2615"/>
      <c r="O2615"/>
      <c r="AD2615"/>
      <c r="AE2615"/>
    </row>
    <row r="2616" spans="14:31" x14ac:dyDescent="0.3">
      <c r="N2616"/>
      <c r="O2616"/>
      <c r="AD2616"/>
      <c r="AE2616"/>
    </row>
    <row r="2617" spans="14:31" x14ac:dyDescent="0.3">
      <c r="N2617"/>
      <c r="O2617"/>
      <c r="AD2617"/>
      <c r="AE2617"/>
    </row>
    <row r="2618" spans="14:31" x14ac:dyDescent="0.3">
      <c r="N2618"/>
      <c r="O2618"/>
      <c r="AD2618"/>
      <c r="AE2618"/>
    </row>
    <row r="2619" spans="14:31" x14ac:dyDescent="0.3">
      <c r="N2619"/>
      <c r="O2619"/>
      <c r="AD2619"/>
      <c r="AE2619"/>
    </row>
    <row r="2620" spans="14:31" x14ac:dyDescent="0.3">
      <c r="N2620"/>
      <c r="O2620"/>
      <c r="AD2620"/>
      <c r="AE2620"/>
    </row>
    <row r="2621" spans="14:31" x14ac:dyDescent="0.3">
      <c r="N2621"/>
      <c r="O2621"/>
      <c r="AD2621"/>
      <c r="AE2621"/>
    </row>
    <row r="2622" spans="14:31" x14ac:dyDescent="0.3">
      <c r="N2622"/>
      <c r="O2622"/>
      <c r="AD2622"/>
      <c r="AE2622"/>
    </row>
    <row r="2623" spans="14:31" x14ac:dyDescent="0.3">
      <c r="N2623"/>
      <c r="O2623"/>
      <c r="AD2623"/>
      <c r="AE2623"/>
    </row>
    <row r="2624" spans="14:31" x14ac:dyDescent="0.3">
      <c r="N2624"/>
      <c r="O2624"/>
      <c r="AD2624"/>
      <c r="AE2624"/>
    </row>
    <row r="2625" spans="14:31" x14ac:dyDescent="0.3">
      <c r="N2625"/>
      <c r="O2625"/>
      <c r="AD2625"/>
      <c r="AE2625"/>
    </row>
    <row r="2626" spans="14:31" x14ac:dyDescent="0.3">
      <c r="N2626"/>
      <c r="O2626"/>
      <c r="AD2626"/>
      <c r="AE2626"/>
    </row>
    <row r="2627" spans="14:31" x14ac:dyDescent="0.3">
      <c r="N2627"/>
      <c r="O2627"/>
      <c r="AD2627"/>
      <c r="AE2627"/>
    </row>
    <row r="2628" spans="14:31" x14ac:dyDescent="0.3">
      <c r="N2628"/>
      <c r="O2628"/>
      <c r="AD2628"/>
      <c r="AE2628"/>
    </row>
    <row r="2629" spans="14:31" x14ac:dyDescent="0.3">
      <c r="N2629"/>
      <c r="O2629"/>
      <c r="AD2629"/>
      <c r="AE2629"/>
    </row>
    <row r="2630" spans="14:31" x14ac:dyDescent="0.3">
      <c r="N2630"/>
      <c r="O2630"/>
      <c r="AD2630"/>
      <c r="AE2630"/>
    </row>
    <row r="2631" spans="14:31" x14ac:dyDescent="0.3">
      <c r="N2631"/>
      <c r="O2631"/>
      <c r="AD2631"/>
      <c r="AE2631"/>
    </row>
    <row r="2632" spans="14:31" x14ac:dyDescent="0.3">
      <c r="N2632"/>
      <c r="O2632"/>
      <c r="AD2632"/>
      <c r="AE2632"/>
    </row>
    <row r="2633" spans="14:31" x14ac:dyDescent="0.3">
      <c r="N2633"/>
      <c r="O2633"/>
      <c r="AD2633"/>
      <c r="AE2633"/>
    </row>
    <row r="2634" spans="14:31" x14ac:dyDescent="0.3">
      <c r="N2634"/>
      <c r="O2634"/>
      <c r="AD2634"/>
      <c r="AE2634"/>
    </row>
    <row r="2635" spans="14:31" x14ac:dyDescent="0.3">
      <c r="N2635"/>
      <c r="O2635"/>
      <c r="AD2635"/>
      <c r="AE2635"/>
    </row>
    <row r="2636" spans="14:31" x14ac:dyDescent="0.3">
      <c r="N2636"/>
      <c r="O2636"/>
      <c r="AD2636"/>
      <c r="AE2636"/>
    </row>
    <row r="2637" spans="14:31" x14ac:dyDescent="0.3">
      <c r="N2637"/>
      <c r="O2637"/>
      <c r="AD2637"/>
      <c r="AE2637"/>
    </row>
    <row r="2638" spans="14:31" x14ac:dyDescent="0.3">
      <c r="N2638"/>
      <c r="O2638"/>
      <c r="AD2638"/>
      <c r="AE2638"/>
    </row>
    <row r="2639" spans="14:31" x14ac:dyDescent="0.3">
      <c r="N2639"/>
      <c r="O2639"/>
      <c r="AD2639"/>
      <c r="AE2639"/>
    </row>
    <row r="2640" spans="14:31" x14ac:dyDescent="0.3">
      <c r="N2640"/>
      <c r="O2640"/>
      <c r="AD2640"/>
      <c r="AE2640"/>
    </row>
    <row r="2641" spans="14:31" x14ac:dyDescent="0.3">
      <c r="N2641"/>
      <c r="O2641"/>
      <c r="AD2641"/>
      <c r="AE2641"/>
    </row>
    <row r="2642" spans="14:31" x14ac:dyDescent="0.3">
      <c r="N2642"/>
      <c r="O2642"/>
      <c r="AD2642"/>
      <c r="AE2642"/>
    </row>
    <row r="2643" spans="14:31" x14ac:dyDescent="0.3">
      <c r="N2643"/>
      <c r="O2643"/>
      <c r="AD2643"/>
      <c r="AE2643"/>
    </row>
    <row r="2644" spans="14:31" x14ac:dyDescent="0.3">
      <c r="N2644"/>
      <c r="O2644"/>
      <c r="AD2644"/>
      <c r="AE2644"/>
    </row>
    <row r="2645" spans="14:31" x14ac:dyDescent="0.3">
      <c r="N2645"/>
      <c r="O2645"/>
      <c r="AD2645"/>
      <c r="AE2645"/>
    </row>
    <row r="2646" spans="14:31" x14ac:dyDescent="0.3">
      <c r="N2646"/>
      <c r="O2646"/>
      <c r="AD2646"/>
      <c r="AE2646"/>
    </row>
    <row r="2647" spans="14:31" x14ac:dyDescent="0.3">
      <c r="N2647"/>
      <c r="O2647"/>
      <c r="AD2647"/>
      <c r="AE2647"/>
    </row>
    <row r="2648" spans="14:31" x14ac:dyDescent="0.3">
      <c r="N2648"/>
      <c r="O2648"/>
      <c r="AD2648"/>
      <c r="AE2648"/>
    </row>
    <row r="2649" spans="14:31" x14ac:dyDescent="0.3">
      <c r="N2649"/>
      <c r="O2649"/>
      <c r="AD2649"/>
      <c r="AE2649"/>
    </row>
    <row r="2650" spans="14:31" x14ac:dyDescent="0.3">
      <c r="N2650"/>
      <c r="O2650"/>
      <c r="AD2650"/>
      <c r="AE2650"/>
    </row>
    <row r="2651" spans="14:31" x14ac:dyDescent="0.3">
      <c r="N2651"/>
      <c r="O2651"/>
      <c r="AD2651"/>
      <c r="AE2651"/>
    </row>
    <row r="2652" spans="14:31" x14ac:dyDescent="0.3">
      <c r="N2652"/>
      <c r="O2652"/>
      <c r="AD2652"/>
      <c r="AE2652"/>
    </row>
    <row r="2653" spans="14:31" x14ac:dyDescent="0.3">
      <c r="N2653"/>
      <c r="O2653"/>
      <c r="AD2653"/>
      <c r="AE2653"/>
    </row>
    <row r="2654" spans="14:31" x14ac:dyDescent="0.3">
      <c r="N2654"/>
      <c r="O2654"/>
      <c r="AD2654"/>
      <c r="AE2654"/>
    </row>
    <row r="2655" spans="14:31" x14ac:dyDescent="0.3">
      <c r="N2655"/>
      <c r="O2655"/>
      <c r="AD2655"/>
      <c r="AE2655"/>
    </row>
    <row r="2656" spans="14:31" x14ac:dyDescent="0.3">
      <c r="N2656"/>
      <c r="O2656"/>
      <c r="AD2656"/>
      <c r="AE2656"/>
    </row>
    <row r="2657" spans="14:31" x14ac:dyDescent="0.3">
      <c r="N2657"/>
      <c r="O2657"/>
      <c r="AD2657"/>
      <c r="AE2657"/>
    </row>
    <row r="2658" spans="14:31" x14ac:dyDescent="0.3">
      <c r="N2658"/>
      <c r="O2658"/>
      <c r="AD2658"/>
      <c r="AE2658"/>
    </row>
    <row r="2659" spans="14:31" x14ac:dyDescent="0.3">
      <c r="N2659"/>
      <c r="O2659"/>
      <c r="AD2659"/>
      <c r="AE2659"/>
    </row>
    <row r="2660" spans="14:31" x14ac:dyDescent="0.3">
      <c r="N2660"/>
      <c r="O2660"/>
      <c r="AD2660"/>
      <c r="AE2660"/>
    </row>
    <row r="2661" spans="14:31" x14ac:dyDescent="0.3">
      <c r="N2661"/>
      <c r="O2661"/>
      <c r="AD2661"/>
      <c r="AE2661"/>
    </row>
    <row r="2662" spans="14:31" x14ac:dyDescent="0.3">
      <c r="N2662"/>
      <c r="O2662"/>
      <c r="AD2662"/>
      <c r="AE2662"/>
    </row>
    <row r="2663" spans="14:31" x14ac:dyDescent="0.3">
      <c r="N2663"/>
      <c r="O2663"/>
      <c r="AD2663"/>
      <c r="AE2663"/>
    </row>
    <row r="2664" spans="14:31" x14ac:dyDescent="0.3">
      <c r="N2664"/>
      <c r="O2664"/>
      <c r="AD2664"/>
      <c r="AE2664"/>
    </row>
    <row r="2665" spans="14:31" x14ac:dyDescent="0.3">
      <c r="N2665"/>
      <c r="O2665"/>
      <c r="AD2665"/>
      <c r="AE2665"/>
    </row>
    <row r="2666" spans="14:31" x14ac:dyDescent="0.3">
      <c r="N2666"/>
      <c r="O2666"/>
      <c r="AD2666"/>
      <c r="AE2666"/>
    </row>
    <row r="2667" spans="14:31" x14ac:dyDescent="0.3">
      <c r="N2667"/>
      <c r="O2667"/>
      <c r="AD2667"/>
      <c r="AE2667"/>
    </row>
    <row r="2668" spans="14:31" x14ac:dyDescent="0.3">
      <c r="N2668"/>
      <c r="O2668"/>
      <c r="AD2668"/>
      <c r="AE2668"/>
    </row>
    <row r="2669" spans="14:31" x14ac:dyDescent="0.3">
      <c r="N2669"/>
      <c r="O2669"/>
      <c r="AD2669"/>
      <c r="AE2669"/>
    </row>
    <row r="2670" spans="14:31" x14ac:dyDescent="0.3">
      <c r="N2670"/>
      <c r="O2670"/>
      <c r="AD2670"/>
      <c r="AE2670"/>
    </row>
    <row r="2671" spans="14:31" x14ac:dyDescent="0.3">
      <c r="N2671"/>
      <c r="O2671"/>
      <c r="AD2671"/>
      <c r="AE2671"/>
    </row>
    <row r="2672" spans="14:31" x14ac:dyDescent="0.3">
      <c r="N2672"/>
      <c r="O2672"/>
      <c r="AD2672"/>
      <c r="AE2672"/>
    </row>
    <row r="2673" spans="14:31" x14ac:dyDescent="0.3">
      <c r="N2673"/>
      <c r="O2673"/>
      <c r="AD2673"/>
      <c r="AE2673"/>
    </row>
    <row r="2674" spans="14:31" x14ac:dyDescent="0.3">
      <c r="N2674"/>
      <c r="O2674"/>
      <c r="AD2674"/>
      <c r="AE2674"/>
    </row>
    <row r="2675" spans="14:31" x14ac:dyDescent="0.3">
      <c r="N2675"/>
      <c r="O2675"/>
      <c r="AD2675"/>
      <c r="AE2675"/>
    </row>
    <row r="2676" spans="14:31" x14ac:dyDescent="0.3">
      <c r="N2676"/>
      <c r="O2676"/>
      <c r="AD2676"/>
      <c r="AE2676"/>
    </row>
    <row r="2677" spans="14:31" x14ac:dyDescent="0.3">
      <c r="N2677"/>
      <c r="O2677"/>
      <c r="AD2677"/>
      <c r="AE2677"/>
    </row>
    <row r="2678" spans="14:31" x14ac:dyDescent="0.3">
      <c r="N2678"/>
      <c r="O2678"/>
      <c r="AD2678"/>
      <c r="AE2678"/>
    </row>
    <row r="2679" spans="14:31" x14ac:dyDescent="0.3">
      <c r="N2679"/>
      <c r="O2679"/>
      <c r="AD2679"/>
      <c r="AE2679"/>
    </row>
    <row r="2680" spans="14:31" x14ac:dyDescent="0.3">
      <c r="N2680"/>
      <c r="O2680"/>
      <c r="AD2680"/>
      <c r="AE2680"/>
    </row>
    <row r="2681" spans="14:31" x14ac:dyDescent="0.3">
      <c r="N2681"/>
      <c r="O2681"/>
      <c r="AD2681"/>
      <c r="AE2681"/>
    </row>
    <row r="2682" spans="14:31" x14ac:dyDescent="0.3">
      <c r="N2682"/>
      <c r="O2682"/>
      <c r="AD2682"/>
      <c r="AE2682"/>
    </row>
    <row r="2683" spans="14:31" x14ac:dyDescent="0.3">
      <c r="N2683"/>
      <c r="O2683"/>
      <c r="AD2683"/>
      <c r="AE2683"/>
    </row>
    <row r="2684" spans="14:31" x14ac:dyDescent="0.3">
      <c r="N2684"/>
      <c r="O2684"/>
      <c r="AD2684"/>
      <c r="AE2684"/>
    </row>
    <row r="2685" spans="14:31" x14ac:dyDescent="0.3">
      <c r="N2685"/>
      <c r="O2685"/>
      <c r="AD2685"/>
      <c r="AE2685"/>
    </row>
    <row r="2686" spans="14:31" x14ac:dyDescent="0.3">
      <c r="N2686"/>
      <c r="O2686"/>
      <c r="AD2686"/>
      <c r="AE2686"/>
    </row>
    <row r="2687" spans="14:31" x14ac:dyDescent="0.3">
      <c r="N2687"/>
      <c r="O2687"/>
      <c r="AD2687"/>
      <c r="AE2687"/>
    </row>
    <row r="2688" spans="14:31" x14ac:dyDescent="0.3">
      <c r="N2688"/>
      <c r="O2688"/>
      <c r="AD2688"/>
      <c r="AE2688"/>
    </row>
    <row r="2689" spans="14:31" x14ac:dyDescent="0.3">
      <c r="N2689"/>
      <c r="O2689"/>
      <c r="AD2689"/>
      <c r="AE2689"/>
    </row>
    <row r="2690" spans="14:31" x14ac:dyDescent="0.3">
      <c r="N2690"/>
      <c r="O2690"/>
      <c r="AD2690"/>
      <c r="AE2690"/>
    </row>
    <row r="2691" spans="14:31" x14ac:dyDescent="0.3">
      <c r="N2691"/>
      <c r="O2691"/>
      <c r="AD2691"/>
      <c r="AE2691"/>
    </row>
    <row r="2692" spans="14:31" x14ac:dyDescent="0.3">
      <c r="N2692"/>
      <c r="O2692"/>
      <c r="AD2692"/>
      <c r="AE2692"/>
    </row>
    <row r="2693" spans="14:31" x14ac:dyDescent="0.3">
      <c r="N2693"/>
      <c r="O2693"/>
      <c r="AD2693"/>
      <c r="AE2693"/>
    </row>
    <row r="2694" spans="14:31" x14ac:dyDescent="0.3">
      <c r="N2694"/>
      <c r="O2694"/>
      <c r="AD2694"/>
      <c r="AE2694"/>
    </row>
    <row r="2695" spans="14:31" x14ac:dyDescent="0.3">
      <c r="N2695"/>
      <c r="O2695"/>
      <c r="AD2695"/>
      <c r="AE2695"/>
    </row>
    <row r="2696" spans="14:31" x14ac:dyDescent="0.3">
      <c r="N2696"/>
      <c r="O2696"/>
      <c r="AD2696"/>
      <c r="AE2696"/>
    </row>
    <row r="2697" spans="14:31" x14ac:dyDescent="0.3">
      <c r="N2697"/>
      <c r="O2697"/>
      <c r="AD2697"/>
      <c r="AE2697"/>
    </row>
    <row r="2698" spans="14:31" x14ac:dyDescent="0.3">
      <c r="N2698"/>
      <c r="O2698"/>
      <c r="AD2698"/>
      <c r="AE2698"/>
    </row>
    <row r="2699" spans="14:31" x14ac:dyDescent="0.3">
      <c r="N2699"/>
      <c r="O2699"/>
      <c r="AD2699"/>
      <c r="AE2699"/>
    </row>
    <row r="2700" spans="14:31" x14ac:dyDescent="0.3">
      <c r="N2700"/>
      <c r="O2700"/>
      <c r="AD2700"/>
      <c r="AE2700"/>
    </row>
    <row r="2701" spans="14:31" x14ac:dyDescent="0.3">
      <c r="N2701"/>
      <c r="O2701"/>
      <c r="AD2701"/>
      <c r="AE2701"/>
    </row>
    <row r="2702" spans="14:31" x14ac:dyDescent="0.3">
      <c r="N2702"/>
      <c r="O2702"/>
      <c r="AD2702"/>
      <c r="AE2702"/>
    </row>
    <row r="2703" spans="14:31" x14ac:dyDescent="0.3">
      <c r="N2703"/>
      <c r="O2703"/>
      <c r="AD2703"/>
      <c r="AE2703"/>
    </row>
    <row r="2704" spans="14:31" x14ac:dyDescent="0.3">
      <c r="N2704"/>
      <c r="O2704"/>
      <c r="AD2704"/>
      <c r="AE2704"/>
    </row>
    <row r="2705" spans="14:31" x14ac:dyDescent="0.3">
      <c r="N2705"/>
      <c r="O2705"/>
      <c r="AD2705"/>
      <c r="AE2705"/>
    </row>
    <row r="2706" spans="14:31" x14ac:dyDescent="0.3">
      <c r="N2706"/>
      <c r="O2706"/>
      <c r="AD2706"/>
      <c r="AE2706"/>
    </row>
    <row r="2707" spans="14:31" x14ac:dyDescent="0.3">
      <c r="N2707"/>
      <c r="O2707"/>
      <c r="AD2707"/>
      <c r="AE2707"/>
    </row>
    <row r="2708" spans="14:31" x14ac:dyDescent="0.3">
      <c r="N2708"/>
      <c r="O2708"/>
      <c r="AD2708"/>
      <c r="AE2708"/>
    </row>
    <row r="2709" spans="14:31" x14ac:dyDescent="0.3">
      <c r="N2709"/>
      <c r="O2709"/>
      <c r="AD2709"/>
      <c r="AE2709"/>
    </row>
    <row r="2710" spans="14:31" x14ac:dyDescent="0.3">
      <c r="N2710"/>
      <c r="O2710"/>
      <c r="AD2710"/>
      <c r="AE2710"/>
    </row>
    <row r="2711" spans="14:31" x14ac:dyDescent="0.3">
      <c r="N2711"/>
      <c r="O2711"/>
      <c r="AD2711"/>
      <c r="AE2711"/>
    </row>
    <row r="2712" spans="14:31" x14ac:dyDescent="0.3">
      <c r="N2712"/>
      <c r="O2712"/>
      <c r="AD2712"/>
      <c r="AE2712"/>
    </row>
    <row r="2713" spans="14:31" x14ac:dyDescent="0.3">
      <c r="N2713"/>
      <c r="O2713"/>
      <c r="AD2713"/>
      <c r="AE2713"/>
    </row>
    <row r="2714" spans="14:31" x14ac:dyDescent="0.3">
      <c r="N2714"/>
      <c r="O2714"/>
      <c r="AD2714"/>
      <c r="AE2714"/>
    </row>
    <row r="2715" spans="14:31" x14ac:dyDescent="0.3">
      <c r="N2715"/>
      <c r="O2715"/>
      <c r="AD2715"/>
      <c r="AE2715"/>
    </row>
    <row r="2716" spans="14:31" x14ac:dyDescent="0.3">
      <c r="N2716"/>
      <c r="O2716"/>
      <c r="AD2716"/>
      <c r="AE2716"/>
    </row>
    <row r="2717" spans="14:31" x14ac:dyDescent="0.3">
      <c r="N2717"/>
      <c r="O2717"/>
      <c r="AD2717"/>
      <c r="AE2717"/>
    </row>
    <row r="2718" spans="14:31" x14ac:dyDescent="0.3">
      <c r="N2718"/>
      <c r="O2718"/>
      <c r="AD2718"/>
      <c r="AE2718"/>
    </row>
    <row r="2719" spans="14:31" x14ac:dyDescent="0.3">
      <c r="N2719"/>
      <c r="O2719"/>
      <c r="AD2719"/>
      <c r="AE2719"/>
    </row>
    <row r="2720" spans="14:31" x14ac:dyDescent="0.3">
      <c r="N2720"/>
      <c r="O2720"/>
      <c r="AD2720"/>
      <c r="AE2720"/>
    </row>
    <row r="2721" spans="14:31" x14ac:dyDescent="0.3">
      <c r="N2721"/>
      <c r="O2721"/>
      <c r="AD2721"/>
      <c r="AE2721"/>
    </row>
    <row r="2722" spans="14:31" x14ac:dyDescent="0.3">
      <c r="N2722"/>
      <c r="O2722"/>
      <c r="AD2722"/>
      <c r="AE2722"/>
    </row>
    <row r="2723" spans="14:31" x14ac:dyDescent="0.3">
      <c r="N2723"/>
      <c r="O2723"/>
      <c r="AD2723"/>
      <c r="AE2723"/>
    </row>
    <row r="2724" spans="14:31" x14ac:dyDescent="0.3">
      <c r="N2724"/>
      <c r="O2724"/>
      <c r="AD2724"/>
      <c r="AE2724"/>
    </row>
    <row r="2725" spans="14:31" x14ac:dyDescent="0.3">
      <c r="N2725"/>
      <c r="O2725"/>
      <c r="AD2725"/>
      <c r="AE2725"/>
    </row>
    <row r="2726" spans="14:31" x14ac:dyDescent="0.3">
      <c r="N2726"/>
      <c r="O2726"/>
      <c r="AD2726"/>
      <c r="AE2726"/>
    </row>
    <row r="2727" spans="14:31" x14ac:dyDescent="0.3">
      <c r="N2727"/>
      <c r="O2727"/>
      <c r="AD2727"/>
      <c r="AE2727"/>
    </row>
    <row r="2728" spans="14:31" x14ac:dyDescent="0.3">
      <c r="N2728"/>
      <c r="O2728"/>
      <c r="AD2728"/>
      <c r="AE2728"/>
    </row>
    <row r="2729" spans="14:31" x14ac:dyDescent="0.3">
      <c r="N2729"/>
      <c r="O2729"/>
      <c r="AD2729"/>
      <c r="AE2729"/>
    </row>
    <row r="2730" spans="14:31" x14ac:dyDescent="0.3">
      <c r="N2730"/>
      <c r="O2730"/>
      <c r="AD2730"/>
      <c r="AE2730"/>
    </row>
    <row r="2731" spans="14:31" x14ac:dyDescent="0.3">
      <c r="N2731"/>
      <c r="O2731"/>
      <c r="AD2731"/>
      <c r="AE2731"/>
    </row>
    <row r="2732" spans="14:31" x14ac:dyDescent="0.3">
      <c r="N2732"/>
      <c r="O2732"/>
      <c r="AD2732"/>
      <c r="AE2732"/>
    </row>
    <row r="2733" spans="14:31" x14ac:dyDescent="0.3">
      <c r="N2733"/>
      <c r="O2733"/>
      <c r="AD2733"/>
      <c r="AE2733"/>
    </row>
    <row r="2734" spans="14:31" x14ac:dyDescent="0.3">
      <c r="N2734"/>
      <c r="O2734"/>
      <c r="AD2734"/>
      <c r="AE2734"/>
    </row>
    <row r="2735" spans="14:31" x14ac:dyDescent="0.3">
      <c r="N2735"/>
      <c r="O2735"/>
      <c r="AD2735"/>
      <c r="AE2735"/>
    </row>
    <row r="2736" spans="14:31" x14ac:dyDescent="0.3">
      <c r="N2736"/>
      <c r="O2736"/>
      <c r="AD2736"/>
      <c r="AE2736"/>
    </row>
    <row r="2737" spans="14:31" x14ac:dyDescent="0.3">
      <c r="N2737"/>
      <c r="O2737"/>
      <c r="AD2737"/>
      <c r="AE2737"/>
    </row>
    <row r="2738" spans="14:31" x14ac:dyDescent="0.3">
      <c r="N2738"/>
      <c r="O2738"/>
      <c r="AD2738"/>
      <c r="AE2738"/>
    </row>
    <row r="2739" spans="14:31" x14ac:dyDescent="0.3">
      <c r="N2739"/>
      <c r="O2739"/>
      <c r="AD2739"/>
      <c r="AE2739"/>
    </row>
    <row r="2740" spans="14:31" x14ac:dyDescent="0.3">
      <c r="N2740"/>
      <c r="O2740"/>
      <c r="AD2740"/>
      <c r="AE2740"/>
    </row>
    <row r="2741" spans="14:31" x14ac:dyDescent="0.3">
      <c r="N2741"/>
      <c r="O2741"/>
      <c r="AD2741"/>
      <c r="AE2741"/>
    </row>
    <row r="2742" spans="14:31" x14ac:dyDescent="0.3">
      <c r="N2742"/>
      <c r="O2742"/>
      <c r="AD2742"/>
      <c r="AE2742"/>
    </row>
    <row r="2743" spans="14:31" x14ac:dyDescent="0.3">
      <c r="N2743"/>
      <c r="O2743"/>
      <c r="AD2743"/>
      <c r="AE2743"/>
    </row>
    <row r="2744" spans="14:31" x14ac:dyDescent="0.3">
      <c r="N2744"/>
      <c r="O2744"/>
      <c r="AD2744"/>
      <c r="AE2744"/>
    </row>
    <row r="2745" spans="14:31" x14ac:dyDescent="0.3">
      <c r="N2745"/>
      <c r="O2745"/>
      <c r="AD2745"/>
      <c r="AE2745"/>
    </row>
    <row r="2746" spans="14:31" x14ac:dyDescent="0.3">
      <c r="N2746"/>
      <c r="O2746"/>
      <c r="AD2746"/>
      <c r="AE2746"/>
    </row>
    <row r="2747" spans="14:31" x14ac:dyDescent="0.3">
      <c r="N2747"/>
      <c r="O2747"/>
      <c r="AD2747"/>
      <c r="AE2747"/>
    </row>
    <row r="2748" spans="14:31" x14ac:dyDescent="0.3">
      <c r="N2748"/>
      <c r="O2748"/>
      <c r="AD2748"/>
      <c r="AE2748"/>
    </row>
    <row r="2749" spans="14:31" x14ac:dyDescent="0.3">
      <c r="N2749"/>
      <c r="O2749"/>
      <c r="AD2749"/>
      <c r="AE2749"/>
    </row>
    <row r="2750" spans="14:31" x14ac:dyDescent="0.3">
      <c r="N2750"/>
      <c r="O2750"/>
      <c r="AD2750"/>
      <c r="AE2750"/>
    </row>
    <row r="2751" spans="14:31" x14ac:dyDescent="0.3">
      <c r="N2751"/>
      <c r="O2751"/>
      <c r="AD2751"/>
      <c r="AE2751"/>
    </row>
    <row r="2752" spans="14:31" x14ac:dyDescent="0.3">
      <c r="N2752"/>
      <c r="O2752"/>
      <c r="AD2752"/>
      <c r="AE2752"/>
    </row>
    <row r="2753" spans="14:31" x14ac:dyDescent="0.3">
      <c r="N2753"/>
      <c r="O2753"/>
      <c r="AD2753"/>
      <c r="AE2753"/>
    </row>
    <row r="2754" spans="14:31" x14ac:dyDescent="0.3">
      <c r="N2754"/>
      <c r="O2754"/>
      <c r="AD2754"/>
      <c r="AE2754"/>
    </row>
    <row r="2755" spans="14:31" x14ac:dyDescent="0.3">
      <c r="N2755"/>
      <c r="O2755"/>
      <c r="AD2755"/>
      <c r="AE2755"/>
    </row>
    <row r="2756" spans="14:31" x14ac:dyDescent="0.3">
      <c r="N2756"/>
      <c r="O2756"/>
      <c r="AD2756"/>
      <c r="AE2756"/>
    </row>
    <row r="2757" spans="14:31" x14ac:dyDescent="0.3">
      <c r="N2757"/>
      <c r="O2757"/>
      <c r="AD2757"/>
      <c r="AE2757"/>
    </row>
    <row r="2758" spans="14:31" x14ac:dyDescent="0.3">
      <c r="N2758"/>
      <c r="O2758"/>
      <c r="AD2758"/>
      <c r="AE2758"/>
    </row>
    <row r="2759" spans="14:31" x14ac:dyDescent="0.3">
      <c r="N2759"/>
      <c r="O2759"/>
      <c r="AD2759"/>
      <c r="AE2759"/>
    </row>
    <row r="2760" spans="14:31" x14ac:dyDescent="0.3">
      <c r="N2760"/>
      <c r="O2760"/>
      <c r="AD2760"/>
      <c r="AE2760"/>
    </row>
    <row r="2761" spans="14:31" x14ac:dyDescent="0.3">
      <c r="N2761"/>
      <c r="O2761"/>
      <c r="AD2761"/>
      <c r="AE2761"/>
    </row>
    <row r="2762" spans="14:31" x14ac:dyDescent="0.3">
      <c r="N2762"/>
      <c r="O2762"/>
      <c r="AD2762"/>
      <c r="AE2762"/>
    </row>
    <row r="2763" spans="14:31" x14ac:dyDescent="0.3">
      <c r="N2763"/>
      <c r="O2763"/>
      <c r="AD2763"/>
      <c r="AE2763"/>
    </row>
    <row r="2764" spans="14:31" x14ac:dyDescent="0.3">
      <c r="N2764"/>
      <c r="O2764"/>
      <c r="AD2764"/>
      <c r="AE2764"/>
    </row>
    <row r="2765" spans="14:31" x14ac:dyDescent="0.3">
      <c r="N2765"/>
      <c r="O2765"/>
      <c r="AD2765"/>
      <c r="AE2765"/>
    </row>
    <row r="2766" spans="14:31" x14ac:dyDescent="0.3">
      <c r="N2766"/>
      <c r="O2766"/>
      <c r="AD2766"/>
      <c r="AE2766"/>
    </row>
    <row r="2767" spans="14:31" x14ac:dyDescent="0.3">
      <c r="N2767"/>
      <c r="O2767"/>
      <c r="AD2767"/>
      <c r="AE2767"/>
    </row>
    <row r="2768" spans="14:31" x14ac:dyDescent="0.3">
      <c r="N2768"/>
      <c r="O2768"/>
      <c r="AD2768"/>
      <c r="AE2768"/>
    </row>
    <row r="2769" spans="14:31" x14ac:dyDescent="0.3">
      <c r="N2769"/>
      <c r="O2769"/>
      <c r="AD2769"/>
      <c r="AE2769"/>
    </row>
    <row r="2770" spans="14:31" x14ac:dyDescent="0.3">
      <c r="N2770"/>
      <c r="O2770"/>
      <c r="AD2770"/>
      <c r="AE2770"/>
    </row>
    <row r="2771" spans="14:31" x14ac:dyDescent="0.3">
      <c r="N2771"/>
      <c r="O2771"/>
      <c r="AD2771"/>
      <c r="AE2771"/>
    </row>
    <row r="2772" spans="14:31" x14ac:dyDescent="0.3">
      <c r="N2772"/>
      <c r="O2772"/>
      <c r="AD2772"/>
      <c r="AE2772"/>
    </row>
    <row r="2773" spans="14:31" x14ac:dyDescent="0.3">
      <c r="N2773"/>
      <c r="O2773"/>
      <c r="AD2773"/>
      <c r="AE2773"/>
    </row>
    <row r="2774" spans="14:31" x14ac:dyDescent="0.3">
      <c r="N2774"/>
      <c r="O2774"/>
      <c r="AD2774"/>
      <c r="AE2774"/>
    </row>
    <row r="2775" spans="14:31" x14ac:dyDescent="0.3">
      <c r="N2775"/>
      <c r="O2775"/>
      <c r="AD2775"/>
      <c r="AE2775"/>
    </row>
    <row r="2776" spans="14:31" x14ac:dyDescent="0.3">
      <c r="N2776"/>
      <c r="O2776"/>
      <c r="AD2776"/>
      <c r="AE2776"/>
    </row>
    <row r="2777" spans="14:31" x14ac:dyDescent="0.3">
      <c r="N2777"/>
      <c r="O2777"/>
      <c r="AD2777"/>
      <c r="AE2777"/>
    </row>
    <row r="2778" spans="14:31" x14ac:dyDescent="0.3">
      <c r="N2778"/>
      <c r="O2778"/>
      <c r="AD2778"/>
      <c r="AE2778"/>
    </row>
    <row r="2779" spans="14:31" x14ac:dyDescent="0.3">
      <c r="N2779"/>
      <c r="O2779"/>
      <c r="AD2779"/>
      <c r="AE2779"/>
    </row>
    <row r="2780" spans="14:31" x14ac:dyDescent="0.3">
      <c r="N2780"/>
      <c r="O2780"/>
      <c r="AD2780"/>
      <c r="AE2780"/>
    </row>
    <row r="2781" spans="14:31" x14ac:dyDescent="0.3">
      <c r="N2781"/>
      <c r="O2781"/>
      <c r="AD2781"/>
      <c r="AE2781"/>
    </row>
    <row r="2782" spans="14:31" x14ac:dyDescent="0.3">
      <c r="N2782"/>
      <c r="O2782"/>
      <c r="AD2782"/>
      <c r="AE2782"/>
    </row>
    <row r="2783" spans="14:31" x14ac:dyDescent="0.3">
      <c r="N2783"/>
      <c r="O2783"/>
      <c r="AD2783"/>
      <c r="AE2783"/>
    </row>
    <row r="2784" spans="14:31" x14ac:dyDescent="0.3">
      <c r="N2784"/>
      <c r="O2784"/>
      <c r="AD2784"/>
      <c r="AE2784"/>
    </row>
    <row r="2785" spans="14:31" x14ac:dyDescent="0.3">
      <c r="N2785"/>
      <c r="O2785"/>
      <c r="AD2785"/>
      <c r="AE2785"/>
    </row>
    <row r="2786" spans="14:31" x14ac:dyDescent="0.3">
      <c r="N2786"/>
      <c r="O2786"/>
      <c r="AD2786"/>
      <c r="AE2786"/>
    </row>
    <row r="2787" spans="14:31" x14ac:dyDescent="0.3">
      <c r="N2787"/>
      <c r="O2787"/>
      <c r="AD2787"/>
      <c r="AE2787"/>
    </row>
    <row r="2788" spans="14:31" x14ac:dyDescent="0.3">
      <c r="N2788"/>
      <c r="O2788"/>
      <c r="AD2788"/>
      <c r="AE2788"/>
    </row>
    <row r="2789" spans="14:31" x14ac:dyDescent="0.3">
      <c r="N2789"/>
      <c r="O2789"/>
      <c r="AD2789"/>
      <c r="AE2789"/>
    </row>
    <row r="2790" spans="14:31" x14ac:dyDescent="0.3">
      <c r="N2790"/>
      <c r="O2790"/>
      <c r="AD2790"/>
      <c r="AE2790"/>
    </row>
    <row r="2791" spans="14:31" x14ac:dyDescent="0.3">
      <c r="N2791"/>
      <c r="O2791"/>
      <c r="AD2791"/>
      <c r="AE2791"/>
    </row>
    <row r="2792" spans="14:31" x14ac:dyDescent="0.3">
      <c r="N2792"/>
      <c r="O2792"/>
      <c r="AD2792"/>
      <c r="AE2792"/>
    </row>
    <row r="2793" spans="14:31" x14ac:dyDescent="0.3">
      <c r="N2793"/>
      <c r="O2793"/>
      <c r="AD2793"/>
      <c r="AE2793"/>
    </row>
    <row r="2794" spans="14:31" x14ac:dyDescent="0.3">
      <c r="N2794"/>
      <c r="O2794"/>
      <c r="AD2794"/>
      <c r="AE2794"/>
    </row>
    <row r="2795" spans="14:31" x14ac:dyDescent="0.3">
      <c r="N2795"/>
      <c r="O2795"/>
      <c r="AD2795"/>
      <c r="AE2795"/>
    </row>
    <row r="2796" spans="14:31" x14ac:dyDescent="0.3">
      <c r="N2796"/>
      <c r="O2796"/>
      <c r="AD2796"/>
      <c r="AE2796"/>
    </row>
    <row r="2797" spans="14:31" x14ac:dyDescent="0.3">
      <c r="N2797"/>
      <c r="O2797"/>
      <c r="AD2797"/>
      <c r="AE2797"/>
    </row>
    <row r="2798" spans="14:31" x14ac:dyDescent="0.3">
      <c r="N2798"/>
      <c r="O2798"/>
      <c r="AD2798"/>
      <c r="AE2798"/>
    </row>
    <row r="2799" spans="14:31" x14ac:dyDescent="0.3">
      <c r="N2799"/>
      <c r="O2799"/>
      <c r="AD2799"/>
      <c r="AE2799"/>
    </row>
    <row r="2800" spans="14:31" x14ac:dyDescent="0.3">
      <c r="N2800"/>
      <c r="O2800"/>
      <c r="AD2800"/>
      <c r="AE2800"/>
    </row>
    <row r="2801" spans="14:31" x14ac:dyDescent="0.3">
      <c r="N2801"/>
      <c r="O2801"/>
      <c r="AD2801"/>
      <c r="AE2801"/>
    </row>
    <row r="2802" spans="14:31" x14ac:dyDescent="0.3">
      <c r="N2802"/>
      <c r="O2802"/>
      <c r="AD2802"/>
      <c r="AE2802"/>
    </row>
    <row r="2803" spans="14:31" x14ac:dyDescent="0.3">
      <c r="N2803"/>
      <c r="O2803"/>
      <c r="AD2803"/>
      <c r="AE2803"/>
    </row>
    <row r="2804" spans="14:31" x14ac:dyDescent="0.3">
      <c r="N2804"/>
      <c r="O2804"/>
      <c r="AD2804"/>
      <c r="AE2804"/>
    </row>
    <row r="2805" spans="14:31" x14ac:dyDescent="0.3">
      <c r="N2805"/>
      <c r="O2805"/>
      <c r="AD2805"/>
      <c r="AE2805"/>
    </row>
    <row r="2806" spans="14:31" x14ac:dyDescent="0.3">
      <c r="N2806"/>
      <c r="O2806"/>
      <c r="AD2806"/>
      <c r="AE2806"/>
    </row>
    <row r="2807" spans="14:31" x14ac:dyDescent="0.3">
      <c r="N2807"/>
      <c r="O2807"/>
      <c r="AD2807"/>
      <c r="AE2807"/>
    </row>
    <row r="2808" spans="14:31" x14ac:dyDescent="0.3">
      <c r="N2808"/>
      <c r="O2808"/>
      <c r="AD2808"/>
      <c r="AE2808"/>
    </row>
    <row r="2809" spans="14:31" x14ac:dyDescent="0.3">
      <c r="N2809"/>
      <c r="O2809"/>
      <c r="AD2809"/>
      <c r="AE2809"/>
    </row>
    <row r="2810" spans="14:31" x14ac:dyDescent="0.3">
      <c r="N2810"/>
      <c r="O2810"/>
      <c r="AD2810"/>
      <c r="AE2810"/>
    </row>
    <row r="2811" spans="14:31" x14ac:dyDescent="0.3">
      <c r="N2811"/>
      <c r="O2811"/>
      <c r="AD2811"/>
      <c r="AE2811"/>
    </row>
    <row r="2812" spans="14:31" x14ac:dyDescent="0.3">
      <c r="N2812"/>
      <c r="O2812"/>
      <c r="AD2812"/>
      <c r="AE2812"/>
    </row>
    <row r="2813" spans="14:31" x14ac:dyDescent="0.3">
      <c r="N2813"/>
      <c r="O2813"/>
      <c r="AD2813"/>
      <c r="AE2813"/>
    </row>
    <row r="2814" spans="14:31" x14ac:dyDescent="0.3">
      <c r="N2814"/>
      <c r="O2814"/>
      <c r="AD2814"/>
      <c r="AE2814"/>
    </row>
    <row r="2815" spans="14:31" x14ac:dyDescent="0.3">
      <c r="N2815"/>
      <c r="O2815"/>
      <c r="AD2815"/>
      <c r="AE2815"/>
    </row>
    <row r="2816" spans="14:31" x14ac:dyDescent="0.3">
      <c r="N2816"/>
      <c r="O2816"/>
      <c r="AD2816"/>
      <c r="AE2816"/>
    </row>
    <row r="2817" spans="14:31" x14ac:dyDescent="0.3">
      <c r="N2817"/>
      <c r="O2817"/>
      <c r="AD2817"/>
      <c r="AE2817"/>
    </row>
    <row r="2818" spans="14:31" x14ac:dyDescent="0.3">
      <c r="N2818"/>
      <c r="O2818"/>
      <c r="AD2818"/>
      <c r="AE2818"/>
    </row>
    <row r="2819" spans="14:31" x14ac:dyDescent="0.3">
      <c r="N2819"/>
      <c r="O2819"/>
      <c r="AD2819"/>
      <c r="AE2819"/>
    </row>
    <row r="2820" spans="14:31" x14ac:dyDescent="0.3">
      <c r="N2820"/>
      <c r="O2820"/>
      <c r="AD2820"/>
      <c r="AE2820"/>
    </row>
    <row r="2821" spans="14:31" x14ac:dyDescent="0.3">
      <c r="N2821"/>
      <c r="O2821"/>
      <c r="AD2821"/>
      <c r="AE2821"/>
    </row>
    <row r="2822" spans="14:31" x14ac:dyDescent="0.3">
      <c r="N2822"/>
      <c r="O2822"/>
      <c r="AD2822"/>
      <c r="AE2822"/>
    </row>
    <row r="2823" spans="14:31" x14ac:dyDescent="0.3">
      <c r="N2823"/>
      <c r="O2823"/>
      <c r="AD2823"/>
      <c r="AE2823"/>
    </row>
    <row r="2824" spans="14:31" x14ac:dyDescent="0.3">
      <c r="N2824"/>
      <c r="O2824"/>
      <c r="AD2824"/>
      <c r="AE2824"/>
    </row>
    <row r="2825" spans="14:31" x14ac:dyDescent="0.3">
      <c r="N2825"/>
      <c r="O2825"/>
      <c r="AD2825"/>
      <c r="AE2825"/>
    </row>
    <row r="2826" spans="14:31" x14ac:dyDescent="0.3">
      <c r="N2826"/>
      <c r="O2826"/>
      <c r="AD2826"/>
      <c r="AE2826"/>
    </row>
    <row r="2827" spans="14:31" x14ac:dyDescent="0.3">
      <c r="N2827"/>
      <c r="O2827"/>
      <c r="AD2827"/>
      <c r="AE2827"/>
    </row>
    <row r="2828" spans="14:31" x14ac:dyDescent="0.3">
      <c r="N2828"/>
      <c r="O2828"/>
      <c r="AD2828"/>
      <c r="AE2828"/>
    </row>
    <row r="2829" spans="14:31" x14ac:dyDescent="0.3">
      <c r="N2829"/>
      <c r="O2829"/>
      <c r="AD2829"/>
      <c r="AE2829"/>
    </row>
    <row r="2830" spans="14:31" x14ac:dyDescent="0.3">
      <c r="N2830"/>
      <c r="O2830"/>
      <c r="AD2830"/>
      <c r="AE2830"/>
    </row>
    <row r="2831" spans="14:31" x14ac:dyDescent="0.3">
      <c r="N2831"/>
      <c r="O2831"/>
      <c r="AD2831"/>
      <c r="AE2831"/>
    </row>
    <row r="2832" spans="14:31" x14ac:dyDescent="0.3">
      <c r="N2832"/>
      <c r="O2832"/>
      <c r="AD2832"/>
      <c r="AE2832"/>
    </row>
    <row r="2833" spans="14:31" x14ac:dyDescent="0.3">
      <c r="N2833"/>
      <c r="O2833"/>
      <c r="AD2833"/>
      <c r="AE2833"/>
    </row>
    <row r="2834" spans="14:31" x14ac:dyDescent="0.3">
      <c r="N2834"/>
      <c r="O2834"/>
      <c r="AD2834"/>
      <c r="AE2834"/>
    </row>
    <row r="2835" spans="14:31" x14ac:dyDescent="0.3">
      <c r="N2835"/>
      <c r="O2835"/>
      <c r="AD2835"/>
      <c r="AE2835"/>
    </row>
    <row r="2836" spans="14:31" x14ac:dyDescent="0.3">
      <c r="N2836"/>
      <c r="O2836"/>
      <c r="AD2836"/>
      <c r="AE2836"/>
    </row>
    <row r="2837" spans="14:31" x14ac:dyDescent="0.3">
      <c r="N2837"/>
      <c r="O2837"/>
      <c r="AD2837"/>
      <c r="AE2837"/>
    </row>
    <row r="2838" spans="14:31" x14ac:dyDescent="0.3">
      <c r="N2838"/>
      <c r="O2838"/>
      <c r="AD2838"/>
      <c r="AE2838"/>
    </row>
    <row r="2839" spans="14:31" x14ac:dyDescent="0.3">
      <c r="N2839"/>
      <c r="O2839"/>
      <c r="AD2839"/>
      <c r="AE2839"/>
    </row>
    <row r="2840" spans="14:31" x14ac:dyDescent="0.3">
      <c r="N2840"/>
      <c r="O2840"/>
      <c r="AD2840"/>
      <c r="AE2840"/>
    </row>
    <row r="2841" spans="14:31" x14ac:dyDescent="0.3">
      <c r="N2841"/>
      <c r="O2841"/>
      <c r="AD2841"/>
      <c r="AE2841"/>
    </row>
    <row r="2842" spans="14:31" x14ac:dyDescent="0.3">
      <c r="N2842"/>
      <c r="O2842"/>
      <c r="AD2842"/>
      <c r="AE2842"/>
    </row>
    <row r="2843" spans="14:31" x14ac:dyDescent="0.3">
      <c r="N2843"/>
      <c r="O2843"/>
      <c r="AD2843"/>
      <c r="AE2843"/>
    </row>
    <row r="2844" spans="14:31" x14ac:dyDescent="0.3">
      <c r="N2844"/>
      <c r="O2844"/>
      <c r="AD2844"/>
      <c r="AE2844"/>
    </row>
    <row r="2845" spans="14:31" x14ac:dyDescent="0.3">
      <c r="N2845"/>
      <c r="O2845"/>
      <c r="AD2845"/>
      <c r="AE2845"/>
    </row>
    <row r="2846" spans="14:31" x14ac:dyDescent="0.3">
      <c r="N2846"/>
      <c r="O2846"/>
      <c r="AD2846"/>
      <c r="AE2846"/>
    </row>
    <row r="2847" spans="14:31" x14ac:dyDescent="0.3">
      <c r="N2847"/>
      <c r="O2847"/>
      <c r="AD2847"/>
      <c r="AE2847"/>
    </row>
    <row r="2848" spans="14:31" x14ac:dyDescent="0.3">
      <c r="N2848"/>
      <c r="O2848"/>
      <c r="AD2848"/>
      <c r="AE2848"/>
    </row>
    <row r="2849" spans="14:31" x14ac:dyDescent="0.3">
      <c r="N2849"/>
      <c r="O2849"/>
      <c r="AD2849"/>
      <c r="AE2849"/>
    </row>
    <row r="2850" spans="14:31" x14ac:dyDescent="0.3">
      <c r="N2850"/>
      <c r="O2850"/>
      <c r="AD2850"/>
      <c r="AE2850"/>
    </row>
    <row r="2851" spans="14:31" x14ac:dyDescent="0.3">
      <c r="N2851"/>
      <c r="O2851"/>
      <c r="AD2851"/>
      <c r="AE2851"/>
    </row>
    <row r="2852" spans="14:31" x14ac:dyDescent="0.3">
      <c r="N2852"/>
      <c r="O2852"/>
      <c r="AD2852"/>
      <c r="AE2852"/>
    </row>
    <row r="2853" spans="14:31" x14ac:dyDescent="0.3">
      <c r="N2853"/>
      <c r="O2853"/>
      <c r="AD2853"/>
      <c r="AE2853"/>
    </row>
    <row r="2854" spans="14:31" x14ac:dyDescent="0.3">
      <c r="N2854"/>
      <c r="O2854"/>
      <c r="AD2854"/>
      <c r="AE2854"/>
    </row>
    <row r="2855" spans="14:31" x14ac:dyDescent="0.3">
      <c r="N2855"/>
      <c r="O2855"/>
      <c r="AD2855"/>
      <c r="AE2855"/>
    </row>
    <row r="2856" spans="14:31" x14ac:dyDescent="0.3">
      <c r="N2856"/>
      <c r="O2856"/>
      <c r="AD2856"/>
      <c r="AE2856"/>
    </row>
    <row r="2857" spans="14:31" x14ac:dyDescent="0.3">
      <c r="N2857"/>
      <c r="O2857"/>
      <c r="AD2857"/>
      <c r="AE2857"/>
    </row>
    <row r="2858" spans="14:31" x14ac:dyDescent="0.3">
      <c r="N2858"/>
      <c r="O2858"/>
      <c r="AD2858"/>
      <c r="AE2858"/>
    </row>
    <row r="2859" spans="14:31" x14ac:dyDescent="0.3">
      <c r="N2859"/>
      <c r="O2859"/>
      <c r="AD2859"/>
      <c r="AE2859"/>
    </row>
    <row r="2860" spans="14:31" x14ac:dyDescent="0.3">
      <c r="N2860"/>
      <c r="O2860"/>
      <c r="AD2860"/>
      <c r="AE2860"/>
    </row>
    <row r="2861" spans="14:31" x14ac:dyDescent="0.3">
      <c r="N2861"/>
      <c r="O2861"/>
      <c r="AD2861"/>
      <c r="AE2861"/>
    </row>
    <row r="2862" spans="14:31" x14ac:dyDescent="0.3">
      <c r="N2862"/>
      <c r="O2862"/>
      <c r="AD2862"/>
      <c r="AE2862"/>
    </row>
    <row r="2863" spans="14:31" x14ac:dyDescent="0.3">
      <c r="N2863"/>
      <c r="O2863"/>
      <c r="AD2863"/>
      <c r="AE2863"/>
    </row>
    <row r="2864" spans="14:31" x14ac:dyDescent="0.3">
      <c r="N2864"/>
      <c r="O2864"/>
      <c r="AD2864"/>
      <c r="AE2864"/>
    </row>
    <row r="2865" spans="14:31" x14ac:dyDescent="0.3">
      <c r="N2865"/>
      <c r="O2865"/>
      <c r="AD2865"/>
      <c r="AE2865"/>
    </row>
    <row r="2866" spans="14:31" x14ac:dyDescent="0.3">
      <c r="N2866"/>
      <c r="O2866"/>
      <c r="AD2866"/>
      <c r="AE2866"/>
    </row>
    <row r="2867" spans="14:31" x14ac:dyDescent="0.3">
      <c r="N2867"/>
      <c r="O2867"/>
      <c r="AD2867"/>
      <c r="AE2867"/>
    </row>
    <row r="2868" spans="14:31" x14ac:dyDescent="0.3">
      <c r="N2868"/>
      <c r="O2868"/>
      <c r="AD2868"/>
      <c r="AE2868"/>
    </row>
    <row r="2869" spans="14:31" x14ac:dyDescent="0.3">
      <c r="N2869"/>
      <c r="O2869"/>
      <c r="AD2869"/>
      <c r="AE2869"/>
    </row>
    <row r="2870" spans="14:31" x14ac:dyDescent="0.3">
      <c r="N2870"/>
      <c r="O2870"/>
      <c r="AD2870"/>
      <c r="AE2870"/>
    </row>
    <row r="2871" spans="14:31" x14ac:dyDescent="0.3">
      <c r="N2871"/>
      <c r="O2871"/>
      <c r="AD2871"/>
      <c r="AE2871"/>
    </row>
    <row r="2872" spans="14:31" x14ac:dyDescent="0.3">
      <c r="N2872"/>
      <c r="O2872"/>
      <c r="AD2872"/>
      <c r="AE2872"/>
    </row>
    <row r="2873" spans="14:31" x14ac:dyDescent="0.3">
      <c r="N2873"/>
      <c r="O2873"/>
      <c r="AD2873"/>
      <c r="AE2873"/>
    </row>
    <row r="2874" spans="14:31" x14ac:dyDescent="0.3">
      <c r="N2874"/>
      <c r="O2874"/>
      <c r="AD2874"/>
      <c r="AE2874"/>
    </row>
    <row r="2875" spans="14:31" x14ac:dyDescent="0.3">
      <c r="N2875"/>
      <c r="O2875"/>
      <c r="AD2875"/>
      <c r="AE2875"/>
    </row>
    <row r="2876" spans="14:31" x14ac:dyDescent="0.3">
      <c r="N2876"/>
      <c r="O2876"/>
      <c r="AD2876"/>
      <c r="AE2876"/>
    </row>
    <row r="2877" spans="14:31" x14ac:dyDescent="0.3">
      <c r="N2877"/>
      <c r="O2877"/>
      <c r="AD2877"/>
      <c r="AE2877"/>
    </row>
    <row r="2878" spans="14:31" x14ac:dyDescent="0.3">
      <c r="N2878"/>
      <c r="O2878"/>
      <c r="AD2878"/>
      <c r="AE2878"/>
    </row>
    <row r="2879" spans="14:31" x14ac:dyDescent="0.3">
      <c r="N2879"/>
      <c r="O2879"/>
      <c r="AD2879"/>
      <c r="AE2879"/>
    </row>
    <row r="2880" spans="14:31" x14ac:dyDescent="0.3">
      <c r="N2880"/>
      <c r="O2880"/>
      <c r="AD2880"/>
      <c r="AE2880"/>
    </row>
    <row r="2881" spans="14:31" x14ac:dyDescent="0.3">
      <c r="N2881"/>
      <c r="O2881"/>
      <c r="AD2881"/>
      <c r="AE2881"/>
    </row>
    <row r="2882" spans="14:31" x14ac:dyDescent="0.3">
      <c r="N2882"/>
      <c r="O2882"/>
      <c r="AD2882"/>
      <c r="AE2882"/>
    </row>
    <row r="2883" spans="14:31" x14ac:dyDescent="0.3">
      <c r="N2883"/>
      <c r="O2883"/>
      <c r="AD2883"/>
      <c r="AE2883"/>
    </row>
    <row r="2884" spans="14:31" x14ac:dyDescent="0.3">
      <c r="N2884"/>
      <c r="O2884"/>
      <c r="AD2884"/>
      <c r="AE2884"/>
    </row>
    <row r="2885" spans="14:31" x14ac:dyDescent="0.3">
      <c r="N2885"/>
      <c r="O2885"/>
      <c r="AD2885"/>
      <c r="AE2885"/>
    </row>
    <row r="2886" spans="14:31" x14ac:dyDescent="0.3">
      <c r="N2886"/>
      <c r="O2886"/>
      <c r="AD2886"/>
      <c r="AE2886"/>
    </row>
    <row r="2887" spans="14:31" x14ac:dyDescent="0.3">
      <c r="N2887"/>
      <c r="O2887"/>
      <c r="AD2887"/>
      <c r="AE2887"/>
    </row>
    <row r="2888" spans="14:31" x14ac:dyDescent="0.3">
      <c r="N2888"/>
      <c r="O2888"/>
      <c r="AD2888"/>
      <c r="AE2888"/>
    </row>
    <row r="2889" spans="14:31" x14ac:dyDescent="0.3">
      <c r="N2889"/>
      <c r="O2889"/>
      <c r="AD2889"/>
      <c r="AE2889"/>
    </row>
    <row r="2890" spans="14:31" x14ac:dyDescent="0.3">
      <c r="N2890"/>
      <c r="O2890"/>
      <c r="AD2890"/>
      <c r="AE2890"/>
    </row>
    <row r="2891" spans="14:31" x14ac:dyDescent="0.3">
      <c r="N2891"/>
      <c r="O2891"/>
      <c r="AD2891"/>
      <c r="AE2891"/>
    </row>
    <row r="2892" spans="14:31" x14ac:dyDescent="0.3">
      <c r="N2892"/>
      <c r="O2892"/>
      <c r="AD2892"/>
      <c r="AE2892"/>
    </row>
    <row r="2893" spans="14:31" x14ac:dyDescent="0.3">
      <c r="N2893"/>
      <c r="O2893"/>
      <c r="AD2893"/>
      <c r="AE2893"/>
    </row>
    <row r="2894" spans="14:31" x14ac:dyDescent="0.3">
      <c r="N2894"/>
      <c r="O2894"/>
      <c r="AD2894"/>
      <c r="AE2894"/>
    </row>
    <row r="2895" spans="14:31" x14ac:dyDescent="0.3">
      <c r="N2895"/>
      <c r="O2895"/>
      <c r="AD2895"/>
      <c r="AE2895"/>
    </row>
    <row r="2896" spans="14:31" x14ac:dyDescent="0.3">
      <c r="N2896"/>
      <c r="O2896"/>
      <c r="AD2896"/>
      <c r="AE2896"/>
    </row>
    <row r="2897" spans="14:31" x14ac:dyDescent="0.3">
      <c r="N2897"/>
      <c r="O2897"/>
      <c r="AD2897"/>
      <c r="AE2897"/>
    </row>
    <row r="2898" spans="14:31" x14ac:dyDescent="0.3">
      <c r="N2898"/>
      <c r="O2898"/>
      <c r="AD2898"/>
      <c r="AE2898"/>
    </row>
    <row r="2899" spans="14:31" x14ac:dyDescent="0.3">
      <c r="N2899"/>
      <c r="O2899"/>
      <c r="AD2899"/>
      <c r="AE2899"/>
    </row>
    <row r="2900" spans="14:31" x14ac:dyDescent="0.3">
      <c r="N2900"/>
      <c r="O2900"/>
      <c r="AD2900"/>
      <c r="AE2900"/>
    </row>
    <row r="2901" spans="14:31" x14ac:dyDescent="0.3">
      <c r="N2901"/>
      <c r="O2901"/>
      <c r="AD2901"/>
      <c r="AE2901"/>
    </row>
    <row r="2902" spans="14:31" x14ac:dyDescent="0.3">
      <c r="N2902"/>
      <c r="O2902"/>
      <c r="AD2902"/>
      <c r="AE2902"/>
    </row>
    <row r="2903" spans="14:31" x14ac:dyDescent="0.3">
      <c r="N2903"/>
      <c r="O2903"/>
      <c r="AD2903"/>
      <c r="AE2903"/>
    </row>
    <row r="2904" spans="14:31" x14ac:dyDescent="0.3">
      <c r="N2904"/>
      <c r="O2904"/>
      <c r="AD2904"/>
      <c r="AE2904"/>
    </row>
    <row r="2905" spans="14:31" x14ac:dyDescent="0.3">
      <c r="N2905"/>
      <c r="O2905"/>
      <c r="AD2905"/>
      <c r="AE2905"/>
    </row>
    <row r="2906" spans="14:31" x14ac:dyDescent="0.3">
      <c r="N2906"/>
      <c r="O2906"/>
      <c r="AD2906"/>
      <c r="AE2906"/>
    </row>
    <row r="2907" spans="14:31" x14ac:dyDescent="0.3">
      <c r="N2907"/>
      <c r="O2907"/>
      <c r="AD2907"/>
      <c r="AE2907"/>
    </row>
    <row r="2908" spans="14:31" x14ac:dyDescent="0.3">
      <c r="N2908"/>
      <c r="O2908"/>
      <c r="AD2908"/>
      <c r="AE2908"/>
    </row>
    <row r="2909" spans="14:31" x14ac:dyDescent="0.3">
      <c r="N2909"/>
      <c r="O2909"/>
      <c r="AD2909"/>
      <c r="AE2909"/>
    </row>
    <row r="2910" spans="14:31" x14ac:dyDescent="0.3">
      <c r="N2910"/>
      <c r="O2910"/>
      <c r="AD2910"/>
      <c r="AE2910"/>
    </row>
    <row r="2911" spans="14:31" x14ac:dyDescent="0.3">
      <c r="N2911"/>
      <c r="O2911"/>
      <c r="AD2911"/>
      <c r="AE2911"/>
    </row>
    <row r="2912" spans="14:31" x14ac:dyDescent="0.3">
      <c r="N2912"/>
      <c r="O2912"/>
      <c r="AD2912"/>
      <c r="AE2912"/>
    </row>
    <row r="2913" spans="14:31" x14ac:dyDescent="0.3">
      <c r="N2913"/>
      <c r="O2913"/>
      <c r="AD2913"/>
      <c r="AE2913"/>
    </row>
    <row r="2914" spans="14:31" x14ac:dyDescent="0.3">
      <c r="N2914"/>
      <c r="O2914"/>
      <c r="AD2914"/>
      <c r="AE2914"/>
    </row>
    <row r="2915" spans="14:31" x14ac:dyDescent="0.3">
      <c r="N2915"/>
      <c r="O2915"/>
      <c r="AD2915"/>
      <c r="AE2915"/>
    </row>
    <row r="2916" spans="14:31" x14ac:dyDescent="0.3">
      <c r="N2916"/>
      <c r="O2916"/>
      <c r="AD2916"/>
      <c r="AE2916"/>
    </row>
    <row r="2917" spans="14:31" x14ac:dyDescent="0.3">
      <c r="N2917"/>
      <c r="O2917"/>
      <c r="AD2917"/>
      <c r="AE2917"/>
    </row>
    <row r="2918" spans="14:31" x14ac:dyDescent="0.3">
      <c r="N2918"/>
      <c r="O2918"/>
      <c r="AD2918"/>
      <c r="AE2918"/>
    </row>
    <row r="2919" spans="14:31" x14ac:dyDescent="0.3">
      <c r="N2919"/>
      <c r="O2919"/>
      <c r="AD2919"/>
      <c r="AE2919"/>
    </row>
    <row r="2920" spans="14:31" x14ac:dyDescent="0.3">
      <c r="N2920"/>
      <c r="O2920"/>
      <c r="AD2920"/>
      <c r="AE2920"/>
    </row>
    <row r="2921" spans="14:31" x14ac:dyDescent="0.3">
      <c r="N2921"/>
      <c r="O2921"/>
      <c r="AD2921"/>
      <c r="AE2921"/>
    </row>
    <row r="2922" spans="14:31" x14ac:dyDescent="0.3">
      <c r="N2922"/>
      <c r="O2922"/>
      <c r="AD2922"/>
      <c r="AE2922"/>
    </row>
    <row r="2923" spans="14:31" x14ac:dyDescent="0.3">
      <c r="N2923"/>
      <c r="O2923"/>
      <c r="AD2923"/>
      <c r="AE2923"/>
    </row>
    <row r="2924" spans="14:31" x14ac:dyDescent="0.3">
      <c r="N2924"/>
      <c r="O2924"/>
      <c r="AD2924"/>
      <c r="AE2924"/>
    </row>
    <row r="2925" spans="14:31" x14ac:dyDescent="0.3">
      <c r="N2925"/>
      <c r="O2925"/>
      <c r="AD2925"/>
      <c r="AE2925"/>
    </row>
    <row r="2926" spans="14:31" x14ac:dyDescent="0.3">
      <c r="N2926"/>
      <c r="O2926"/>
      <c r="AD2926"/>
      <c r="AE2926"/>
    </row>
    <row r="2927" spans="14:31" x14ac:dyDescent="0.3">
      <c r="N2927"/>
      <c r="O2927"/>
      <c r="AD2927"/>
      <c r="AE2927"/>
    </row>
    <row r="2928" spans="14:31" x14ac:dyDescent="0.3">
      <c r="N2928"/>
      <c r="O2928"/>
      <c r="AD2928"/>
      <c r="AE2928"/>
    </row>
    <row r="2929" spans="14:31" x14ac:dyDescent="0.3">
      <c r="N2929"/>
      <c r="O2929"/>
      <c r="AD2929"/>
      <c r="AE2929"/>
    </row>
    <row r="2930" spans="14:31" x14ac:dyDescent="0.3">
      <c r="N2930"/>
      <c r="O2930"/>
      <c r="AD2930"/>
      <c r="AE2930"/>
    </row>
    <row r="2931" spans="14:31" x14ac:dyDescent="0.3">
      <c r="N2931"/>
      <c r="O2931"/>
      <c r="AD2931"/>
      <c r="AE2931"/>
    </row>
    <row r="2932" spans="14:31" x14ac:dyDescent="0.3">
      <c r="N2932"/>
      <c r="O2932"/>
      <c r="AD2932"/>
      <c r="AE2932"/>
    </row>
    <row r="2933" spans="14:31" x14ac:dyDescent="0.3">
      <c r="N2933"/>
      <c r="O2933"/>
      <c r="AD2933"/>
      <c r="AE2933"/>
    </row>
    <row r="2934" spans="14:31" x14ac:dyDescent="0.3">
      <c r="N2934"/>
      <c r="O2934"/>
      <c r="AD2934"/>
      <c r="AE2934"/>
    </row>
    <row r="2935" spans="14:31" x14ac:dyDescent="0.3">
      <c r="N2935"/>
      <c r="O2935"/>
      <c r="AD2935"/>
      <c r="AE2935"/>
    </row>
    <row r="2936" spans="14:31" x14ac:dyDescent="0.3">
      <c r="N2936"/>
      <c r="O2936"/>
      <c r="AD2936"/>
      <c r="AE2936"/>
    </row>
    <row r="2937" spans="14:31" x14ac:dyDescent="0.3">
      <c r="N2937"/>
      <c r="O2937"/>
      <c r="AD2937"/>
      <c r="AE2937"/>
    </row>
    <row r="2938" spans="14:31" x14ac:dyDescent="0.3">
      <c r="N2938"/>
      <c r="O2938"/>
      <c r="AD2938"/>
      <c r="AE2938"/>
    </row>
    <row r="2939" spans="14:31" x14ac:dyDescent="0.3">
      <c r="N2939"/>
      <c r="O2939"/>
      <c r="AD2939"/>
      <c r="AE2939"/>
    </row>
    <row r="2940" spans="14:31" x14ac:dyDescent="0.3">
      <c r="N2940"/>
      <c r="O2940"/>
      <c r="AD2940"/>
      <c r="AE2940"/>
    </row>
    <row r="2941" spans="14:31" x14ac:dyDescent="0.3">
      <c r="N2941"/>
      <c r="O2941"/>
      <c r="AD2941"/>
      <c r="AE2941"/>
    </row>
    <row r="2942" spans="14:31" x14ac:dyDescent="0.3">
      <c r="N2942"/>
      <c r="O2942"/>
      <c r="AD2942"/>
      <c r="AE2942"/>
    </row>
    <row r="2943" spans="14:31" x14ac:dyDescent="0.3">
      <c r="N2943"/>
      <c r="O2943"/>
      <c r="AD2943"/>
      <c r="AE2943"/>
    </row>
    <row r="2944" spans="14:31" x14ac:dyDescent="0.3">
      <c r="N2944"/>
      <c r="O2944"/>
      <c r="AD2944"/>
      <c r="AE2944"/>
    </row>
    <row r="2945" spans="14:31" x14ac:dyDescent="0.3">
      <c r="N2945"/>
      <c r="O2945"/>
      <c r="AD2945"/>
      <c r="AE2945"/>
    </row>
    <row r="2946" spans="14:31" x14ac:dyDescent="0.3">
      <c r="N2946"/>
      <c r="O2946"/>
      <c r="AD2946"/>
      <c r="AE2946"/>
    </row>
    <row r="2947" spans="14:31" x14ac:dyDescent="0.3">
      <c r="N2947"/>
      <c r="O2947"/>
      <c r="AD2947"/>
      <c r="AE2947"/>
    </row>
    <row r="2948" spans="14:31" x14ac:dyDescent="0.3">
      <c r="N2948"/>
      <c r="O2948"/>
      <c r="AD2948"/>
      <c r="AE2948"/>
    </row>
    <row r="2949" spans="14:31" x14ac:dyDescent="0.3">
      <c r="N2949"/>
      <c r="O2949"/>
      <c r="AD2949"/>
      <c r="AE2949"/>
    </row>
    <row r="2950" spans="14:31" x14ac:dyDescent="0.3">
      <c r="N2950"/>
      <c r="O2950"/>
      <c r="AD2950"/>
      <c r="AE2950"/>
    </row>
    <row r="2951" spans="14:31" x14ac:dyDescent="0.3">
      <c r="N2951"/>
      <c r="O2951"/>
      <c r="AD2951"/>
      <c r="AE2951"/>
    </row>
    <row r="2952" spans="14:31" x14ac:dyDescent="0.3">
      <c r="N2952"/>
      <c r="O2952"/>
      <c r="AD2952"/>
      <c r="AE2952"/>
    </row>
    <row r="2953" spans="14:31" x14ac:dyDescent="0.3">
      <c r="N2953"/>
      <c r="O2953"/>
      <c r="AD2953"/>
      <c r="AE2953"/>
    </row>
    <row r="2954" spans="14:31" x14ac:dyDescent="0.3">
      <c r="N2954"/>
      <c r="O2954"/>
      <c r="AD2954"/>
      <c r="AE2954"/>
    </row>
    <row r="2955" spans="14:31" x14ac:dyDescent="0.3">
      <c r="N2955"/>
      <c r="O2955"/>
      <c r="AD2955"/>
      <c r="AE2955"/>
    </row>
    <row r="2956" spans="14:31" x14ac:dyDescent="0.3">
      <c r="N2956"/>
      <c r="O2956"/>
      <c r="AD2956"/>
      <c r="AE2956"/>
    </row>
    <row r="2957" spans="14:31" x14ac:dyDescent="0.3">
      <c r="N2957"/>
      <c r="O2957"/>
      <c r="AD2957"/>
      <c r="AE2957"/>
    </row>
    <row r="2958" spans="14:31" x14ac:dyDescent="0.3">
      <c r="N2958"/>
      <c r="O2958"/>
      <c r="AD2958"/>
      <c r="AE2958"/>
    </row>
    <row r="2959" spans="14:31" x14ac:dyDescent="0.3">
      <c r="N2959"/>
      <c r="O2959"/>
      <c r="AD2959"/>
      <c r="AE2959"/>
    </row>
    <row r="2960" spans="14:31" x14ac:dyDescent="0.3">
      <c r="N2960"/>
      <c r="O2960"/>
      <c r="AD2960"/>
      <c r="AE2960"/>
    </row>
    <row r="2961" spans="14:31" x14ac:dyDescent="0.3">
      <c r="N2961"/>
      <c r="O2961"/>
      <c r="AD2961"/>
      <c r="AE2961"/>
    </row>
    <row r="2962" spans="14:31" x14ac:dyDescent="0.3">
      <c r="N2962"/>
      <c r="O2962"/>
      <c r="AD2962"/>
      <c r="AE2962"/>
    </row>
    <row r="2963" spans="14:31" x14ac:dyDescent="0.3">
      <c r="N2963"/>
      <c r="O2963"/>
      <c r="AD2963"/>
      <c r="AE2963"/>
    </row>
    <row r="2964" spans="14:31" x14ac:dyDescent="0.3">
      <c r="N2964"/>
      <c r="O2964"/>
      <c r="AD2964"/>
      <c r="AE2964"/>
    </row>
    <row r="2965" spans="14:31" x14ac:dyDescent="0.3">
      <c r="N2965"/>
      <c r="O2965"/>
      <c r="AD2965"/>
      <c r="AE2965"/>
    </row>
    <row r="2966" spans="14:31" x14ac:dyDescent="0.3">
      <c r="N2966"/>
      <c r="O2966"/>
      <c r="AD2966"/>
      <c r="AE2966"/>
    </row>
    <row r="2967" spans="14:31" x14ac:dyDescent="0.3">
      <c r="N2967"/>
      <c r="O2967"/>
      <c r="AD2967"/>
      <c r="AE2967"/>
    </row>
    <row r="2968" spans="14:31" x14ac:dyDescent="0.3">
      <c r="N2968"/>
      <c r="O2968"/>
      <c r="AD2968"/>
      <c r="AE2968"/>
    </row>
    <row r="2969" spans="14:31" x14ac:dyDescent="0.3">
      <c r="N2969"/>
      <c r="O2969"/>
      <c r="AD2969"/>
      <c r="AE2969"/>
    </row>
    <row r="2970" spans="14:31" x14ac:dyDescent="0.3">
      <c r="N2970"/>
      <c r="O2970"/>
      <c r="AD2970"/>
      <c r="AE2970"/>
    </row>
    <row r="2971" spans="14:31" x14ac:dyDescent="0.3">
      <c r="N2971"/>
      <c r="O2971"/>
      <c r="AD2971"/>
      <c r="AE2971"/>
    </row>
    <row r="2972" spans="14:31" x14ac:dyDescent="0.3">
      <c r="N2972"/>
      <c r="O2972"/>
      <c r="AD2972"/>
      <c r="AE2972"/>
    </row>
    <row r="2973" spans="14:31" x14ac:dyDescent="0.3">
      <c r="N2973"/>
      <c r="O2973"/>
      <c r="AD2973"/>
      <c r="AE2973"/>
    </row>
    <row r="2974" spans="14:31" x14ac:dyDescent="0.3">
      <c r="N2974"/>
      <c r="O2974"/>
      <c r="AD2974"/>
      <c r="AE2974"/>
    </row>
    <row r="2975" spans="14:31" x14ac:dyDescent="0.3">
      <c r="N2975"/>
      <c r="O2975"/>
      <c r="AD2975"/>
      <c r="AE2975"/>
    </row>
    <row r="2976" spans="14:31" x14ac:dyDescent="0.3">
      <c r="N2976"/>
      <c r="O2976"/>
      <c r="AD2976"/>
      <c r="AE2976"/>
    </row>
    <row r="2977" spans="14:31" x14ac:dyDescent="0.3">
      <c r="N2977"/>
      <c r="O2977"/>
      <c r="AD2977"/>
      <c r="AE2977"/>
    </row>
    <row r="2978" spans="14:31" x14ac:dyDescent="0.3">
      <c r="N2978"/>
      <c r="O2978"/>
      <c r="AD2978"/>
      <c r="AE2978"/>
    </row>
    <row r="2979" spans="14:31" x14ac:dyDescent="0.3">
      <c r="N2979"/>
      <c r="O2979"/>
      <c r="AD2979"/>
      <c r="AE2979"/>
    </row>
    <row r="2980" spans="14:31" x14ac:dyDescent="0.3">
      <c r="N2980"/>
      <c r="O2980"/>
      <c r="AD2980"/>
      <c r="AE2980"/>
    </row>
    <row r="2981" spans="14:31" x14ac:dyDescent="0.3">
      <c r="N2981"/>
      <c r="O2981"/>
      <c r="AD2981"/>
      <c r="AE2981"/>
    </row>
    <row r="2982" spans="14:31" x14ac:dyDescent="0.3">
      <c r="N2982"/>
      <c r="O2982"/>
      <c r="AD2982"/>
      <c r="AE2982"/>
    </row>
    <row r="2983" spans="14:31" x14ac:dyDescent="0.3">
      <c r="N2983"/>
      <c r="O2983"/>
      <c r="AD2983"/>
      <c r="AE2983"/>
    </row>
    <row r="2984" spans="14:31" x14ac:dyDescent="0.3">
      <c r="N2984"/>
      <c r="O2984"/>
      <c r="AD2984"/>
      <c r="AE2984"/>
    </row>
    <row r="2985" spans="14:31" x14ac:dyDescent="0.3">
      <c r="N2985"/>
      <c r="O2985"/>
      <c r="AD2985"/>
      <c r="AE2985"/>
    </row>
    <row r="2986" spans="14:31" x14ac:dyDescent="0.3">
      <c r="N2986"/>
      <c r="O2986"/>
      <c r="AD2986"/>
      <c r="AE2986"/>
    </row>
    <row r="2987" spans="14:31" x14ac:dyDescent="0.3">
      <c r="N2987"/>
      <c r="O2987"/>
      <c r="AD2987"/>
      <c r="AE2987"/>
    </row>
    <row r="2988" spans="14:31" x14ac:dyDescent="0.3">
      <c r="N2988"/>
      <c r="O2988"/>
      <c r="AD2988"/>
      <c r="AE2988"/>
    </row>
    <row r="2989" spans="14:31" x14ac:dyDescent="0.3">
      <c r="N2989"/>
      <c r="O2989"/>
      <c r="AD2989"/>
      <c r="AE2989"/>
    </row>
    <row r="2990" spans="14:31" x14ac:dyDescent="0.3">
      <c r="N2990"/>
      <c r="O2990"/>
      <c r="AD2990"/>
      <c r="AE2990"/>
    </row>
    <row r="2991" spans="14:31" x14ac:dyDescent="0.3">
      <c r="N2991"/>
      <c r="O2991"/>
      <c r="AD2991"/>
      <c r="AE2991"/>
    </row>
    <row r="2992" spans="14:31" x14ac:dyDescent="0.3">
      <c r="N2992"/>
      <c r="O2992"/>
      <c r="AD2992"/>
      <c r="AE2992"/>
    </row>
    <row r="2993" spans="14:31" x14ac:dyDescent="0.3">
      <c r="N2993"/>
      <c r="O2993"/>
      <c r="AD2993"/>
      <c r="AE2993"/>
    </row>
    <row r="2994" spans="14:31" x14ac:dyDescent="0.3">
      <c r="N2994"/>
      <c r="O2994"/>
      <c r="AD2994"/>
      <c r="AE2994"/>
    </row>
    <row r="2995" spans="14:31" x14ac:dyDescent="0.3">
      <c r="N2995"/>
      <c r="O2995"/>
      <c r="AD2995"/>
      <c r="AE2995"/>
    </row>
    <row r="2996" spans="14:31" x14ac:dyDescent="0.3">
      <c r="N2996"/>
      <c r="O2996"/>
      <c r="AD2996"/>
      <c r="AE2996"/>
    </row>
    <row r="2997" spans="14:31" x14ac:dyDescent="0.3">
      <c r="N2997"/>
      <c r="O2997"/>
      <c r="AD2997"/>
      <c r="AE2997"/>
    </row>
    <row r="2998" spans="14:31" x14ac:dyDescent="0.3">
      <c r="N2998"/>
      <c r="O2998"/>
      <c r="AD2998"/>
      <c r="AE2998"/>
    </row>
    <row r="2999" spans="14:31" x14ac:dyDescent="0.3">
      <c r="N2999"/>
      <c r="O2999"/>
      <c r="AD2999"/>
      <c r="AE2999"/>
    </row>
    <row r="3000" spans="14:31" x14ac:dyDescent="0.3">
      <c r="N3000"/>
      <c r="O3000"/>
      <c r="AD3000"/>
      <c r="AE3000"/>
    </row>
    <row r="3001" spans="14:31" x14ac:dyDescent="0.3">
      <c r="N3001"/>
      <c r="O3001"/>
      <c r="AD3001"/>
      <c r="AE3001"/>
    </row>
    <row r="3002" spans="14:31" x14ac:dyDescent="0.3">
      <c r="N3002"/>
      <c r="O3002"/>
      <c r="AD3002"/>
      <c r="AE3002"/>
    </row>
    <row r="3003" spans="14:31" x14ac:dyDescent="0.3">
      <c r="N3003"/>
      <c r="O3003"/>
      <c r="AD3003"/>
      <c r="AE3003"/>
    </row>
    <row r="3004" spans="14:31" x14ac:dyDescent="0.3">
      <c r="N3004"/>
      <c r="O3004"/>
      <c r="AD3004"/>
      <c r="AE3004"/>
    </row>
    <row r="3005" spans="14:31" x14ac:dyDescent="0.3">
      <c r="N3005"/>
      <c r="O3005"/>
      <c r="AD3005"/>
      <c r="AE3005"/>
    </row>
    <row r="3006" spans="14:31" x14ac:dyDescent="0.3">
      <c r="N3006"/>
      <c r="O3006"/>
      <c r="AD3006"/>
      <c r="AE3006"/>
    </row>
    <row r="3007" spans="14:31" x14ac:dyDescent="0.3">
      <c r="N3007"/>
      <c r="O3007"/>
      <c r="AD3007"/>
      <c r="AE3007"/>
    </row>
    <row r="3008" spans="14:31" x14ac:dyDescent="0.3">
      <c r="N3008"/>
      <c r="O3008"/>
      <c r="AD3008"/>
      <c r="AE3008"/>
    </row>
    <row r="3009" spans="14:31" x14ac:dyDescent="0.3">
      <c r="N3009"/>
      <c r="O3009"/>
      <c r="AD3009"/>
      <c r="AE3009"/>
    </row>
    <row r="3010" spans="14:31" x14ac:dyDescent="0.3">
      <c r="N3010"/>
      <c r="O3010"/>
      <c r="AD3010"/>
      <c r="AE3010"/>
    </row>
    <row r="3011" spans="14:31" x14ac:dyDescent="0.3">
      <c r="N3011"/>
      <c r="O3011"/>
      <c r="AD3011"/>
      <c r="AE3011"/>
    </row>
    <row r="3012" spans="14:31" x14ac:dyDescent="0.3">
      <c r="N3012"/>
      <c r="O3012"/>
      <c r="AD3012"/>
      <c r="AE3012"/>
    </row>
    <row r="3013" spans="14:31" x14ac:dyDescent="0.3">
      <c r="N3013"/>
      <c r="O3013"/>
      <c r="AD3013"/>
      <c r="AE3013"/>
    </row>
    <row r="3014" spans="14:31" x14ac:dyDescent="0.3">
      <c r="N3014"/>
      <c r="O3014"/>
      <c r="AD3014"/>
      <c r="AE3014"/>
    </row>
    <row r="3015" spans="14:31" x14ac:dyDescent="0.3">
      <c r="N3015"/>
      <c r="O3015"/>
      <c r="AD3015"/>
      <c r="AE3015"/>
    </row>
    <row r="3016" spans="14:31" x14ac:dyDescent="0.3">
      <c r="N3016"/>
      <c r="O3016"/>
      <c r="AD3016"/>
      <c r="AE3016"/>
    </row>
    <row r="3017" spans="14:31" x14ac:dyDescent="0.3">
      <c r="N3017"/>
      <c r="O3017"/>
      <c r="AD3017"/>
      <c r="AE3017"/>
    </row>
    <row r="3018" spans="14:31" x14ac:dyDescent="0.3">
      <c r="N3018"/>
      <c r="O3018"/>
      <c r="AD3018"/>
      <c r="AE3018"/>
    </row>
    <row r="3019" spans="14:31" x14ac:dyDescent="0.3">
      <c r="N3019"/>
      <c r="O3019"/>
      <c r="AD3019"/>
      <c r="AE3019"/>
    </row>
    <row r="3020" spans="14:31" x14ac:dyDescent="0.3">
      <c r="N3020"/>
      <c r="O3020"/>
      <c r="AD3020"/>
      <c r="AE3020"/>
    </row>
    <row r="3021" spans="14:31" x14ac:dyDescent="0.3">
      <c r="N3021"/>
      <c r="O3021"/>
      <c r="AD3021"/>
      <c r="AE3021"/>
    </row>
    <row r="3022" spans="14:31" x14ac:dyDescent="0.3">
      <c r="N3022"/>
      <c r="O3022"/>
      <c r="AD3022"/>
      <c r="AE3022"/>
    </row>
    <row r="3023" spans="14:31" x14ac:dyDescent="0.3">
      <c r="N3023"/>
      <c r="O3023"/>
      <c r="AD3023"/>
      <c r="AE3023"/>
    </row>
    <row r="3024" spans="14:31" x14ac:dyDescent="0.3">
      <c r="N3024"/>
      <c r="O3024"/>
      <c r="AD3024"/>
      <c r="AE3024"/>
    </row>
    <row r="3025" spans="14:31" x14ac:dyDescent="0.3">
      <c r="N3025"/>
      <c r="O3025"/>
      <c r="AD3025"/>
      <c r="AE3025"/>
    </row>
    <row r="3026" spans="14:31" x14ac:dyDescent="0.3">
      <c r="N3026"/>
      <c r="O3026"/>
      <c r="AD3026"/>
      <c r="AE3026"/>
    </row>
    <row r="3027" spans="14:31" x14ac:dyDescent="0.3">
      <c r="N3027"/>
      <c r="O3027"/>
      <c r="AD3027"/>
      <c r="AE3027"/>
    </row>
    <row r="3028" spans="14:31" x14ac:dyDescent="0.3">
      <c r="N3028"/>
      <c r="O3028"/>
      <c r="AD3028"/>
      <c r="AE3028"/>
    </row>
    <row r="3029" spans="14:31" x14ac:dyDescent="0.3">
      <c r="N3029"/>
      <c r="O3029"/>
      <c r="AD3029"/>
      <c r="AE3029"/>
    </row>
    <row r="3030" spans="14:31" x14ac:dyDescent="0.3">
      <c r="N3030"/>
      <c r="O3030"/>
      <c r="AD3030"/>
      <c r="AE3030"/>
    </row>
    <row r="3031" spans="14:31" x14ac:dyDescent="0.3">
      <c r="N3031"/>
      <c r="O3031"/>
      <c r="AD3031"/>
      <c r="AE3031"/>
    </row>
    <row r="3032" spans="14:31" x14ac:dyDescent="0.3">
      <c r="N3032"/>
      <c r="O3032"/>
      <c r="AD3032"/>
      <c r="AE3032"/>
    </row>
    <row r="3033" spans="14:31" x14ac:dyDescent="0.3">
      <c r="N3033"/>
      <c r="O3033"/>
      <c r="AD3033"/>
      <c r="AE3033"/>
    </row>
    <row r="3034" spans="14:31" x14ac:dyDescent="0.3">
      <c r="N3034"/>
      <c r="O3034"/>
      <c r="AD3034"/>
      <c r="AE3034"/>
    </row>
    <row r="3035" spans="14:31" x14ac:dyDescent="0.3">
      <c r="N3035"/>
      <c r="O3035"/>
      <c r="AD3035"/>
      <c r="AE3035"/>
    </row>
    <row r="3036" spans="14:31" x14ac:dyDescent="0.3">
      <c r="N3036"/>
      <c r="O3036"/>
      <c r="AD3036"/>
      <c r="AE3036"/>
    </row>
    <row r="3037" spans="14:31" x14ac:dyDescent="0.3">
      <c r="N3037"/>
      <c r="O3037"/>
      <c r="AD3037"/>
      <c r="AE3037"/>
    </row>
    <row r="3038" spans="14:31" x14ac:dyDescent="0.3">
      <c r="N3038"/>
      <c r="O3038"/>
      <c r="AD3038"/>
      <c r="AE3038"/>
    </row>
    <row r="3039" spans="14:31" x14ac:dyDescent="0.3">
      <c r="N3039"/>
      <c r="O3039"/>
      <c r="AD3039"/>
      <c r="AE3039"/>
    </row>
    <row r="3040" spans="14:31" x14ac:dyDescent="0.3">
      <c r="N3040"/>
      <c r="O3040"/>
      <c r="AD3040"/>
      <c r="AE3040"/>
    </row>
    <row r="3041" spans="14:31" x14ac:dyDescent="0.3">
      <c r="N3041"/>
      <c r="O3041"/>
      <c r="AD3041"/>
      <c r="AE3041"/>
    </row>
    <row r="3042" spans="14:31" x14ac:dyDescent="0.3">
      <c r="N3042"/>
      <c r="O3042"/>
      <c r="AD3042"/>
      <c r="AE3042"/>
    </row>
    <row r="3043" spans="14:31" x14ac:dyDescent="0.3">
      <c r="N3043"/>
      <c r="O3043"/>
      <c r="AD3043"/>
      <c r="AE3043"/>
    </row>
    <row r="3044" spans="14:31" x14ac:dyDescent="0.3">
      <c r="N3044"/>
      <c r="O3044"/>
      <c r="AD3044"/>
      <c r="AE3044"/>
    </row>
    <row r="3045" spans="14:31" x14ac:dyDescent="0.3">
      <c r="N3045"/>
      <c r="O3045"/>
      <c r="AD3045"/>
      <c r="AE3045"/>
    </row>
    <row r="3046" spans="14:31" x14ac:dyDescent="0.3">
      <c r="N3046"/>
      <c r="O3046"/>
      <c r="AD3046"/>
      <c r="AE3046"/>
    </row>
    <row r="3047" spans="14:31" x14ac:dyDescent="0.3">
      <c r="N3047"/>
      <c r="O3047"/>
      <c r="AD3047"/>
      <c r="AE3047"/>
    </row>
    <row r="3048" spans="14:31" x14ac:dyDescent="0.3">
      <c r="N3048"/>
      <c r="O3048"/>
      <c r="AD3048"/>
      <c r="AE3048"/>
    </row>
    <row r="3049" spans="14:31" x14ac:dyDescent="0.3">
      <c r="N3049"/>
      <c r="O3049"/>
      <c r="AD3049"/>
      <c r="AE3049"/>
    </row>
    <row r="3050" spans="14:31" x14ac:dyDescent="0.3">
      <c r="N3050"/>
      <c r="O3050"/>
      <c r="AD3050"/>
      <c r="AE3050"/>
    </row>
    <row r="3051" spans="14:31" x14ac:dyDescent="0.3">
      <c r="N3051"/>
      <c r="O3051"/>
      <c r="AD3051"/>
      <c r="AE3051"/>
    </row>
    <row r="3052" spans="14:31" x14ac:dyDescent="0.3">
      <c r="N3052"/>
      <c r="O3052"/>
      <c r="AD3052"/>
      <c r="AE3052"/>
    </row>
    <row r="3053" spans="14:31" x14ac:dyDescent="0.3">
      <c r="N3053"/>
      <c r="O3053"/>
      <c r="AD3053"/>
      <c r="AE3053"/>
    </row>
    <row r="3054" spans="14:31" x14ac:dyDescent="0.3">
      <c r="N3054"/>
      <c r="O3054"/>
      <c r="AD3054"/>
      <c r="AE3054"/>
    </row>
    <row r="3055" spans="14:31" x14ac:dyDescent="0.3">
      <c r="N3055"/>
      <c r="O3055"/>
      <c r="AD3055"/>
      <c r="AE3055"/>
    </row>
    <row r="3056" spans="14:31" x14ac:dyDescent="0.3">
      <c r="N3056"/>
      <c r="O3056"/>
      <c r="AD3056"/>
      <c r="AE3056"/>
    </row>
    <row r="3057" spans="14:31" x14ac:dyDescent="0.3">
      <c r="N3057"/>
      <c r="O3057"/>
      <c r="AD3057"/>
      <c r="AE3057"/>
    </row>
    <row r="3058" spans="14:31" x14ac:dyDescent="0.3">
      <c r="N3058"/>
      <c r="O3058"/>
      <c r="AD3058"/>
      <c r="AE3058"/>
    </row>
    <row r="3059" spans="14:31" x14ac:dyDescent="0.3">
      <c r="N3059"/>
      <c r="O3059"/>
      <c r="AD3059"/>
      <c r="AE3059"/>
    </row>
    <row r="3060" spans="14:31" x14ac:dyDescent="0.3">
      <c r="N3060"/>
      <c r="O3060"/>
      <c r="AD3060"/>
      <c r="AE3060"/>
    </row>
    <row r="3061" spans="14:31" x14ac:dyDescent="0.3">
      <c r="N3061"/>
      <c r="O3061"/>
      <c r="AD3061"/>
      <c r="AE3061"/>
    </row>
    <row r="3062" spans="14:31" x14ac:dyDescent="0.3">
      <c r="N3062"/>
      <c r="O3062"/>
      <c r="AD3062"/>
      <c r="AE3062"/>
    </row>
    <row r="3063" spans="14:31" x14ac:dyDescent="0.3">
      <c r="N3063"/>
      <c r="O3063"/>
      <c r="AD3063"/>
      <c r="AE3063"/>
    </row>
    <row r="3064" spans="14:31" x14ac:dyDescent="0.3">
      <c r="N3064"/>
      <c r="O3064"/>
      <c r="AD3064"/>
      <c r="AE3064"/>
    </row>
    <row r="3065" spans="14:31" x14ac:dyDescent="0.3">
      <c r="N3065"/>
      <c r="O3065"/>
      <c r="AD3065"/>
      <c r="AE3065"/>
    </row>
    <row r="3066" spans="14:31" x14ac:dyDescent="0.3">
      <c r="N3066"/>
      <c r="O3066"/>
      <c r="AD3066"/>
      <c r="AE3066"/>
    </row>
    <row r="3067" spans="14:31" x14ac:dyDescent="0.3">
      <c r="N3067"/>
      <c r="O3067"/>
      <c r="AD3067"/>
      <c r="AE3067"/>
    </row>
    <row r="3068" spans="14:31" x14ac:dyDescent="0.3">
      <c r="N3068"/>
      <c r="O3068"/>
      <c r="AD3068"/>
      <c r="AE3068"/>
    </row>
    <row r="3069" spans="14:31" x14ac:dyDescent="0.3">
      <c r="N3069"/>
      <c r="O3069"/>
      <c r="AD3069"/>
      <c r="AE3069"/>
    </row>
    <row r="3070" spans="14:31" x14ac:dyDescent="0.3">
      <c r="N3070"/>
      <c r="O3070"/>
      <c r="AD3070"/>
      <c r="AE3070"/>
    </row>
    <row r="3071" spans="14:31" x14ac:dyDescent="0.3">
      <c r="N3071"/>
      <c r="O3071"/>
      <c r="AD3071"/>
      <c r="AE3071"/>
    </row>
    <row r="3072" spans="14:31" x14ac:dyDescent="0.3">
      <c r="N3072"/>
      <c r="O3072"/>
      <c r="AD3072"/>
      <c r="AE3072"/>
    </row>
    <row r="3073" spans="14:31" x14ac:dyDescent="0.3">
      <c r="N3073"/>
      <c r="O3073"/>
      <c r="AD3073"/>
      <c r="AE3073"/>
    </row>
    <row r="3074" spans="14:31" x14ac:dyDescent="0.3">
      <c r="N3074"/>
      <c r="O3074"/>
      <c r="AD3074"/>
      <c r="AE3074"/>
    </row>
    <row r="3075" spans="14:31" x14ac:dyDescent="0.3">
      <c r="N3075"/>
      <c r="O3075"/>
      <c r="AD3075"/>
      <c r="AE3075"/>
    </row>
    <row r="3076" spans="14:31" x14ac:dyDescent="0.3">
      <c r="N3076"/>
      <c r="O3076"/>
      <c r="AD3076"/>
      <c r="AE3076"/>
    </row>
    <row r="3077" spans="14:31" x14ac:dyDescent="0.3">
      <c r="N3077"/>
      <c r="O3077"/>
      <c r="AD3077"/>
      <c r="AE3077"/>
    </row>
    <row r="3078" spans="14:31" x14ac:dyDescent="0.3">
      <c r="N3078"/>
      <c r="O3078"/>
      <c r="AD3078"/>
      <c r="AE3078"/>
    </row>
    <row r="3079" spans="14:31" x14ac:dyDescent="0.3">
      <c r="N3079"/>
      <c r="O3079"/>
      <c r="AD3079"/>
      <c r="AE3079"/>
    </row>
    <row r="3080" spans="14:31" x14ac:dyDescent="0.3">
      <c r="N3080"/>
      <c r="O3080"/>
      <c r="AD3080"/>
      <c r="AE3080"/>
    </row>
    <row r="3081" spans="14:31" x14ac:dyDescent="0.3">
      <c r="N3081"/>
      <c r="O3081"/>
      <c r="AD3081"/>
      <c r="AE3081"/>
    </row>
    <row r="3082" spans="14:31" x14ac:dyDescent="0.3">
      <c r="N3082"/>
      <c r="O3082"/>
      <c r="AD3082"/>
      <c r="AE3082"/>
    </row>
    <row r="3083" spans="14:31" x14ac:dyDescent="0.3">
      <c r="N3083"/>
      <c r="O3083"/>
      <c r="AD3083"/>
      <c r="AE3083"/>
    </row>
    <row r="3084" spans="14:31" x14ac:dyDescent="0.3">
      <c r="N3084"/>
      <c r="O3084"/>
      <c r="AD3084"/>
      <c r="AE3084"/>
    </row>
    <row r="3085" spans="14:31" x14ac:dyDescent="0.3">
      <c r="N3085"/>
      <c r="O3085"/>
      <c r="AD3085"/>
      <c r="AE3085"/>
    </row>
    <row r="3086" spans="14:31" x14ac:dyDescent="0.3">
      <c r="N3086"/>
      <c r="O3086"/>
      <c r="AD3086"/>
      <c r="AE3086"/>
    </row>
    <row r="3087" spans="14:31" x14ac:dyDescent="0.3">
      <c r="N3087"/>
      <c r="O3087"/>
      <c r="AD3087"/>
      <c r="AE3087"/>
    </row>
    <row r="3088" spans="14:31" x14ac:dyDescent="0.3">
      <c r="N3088"/>
      <c r="O3088"/>
      <c r="AD3088"/>
      <c r="AE3088"/>
    </row>
    <row r="3089" spans="14:31" x14ac:dyDescent="0.3">
      <c r="N3089"/>
      <c r="O3089"/>
      <c r="AD3089"/>
      <c r="AE3089"/>
    </row>
    <row r="3090" spans="14:31" x14ac:dyDescent="0.3">
      <c r="N3090"/>
      <c r="O3090"/>
      <c r="AD3090"/>
      <c r="AE3090"/>
    </row>
    <row r="3091" spans="14:31" x14ac:dyDescent="0.3">
      <c r="N3091"/>
      <c r="O3091"/>
      <c r="AD3091"/>
      <c r="AE3091"/>
    </row>
    <row r="3092" spans="14:31" x14ac:dyDescent="0.3">
      <c r="N3092"/>
      <c r="O3092"/>
      <c r="AD3092"/>
      <c r="AE3092"/>
    </row>
    <row r="3093" spans="14:31" x14ac:dyDescent="0.3">
      <c r="N3093"/>
      <c r="O3093"/>
      <c r="AD3093"/>
      <c r="AE3093"/>
    </row>
    <row r="3094" spans="14:31" x14ac:dyDescent="0.3">
      <c r="N3094"/>
      <c r="O3094"/>
      <c r="AD3094"/>
      <c r="AE3094"/>
    </row>
    <row r="3095" spans="14:31" x14ac:dyDescent="0.3">
      <c r="N3095"/>
      <c r="O3095"/>
      <c r="AD3095"/>
      <c r="AE3095"/>
    </row>
    <row r="3096" spans="14:31" x14ac:dyDescent="0.3">
      <c r="N3096"/>
      <c r="O3096"/>
      <c r="AD3096"/>
      <c r="AE3096"/>
    </row>
    <row r="3097" spans="14:31" x14ac:dyDescent="0.3">
      <c r="N3097"/>
      <c r="O3097"/>
      <c r="AD3097"/>
      <c r="AE3097"/>
    </row>
    <row r="3098" spans="14:31" x14ac:dyDescent="0.3">
      <c r="N3098"/>
      <c r="O3098"/>
      <c r="AD3098"/>
      <c r="AE3098"/>
    </row>
    <row r="3099" spans="14:31" x14ac:dyDescent="0.3">
      <c r="N3099"/>
      <c r="O3099"/>
      <c r="AD3099"/>
      <c r="AE3099"/>
    </row>
    <row r="3100" spans="14:31" x14ac:dyDescent="0.3">
      <c r="N3100"/>
      <c r="O3100"/>
      <c r="AD3100"/>
      <c r="AE3100"/>
    </row>
    <row r="3101" spans="14:31" x14ac:dyDescent="0.3">
      <c r="N3101"/>
      <c r="O3101"/>
      <c r="AD3101"/>
      <c r="AE3101"/>
    </row>
    <row r="3102" spans="14:31" x14ac:dyDescent="0.3">
      <c r="N3102"/>
      <c r="O3102"/>
      <c r="AD3102"/>
      <c r="AE3102"/>
    </row>
    <row r="3103" spans="14:31" x14ac:dyDescent="0.3">
      <c r="N3103"/>
      <c r="O3103"/>
      <c r="AD3103"/>
      <c r="AE3103"/>
    </row>
    <row r="3104" spans="14:31" x14ac:dyDescent="0.3">
      <c r="N3104"/>
      <c r="O3104"/>
      <c r="AD3104"/>
      <c r="AE3104"/>
    </row>
    <row r="3105" spans="14:31" x14ac:dyDescent="0.3">
      <c r="N3105"/>
      <c r="O3105"/>
      <c r="AD3105"/>
      <c r="AE3105"/>
    </row>
    <row r="3106" spans="14:31" x14ac:dyDescent="0.3">
      <c r="N3106"/>
      <c r="O3106"/>
      <c r="AD3106"/>
      <c r="AE3106"/>
    </row>
    <row r="3107" spans="14:31" x14ac:dyDescent="0.3">
      <c r="N3107"/>
      <c r="O3107"/>
      <c r="AD3107"/>
      <c r="AE3107"/>
    </row>
    <row r="3108" spans="14:31" x14ac:dyDescent="0.3">
      <c r="N3108"/>
      <c r="O3108"/>
      <c r="AD3108"/>
      <c r="AE3108"/>
    </row>
    <row r="3109" spans="14:31" x14ac:dyDescent="0.3">
      <c r="N3109"/>
      <c r="O3109"/>
      <c r="AD3109"/>
      <c r="AE3109"/>
    </row>
    <row r="3110" spans="14:31" x14ac:dyDescent="0.3">
      <c r="N3110"/>
      <c r="O3110"/>
      <c r="AD3110"/>
      <c r="AE3110"/>
    </row>
    <row r="3111" spans="14:31" x14ac:dyDescent="0.3">
      <c r="N3111"/>
      <c r="O3111"/>
      <c r="AD3111"/>
      <c r="AE3111"/>
    </row>
    <row r="3112" spans="14:31" x14ac:dyDescent="0.3">
      <c r="N3112"/>
      <c r="O3112"/>
      <c r="AD3112"/>
      <c r="AE3112"/>
    </row>
    <row r="3113" spans="14:31" x14ac:dyDescent="0.3">
      <c r="N3113"/>
      <c r="O3113"/>
      <c r="AD3113"/>
      <c r="AE3113"/>
    </row>
    <row r="3114" spans="14:31" x14ac:dyDescent="0.3">
      <c r="N3114"/>
      <c r="O3114"/>
      <c r="AD3114"/>
      <c r="AE3114"/>
    </row>
    <row r="3115" spans="14:31" x14ac:dyDescent="0.3">
      <c r="N3115"/>
      <c r="O3115"/>
      <c r="AD3115"/>
      <c r="AE3115"/>
    </row>
    <row r="3116" spans="14:31" x14ac:dyDescent="0.3">
      <c r="N3116"/>
      <c r="O3116"/>
      <c r="AD3116"/>
      <c r="AE3116"/>
    </row>
    <row r="3117" spans="14:31" x14ac:dyDescent="0.3">
      <c r="N3117"/>
      <c r="O3117"/>
      <c r="AD3117"/>
      <c r="AE3117"/>
    </row>
    <row r="3118" spans="14:31" x14ac:dyDescent="0.3">
      <c r="N3118"/>
      <c r="O3118"/>
      <c r="AD3118"/>
      <c r="AE3118"/>
    </row>
    <row r="3119" spans="14:31" x14ac:dyDescent="0.3">
      <c r="N3119"/>
      <c r="O3119"/>
      <c r="AD3119"/>
      <c r="AE3119"/>
    </row>
    <row r="3120" spans="14:31" x14ac:dyDescent="0.3">
      <c r="N3120"/>
      <c r="O3120"/>
      <c r="AD3120"/>
      <c r="AE3120"/>
    </row>
    <row r="3121" spans="14:31" x14ac:dyDescent="0.3">
      <c r="N3121"/>
      <c r="O3121"/>
      <c r="AD3121"/>
      <c r="AE3121"/>
    </row>
    <row r="3122" spans="14:31" x14ac:dyDescent="0.3">
      <c r="N3122"/>
      <c r="O3122"/>
      <c r="AD3122"/>
      <c r="AE3122"/>
    </row>
    <row r="3123" spans="14:31" x14ac:dyDescent="0.3">
      <c r="N3123"/>
      <c r="O3123"/>
      <c r="AD3123"/>
      <c r="AE3123"/>
    </row>
    <row r="3124" spans="14:31" x14ac:dyDescent="0.3">
      <c r="N3124"/>
      <c r="O3124"/>
      <c r="AD3124"/>
      <c r="AE3124"/>
    </row>
    <row r="3125" spans="14:31" x14ac:dyDescent="0.3">
      <c r="N3125"/>
      <c r="O3125"/>
      <c r="AD3125"/>
      <c r="AE3125"/>
    </row>
    <row r="3126" spans="14:31" x14ac:dyDescent="0.3">
      <c r="N3126"/>
      <c r="O3126"/>
      <c r="AD3126"/>
      <c r="AE3126"/>
    </row>
    <row r="3127" spans="14:31" x14ac:dyDescent="0.3">
      <c r="N3127"/>
      <c r="O3127"/>
      <c r="AD3127"/>
      <c r="AE3127"/>
    </row>
    <row r="3128" spans="14:31" x14ac:dyDescent="0.3">
      <c r="N3128"/>
      <c r="O3128"/>
      <c r="AD3128"/>
      <c r="AE3128"/>
    </row>
    <row r="3129" spans="14:31" x14ac:dyDescent="0.3">
      <c r="N3129"/>
      <c r="O3129"/>
      <c r="AD3129"/>
      <c r="AE3129"/>
    </row>
    <row r="3130" spans="14:31" x14ac:dyDescent="0.3">
      <c r="N3130"/>
      <c r="O3130"/>
      <c r="AD3130"/>
      <c r="AE3130"/>
    </row>
    <row r="3131" spans="14:31" x14ac:dyDescent="0.3">
      <c r="N3131"/>
      <c r="O3131"/>
      <c r="AD3131"/>
      <c r="AE3131"/>
    </row>
    <row r="3132" spans="14:31" x14ac:dyDescent="0.3">
      <c r="N3132"/>
      <c r="O3132"/>
      <c r="AD3132"/>
      <c r="AE3132"/>
    </row>
    <row r="3133" spans="14:31" x14ac:dyDescent="0.3">
      <c r="N3133"/>
      <c r="O3133"/>
      <c r="AD3133"/>
      <c r="AE3133"/>
    </row>
    <row r="3134" spans="14:31" x14ac:dyDescent="0.3">
      <c r="N3134"/>
      <c r="O3134"/>
      <c r="AD3134"/>
      <c r="AE3134"/>
    </row>
    <row r="3135" spans="14:31" x14ac:dyDescent="0.3">
      <c r="N3135"/>
      <c r="O3135"/>
      <c r="AD3135"/>
      <c r="AE3135"/>
    </row>
    <row r="3136" spans="14:31" x14ac:dyDescent="0.3">
      <c r="N3136"/>
      <c r="O3136"/>
      <c r="AD3136"/>
      <c r="AE3136"/>
    </row>
    <row r="3137" spans="14:31" x14ac:dyDescent="0.3">
      <c r="N3137"/>
      <c r="O3137"/>
      <c r="AD3137"/>
      <c r="AE3137"/>
    </row>
    <row r="3138" spans="14:31" x14ac:dyDescent="0.3">
      <c r="N3138"/>
      <c r="O3138"/>
      <c r="AD3138"/>
      <c r="AE3138"/>
    </row>
    <row r="3139" spans="14:31" x14ac:dyDescent="0.3">
      <c r="N3139"/>
      <c r="O3139"/>
      <c r="AD3139"/>
      <c r="AE3139"/>
    </row>
    <row r="3140" spans="14:31" x14ac:dyDescent="0.3">
      <c r="N3140"/>
      <c r="O3140"/>
      <c r="AD3140"/>
      <c r="AE3140"/>
    </row>
    <row r="3141" spans="14:31" x14ac:dyDescent="0.3">
      <c r="N3141"/>
      <c r="O3141"/>
      <c r="AD3141"/>
      <c r="AE3141"/>
    </row>
    <row r="3142" spans="14:31" x14ac:dyDescent="0.3">
      <c r="N3142"/>
      <c r="O3142"/>
      <c r="AD3142"/>
      <c r="AE3142"/>
    </row>
    <row r="3143" spans="14:31" x14ac:dyDescent="0.3">
      <c r="N3143"/>
      <c r="O3143"/>
      <c r="AD3143"/>
      <c r="AE3143"/>
    </row>
    <row r="3144" spans="14:31" x14ac:dyDescent="0.3">
      <c r="N3144"/>
      <c r="O3144"/>
      <c r="AD3144"/>
      <c r="AE3144"/>
    </row>
    <row r="3145" spans="14:31" x14ac:dyDescent="0.3">
      <c r="N3145"/>
      <c r="O3145"/>
      <c r="AD3145"/>
      <c r="AE3145"/>
    </row>
    <row r="3146" spans="14:31" x14ac:dyDescent="0.3">
      <c r="N3146"/>
      <c r="O3146"/>
      <c r="AD3146"/>
      <c r="AE3146"/>
    </row>
    <row r="3147" spans="14:31" x14ac:dyDescent="0.3">
      <c r="N3147"/>
      <c r="O3147"/>
      <c r="AD3147"/>
      <c r="AE3147"/>
    </row>
    <row r="3148" spans="14:31" x14ac:dyDescent="0.3">
      <c r="N3148"/>
      <c r="O3148"/>
      <c r="AD3148"/>
      <c r="AE3148"/>
    </row>
    <row r="3149" spans="14:31" x14ac:dyDescent="0.3">
      <c r="N3149"/>
      <c r="O3149"/>
      <c r="AD3149"/>
      <c r="AE3149"/>
    </row>
    <row r="3150" spans="14:31" x14ac:dyDescent="0.3">
      <c r="N3150"/>
      <c r="O3150"/>
      <c r="AD3150"/>
      <c r="AE3150"/>
    </row>
    <row r="3151" spans="14:31" x14ac:dyDescent="0.3">
      <c r="N3151"/>
      <c r="O3151"/>
      <c r="AD3151"/>
      <c r="AE3151"/>
    </row>
    <row r="3152" spans="14:31" x14ac:dyDescent="0.3">
      <c r="N3152"/>
      <c r="O3152"/>
      <c r="AD3152"/>
      <c r="AE3152"/>
    </row>
    <row r="3153" spans="14:31" x14ac:dyDescent="0.3">
      <c r="N3153"/>
      <c r="O3153"/>
      <c r="AD3153"/>
      <c r="AE3153"/>
    </row>
    <row r="3154" spans="14:31" x14ac:dyDescent="0.3">
      <c r="N3154"/>
      <c r="O3154"/>
      <c r="AD3154"/>
      <c r="AE3154"/>
    </row>
    <row r="3155" spans="14:31" x14ac:dyDescent="0.3">
      <c r="N3155"/>
      <c r="O3155"/>
      <c r="AD3155"/>
      <c r="AE3155"/>
    </row>
    <row r="3156" spans="14:31" x14ac:dyDescent="0.3">
      <c r="N3156"/>
      <c r="O3156"/>
      <c r="AD3156"/>
      <c r="AE3156"/>
    </row>
    <row r="3157" spans="14:31" x14ac:dyDescent="0.3">
      <c r="N3157"/>
      <c r="O3157"/>
      <c r="AD3157"/>
      <c r="AE3157"/>
    </row>
    <row r="3158" spans="14:31" x14ac:dyDescent="0.3">
      <c r="N3158"/>
      <c r="O3158"/>
      <c r="AD3158"/>
      <c r="AE3158"/>
    </row>
    <row r="3159" spans="14:31" x14ac:dyDescent="0.3">
      <c r="N3159"/>
      <c r="O3159"/>
      <c r="AD3159"/>
      <c r="AE3159"/>
    </row>
    <row r="3160" spans="14:31" x14ac:dyDescent="0.3">
      <c r="N3160"/>
      <c r="O3160"/>
      <c r="AD3160"/>
      <c r="AE3160"/>
    </row>
    <row r="3161" spans="14:31" x14ac:dyDescent="0.3">
      <c r="N3161"/>
      <c r="O3161"/>
      <c r="AD3161"/>
      <c r="AE3161"/>
    </row>
    <row r="3162" spans="14:31" x14ac:dyDescent="0.3">
      <c r="N3162"/>
      <c r="O3162"/>
      <c r="AD3162"/>
      <c r="AE3162"/>
    </row>
    <row r="3163" spans="14:31" x14ac:dyDescent="0.3">
      <c r="N3163"/>
      <c r="O3163"/>
      <c r="AD3163"/>
      <c r="AE3163"/>
    </row>
    <row r="3164" spans="14:31" x14ac:dyDescent="0.3">
      <c r="N3164"/>
      <c r="O3164"/>
      <c r="AD3164"/>
      <c r="AE3164"/>
    </row>
    <row r="3165" spans="14:31" x14ac:dyDescent="0.3">
      <c r="N3165"/>
      <c r="O3165"/>
      <c r="AD3165"/>
      <c r="AE3165"/>
    </row>
    <row r="3166" spans="14:31" x14ac:dyDescent="0.3">
      <c r="N3166"/>
      <c r="O3166"/>
      <c r="AD3166"/>
      <c r="AE3166"/>
    </row>
    <row r="3167" spans="14:31" x14ac:dyDescent="0.3">
      <c r="N3167"/>
      <c r="O3167"/>
      <c r="AD3167"/>
      <c r="AE3167"/>
    </row>
    <row r="3168" spans="14:31" x14ac:dyDescent="0.3">
      <c r="N3168"/>
      <c r="O3168"/>
      <c r="AD3168"/>
      <c r="AE3168"/>
    </row>
    <row r="3169" spans="14:31" x14ac:dyDescent="0.3">
      <c r="N3169"/>
      <c r="O3169"/>
      <c r="AD3169"/>
      <c r="AE3169"/>
    </row>
    <row r="3170" spans="14:31" x14ac:dyDescent="0.3">
      <c r="N3170"/>
      <c r="O3170"/>
      <c r="AD3170"/>
      <c r="AE3170"/>
    </row>
    <row r="3171" spans="14:31" x14ac:dyDescent="0.3">
      <c r="N3171"/>
      <c r="O3171"/>
      <c r="AD3171"/>
      <c r="AE3171"/>
    </row>
    <row r="3172" spans="14:31" x14ac:dyDescent="0.3">
      <c r="N3172"/>
      <c r="O3172"/>
      <c r="AD3172"/>
      <c r="AE3172"/>
    </row>
    <row r="3173" spans="14:31" x14ac:dyDescent="0.3">
      <c r="N3173"/>
      <c r="O3173"/>
      <c r="AD3173"/>
      <c r="AE3173"/>
    </row>
    <row r="3174" spans="14:31" x14ac:dyDescent="0.3">
      <c r="N3174"/>
      <c r="O3174"/>
      <c r="AD3174"/>
      <c r="AE3174"/>
    </row>
    <row r="3175" spans="14:31" x14ac:dyDescent="0.3">
      <c r="N3175"/>
      <c r="O3175"/>
      <c r="AD3175"/>
      <c r="AE3175"/>
    </row>
    <row r="3176" spans="14:31" x14ac:dyDescent="0.3">
      <c r="N3176"/>
      <c r="O3176"/>
      <c r="AD3176"/>
      <c r="AE3176"/>
    </row>
    <row r="3177" spans="14:31" x14ac:dyDescent="0.3">
      <c r="N3177"/>
      <c r="O3177"/>
      <c r="AD3177"/>
      <c r="AE3177"/>
    </row>
    <row r="3178" spans="14:31" x14ac:dyDescent="0.3">
      <c r="N3178"/>
      <c r="O3178"/>
      <c r="AD3178"/>
      <c r="AE3178"/>
    </row>
    <row r="3179" spans="14:31" x14ac:dyDescent="0.3">
      <c r="N3179"/>
      <c r="O3179"/>
      <c r="AD3179"/>
      <c r="AE3179"/>
    </row>
    <row r="3180" spans="14:31" x14ac:dyDescent="0.3">
      <c r="N3180"/>
      <c r="O3180"/>
      <c r="AD3180"/>
      <c r="AE3180"/>
    </row>
    <row r="3181" spans="14:31" x14ac:dyDescent="0.3">
      <c r="N3181"/>
      <c r="O3181"/>
      <c r="AD3181"/>
      <c r="AE3181"/>
    </row>
    <row r="3182" spans="14:31" x14ac:dyDescent="0.3">
      <c r="N3182"/>
      <c r="O3182"/>
      <c r="AD3182"/>
      <c r="AE3182"/>
    </row>
    <row r="3183" spans="14:31" x14ac:dyDescent="0.3">
      <c r="N3183"/>
      <c r="O3183"/>
      <c r="AD3183"/>
      <c r="AE3183"/>
    </row>
    <row r="3184" spans="14:31" x14ac:dyDescent="0.3">
      <c r="N3184"/>
      <c r="O3184"/>
      <c r="AD3184"/>
      <c r="AE3184"/>
    </row>
    <row r="3185" spans="14:31" x14ac:dyDescent="0.3">
      <c r="N3185"/>
      <c r="O3185"/>
      <c r="AD3185"/>
      <c r="AE3185"/>
    </row>
    <row r="3186" spans="14:31" x14ac:dyDescent="0.3">
      <c r="N3186"/>
      <c r="O3186"/>
      <c r="AD3186"/>
      <c r="AE3186"/>
    </row>
    <row r="3187" spans="14:31" x14ac:dyDescent="0.3">
      <c r="N3187"/>
      <c r="O3187"/>
      <c r="AD3187"/>
      <c r="AE3187"/>
    </row>
    <row r="3188" spans="14:31" x14ac:dyDescent="0.3">
      <c r="N3188"/>
      <c r="O3188"/>
      <c r="AD3188"/>
      <c r="AE3188"/>
    </row>
    <row r="3189" spans="14:31" x14ac:dyDescent="0.3">
      <c r="N3189"/>
      <c r="O3189"/>
      <c r="AD3189"/>
      <c r="AE3189"/>
    </row>
    <row r="3190" spans="14:31" x14ac:dyDescent="0.3">
      <c r="N3190"/>
      <c r="O3190"/>
      <c r="AD3190"/>
      <c r="AE3190"/>
    </row>
    <row r="3191" spans="14:31" x14ac:dyDescent="0.3">
      <c r="N3191"/>
      <c r="O3191"/>
      <c r="AD3191"/>
      <c r="AE3191"/>
    </row>
    <row r="3192" spans="14:31" x14ac:dyDescent="0.3">
      <c r="N3192"/>
      <c r="O3192"/>
      <c r="AD3192"/>
      <c r="AE3192"/>
    </row>
    <row r="3193" spans="14:31" x14ac:dyDescent="0.3">
      <c r="N3193"/>
      <c r="O3193"/>
      <c r="AD3193"/>
      <c r="AE3193"/>
    </row>
    <row r="3194" spans="14:31" x14ac:dyDescent="0.3">
      <c r="N3194"/>
      <c r="O3194"/>
      <c r="AD3194"/>
      <c r="AE3194"/>
    </row>
    <row r="3195" spans="14:31" x14ac:dyDescent="0.3">
      <c r="N3195"/>
      <c r="O3195"/>
      <c r="AD3195"/>
      <c r="AE3195"/>
    </row>
    <row r="3196" spans="14:31" x14ac:dyDescent="0.3">
      <c r="N3196"/>
      <c r="O3196"/>
      <c r="AD3196"/>
      <c r="AE3196"/>
    </row>
    <row r="3197" spans="14:31" x14ac:dyDescent="0.3">
      <c r="N3197"/>
      <c r="O3197"/>
      <c r="AD3197"/>
      <c r="AE3197"/>
    </row>
    <row r="3198" spans="14:31" x14ac:dyDescent="0.3">
      <c r="N3198"/>
      <c r="O3198"/>
      <c r="AD3198"/>
      <c r="AE3198"/>
    </row>
    <row r="3199" spans="14:31" x14ac:dyDescent="0.3">
      <c r="N3199"/>
      <c r="O3199"/>
      <c r="AD3199"/>
      <c r="AE3199"/>
    </row>
    <row r="3200" spans="14:31" x14ac:dyDescent="0.3">
      <c r="N3200"/>
      <c r="O3200"/>
      <c r="AD3200"/>
      <c r="AE3200"/>
    </row>
    <row r="3201" spans="14:31" x14ac:dyDescent="0.3">
      <c r="N3201"/>
      <c r="O3201"/>
      <c r="AD3201"/>
      <c r="AE3201"/>
    </row>
    <row r="3202" spans="14:31" x14ac:dyDescent="0.3">
      <c r="N3202"/>
      <c r="O3202"/>
      <c r="AD3202"/>
      <c r="AE3202"/>
    </row>
    <row r="3203" spans="14:31" x14ac:dyDescent="0.3">
      <c r="N3203"/>
      <c r="O3203"/>
      <c r="AD3203"/>
      <c r="AE3203"/>
    </row>
    <row r="3204" spans="14:31" x14ac:dyDescent="0.3">
      <c r="N3204"/>
      <c r="O3204"/>
      <c r="AD3204"/>
      <c r="AE3204"/>
    </row>
    <row r="3205" spans="14:31" x14ac:dyDescent="0.3">
      <c r="N3205"/>
      <c r="O3205"/>
      <c r="AD3205"/>
      <c r="AE3205"/>
    </row>
    <row r="3206" spans="14:31" x14ac:dyDescent="0.3">
      <c r="N3206"/>
      <c r="O3206"/>
      <c r="AD3206"/>
      <c r="AE3206"/>
    </row>
    <row r="3207" spans="14:31" x14ac:dyDescent="0.3">
      <c r="N3207"/>
      <c r="O3207"/>
      <c r="AD3207"/>
      <c r="AE3207"/>
    </row>
    <row r="3208" spans="14:31" x14ac:dyDescent="0.3">
      <c r="N3208"/>
      <c r="O3208"/>
      <c r="AD3208"/>
      <c r="AE3208"/>
    </row>
    <row r="3209" spans="14:31" x14ac:dyDescent="0.3">
      <c r="N3209"/>
      <c r="O3209"/>
      <c r="AD3209"/>
      <c r="AE3209"/>
    </row>
    <row r="3210" spans="14:31" x14ac:dyDescent="0.3">
      <c r="N3210"/>
      <c r="O3210"/>
      <c r="AD3210"/>
      <c r="AE3210"/>
    </row>
    <row r="3211" spans="14:31" x14ac:dyDescent="0.3">
      <c r="N3211"/>
      <c r="O3211"/>
      <c r="AD3211"/>
      <c r="AE3211"/>
    </row>
    <row r="3212" spans="14:31" x14ac:dyDescent="0.3">
      <c r="N3212"/>
      <c r="O3212"/>
      <c r="AD3212"/>
      <c r="AE3212"/>
    </row>
    <row r="3213" spans="14:31" x14ac:dyDescent="0.3">
      <c r="N3213"/>
      <c r="O3213"/>
      <c r="AD3213"/>
      <c r="AE3213"/>
    </row>
    <row r="3214" spans="14:31" x14ac:dyDescent="0.3">
      <c r="N3214"/>
      <c r="O3214"/>
      <c r="AD3214"/>
      <c r="AE3214"/>
    </row>
    <row r="3215" spans="14:31" x14ac:dyDescent="0.3">
      <c r="N3215"/>
      <c r="O3215"/>
      <c r="AD3215"/>
      <c r="AE3215"/>
    </row>
    <row r="3216" spans="14:31" x14ac:dyDescent="0.3">
      <c r="N3216"/>
      <c r="O3216"/>
      <c r="AD3216"/>
      <c r="AE3216"/>
    </row>
    <row r="3217" spans="14:31" x14ac:dyDescent="0.3">
      <c r="N3217"/>
      <c r="O3217"/>
      <c r="AD3217"/>
      <c r="AE3217"/>
    </row>
    <row r="3218" spans="14:31" x14ac:dyDescent="0.3">
      <c r="N3218"/>
      <c r="O3218"/>
      <c r="AD3218"/>
      <c r="AE3218"/>
    </row>
    <row r="3219" spans="14:31" x14ac:dyDescent="0.3">
      <c r="N3219"/>
      <c r="O3219"/>
      <c r="AD3219"/>
      <c r="AE3219"/>
    </row>
    <row r="3220" spans="14:31" x14ac:dyDescent="0.3">
      <c r="N3220"/>
      <c r="O3220"/>
      <c r="AD3220"/>
      <c r="AE3220"/>
    </row>
    <row r="3221" spans="14:31" x14ac:dyDescent="0.3">
      <c r="N3221"/>
      <c r="O3221"/>
      <c r="AD3221"/>
      <c r="AE3221"/>
    </row>
    <row r="3222" spans="14:31" x14ac:dyDescent="0.3">
      <c r="N3222"/>
      <c r="O3222"/>
      <c r="AD3222"/>
      <c r="AE3222"/>
    </row>
    <row r="3223" spans="14:31" x14ac:dyDescent="0.3">
      <c r="N3223"/>
      <c r="O3223"/>
      <c r="AD3223"/>
      <c r="AE3223"/>
    </row>
    <row r="3224" spans="14:31" x14ac:dyDescent="0.3">
      <c r="N3224"/>
      <c r="O3224"/>
      <c r="AD3224"/>
      <c r="AE3224"/>
    </row>
    <row r="3225" spans="14:31" x14ac:dyDescent="0.3">
      <c r="N3225"/>
      <c r="O3225"/>
      <c r="AD3225"/>
      <c r="AE3225"/>
    </row>
    <row r="3226" spans="14:31" x14ac:dyDescent="0.3">
      <c r="N3226"/>
      <c r="O3226"/>
      <c r="AD3226"/>
      <c r="AE3226"/>
    </row>
    <row r="3227" spans="14:31" x14ac:dyDescent="0.3">
      <c r="N3227"/>
      <c r="O3227"/>
      <c r="AD3227"/>
      <c r="AE3227"/>
    </row>
    <row r="3228" spans="14:31" x14ac:dyDescent="0.3">
      <c r="N3228"/>
      <c r="O3228"/>
      <c r="AD3228"/>
      <c r="AE3228"/>
    </row>
    <row r="3229" spans="14:31" x14ac:dyDescent="0.3">
      <c r="N3229"/>
      <c r="O3229"/>
      <c r="AD3229"/>
      <c r="AE3229"/>
    </row>
    <row r="3230" spans="14:31" x14ac:dyDescent="0.3">
      <c r="N3230"/>
      <c r="O3230"/>
      <c r="AD3230"/>
      <c r="AE3230"/>
    </row>
    <row r="3231" spans="14:31" x14ac:dyDescent="0.3">
      <c r="N3231"/>
      <c r="O3231"/>
      <c r="AD3231"/>
      <c r="AE3231"/>
    </row>
    <row r="3232" spans="14:31" x14ac:dyDescent="0.3">
      <c r="N3232"/>
      <c r="O3232"/>
      <c r="AD3232"/>
      <c r="AE3232"/>
    </row>
    <row r="3233" spans="14:31" x14ac:dyDescent="0.3">
      <c r="N3233"/>
      <c r="O3233"/>
      <c r="AD3233"/>
      <c r="AE3233"/>
    </row>
    <row r="3234" spans="14:31" x14ac:dyDescent="0.3">
      <c r="N3234"/>
      <c r="O3234"/>
      <c r="AD3234"/>
      <c r="AE3234"/>
    </row>
    <row r="3235" spans="14:31" x14ac:dyDescent="0.3">
      <c r="N3235"/>
      <c r="O3235"/>
      <c r="AD3235"/>
      <c r="AE3235"/>
    </row>
    <row r="3236" spans="14:31" x14ac:dyDescent="0.3">
      <c r="N3236"/>
      <c r="O3236"/>
      <c r="AD3236"/>
      <c r="AE3236"/>
    </row>
    <row r="3237" spans="14:31" x14ac:dyDescent="0.3">
      <c r="N3237"/>
      <c r="O3237"/>
      <c r="AD3237"/>
      <c r="AE3237"/>
    </row>
    <row r="3238" spans="14:31" x14ac:dyDescent="0.3">
      <c r="N3238"/>
      <c r="O3238"/>
      <c r="AD3238"/>
      <c r="AE3238"/>
    </row>
    <row r="3239" spans="14:31" x14ac:dyDescent="0.3">
      <c r="N3239"/>
      <c r="O3239"/>
      <c r="AD3239"/>
      <c r="AE3239"/>
    </row>
    <row r="3240" spans="14:31" x14ac:dyDescent="0.3">
      <c r="N3240"/>
      <c r="O3240"/>
      <c r="AD3240"/>
      <c r="AE3240"/>
    </row>
    <row r="3241" spans="14:31" x14ac:dyDescent="0.3">
      <c r="N3241"/>
      <c r="O3241"/>
      <c r="AD3241"/>
      <c r="AE3241"/>
    </row>
    <row r="3242" spans="14:31" x14ac:dyDescent="0.3">
      <c r="N3242"/>
      <c r="O3242"/>
      <c r="AD3242"/>
      <c r="AE3242"/>
    </row>
    <row r="3243" spans="14:31" x14ac:dyDescent="0.3">
      <c r="N3243"/>
      <c r="O3243"/>
      <c r="AD3243"/>
      <c r="AE3243"/>
    </row>
    <row r="3244" spans="14:31" x14ac:dyDescent="0.3">
      <c r="N3244"/>
      <c r="O3244"/>
      <c r="AD3244"/>
      <c r="AE3244"/>
    </row>
    <row r="3245" spans="14:31" x14ac:dyDescent="0.3">
      <c r="N3245"/>
      <c r="O3245"/>
      <c r="AD3245"/>
      <c r="AE3245"/>
    </row>
    <row r="3246" spans="14:31" x14ac:dyDescent="0.3">
      <c r="N3246"/>
      <c r="O3246"/>
      <c r="AD3246"/>
      <c r="AE3246"/>
    </row>
    <row r="3247" spans="14:31" x14ac:dyDescent="0.3">
      <c r="N3247"/>
      <c r="O3247"/>
      <c r="AD3247"/>
      <c r="AE3247"/>
    </row>
    <row r="3248" spans="14:31" x14ac:dyDescent="0.3">
      <c r="N3248"/>
      <c r="O3248"/>
      <c r="AD3248"/>
      <c r="AE3248"/>
    </row>
    <row r="3249" spans="14:31" x14ac:dyDescent="0.3">
      <c r="N3249"/>
      <c r="O3249"/>
      <c r="AD3249"/>
      <c r="AE3249"/>
    </row>
    <row r="3250" spans="14:31" x14ac:dyDescent="0.3">
      <c r="N3250"/>
      <c r="O3250"/>
      <c r="AD3250"/>
      <c r="AE3250"/>
    </row>
    <row r="3251" spans="14:31" x14ac:dyDescent="0.3">
      <c r="N3251"/>
      <c r="O3251"/>
      <c r="AD3251"/>
      <c r="AE3251"/>
    </row>
    <row r="3252" spans="14:31" x14ac:dyDescent="0.3">
      <c r="N3252"/>
      <c r="O3252"/>
      <c r="AD3252"/>
      <c r="AE3252"/>
    </row>
    <row r="3253" spans="14:31" x14ac:dyDescent="0.3">
      <c r="N3253"/>
      <c r="O3253"/>
      <c r="AD3253"/>
      <c r="AE3253"/>
    </row>
    <row r="3254" spans="14:31" x14ac:dyDescent="0.3">
      <c r="N3254"/>
      <c r="O3254"/>
      <c r="AD3254"/>
      <c r="AE3254"/>
    </row>
    <row r="3255" spans="14:31" x14ac:dyDescent="0.3">
      <c r="N3255"/>
      <c r="O3255"/>
      <c r="AD3255"/>
      <c r="AE3255"/>
    </row>
    <row r="3256" spans="14:31" x14ac:dyDescent="0.3">
      <c r="N3256"/>
      <c r="O3256"/>
      <c r="AD3256"/>
      <c r="AE3256"/>
    </row>
    <row r="3257" spans="14:31" x14ac:dyDescent="0.3">
      <c r="N3257"/>
      <c r="O3257"/>
      <c r="AD3257"/>
      <c r="AE3257"/>
    </row>
    <row r="3258" spans="14:31" x14ac:dyDescent="0.3">
      <c r="N3258"/>
      <c r="O3258"/>
      <c r="AD3258"/>
      <c r="AE3258"/>
    </row>
    <row r="3259" spans="14:31" x14ac:dyDescent="0.3">
      <c r="N3259"/>
      <c r="O3259"/>
      <c r="AD3259"/>
      <c r="AE3259"/>
    </row>
    <row r="3260" spans="14:31" x14ac:dyDescent="0.3">
      <c r="N3260"/>
      <c r="O3260"/>
      <c r="AD3260"/>
      <c r="AE3260"/>
    </row>
    <row r="3261" spans="14:31" x14ac:dyDescent="0.3">
      <c r="N3261"/>
      <c r="O3261"/>
      <c r="AD3261"/>
      <c r="AE3261"/>
    </row>
    <row r="3262" spans="14:31" x14ac:dyDescent="0.3">
      <c r="N3262"/>
      <c r="O3262"/>
      <c r="AD3262"/>
      <c r="AE3262"/>
    </row>
    <row r="3263" spans="14:31" x14ac:dyDescent="0.3">
      <c r="N3263"/>
      <c r="O3263"/>
      <c r="AD3263"/>
      <c r="AE3263"/>
    </row>
    <row r="3264" spans="14:31" x14ac:dyDescent="0.3">
      <c r="N3264"/>
      <c r="O3264"/>
      <c r="AD3264"/>
      <c r="AE3264"/>
    </row>
    <row r="3265" spans="14:31" x14ac:dyDescent="0.3">
      <c r="N3265"/>
      <c r="O3265"/>
      <c r="AD3265"/>
      <c r="AE3265"/>
    </row>
    <row r="3266" spans="14:31" x14ac:dyDescent="0.3">
      <c r="N3266"/>
      <c r="O3266"/>
      <c r="AD3266"/>
      <c r="AE3266"/>
    </row>
    <row r="3267" spans="14:31" x14ac:dyDescent="0.3">
      <c r="N3267"/>
      <c r="O3267"/>
      <c r="AD3267"/>
      <c r="AE3267"/>
    </row>
    <row r="3268" spans="14:31" x14ac:dyDescent="0.3">
      <c r="N3268"/>
      <c r="O3268"/>
      <c r="AD3268"/>
      <c r="AE3268"/>
    </row>
    <row r="3269" spans="14:31" x14ac:dyDescent="0.3">
      <c r="N3269"/>
      <c r="O3269"/>
      <c r="AD3269"/>
      <c r="AE3269"/>
    </row>
    <row r="3270" spans="14:31" x14ac:dyDescent="0.3">
      <c r="N3270"/>
      <c r="O3270"/>
      <c r="AD3270"/>
      <c r="AE3270"/>
    </row>
    <row r="3271" spans="14:31" x14ac:dyDescent="0.3">
      <c r="N3271"/>
      <c r="O3271"/>
      <c r="AD3271"/>
      <c r="AE3271"/>
    </row>
    <row r="3272" spans="14:31" x14ac:dyDescent="0.3">
      <c r="N3272"/>
      <c r="O3272"/>
      <c r="AD3272"/>
      <c r="AE3272"/>
    </row>
    <row r="3273" spans="14:31" x14ac:dyDescent="0.3">
      <c r="N3273"/>
      <c r="O3273"/>
      <c r="AD3273"/>
      <c r="AE3273"/>
    </row>
    <row r="3274" spans="14:31" x14ac:dyDescent="0.3">
      <c r="N3274"/>
      <c r="O3274"/>
      <c r="AD3274"/>
      <c r="AE3274"/>
    </row>
    <row r="3275" spans="14:31" x14ac:dyDescent="0.3">
      <c r="N3275"/>
      <c r="O3275"/>
      <c r="AD3275"/>
      <c r="AE3275"/>
    </row>
    <row r="3276" spans="14:31" x14ac:dyDescent="0.3">
      <c r="N3276"/>
      <c r="O3276"/>
      <c r="AD3276"/>
      <c r="AE3276"/>
    </row>
    <row r="3277" spans="14:31" x14ac:dyDescent="0.3">
      <c r="N3277"/>
      <c r="O3277"/>
      <c r="AD3277"/>
      <c r="AE3277"/>
    </row>
    <row r="3278" spans="14:31" x14ac:dyDescent="0.3">
      <c r="N3278"/>
      <c r="O3278"/>
      <c r="AD3278"/>
      <c r="AE3278"/>
    </row>
    <row r="3279" spans="14:31" x14ac:dyDescent="0.3">
      <c r="N3279"/>
      <c r="O3279"/>
      <c r="AD3279"/>
      <c r="AE3279"/>
    </row>
    <row r="3280" spans="14:31" x14ac:dyDescent="0.3">
      <c r="N3280"/>
      <c r="O3280"/>
      <c r="AD3280"/>
      <c r="AE3280"/>
    </row>
    <row r="3281" spans="14:31" x14ac:dyDescent="0.3">
      <c r="N3281"/>
      <c r="O3281"/>
      <c r="AD3281"/>
      <c r="AE3281"/>
    </row>
    <row r="3282" spans="14:31" x14ac:dyDescent="0.3">
      <c r="N3282"/>
      <c r="O3282"/>
      <c r="AD3282"/>
      <c r="AE3282"/>
    </row>
    <row r="3283" spans="14:31" x14ac:dyDescent="0.3">
      <c r="N3283"/>
      <c r="O3283"/>
      <c r="AD3283"/>
      <c r="AE3283"/>
    </row>
    <row r="3284" spans="14:31" x14ac:dyDescent="0.3">
      <c r="N3284"/>
      <c r="O3284"/>
      <c r="AD3284"/>
      <c r="AE3284"/>
    </row>
    <row r="3285" spans="14:31" x14ac:dyDescent="0.3">
      <c r="N3285"/>
      <c r="O3285"/>
      <c r="AD3285"/>
      <c r="AE3285"/>
    </row>
    <row r="3286" spans="14:31" x14ac:dyDescent="0.3">
      <c r="N3286"/>
      <c r="O3286"/>
      <c r="AD3286"/>
      <c r="AE3286"/>
    </row>
    <row r="3287" spans="14:31" x14ac:dyDescent="0.3">
      <c r="N3287"/>
      <c r="O3287"/>
      <c r="AD3287"/>
      <c r="AE3287"/>
    </row>
    <row r="3288" spans="14:31" x14ac:dyDescent="0.3">
      <c r="N3288"/>
      <c r="O3288"/>
      <c r="AD3288"/>
      <c r="AE3288"/>
    </row>
    <row r="3289" spans="14:31" x14ac:dyDescent="0.3">
      <c r="N3289"/>
      <c r="O3289"/>
      <c r="AD3289"/>
      <c r="AE3289"/>
    </row>
    <row r="3290" spans="14:31" x14ac:dyDescent="0.3">
      <c r="N3290"/>
      <c r="O3290"/>
      <c r="AD3290"/>
      <c r="AE3290"/>
    </row>
    <row r="3291" spans="14:31" x14ac:dyDescent="0.3">
      <c r="N3291"/>
      <c r="O3291"/>
      <c r="AD3291"/>
      <c r="AE3291"/>
    </row>
    <row r="3292" spans="14:31" x14ac:dyDescent="0.3">
      <c r="N3292"/>
      <c r="O3292"/>
      <c r="AD3292"/>
      <c r="AE3292"/>
    </row>
    <row r="3293" spans="14:31" x14ac:dyDescent="0.3">
      <c r="N3293"/>
      <c r="O3293"/>
      <c r="AD3293"/>
      <c r="AE3293"/>
    </row>
    <row r="3294" spans="14:31" x14ac:dyDescent="0.3">
      <c r="N3294"/>
      <c r="O3294"/>
      <c r="AD3294"/>
      <c r="AE3294"/>
    </row>
    <row r="3295" spans="14:31" x14ac:dyDescent="0.3">
      <c r="N3295"/>
      <c r="O3295"/>
      <c r="AD3295"/>
      <c r="AE3295"/>
    </row>
    <row r="3296" spans="14:31" x14ac:dyDescent="0.3">
      <c r="N3296"/>
      <c r="O3296"/>
      <c r="AD3296"/>
      <c r="AE3296"/>
    </row>
    <row r="3297" spans="14:31" x14ac:dyDescent="0.3">
      <c r="N3297"/>
      <c r="O3297"/>
      <c r="AD3297"/>
      <c r="AE3297"/>
    </row>
    <row r="3298" spans="14:31" x14ac:dyDescent="0.3">
      <c r="N3298"/>
      <c r="O3298"/>
      <c r="AD3298"/>
      <c r="AE3298"/>
    </row>
    <row r="3299" spans="14:31" x14ac:dyDescent="0.3">
      <c r="N3299"/>
      <c r="O3299"/>
      <c r="AD3299"/>
      <c r="AE3299"/>
    </row>
    <row r="3300" spans="14:31" x14ac:dyDescent="0.3">
      <c r="N3300"/>
      <c r="O3300"/>
      <c r="AD3300"/>
      <c r="AE3300"/>
    </row>
    <row r="3301" spans="14:31" x14ac:dyDescent="0.3">
      <c r="N3301"/>
      <c r="O3301"/>
      <c r="AD3301"/>
      <c r="AE3301"/>
    </row>
    <row r="3302" spans="14:31" x14ac:dyDescent="0.3">
      <c r="N3302"/>
      <c r="O3302"/>
      <c r="AD3302"/>
      <c r="AE3302"/>
    </row>
    <row r="3303" spans="14:31" x14ac:dyDescent="0.3">
      <c r="N3303"/>
      <c r="O3303"/>
      <c r="AD3303"/>
      <c r="AE3303"/>
    </row>
    <row r="3304" spans="14:31" x14ac:dyDescent="0.3">
      <c r="N3304"/>
      <c r="O3304"/>
      <c r="AD3304"/>
      <c r="AE3304"/>
    </row>
    <row r="3305" spans="14:31" x14ac:dyDescent="0.3">
      <c r="N3305"/>
      <c r="O3305"/>
      <c r="AD3305"/>
      <c r="AE3305"/>
    </row>
    <row r="3306" spans="14:31" x14ac:dyDescent="0.3">
      <c r="N3306"/>
      <c r="O3306"/>
      <c r="AD3306"/>
      <c r="AE3306"/>
    </row>
    <row r="3307" spans="14:31" x14ac:dyDescent="0.3">
      <c r="N3307"/>
      <c r="O3307"/>
      <c r="AD3307"/>
      <c r="AE3307"/>
    </row>
    <row r="3308" spans="14:31" x14ac:dyDescent="0.3">
      <c r="N3308"/>
      <c r="O3308"/>
      <c r="AD3308"/>
      <c r="AE3308"/>
    </row>
    <row r="3309" spans="14:31" x14ac:dyDescent="0.3">
      <c r="N3309"/>
      <c r="O3309"/>
      <c r="AD3309"/>
      <c r="AE3309"/>
    </row>
    <row r="3310" spans="14:31" x14ac:dyDescent="0.3">
      <c r="N3310"/>
      <c r="O3310"/>
      <c r="AD3310"/>
      <c r="AE3310"/>
    </row>
    <row r="3311" spans="14:31" x14ac:dyDescent="0.3">
      <c r="N3311"/>
      <c r="O3311"/>
      <c r="AD3311"/>
      <c r="AE3311"/>
    </row>
    <row r="3312" spans="14:31" x14ac:dyDescent="0.3">
      <c r="N3312"/>
      <c r="O3312"/>
      <c r="AD3312"/>
      <c r="AE3312"/>
    </row>
    <row r="3313" spans="14:31" x14ac:dyDescent="0.3">
      <c r="N3313"/>
      <c r="O3313"/>
      <c r="AD3313"/>
      <c r="AE3313"/>
    </row>
    <row r="3314" spans="14:31" x14ac:dyDescent="0.3">
      <c r="N3314"/>
      <c r="O3314"/>
      <c r="AD3314"/>
      <c r="AE3314"/>
    </row>
    <row r="3315" spans="14:31" x14ac:dyDescent="0.3">
      <c r="N3315"/>
      <c r="O3315"/>
      <c r="AD3315"/>
      <c r="AE3315"/>
    </row>
    <row r="3316" spans="14:31" x14ac:dyDescent="0.3">
      <c r="N3316"/>
      <c r="O3316"/>
      <c r="AD3316"/>
      <c r="AE3316"/>
    </row>
    <row r="3317" spans="14:31" x14ac:dyDescent="0.3">
      <c r="N3317"/>
      <c r="O3317"/>
      <c r="AD3317"/>
      <c r="AE3317"/>
    </row>
    <row r="3318" spans="14:31" x14ac:dyDescent="0.3">
      <c r="N3318"/>
      <c r="O3318"/>
      <c r="AD3318"/>
      <c r="AE3318"/>
    </row>
    <row r="3319" spans="14:31" x14ac:dyDescent="0.3">
      <c r="N3319"/>
      <c r="O3319"/>
      <c r="AD3319"/>
      <c r="AE3319"/>
    </row>
    <row r="3320" spans="14:31" x14ac:dyDescent="0.3">
      <c r="N3320"/>
      <c r="O3320"/>
      <c r="AD3320"/>
      <c r="AE3320"/>
    </row>
    <row r="3321" spans="14:31" x14ac:dyDescent="0.3">
      <c r="N3321"/>
      <c r="O3321"/>
      <c r="AD3321"/>
      <c r="AE3321"/>
    </row>
    <row r="3322" spans="14:31" x14ac:dyDescent="0.3">
      <c r="N3322"/>
      <c r="O3322"/>
      <c r="AD3322"/>
      <c r="AE3322"/>
    </row>
    <row r="3323" spans="14:31" x14ac:dyDescent="0.3">
      <c r="N3323"/>
      <c r="O3323"/>
      <c r="AD3323"/>
      <c r="AE3323"/>
    </row>
    <row r="3324" spans="14:31" x14ac:dyDescent="0.3">
      <c r="N3324"/>
      <c r="O3324"/>
      <c r="AD3324"/>
      <c r="AE3324"/>
    </row>
    <row r="3325" spans="14:31" x14ac:dyDescent="0.3">
      <c r="N3325"/>
      <c r="O3325"/>
      <c r="AD3325"/>
      <c r="AE3325"/>
    </row>
    <row r="3326" spans="14:31" x14ac:dyDescent="0.3">
      <c r="N3326"/>
      <c r="O3326"/>
      <c r="AD3326"/>
      <c r="AE3326"/>
    </row>
    <row r="3327" spans="14:31" x14ac:dyDescent="0.3">
      <c r="N3327"/>
      <c r="O3327"/>
      <c r="AD3327"/>
      <c r="AE3327"/>
    </row>
    <row r="3328" spans="14:31" x14ac:dyDescent="0.3">
      <c r="N3328"/>
      <c r="O3328"/>
      <c r="AD3328"/>
      <c r="AE3328"/>
    </row>
    <row r="3329" spans="14:31" x14ac:dyDescent="0.3">
      <c r="N3329"/>
      <c r="O3329"/>
      <c r="AD3329"/>
      <c r="AE3329"/>
    </row>
    <row r="3330" spans="14:31" x14ac:dyDescent="0.3">
      <c r="N3330"/>
      <c r="O3330"/>
      <c r="AD3330"/>
      <c r="AE3330"/>
    </row>
    <row r="3331" spans="14:31" x14ac:dyDescent="0.3">
      <c r="N3331"/>
      <c r="O3331"/>
      <c r="AD3331"/>
      <c r="AE3331"/>
    </row>
    <row r="3332" spans="14:31" x14ac:dyDescent="0.3">
      <c r="N3332"/>
      <c r="O3332"/>
      <c r="AD3332"/>
      <c r="AE3332"/>
    </row>
    <row r="3333" spans="14:31" x14ac:dyDescent="0.3">
      <c r="N3333"/>
      <c r="O3333"/>
      <c r="AD3333"/>
      <c r="AE3333"/>
    </row>
    <row r="3334" spans="14:31" x14ac:dyDescent="0.3">
      <c r="N3334"/>
      <c r="O3334"/>
      <c r="AD3334"/>
      <c r="AE3334"/>
    </row>
    <row r="3335" spans="14:31" x14ac:dyDescent="0.3">
      <c r="N3335"/>
      <c r="O3335"/>
      <c r="AD3335"/>
      <c r="AE3335"/>
    </row>
    <row r="3336" spans="14:31" x14ac:dyDescent="0.3">
      <c r="N3336"/>
      <c r="O3336"/>
      <c r="AD3336"/>
      <c r="AE3336"/>
    </row>
    <row r="3337" spans="14:31" x14ac:dyDescent="0.3">
      <c r="N3337"/>
      <c r="O3337"/>
      <c r="AD3337"/>
      <c r="AE3337"/>
    </row>
    <row r="3338" spans="14:31" x14ac:dyDescent="0.3">
      <c r="N3338"/>
      <c r="O3338"/>
      <c r="AD3338"/>
      <c r="AE3338"/>
    </row>
    <row r="3339" spans="14:31" x14ac:dyDescent="0.3">
      <c r="N3339"/>
      <c r="O3339"/>
      <c r="AD3339"/>
      <c r="AE3339"/>
    </row>
    <row r="3340" spans="14:31" x14ac:dyDescent="0.3">
      <c r="N3340"/>
      <c r="O3340"/>
      <c r="AD3340"/>
      <c r="AE3340"/>
    </row>
    <row r="3341" spans="14:31" x14ac:dyDescent="0.3">
      <c r="N3341"/>
      <c r="O3341"/>
      <c r="AD3341"/>
      <c r="AE3341"/>
    </row>
    <row r="3342" spans="14:31" x14ac:dyDescent="0.3">
      <c r="N3342"/>
      <c r="O3342"/>
      <c r="AD3342"/>
      <c r="AE3342"/>
    </row>
    <row r="3343" spans="14:31" x14ac:dyDescent="0.3">
      <c r="N3343"/>
      <c r="O3343"/>
      <c r="AD3343"/>
      <c r="AE3343"/>
    </row>
    <row r="3344" spans="14:31" x14ac:dyDescent="0.3">
      <c r="N3344"/>
      <c r="O3344"/>
      <c r="AD3344"/>
      <c r="AE3344"/>
    </row>
    <row r="3345" spans="14:31" x14ac:dyDescent="0.3">
      <c r="N3345"/>
      <c r="O3345"/>
      <c r="AD3345"/>
      <c r="AE3345"/>
    </row>
    <row r="3346" spans="14:31" x14ac:dyDescent="0.3">
      <c r="N3346"/>
      <c r="O3346"/>
      <c r="AD3346"/>
      <c r="AE3346"/>
    </row>
    <row r="3347" spans="14:31" x14ac:dyDescent="0.3">
      <c r="N3347"/>
      <c r="O3347"/>
      <c r="AD3347"/>
      <c r="AE3347"/>
    </row>
    <row r="3348" spans="14:31" x14ac:dyDescent="0.3">
      <c r="N3348"/>
      <c r="O3348"/>
      <c r="AD3348"/>
      <c r="AE3348"/>
    </row>
    <row r="3349" spans="14:31" x14ac:dyDescent="0.3">
      <c r="N3349"/>
      <c r="O3349"/>
      <c r="AD3349"/>
      <c r="AE3349"/>
    </row>
    <row r="3350" spans="14:31" x14ac:dyDescent="0.3">
      <c r="N3350"/>
      <c r="O3350"/>
      <c r="AD3350"/>
      <c r="AE3350"/>
    </row>
    <row r="3351" spans="14:31" x14ac:dyDescent="0.3">
      <c r="N3351"/>
      <c r="O3351"/>
      <c r="AD3351"/>
      <c r="AE3351"/>
    </row>
    <row r="3352" spans="14:31" x14ac:dyDescent="0.3">
      <c r="N3352"/>
      <c r="O3352"/>
      <c r="AD3352"/>
      <c r="AE3352"/>
    </row>
    <row r="3353" spans="14:31" x14ac:dyDescent="0.3">
      <c r="N3353"/>
      <c r="O3353"/>
      <c r="AD3353"/>
      <c r="AE3353"/>
    </row>
    <row r="3354" spans="14:31" x14ac:dyDescent="0.3">
      <c r="N3354"/>
      <c r="O3354"/>
      <c r="AD3354"/>
      <c r="AE3354"/>
    </row>
    <row r="3355" spans="14:31" x14ac:dyDescent="0.3">
      <c r="N3355"/>
      <c r="O3355"/>
      <c r="AD3355"/>
      <c r="AE3355"/>
    </row>
    <row r="3356" spans="14:31" x14ac:dyDescent="0.3">
      <c r="N3356"/>
      <c r="O3356"/>
      <c r="AD3356"/>
      <c r="AE3356"/>
    </row>
    <row r="3357" spans="14:31" x14ac:dyDescent="0.3">
      <c r="N3357"/>
      <c r="O3357"/>
      <c r="AD3357"/>
      <c r="AE3357"/>
    </row>
    <row r="3358" spans="14:31" x14ac:dyDescent="0.3">
      <c r="N3358"/>
      <c r="O3358"/>
      <c r="AD3358"/>
      <c r="AE3358"/>
    </row>
    <row r="3359" spans="14:31" x14ac:dyDescent="0.3">
      <c r="N3359"/>
      <c r="O3359"/>
      <c r="AD3359"/>
      <c r="AE3359"/>
    </row>
    <row r="3360" spans="14:31" x14ac:dyDescent="0.3">
      <c r="N3360"/>
      <c r="O3360"/>
      <c r="AD3360"/>
      <c r="AE3360"/>
    </row>
    <row r="3361" spans="14:31" x14ac:dyDescent="0.3">
      <c r="N3361"/>
      <c r="O3361"/>
      <c r="AD3361"/>
      <c r="AE3361"/>
    </row>
    <row r="3362" spans="14:31" x14ac:dyDescent="0.3">
      <c r="N3362"/>
      <c r="O3362"/>
      <c r="AD3362"/>
      <c r="AE3362"/>
    </row>
    <row r="3363" spans="14:31" x14ac:dyDescent="0.3">
      <c r="N3363"/>
      <c r="O3363"/>
      <c r="AD3363"/>
      <c r="AE3363"/>
    </row>
    <row r="3364" spans="14:31" x14ac:dyDescent="0.3">
      <c r="N3364"/>
      <c r="O3364"/>
      <c r="AD3364"/>
      <c r="AE3364"/>
    </row>
    <row r="3365" spans="14:31" x14ac:dyDescent="0.3">
      <c r="N3365"/>
      <c r="O3365"/>
      <c r="AD3365"/>
      <c r="AE3365"/>
    </row>
    <row r="3366" spans="14:31" x14ac:dyDescent="0.3">
      <c r="N3366"/>
      <c r="O3366"/>
      <c r="AD3366"/>
      <c r="AE3366"/>
    </row>
    <row r="3367" spans="14:31" x14ac:dyDescent="0.3">
      <c r="N3367"/>
      <c r="O3367"/>
      <c r="AD3367"/>
      <c r="AE3367"/>
    </row>
    <row r="3368" spans="14:31" x14ac:dyDescent="0.3">
      <c r="N3368"/>
      <c r="O3368"/>
      <c r="AD3368"/>
      <c r="AE3368"/>
    </row>
    <row r="3369" spans="14:31" x14ac:dyDescent="0.3">
      <c r="N3369"/>
      <c r="O3369"/>
      <c r="AD3369"/>
      <c r="AE3369"/>
    </row>
    <row r="3370" spans="14:31" x14ac:dyDescent="0.3">
      <c r="N3370"/>
      <c r="O3370"/>
      <c r="AD3370"/>
      <c r="AE3370"/>
    </row>
    <row r="3371" spans="14:31" x14ac:dyDescent="0.3">
      <c r="N3371"/>
      <c r="O3371"/>
      <c r="AD3371"/>
      <c r="AE3371"/>
    </row>
    <row r="3372" spans="14:31" x14ac:dyDescent="0.3">
      <c r="N3372"/>
      <c r="O3372"/>
      <c r="AD3372"/>
      <c r="AE3372"/>
    </row>
    <row r="3373" spans="14:31" x14ac:dyDescent="0.3">
      <c r="N3373"/>
      <c r="O3373"/>
      <c r="AD3373"/>
      <c r="AE3373"/>
    </row>
    <row r="3374" spans="14:31" x14ac:dyDescent="0.3">
      <c r="N3374"/>
      <c r="O3374"/>
      <c r="AD3374"/>
      <c r="AE3374"/>
    </row>
    <row r="3375" spans="14:31" x14ac:dyDescent="0.3">
      <c r="N3375"/>
      <c r="O3375"/>
      <c r="AD3375"/>
      <c r="AE3375"/>
    </row>
    <row r="3376" spans="14:31" x14ac:dyDescent="0.3">
      <c r="N3376"/>
      <c r="O3376"/>
      <c r="AD3376"/>
      <c r="AE3376"/>
    </row>
    <row r="3377" spans="14:31" x14ac:dyDescent="0.3">
      <c r="N3377"/>
      <c r="O3377"/>
      <c r="AD3377"/>
      <c r="AE3377"/>
    </row>
    <row r="3378" spans="14:31" x14ac:dyDescent="0.3">
      <c r="N3378"/>
      <c r="O3378"/>
      <c r="AD3378"/>
      <c r="AE3378"/>
    </row>
    <row r="3379" spans="14:31" x14ac:dyDescent="0.3">
      <c r="N3379"/>
      <c r="O3379"/>
      <c r="AD3379"/>
      <c r="AE3379"/>
    </row>
    <row r="3380" spans="14:31" x14ac:dyDescent="0.3">
      <c r="N3380"/>
      <c r="O3380"/>
      <c r="AD3380"/>
      <c r="AE3380"/>
    </row>
    <row r="3381" spans="14:31" x14ac:dyDescent="0.3">
      <c r="N3381"/>
      <c r="O3381"/>
      <c r="AD3381"/>
      <c r="AE3381"/>
    </row>
    <row r="3382" spans="14:31" x14ac:dyDescent="0.3">
      <c r="N3382"/>
      <c r="O3382"/>
      <c r="AD3382"/>
      <c r="AE3382"/>
    </row>
    <row r="3383" spans="14:31" x14ac:dyDescent="0.3">
      <c r="N3383"/>
      <c r="O3383"/>
      <c r="AD3383"/>
      <c r="AE3383"/>
    </row>
    <row r="3384" spans="14:31" x14ac:dyDescent="0.3">
      <c r="N3384"/>
      <c r="O3384"/>
      <c r="AD3384"/>
      <c r="AE3384"/>
    </row>
    <row r="3385" spans="14:31" x14ac:dyDescent="0.3">
      <c r="N3385"/>
      <c r="O3385"/>
      <c r="AD3385"/>
      <c r="AE3385"/>
    </row>
    <row r="3386" spans="14:31" x14ac:dyDescent="0.3">
      <c r="N3386"/>
      <c r="O3386"/>
      <c r="AD3386"/>
      <c r="AE3386"/>
    </row>
    <row r="3387" spans="14:31" x14ac:dyDescent="0.3">
      <c r="N3387"/>
      <c r="O3387"/>
      <c r="AD3387"/>
      <c r="AE3387"/>
    </row>
    <row r="3388" spans="14:31" x14ac:dyDescent="0.3">
      <c r="N3388"/>
      <c r="O3388"/>
      <c r="AD3388"/>
      <c r="AE3388"/>
    </row>
    <row r="3389" spans="14:31" x14ac:dyDescent="0.3">
      <c r="N3389"/>
      <c r="O3389"/>
      <c r="AD3389"/>
      <c r="AE3389"/>
    </row>
    <row r="3390" spans="14:31" x14ac:dyDescent="0.3">
      <c r="N3390"/>
      <c r="O3390"/>
      <c r="AD3390"/>
      <c r="AE3390"/>
    </row>
    <row r="3391" spans="14:31" x14ac:dyDescent="0.3">
      <c r="N3391"/>
      <c r="O3391"/>
      <c r="AD3391"/>
      <c r="AE3391"/>
    </row>
    <row r="3392" spans="14:31" x14ac:dyDescent="0.3">
      <c r="N3392"/>
      <c r="O3392"/>
      <c r="AD3392"/>
      <c r="AE3392"/>
    </row>
    <row r="3393" spans="14:31" x14ac:dyDescent="0.3">
      <c r="N3393"/>
      <c r="O3393"/>
      <c r="AD3393"/>
      <c r="AE3393"/>
    </row>
    <row r="3394" spans="14:31" x14ac:dyDescent="0.3">
      <c r="N3394"/>
      <c r="O3394"/>
      <c r="AD3394"/>
      <c r="AE3394"/>
    </row>
    <row r="3395" spans="14:31" x14ac:dyDescent="0.3">
      <c r="N3395"/>
      <c r="O3395"/>
      <c r="AD3395"/>
      <c r="AE3395"/>
    </row>
    <row r="3396" spans="14:31" x14ac:dyDescent="0.3">
      <c r="N3396"/>
      <c r="O3396"/>
      <c r="AD3396"/>
      <c r="AE3396"/>
    </row>
    <row r="3397" spans="14:31" x14ac:dyDescent="0.3">
      <c r="N3397"/>
      <c r="O3397"/>
      <c r="AD3397"/>
      <c r="AE3397"/>
    </row>
    <row r="3398" spans="14:31" x14ac:dyDescent="0.3">
      <c r="N3398"/>
      <c r="O3398"/>
      <c r="AD3398"/>
      <c r="AE3398"/>
    </row>
    <row r="3399" spans="14:31" x14ac:dyDescent="0.3">
      <c r="N3399"/>
      <c r="O3399"/>
      <c r="AD3399"/>
      <c r="AE3399"/>
    </row>
    <row r="3400" spans="14:31" x14ac:dyDescent="0.3">
      <c r="N3400"/>
      <c r="O3400"/>
      <c r="AD3400"/>
      <c r="AE3400"/>
    </row>
    <row r="3401" spans="14:31" x14ac:dyDescent="0.3">
      <c r="N3401"/>
      <c r="O3401"/>
      <c r="AD3401"/>
      <c r="AE3401"/>
    </row>
    <row r="3402" spans="14:31" x14ac:dyDescent="0.3">
      <c r="N3402"/>
      <c r="O3402"/>
      <c r="AD3402"/>
      <c r="AE3402"/>
    </row>
    <row r="3403" spans="14:31" x14ac:dyDescent="0.3">
      <c r="N3403"/>
      <c r="O3403"/>
      <c r="AD3403"/>
      <c r="AE3403"/>
    </row>
    <row r="3404" spans="14:31" x14ac:dyDescent="0.3">
      <c r="N3404"/>
      <c r="O3404"/>
      <c r="AD3404"/>
      <c r="AE3404"/>
    </row>
    <row r="3405" spans="14:31" x14ac:dyDescent="0.3">
      <c r="N3405"/>
      <c r="O3405"/>
      <c r="AD3405"/>
      <c r="AE3405"/>
    </row>
    <row r="3406" spans="14:31" x14ac:dyDescent="0.3">
      <c r="N3406"/>
      <c r="O3406"/>
      <c r="AD3406"/>
      <c r="AE3406"/>
    </row>
    <row r="3407" spans="14:31" x14ac:dyDescent="0.3">
      <c r="N3407"/>
      <c r="O3407"/>
      <c r="AD3407"/>
      <c r="AE3407"/>
    </row>
    <row r="3408" spans="14:31" x14ac:dyDescent="0.3">
      <c r="N3408"/>
      <c r="O3408"/>
      <c r="AD3408"/>
      <c r="AE3408"/>
    </row>
    <row r="3409" spans="14:31" x14ac:dyDescent="0.3">
      <c r="N3409"/>
      <c r="O3409"/>
      <c r="AD3409"/>
      <c r="AE3409"/>
    </row>
    <row r="3410" spans="14:31" x14ac:dyDescent="0.3">
      <c r="N3410"/>
      <c r="O3410"/>
      <c r="AD3410"/>
      <c r="AE3410"/>
    </row>
    <row r="3411" spans="14:31" x14ac:dyDescent="0.3">
      <c r="N3411"/>
      <c r="O3411"/>
      <c r="AD3411"/>
      <c r="AE3411"/>
    </row>
    <row r="3412" spans="14:31" x14ac:dyDescent="0.3">
      <c r="N3412"/>
      <c r="O3412"/>
      <c r="AD3412"/>
      <c r="AE3412"/>
    </row>
    <row r="3413" spans="14:31" x14ac:dyDescent="0.3">
      <c r="N3413"/>
      <c r="O3413"/>
      <c r="AD3413"/>
      <c r="AE3413"/>
    </row>
    <row r="3414" spans="14:31" x14ac:dyDescent="0.3">
      <c r="N3414"/>
      <c r="O3414"/>
      <c r="AD3414"/>
      <c r="AE3414"/>
    </row>
    <row r="3415" spans="14:31" x14ac:dyDescent="0.3">
      <c r="N3415"/>
      <c r="O3415"/>
      <c r="AD3415"/>
      <c r="AE3415"/>
    </row>
    <row r="3416" spans="14:31" x14ac:dyDescent="0.3">
      <c r="N3416"/>
      <c r="O3416"/>
      <c r="AD3416"/>
      <c r="AE3416"/>
    </row>
    <row r="3417" spans="14:31" x14ac:dyDescent="0.3">
      <c r="N3417"/>
      <c r="O3417"/>
      <c r="AD3417"/>
      <c r="AE3417"/>
    </row>
    <row r="3418" spans="14:31" x14ac:dyDescent="0.3">
      <c r="N3418"/>
      <c r="O3418"/>
      <c r="AD3418"/>
      <c r="AE3418"/>
    </row>
    <row r="3419" spans="14:31" x14ac:dyDescent="0.3">
      <c r="N3419"/>
      <c r="O3419"/>
      <c r="AD3419"/>
      <c r="AE3419"/>
    </row>
    <row r="3420" spans="14:31" x14ac:dyDescent="0.3">
      <c r="N3420"/>
      <c r="O3420"/>
      <c r="AD3420"/>
      <c r="AE3420"/>
    </row>
    <row r="3421" spans="14:31" x14ac:dyDescent="0.3">
      <c r="N3421"/>
      <c r="O3421"/>
      <c r="AD3421"/>
      <c r="AE3421"/>
    </row>
    <row r="3422" spans="14:31" x14ac:dyDescent="0.3">
      <c r="N3422"/>
      <c r="O3422"/>
      <c r="AD3422"/>
      <c r="AE3422"/>
    </row>
    <row r="3423" spans="14:31" x14ac:dyDescent="0.3">
      <c r="N3423"/>
      <c r="O3423"/>
      <c r="AD3423"/>
      <c r="AE3423"/>
    </row>
    <row r="3424" spans="14:31" x14ac:dyDescent="0.3">
      <c r="N3424"/>
      <c r="O3424"/>
      <c r="AD3424"/>
      <c r="AE3424"/>
    </row>
    <row r="3425" spans="14:31" x14ac:dyDescent="0.3">
      <c r="N3425"/>
      <c r="O3425"/>
      <c r="AD3425"/>
      <c r="AE3425"/>
    </row>
    <row r="3426" spans="14:31" x14ac:dyDescent="0.3">
      <c r="N3426"/>
      <c r="O3426"/>
      <c r="AD3426"/>
      <c r="AE3426"/>
    </row>
    <row r="3427" spans="14:31" x14ac:dyDescent="0.3">
      <c r="N3427"/>
      <c r="O3427"/>
      <c r="AD3427"/>
      <c r="AE3427"/>
    </row>
    <row r="3428" spans="14:31" x14ac:dyDescent="0.3">
      <c r="N3428"/>
      <c r="O3428"/>
      <c r="AD3428"/>
      <c r="AE3428"/>
    </row>
    <row r="3429" spans="14:31" x14ac:dyDescent="0.3">
      <c r="N3429"/>
      <c r="O3429"/>
      <c r="AD3429"/>
      <c r="AE3429"/>
    </row>
    <row r="3430" spans="14:31" x14ac:dyDescent="0.3">
      <c r="N3430"/>
      <c r="O3430"/>
      <c r="AD3430"/>
      <c r="AE3430"/>
    </row>
    <row r="3431" spans="14:31" x14ac:dyDescent="0.3">
      <c r="N3431"/>
      <c r="O3431"/>
      <c r="AD3431"/>
      <c r="AE3431"/>
    </row>
    <row r="3432" spans="14:31" x14ac:dyDescent="0.3">
      <c r="N3432"/>
      <c r="O3432"/>
      <c r="AD3432"/>
      <c r="AE3432"/>
    </row>
    <row r="3433" spans="14:31" x14ac:dyDescent="0.3">
      <c r="N3433"/>
      <c r="O3433"/>
      <c r="AD3433"/>
      <c r="AE3433"/>
    </row>
    <row r="3434" spans="14:31" x14ac:dyDescent="0.3">
      <c r="N3434"/>
      <c r="O3434"/>
      <c r="AD3434"/>
      <c r="AE3434"/>
    </row>
    <row r="3435" spans="14:31" x14ac:dyDescent="0.3">
      <c r="N3435"/>
      <c r="O3435"/>
      <c r="AD3435"/>
      <c r="AE3435"/>
    </row>
    <row r="3436" spans="14:31" x14ac:dyDescent="0.3">
      <c r="N3436"/>
      <c r="O3436"/>
      <c r="AD3436"/>
      <c r="AE3436"/>
    </row>
    <row r="3437" spans="14:31" x14ac:dyDescent="0.3">
      <c r="N3437"/>
      <c r="O3437"/>
      <c r="AD3437"/>
      <c r="AE3437"/>
    </row>
    <row r="3438" spans="14:31" x14ac:dyDescent="0.3">
      <c r="N3438"/>
      <c r="O3438"/>
      <c r="AD3438"/>
      <c r="AE3438"/>
    </row>
    <row r="3439" spans="14:31" x14ac:dyDescent="0.3">
      <c r="N3439"/>
      <c r="O3439"/>
      <c r="AD3439"/>
      <c r="AE3439"/>
    </row>
    <row r="3440" spans="14:31" x14ac:dyDescent="0.3">
      <c r="N3440"/>
      <c r="O3440"/>
      <c r="AD3440"/>
      <c r="AE3440"/>
    </row>
    <row r="3441" spans="14:31" x14ac:dyDescent="0.3">
      <c r="N3441"/>
      <c r="O3441"/>
      <c r="AD3441"/>
      <c r="AE3441"/>
    </row>
    <row r="3442" spans="14:31" x14ac:dyDescent="0.3">
      <c r="N3442"/>
      <c r="O3442"/>
      <c r="AD3442"/>
      <c r="AE3442"/>
    </row>
    <row r="3443" spans="14:31" x14ac:dyDescent="0.3">
      <c r="N3443"/>
      <c r="O3443"/>
      <c r="AD3443"/>
      <c r="AE3443"/>
    </row>
    <row r="3444" spans="14:31" x14ac:dyDescent="0.3">
      <c r="N3444"/>
      <c r="O3444"/>
      <c r="AD3444"/>
      <c r="AE3444"/>
    </row>
    <row r="3445" spans="14:31" x14ac:dyDescent="0.3">
      <c r="N3445"/>
      <c r="O3445"/>
      <c r="AD3445"/>
      <c r="AE3445"/>
    </row>
    <row r="3446" spans="14:31" x14ac:dyDescent="0.3">
      <c r="N3446"/>
      <c r="O3446"/>
      <c r="AD3446"/>
      <c r="AE3446"/>
    </row>
    <row r="3447" spans="14:31" x14ac:dyDescent="0.3">
      <c r="N3447"/>
      <c r="O3447"/>
      <c r="AD3447"/>
      <c r="AE3447"/>
    </row>
    <row r="3448" spans="14:31" x14ac:dyDescent="0.3">
      <c r="N3448"/>
      <c r="O3448"/>
      <c r="AD3448"/>
      <c r="AE3448"/>
    </row>
    <row r="3449" spans="14:31" x14ac:dyDescent="0.3">
      <c r="N3449"/>
      <c r="O3449"/>
      <c r="AD3449"/>
      <c r="AE3449"/>
    </row>
    <row r="3450" spans="14:31" x14ac:dyDescent="0.3">
      <c r="N3450"/>
      <c r="O3450"/>
      <c r="AD3450"/>
      <c r="AE3450"/>
    </row>
    <row r="3451" spans="14:31" x14ac:dyDescent="0.3">
      <c r="N3451"/>
      <c r="O3451"/>
      <c r="AD3451"/>
      <c r="AE3451"/>
    </row>
    <row r="3452" spans="14:31" x14ac:dyDescent="0.3">
      <c r="N3452"/>
      <c r="O3452"/>
      <c r="AD3452"/>
      <c r="AE3452"/>
    </row>
    <row r="3453" spans="14:31" x14ac:dyDescent="0.3">
      <c r="N3453"/>
      <c r="O3453"/>
      <c r="AD3453"/>
      <c r="AE3453"/>
    </row>
    <row r="3454" spans="14:31" x14ac:dyDescent="0.3">
      <c r="N3454"/>
      <c r="O3454"/>
      <c r="AD3454"/>
      <c r="AE3454"/>
    </row>
    <row r="3455" spans="14:31" x14ac:dyDescent="0.3">
      <c r="N3455"/>
      <c r="O3455"/>
      <c r="AD3455"/>
      <c r="AE3455"/>
    </row>
    <row r="3456" spans="14:31" x14ac:dyDescent="0.3">
      <c r="N3456"/>
      <c r="O3456"/>
      <c r="AD3456"/>
      <c r="AE3456"/>
    </row>
    <row r="3457" spans="14:31" x14ac:dyDescent="0.3">
      <c r="N3457"/>
      <c r="O3457"/>
      <c r="AD3457"/>
      <c r="AE3457"/>
    </row>
    <row r="3458" spans="14:31" x14ac:dyDescent="0.3">
      <c r="N3458"/>
      <c r="O3458"/>
      <c r="AD3458"/>
      <c r="AE3458"/>
    </row>
    <row r="3459" spans="14:31" x14ac:dyDescent="0.3">
      <c r="N3459"/>
      <c r="O3459"/>
      <c r="AD3459"/>
      <c r="AE3459"/>
    </row>
    <row r="3460" spans="14:31" x14ac:dyDescent="0.3">
      <c r="N3460"/>
      <c r="O3460"/>
      <c r="AD3460"/>
      <c r="AE3460"/>
    </row>
    <row r="3461" spans="14:31" x14ac:dyDescent="0.3">
      <c r="N3461"/>
      <c r="O3461"/>
      <c r="AD3461"/>
      <c r="AE3461"/>
    </row>
    <row r="3462" spans="14:31" x14ac:dyDescent="0.3">
      <c r="N3462"/>
      <c r="O3462"/>
      <c r="AD3462"/>
      <c r="AE3462"/>
    </row>
    <row r="3463" spans="14:31" x14ac:dyDescent="0.3">
      <c r="N3463"/>
      <c r="O3463"/>
      <c r="AD3463"/>
      <c r="AE3463"/>
    </row>
    <row r="3464" spans="14:31" x14ac:dyDescent="0.3">
      <c r="N3464"/>
      <c r="O3464"/>
      <c r="AD3464"/>
      <c r="AE3464"/>
    </row>
    <row r="3465" spans="14:31" x14ac:dyDescent="0.3">
      <c r="N3465"/>
      <c r="O3465"/>
      <c r="AD3465"/>
      <c r="AE3465"/>
    </row>
    <row r="3466" spans="14:31" x14ac:dyDescent="0.3">
      <c r="N3466"/>
      <c r="O3466"/>
      <c r="AD3466"/>
      <c r="AE3466"/>
    </row>
    <row r="3467" spans="14:31" x14ac:dyDescent="0.3">
      <c r="N3467"/>
      <c r="O3467"/>
      <c r="AD3467"/>
      <c r="AE3467"/>
    </row>
    <row r="3468" spans="14:31" x14ac:dyDescent="0.3">
      <c r="N3468"/>
      <c r="O3468"/>
      <c r="AD3468"/>
      <c r="AE3468"/>
    </row>
    <row r="3469" spans="14:31" x14ac:dyDescent="0.3">
      <c r="N3469"/>
      <c r="O3469"/>
      <c r="AD3469"/>
      <c r="AE3469"/>
    </row>
    <row r="3470" spans="14:31" x14ac:dyDescent="0.3">
      <c r="N3470"/>
      <c r="O3470"/>
      <c r="AD3470"/>
      <c r="AE3470"/>
    </row>
    <row r="3471" spans="14:31" x14ac:dyDescent="0.3">
      <c r="N3471"/>
      <c r="O3471"/>
      <c r="AD3471"/>
      <c r="AE3471"/>
    </row>
    <row r="3472" spans="14:31" x14ac:dyDescent="0.3">
      <c r="N3472"/>
      <c r="O3472"/>
      <c r="AD3472"/>
      <c r="AE3472"/>
    </row>
    <row r="3473" spans="14:31" x14ac:dyDescent="0.3">
      <c r="N3473"/>
      <c r="O3473"/>
      <c r="AD3473"/>
      <c r="AE3473"/>
    </row>
    <row r="3474" spans="14:31" x14ac:dyDescent="0.3">
      <c r="N3474"/>
      <c r="O3474"/>
      <c r="AD3474"/>
      <c r="AE3474"/>
    </row>
    <row r="3475" spans="14:31" x14ac:dyDescent="0.3">
      <c r="N3475"/>
      <c r="O3475"/>
      <c r="AD3475"/>
      <c r="AE3475"/>
    </row>
    <row r="3476" spans="14:31" x14ac:dyDescent="0.3">
      <c r="N3476"/>
      <c r="O3476"/>
      <c r="AD3476"/>
      <c r="AE3476"/>
    </row>
    <row r="3477" spans="14:31" x14ac:dyDescent="0.3">
      <c r="N3477"/>
      <c r="O3477"/>
      <c r="AD3477"/>
      <c r="AE3477"/>
    </row>
    <row r="3478" spans="14:31" x14ac:dyDescent="0.3">
      <c r="N3478"/>
      <c r="O3478"/>
      <c r="AD3478"/>
      <c r="AE3478"/>
    </row>
    <row r="3479" spans="14:31" x14ac:dyDescent="0.3">
      <c r="N3479"/>
      <c r="O3479"/>
      <c r="AD3479"/>
      <c r="AE3479"/>
    </row>
    <row r="3480" spans="14:31" x14ac:dyDescent="0.3">
      <c r="N3480"/>
      <c r="O3480"/>
      <c r="AD3480"/>
      <c r="AE3480"/>
    </row>
    <row r="3481" spans="14:31" x14ac:dyDescent="0.3">
      <c r="N3481"/>
      <c r="O3481"/>
      <c r="AD3481"/>
      <c r="AE3481"/>
    </row>
    <row r="3482" spans="14:31" x14ac:dyDescent="0.3">
      <c r="N3482"/>
      <c r="O3482"/>
      <c r="AD3482"/>
      <c r="AE3482"/>
    </row>
    <row r="3483" spans="14:31" x14ac:dyDescent="0.3">
      <c r="N3483"/>
      <c r="O3483"/>
      <c r="AD3483"/>
      <c r="AE3483"/>
    </row>
    <row r="3484" spans="14:31" x14ac:dyDescent="0.3">
      <c r="N3484"/>
      <c r="O3484"/>
      <c r="AD3484"/>
      <c r="AE3484"/>
    </row>
    <row r="3485" spans="14:31" x14ac:dyDescent="0.3">
      <c r="N3485"/>
      <c r="O3485"/>
      <c r="AD3485"/>
      <c r="AE3485"/>
    </row>
    <row r="3486" spans="14:31" x14ac:dyDescent="0.3">
      <c r="N3486"/>
      <c r="O3486"/>
      <c r="AD3486"/>
      <c r="AE3486"/>
    </row>
    <row r="3487" spans="14:31" x14ac:dyDescent="0.3">
      <c r="N3487"/>
      <c r="O3487"/>
      <c r="AD3487"/>
      <c r="AE3487"/>
    </row>
    <row r="3488" spans="14:31" x14ac:dyDescent="0.3">
      <c r="N3488"/>
      <c r="O3488"/>
      <c r="AD3488"/>
      <c r="AE3488"/>
    </row>
    <row r="3489" spans="14:31" x14ac:dyDescent="0.3">
      <c r="N3489"/>
      <c r="O3489"/>
      <c r="AD3489"/>
      <c r="AE3489"/>
    </row>
    <row r="3490" spans="14:31" x14ac:dyDescent="0.3">
      <c r="N3490"/>
      <c r="O3490"/>
      <c r="AD3490"/>
      <c r="AE3490"/>
    </row>
    <row r="3491" spans="14:31" x14ac:dyDescent="0.3">
      <c r="N3491"/>
      <c r="O3491"/>
      <c r="AD3491"/>
      <c r="AE3491"/>
    </row>
    <row r="3492" spans="14:31" x14ac:dyDescent="0.3">
      <c r="N3492"/>
      <c r="O3492"/>
      <c r="AD3492"/>
      <c r="AE3492"/>
    </row>
    <row r="3493" spans="14:31" x14ac:dyDescent="0.3">
      <c r="N3493"/>
      <c r="O3493"/>
      <c r="AD3493"/>
      <c r="AE3493"/>
    </row>
    <row r="3494" spans="14:31" x14ac:dyDescent="0.3">
      <c r="N3494"/>
      <c r="O3494"/>
      <c r="AD3494"/>
      <c r="AE3494"/>
    </row>
    <row r="3495" spans="14:31" x14ac:dyDescent="0.3">
      <c r="N3495"/>
      <c r="O3495"/>
      <c r="AD3495"/>
      <c r="AE3495"/>
    </row>
    <row r="3496" spans="14:31" x14ac:dyDescent="0.3">
      <c r="N3496"/>
      <c r="O3496"/>
      <c r="AD3496"/>
      <c r="AE3496"/>
    </row>
    <row r="3497" spans="14:31" x14ac:dyDescent="0.3">
      <c r="N3497"/>
      <c r="O3497"/>
      <c r="AD3497"/>
      <c r="AE3497"/>
    </row>
    <row r="3498" spans="14:31" x14ac:dyDescent="0.3">
      <c r="N3498"/>
      <c r="O3498"/>
      <c r="AD3498"/>
      <c r="AE3498"/>
    </row>
    <row r="3499" spans="14:31" x14ac:dyDescent="0.3">
      <c r="N3499"/>
      <c r="O3499"/>
      <c r="AD3499"/>
      <c r="AE3499"/>
    </row>
    <row r="3500" spans="14:31" x14ac:dyDescent="0.3">
      <c r="N3500"/>
      <c r="O3500"/>
      <c r="AD3500"/>
      <c r="AE3500"/>
    </row>
    <row r="3501" spans="14:31" x14ac:dyDescent="0.3">
      <c r="N3501"/>
      <c r="O3501"/>
      <c r="AD3501"/>
      <c r="AE3501"/>
    </row>
    <row r="3502" spans="14:31" x14ac:dyDescent="0.3">
      <c r="N3502"/>
      <c r="O3502"/>
      <c r="AD3502"/>
      <c r="AE3502"/>
    </row>
    <row r="3503" spans="14:31" x14ac:dyDescent="0.3">
      <c r="N3503"/>
      <c r="O3503"/>
      <c r="AD3503"/>
      <c r="AE3503"/>
    </row>
    <row r="3504" spans="14:31" x14ac:dyDescent="0.3">
      <c r="N3504"/>
      <c r="O3504"/>
      <c r="AD3504"/>
      <c r="AE3504"/>
    </row>
    <row r="3505" spans="14:31" x14ac:dyDescent="0.3">
      <c r="N3505"/>
      <c r="O3505"/>
      <c r="AD3505"/>
      <c r="AE3505"/>
    </row>
    <row r="3506" spans="14:31" x14ac:dyDescent="0.3">
      <c r="N3506"/>
      <c r="O3506"/>
      <c r="AD3506"/>
      <c r="AE3506"/>
    </row>
    <row r="3507" spans="14:31" x14ac:dyDescent="0.3">
      <c r="N3507"/>
      <c r="O3507"/>
      <c r="AD3507"/>
      <c r="AE3507"/>
    </row>
    <row r="3508" spans="14:31" x14ac:dyDescent="0.3">
      <c r="N3508"/>
      <c r="O3508"/>
      <c r="AD3508"/>
      <c r="AE3508"/>
    </row>
    <row r="3509" spans="14:31" x14ac:dyDescent="0.3">
      <c r="N3509"/>
      <c r="O3509"/>
      <c r="AD3509"/>
      <c r="AE3509"/>
    </row>
    <row r="3510" spans="14:31" x14ac:dyDescent="0.3">
      <c r="N3510"/>
      <c r="O3510"/>
      <c r="AD3510"/>
      <c r="AE3510"/>
    </row>
    <row r="3511" spans="14:31" x14ac:dyDescent="0.3">
      <c r="N3511"/>
      <c r="O3511"/>
      <c r="AD3511"/>
      <c r="AE3511"/>
    </row>
    <row r="3512" spans="14:31" x14ac:dyDescent="0.3">
      <c r="N3512"/>
      <c r="O3512"/>
      <c r="AD3512"/>
      <c r="AE3512"/>
    </row>
    <row r="3513" spans="14:31" x14ac:dyDescent="0.3">
      <c r="N3513"/>
      <c r="O3513"/>
      <c r="AD3513"/>
      <c r="AE3513"/>
    </row>
    <row r="3514" spans="14:31" x14ac:dyDescent="0.3">
      <c r="N3514"/>
      <c r="O3514"/>
      <c r="AD3514"/>
      <c r="AE3514"/>
    </row>
    <row r="3515" spans="14:31" x14ac:dyDescent="0.3">
      <c r="N3515"/>
      <c r="O3515"/>
      <c r="AD3515"/>
      <c r="AE3515"/>
    </row>
    <row r="3516" spans="14:31" x14ac:dyDescent="0.3">
      <c r="N3516"/>
      <c r="O3516"/>
      <c r="AD3516"/>
      <c r="AE3516"/>
    </row>
    <row r="3517" spans="14:31" x14ac:dyDescent="0.3">
      <c r="N3517"/>
      <c r="O3517"/>
      <c r="AD3517"/>
      <c r="AE3517"/>
    </row>
    <row r="3518" spans="14:31" x14ac:dyDescent="0.3">
      <c r="N3518"/>
      <c r="O3518"/>
      <c r="AD3518"/>
      <c r="AE3518"/>
    </row>
    <row r="3519" spans="14:31" x14ac:dyDescent="0.3">
      <c r="N3519"/>
      <c r="O3519"/>
      <c r="AD3519"/>
      <c r="AE3519"/>
    </row>
    <row r="3520" spans="14:31" x14ac:dyDescent="0.3">
      <c r="N3520"/>
      <c r="O3520"/>
      <c r="AD3520"/>
      <c r="AE3520"/>
    </row>
    <row r="3521" spans="14:31" x14ac:dyDescent="0.3">
      <c r="N3521"/>
      <c r="O3521"/>
      <c r="AD3521"/>
      <c r="AE3521"/>
    </row>
    <row r="3522" spans="14:31" x14ac:dyDescent="0.3">
      <c r="N3522"/>
      <c r="O3522"/>
      <c r="AD3522"/>
      <c r="AE3522"/>
    </row>
    <row r="3523" spans="14:31" x14ac:dyDescent="0.3">
      <c r="N3523"/>
      <c r="O3523"/>
      <c r="AD3523"/>
      <c r="AE3523"/>
    </row>
    <row r="3524" spans="14:31" x14ac:dyDescent="0.3">
      <c r="N3524"/>
      <c r="O3524"/>
      <c r="AD3524"/>
      <c r="AE3524"/>
    </row>
    <row r="3525" spans="14:31" x14ac:dyDescent="0.3">
      <c r="N3525"/>
      <c r="O3525"/>
      <c r="AD3525"/>
      <c r="AE3525"/>
    </row>
    <row r="3526" spans="14:31" x14ac:dyDescent="0.3">
      <c r="N3526"/>
      <c r="O3526"/>
      <c r="AD3526"/>
      <c r="AE3526"/>
    </row>
    <row r="3527" spans="14:31" x14ac:dyDescent="0.3">
      <c r="N3527"/>
      <c r="O3527"/>
      <c r="AD3527"/>
      <c r="AE3527"/>
    </row>
    <row r="3528" spans="14:31" x14ac:dyDescent="0.3">
      <c r="N3528"/>
      <c r="O3528"/>
      <c r="AD3528"/>
      <c r="AE3528"/>
    </row>
    <row r="3529" spans="14:31" x14ac:dyDescent="0.3">
      <c r="N3529"/>
      <c r="O3529"/>
      <c r="AD3529"/>
      <c r="AE3529"/>
    </row>
    <row r="3530" spans="14:31" x14ac:dyDescent="0.3">
      <c r="N3530"/>
      <c r="O3530"/>
      <c r="AD3530"/>
      <c r="AE3530"/>
    </row>
    <row r="3531" spans="14:31" x14ac:dyDescent="0.3">
      <c r="N3531"/>
      <c r="O3531"/>
      <c r="AD3531"/>
      <c r="AE3531"/>
    </row>
    <row r="3532" spans="14:31" x14ac:dyDescent="0.3">
      <c r="N3532"/>
      <c r="O3532"/>
      <c r="AD3532"/>
      <c r="AE3532"/>
    </row>
    <row r="3533" spans="14:31" x14ac:dyDescent="0.3">
      <c r="N3533"/>
      <c r="O3533"/>
      <c r="AD3533"/>
      <c r="AE3533"/>
    </row>
    <row r="3534" spans="14:31" x14ac:dyDescent="0.3">
      <c r="N3534"/>
      <c r="O3534"/>
      <c r="AD3534"/>
      <c r="AE3534"/>
    </row>
    <row r="3535" spans="14:31" x14ac:dyDescent="0.3">
      <c r="N3535"/>
      <c r="O3535"/>
      <c r="AD3535"/>
      <c r="AE3535"/>
    </row>
    <row r="3536" spans="14:31" x14ac:dyDescent="0.3">
      <c r="N3536"/>
      <c r="O3536"/>
      <c r="AD3536"/>
      <c r="AE3536"/>
    </row>
    <row r="3537" spans="14:31" x14ac:dyDescent="0.3">
      <c r="N3537"/>
      <c r="O3537"/>
      <c r="AD3537"/>
      <c r="AE3537"/>
    </row>
    <row r="3538" spans="14:31" x14ac:dyDescent="0.3">
      <c r="N3538"/>
      <c r="O3538"/>
      <c r="AD3538"/>
      <c r="AE3538"/>
    </row>
    <row r="3539" spans="14:31" x14ac:dyDescent="0.3">
      <c r="N3539"/>
      <c r="O3539"/>
      <c r="AD3539"/>
      <c r="AE3539"/>
    </row>
    <row r="3540" spans="14:31" x14ac:dyDescent="0.3">
      <c r="N3540"/>
      <c r="O3540"/>
      <c r="AD3540"/>
      <c r="AE3540"/>
    </row>
    <row r="3541" spans="14:31" x14ac:dyDescent="0.3">
      <c r="N3541"/>
      <c r="O3541"/>
      <c r="AD3541"/>
      <c r="AE3541"/>
    </row>
    <row r="3542" spans="14:31" x14ac:dyDescent="0.3">
      <c r="N3542"/>
      <c r="O3542"/>
      <c r="AD3542"/>
      <c r="AE3542"/>
    </row>
    <row r="3543" spans="14:31" x14ac:dyDescent="0.3">
      <c r="N3543"/>
      <c r="O3543"/>
      <c r="AD3543"/>
      <c r="AE3543"/>
    </row>
    <row r="3544" spans="14:31" x14ac:dyDescent="0.3">
      <c r="N3544"/>
      <c r="O3544"/>
      <c r="AD3544"/>
      <c r="AE3544"/>
    </row>
    <row r="3545" spans="14:31" x14ac:dyDescent="0.3">
      <c r="N3545"/>
      <c r="O3545"/>
      <c r="AD3545"/>
      <c r="AE3545"/>
    </row>
    <row r="3546" spans="14:31" x14ac:dyDescent="0.3">
      <c r="N3546"/>
      <c r="O3546"/>
      <c r="AD3546"/>
      <c r="AE3546"/>
    </row>
    <row r="3547" spans="14:31" x14ac:dyDescent="0.3">
      <c r="N3547"/>
      <c r="O3547"/>
      <c r="AD3547"/>
      <c r="AE3547"/>
    </row>
    <row r="3548" spans="14:31" x14ac:dyDescent="0.3">
      <c r="N3548"/>
      <c r="O3548"/>
      <c r="AD3548"/>
      <c r="AE3548"/>
    </row>
    <row r="3549" spans="14:31" x14ac:dyDescent="0.3">
      <c r="N3549"/>
      <c r="O3549"/>
      <c r="AD3549"/>
      <c r="AE3549"/>
    </row>
    <row r="3550" spans="14:31" x14ac:dyDescent="0.3">
      <c r="N3550"/>
      <c r="O3550"/>
      <c r="AD3550"/>
      <c r="AE3550"/>
    </row>
    <row r="3551" spans="14:31" x14ac:dyDescent="0.3">
      <c r="N3551"/>
      <c r="O3551"/>
      <c r="AD3551"/>
      <c r="AE3551"/>
    </row>
    <row r="3552" spans="14:31" x14ac:dyDescent="0.3">
      <c r="N3552"/>
      <c r="O3552"/>
      <c r="AD3552"/>
      <c r="AE3552"/>
    </row>
    <row r="3553" spans="14:31" x14ac:dyDescent="0.3">
      <c r="N3553"/>
      <c r="O3553"/>
      <c r="AD3553"/>
      <c r="AE3553"/>
    </row>
    <row r="3554" spans="14:31" x14ac:dyDescent="0.3">
      <c r="N3554"/>
      <c r="O3554"/>
      <c r="AD3554"/>
      <c r="AE3554"/>
    </row>
    <row r="3555" spans="14:31" x14ac:dyDescent="0.3">
      <c r="N3555"/>
      <c r="O3555"/>
      <c r="AD3555"/>
      <c r="AE3555"/>
    </row>
    <row r="3556" spans="14:31" x14ac:dyDescent="0.3">
      <c r="N3556"/>
      <c r="O3556"/>
      <c r="AD3556"/>
      <c r="AE3556"/>
    </row>
    <row r="3557" spans="14:31" x14ac:dyDescent="0.3">
      <c r="N3557"/>
      <c r="O3557"/>
      <c r="AD3557"/>
      <c r="AE3557"/>
    </row>
    <row r="3558" spans="14:31" x14ac:dyDescent="0.3">
      <c r="N3558"/>
      <c r="O3558"/>
      <c r="AD3558"/>
      <c r="AE3558"/>
    </row>
    <row r="3559" spans="14:31" x14ac:dyDescent="0.3">
      <c r="N3559"/>
      <c r="O3559"/>
      <c r="AD3559"/>
      <c r="AE3559"/>
    </row>
    <row r="3560" spans="14:31" x14ac:dyDescent="0.3">
      <c r="N3560"/>
      <c r="O3560"/>
      <c r="AD3560"/>
      <c r="AE3560"/>
    </row>
    <row r="3561" spans="14:31" x14ac:dyDescent="0.3">
      <c r="N3561"/>
      <c r="O3561"/>
      <c r="AD3561"/>
      <c r="AE3561"/>
    </row>
    <row r="3562" spans="14:31" x14ac:dyDescent="0.3">
      <c r="N3562"/>
      <c r="O3562"/>
      <c r="AD3562"/>
      <c r="AE3562"/>
    </row>
    <row r="3563" spans="14:31" x14ac:dyDescent="0.3">
      <c r="N3563"/>
      <c r="O3563"/>
      <c r="AD3563"/>
      <c r="AE3563"/>
    </row>
    <row r="3564" spans="14:31" x14ac:dyDescent="0.3">
      <c r="N3564"/>
      <c r="O3564"/>
      <c r="AD3564"/>
      <c r="AE3564"/>
    </row>
    <row r="3565" spans="14:31" x14ac:dyDescent="0.3">
      <c r="N3565"/>
      <c r="O3565"/>
      <c r="AD3565"/>
      <c r="AE3565"/>
    </row>
    <row r="3566" spans="14:31" x14ac:dyDescent="0.3">
      <c r="N3566"/>
      <c r="O3566"/>
      <c r="AD3566"/>
      <c r="AE3566"/>
    </row>
    <row r="3567" spans="14:31" x14ac:dyDescent="0.3">
      <c r="N3567"/>
      <c r="O3567"/>
      <c r="AD3567"/>
      <c r="AE3567"/>
    </row>
    <row r="3568" spans="14:31" x14ac:dyDescent="0.3">
      <c r="N3568"/>
      <c r="O3568"/>
      <c r="AD3568"/>
      <c r="AE3568"/>
    </row>
    <row r="3569" spans="14:31" x14ac:dyDescent="0.3">
      <c r="N3569"/>
      <c r="O3569"/>
      <c r="AD3569"/>
      <c r="AE3569"/>
    </row>
    <row r="3570" spans="14:31" x14ac:dyDescent="0.3">
      <c r="N3570"/>
      <c r="O3570"/>
      <c r="AD3570"/>
      <c r="AE3570"/>
    </row>
    <row r="3571" spans="14:31" x14ac:dyDescent="0.3">
      <c r="N3571"/>
      <c r="O3571"/>
      <c r="AD3571"/>
      <c r="AE3571"/>
    </row>
    <row r="3572" spans="14:31" x14ac:dyDescent="0.3">
      <c r="N3572"/>
      <c r="O3572"/>
      <c r="AD3572"/>
      <c r="AE3572"/>
    </row>
    <row r="3573" spans="14:31" x14ac:dyDescent="0.3">
      <c r="N3573"/>
      <c r="O3573"/>
      <c r="AD3573"/>
      <c r="AE3573"/>
    </row>
    <row r="3574" spans="14:31" x14ac:dyDescent="0.3">
      <c r="N3574"/>
      <c r="O3574"/>
      <c r="AD3574"/>
      <c r="AE3574"/>
    </row>
    <row r="3575" spans="14:31" x14ac:dyDescent="0.3">
      <c r="N3575"/>
      <c r="O3575"/>
      <c r="AD3575"/>
      <c r="AE3575"/>
    </row>
    <row r="3576" spans="14:31" x14ac:dyDescent="0.3">
      <c r="N3576"/>
      <c r="O3576"/>
      <c r="AD3576"/>
      <c r="AE3576"/>
    </row>
    <row r="3577" spans="14:31" x14ac:dyDescent="0.3">
      <c r="N3577"/>
      <c r="O3577"/>
      <c r="AD3577"/>
      <c r="AE3577"/>
    </row>
    <row r="3578" spans="14:31" x14ac:dyDescent="0.3">
      <c r="N3578"/>
      <c r="O3578"/>
      <c r="AD3578"/>
      <c r="AE3578"/>
    </row>
    <row r="3579" spans="14:31" x14ac:dyDescent="0.3">
      <c r="N3579"/>
      <c r="O3579"/>
      <c r="AD3579"/>
      <c r="AE3579"/>
    </row>
    <row r="3580" spans="14:31" x14ac:dyDescent="0.3">
      <c r="N3580"/>
      <c r="O3580"/>
      <c r="AD3580"/>
      <c r="AE3580"/>
    </row>
    <row r="3581" spans="14:31" x14ac:dyDescent="0.3">
      <c r="N3581"/>
      <c r="O3581"/>
      <c r="AD3581"/>
      <c r="AE3581"/>
    </row>
    <row r="3582" spans="14:31" x14ac:dyDescent="0.3">
      <c r="N3582"/>
      <c r="O3582"/>
      <c r="AD3582"/>
      <c r="AE3582"/>
    </row>
    <row r="3583" spans="14:31" x14ac:dyDescent="0.3">
      <c r="N3583"/>
      <c r="O3583"/>
      <c r="AD3583"/>
      <c r="AE3583"/>
    </row>
    <row r="3584" spans="14:31" x14ac:dyDescent="0.3">
      <c r="N3584"/>
      <c r="O3584"/>
      <c r="AD3584"/>
      <c r="AE3584"/>
    </row>
    <row r="3585" spans="14:31" x14ac:dyDescent="0.3">
      <c r="N3585"/>
      <c r="O3585"/>
      <c r="AD3585"/>
      <c r="AE3585"/>
    </row>
    <row r="3586" spans="14:31" x14ac:dyDescent="0.3">
      <c r="N3586"/>
      <c r="O3586"/>
      <c r="AD3586"/>
      <c r="AE3586"/>
    </row>
    <row r="3587" spans="14:31" x14ac:dyDescent="0.3">
      <c r="N3587"/>
      <c r="O3587"/>
      <c r="AD3587"/>
      <c r="AE3587"/>
    </row>
    <row r="3588" spans="14:31" x14ac:dyDescent="0.3">
      <c r="N3588"/>
      <c r="O3588"/>
      <c r="AD3588"/>
      <c r="AE3588"/>
    </row>
    <row r="3589" spans="14:31" x14ac:dyDescent="0.3">
      <c r="N3589"/>
      <c r="O3589"/>
      <c r="AD3589"/>
      <c r="AE3589"/>
    </row>
    <row r="3590" spans="14:31" x14ac:dyDescent="0.3">
      <c r="N3590"/>
      <c r="O3590"/>
      <c r="AD3590"/>
      <c r="AE3590"/>
    </row>
    <row r="3591" spans="14:31" x14ac:dyDescent="0.3">
      <c r="N3591"/>
      <c r="O3591"/>
      <c r="AD3591"/>
      <c r="AE3591"/>
    </row>
    <row r="3592" spans="14:31" x14ac:dyDescent="0.3">
      <c r="N3592"/>
      <c r="O3592"/>
      <c r="AD3592"/>
      <c r="AE3592"/>
    </row>
    <row r="3593" spans="14:31" x14ac:dyDescent="0.3">
      <c r="N3593"/>
      <c r="O3593"/>
      <c r="AD3593"/>
      <c r="AE3593"/>
    </row>
    <row r="3594" spans="14:31" x14ac:dyDescent="0.3">
      <c r="N3594"/>
      <c r="O3594"/>
      <c r="AD3594"/>
      <c r="AE3594"/>
    </row>
    <row r="3595" spans="14:31" x14ac:dyDescent="0.3">
      <c r="N3595"/>
      <c r="O3595"/>
      <c r="AD3595"/>
      <c r="AE3595"/>
    </row>
    <row r="3596" spans="14:31" x14ac:dyDescent="0.3">
      <c r="N3596"/>
      <c r="O3596"/>
      <c r="AD3596"/>
      <c r="AE3596"/>
    </row>
    <row r="3597" spans="14:31" x14ac:dyDescent="0.3">
      <c r="N3597"/>
      <c r="O3597"/>
      <c r="AD3597"/>
      <c r="AE3597"/>
    </row>
    <row r="3598" spans="14:31" x14ac:dyDescent="0.3">
      <c r="N3598"/>
      <c r="O3598"/>
      <c r="AD3598"/>
      <c r="AE3598"/>
    </row>
    <row r="3599" spans="14:31" x14ac:dyDescent="0.3">
      <c r="N3599"/>
      <c r="O3599"/>
      <c r="AD3599"/>
      <c r="AE3599"/>
    </row>
    <row r="3600" spans="14:31" x14ac:dyDescent="0.3">
      <c r="N3600"/>
      <c r="O3600"/>
      <c r="AD3600"/>
      <c r="AE3600"/>
    </row>
    <row r="3601" spans="14:31" x14ac:dyDescent="0.3">
      <c r="N3601"/>
      <c r="O3601"/>
      <c r="AD3601"/>
      <c r="AE3601"/>
    </row>
    <row r="3602" spans="14:31" x14ac:dyDescent="0.3">
      <c r="N3602"/>
      <c r="O3602"/>
      <c r="AD3602"/>
      <c r="AE3602"/>
    </row>
    <row r="3603" spans="14:31" x14ac:dyDescent="0.3">
      <c r="N3603"/>
      <c r="O3603"/>
      <c r="AD3603"/>
      <c r="AE3603"/>
    </row>
    <row r="3604" spans="14:31" x14ac:dyDescent="0.3">
      <c r="N3604"/>
      <c r="O3604"/>
      <c r="AD3604"/>
      <c r="AE3604"/>
    </row>
    <row r="3605" spans="14:31" x14ac:dyDescent="0.3">
      <c r="N3605"/>
      <c r="O3605"/>
      <c r="AD3605"/>
      <c r="AE3605"/>
    </row>
    <row r="3606" spans="14:31" x14ac:dyDescent="0.3">
      <c r="N3606"/>
      <c r="O3606"/>
      <c r="AD3606"/>
      <c r="AE3606"/>
    </row>
    <row r="3607" spans="14:31" x14ac:dyDescent="0.3">
      <c r="N3607"/>
      <c r="O3607"/>
      <c r="AD3607"/>
      <c r="AE3607"/>
    </row>
    <row r="3608" spans="14:31" x14ac:dyDescent="0.3">
      <c r="N3608"/>
      <c r="O3608"/>
      <c r="AD3608"/>
      <c r="AE3608"/>
    </row>
    <row r="3609" spans="14:31" x14ac:dyDescent="0.3">
      <c r="N3609"/>
      <c r="O3609"/>
      <c r="AD3609"/>
      <c r="AE3609"/>
    </row>
    <row r="3610" spans="14:31" x14ac:dyDescent="0.3">
      <c r="N3610"/>
      <c r="O3610"/>
      <c r="AD3610"/>
      <c r="AE3610"/>
    </row>
    <row r="3611" spans="14:31" x14ac:dyDescent="0.3">
      <c r="N3611"/>
      <c r="O3611"/>
      <c r="AD3611"/>
      <c r="AE3611"/>
    </row>
    <row r="3612" spans="14:31" x14ac:dyDescent="0.3">
      <c r="N3612"/>
      <c r="O3612"/>
      <c r="AD3612"/>
      <c r="AE3612"/>
    </row>
    <row r="3613" spans="14:31" x14ac:dyDescent="0.3">
      <c r="N3613"/>
      <c r="O3613"/>
      <c r="AD3613"/>
      <c r="AE3613"/>
    </row>
    <row r="3614" spans="14:31" x14ac:dyDescent="0.3">
      <c r="N3614"/>
      <c r="O3614"/>
      <c r="AD3614"/>
      <c r="AE3614"/>
    </row>
    <row r="3615" spans="14:31" x14ac:dyDescent="0.3">
      <c r="N3615"/>
      <c r="O3615"/>
      <c r="AD3615"/>
      <c r="AE3615"/>
    </row>
    <row r="3616" spans="14:31" x14ac:dyDescent="0.3">
      <c r="N3616"/>
      <c r="O3616"/>
      <c r="AD3616"/>
      <c r="AE3616"/>
    </row>
    <row r="3617" spans="14:31" x14ac:dyDescent="0.3">
      <c r="N3617"/>
      <c r="O3617"/>
      <c r="AD3617"/>
      <c r="AE3617"/>
    </row>
    <row r="3618" spans="14:31" x14ac:dyDescent="0.3">
      <c r="N3618"/>
      <c r="O3618"/>
      <c r="AD3618"/>
      <c r="AE3618"/>
    </row>
    <row r="3619" spans="14:31" x14ac:dyDescent="0.3">
      <c r="N3619"/>
      <c r="O3619"/>
      <c r="AD3619"/>
      <c r="AE3619"/>
    </row>
    <row r="3620" spans="14:31" x14ac:dyDescent="0.3">
      <c r="N3620"/>
      <c r="O3620"/>
      <c r="AD3620"/>
      <c r="AE3620"/>
    </row>
    <row r="3621" spans="14:31" x14ac:dyDescent="0.3">
      <c r="N3621"/>
      <c r="O3621"/>
      <c r="AD3621"/>
      <c r="AE3621"/>
    </row>
    <row r="3622" spans="14:31" x14ac:dyDescent="0.3">
      <c r="N3622"/>
      <c r="O3622"/>
      <c r="AD3622"/>
      <c r="AE3622"/>
    </row>
    <row r="3623" spans="14:31" x14ac:dyDescent="0.3">
      <c r="N3623"/>
      <c r="O3623"/>
      <c r="AD3623"/>
      <c r="AE3623"/>
    </row>
    <row r="3624" spans="14:31" x14ac:dyDescent="0.3">
      <c r="N3624"/>
      <c r="O3624"/>
      <c r="AD3624"/>
      <c r="AE3624"/>
    </row>
    <row r="3625" spans="14:31" x14ac:dyDescent="0.3">
      <c r="N3625"/>
      <c r="O3625"/>
      <c r="AD3625"/>
      <c r="AE3625"/>
    </row>
    <row r="3626" spans="14:31" x14ac:dyDescent="0.3">
      <c r="N3626"/>
      <c r="O3626"/>
      <c r="AD3626"/>
      <c r="AE3626"/>
    </row>
    <row r="3627" spans="14:31" x14ac:dyDescent="0.3">
      <c r="N3627"/>
      <c r="O3627"/>
      <c r="AD3627"/>
      <c r="AE3627"/>
    </row>
    <row r="3628" spans="14:31" x14ac:dyDescent="0.3">
      <c r="N3628"/>
      <c r="O3628"/>
      <c r="AD3628"/>
      <c r="AE3628"/>
    </row>
    <row r="3629" spans="14:31" x14ac:dyDescent="0.3">
      <c r="N3629"/>
      <c r="O3629"/>
      <c r="AD3629"/>
      <c r="AE3629"/>
    </row>
    <row r="3630" spans="14:31" x14ac:dyDescent="0.3">
      <c r="N3630"/>
      <c r="O3630"/>
      <c r="AD3630"/>
      <c r="AE3630"/>
    </row>
    <row r="3631" spans="14:31" x14ac:dyDescent="0.3">
      <c r="N3631"/>
      <c r="O3631"/>
      <c r="AD3631"/>
      <c r="AE3631"/>
    </row>
    <row r="3632" spans="14:31" x14ac:dyDescent="0.3">
      <c r="N3632"/>
      <c r="O3632"/>
      <c r="AD3632"/>
      <c r="AE3632"/>
    </row>
    <row r="3633" spans="14:31" x14ac:dyDescent="0.3">
      <c r="N3633"/>
      <c r="O3633"/>
      <c r="AD3633"/>
      <c r="AE3633"/>
    </row>
    <row r="3634" spans="14:31" x14ac:dyDescent="0.3">
      <c r="N3634"/>
      <c r="O3634"/>
      <c r="AD3634"/>
      <c r="AE3634"/>
    </row>
    <row r="3635" spans="14:31" x14ac:dyDescent="0.3">
      <c r="N3635"/>
      <c r="O3635"/>
      <c r="AD3635"/>
      <c r="AE3635"/>
    </row>
    <row r="3636" spans="14:31" x14ac:dyDescent="0.3">
      <c r="N3636"/>
      <c r="O3636"/>
      <c r="AD3636"/>
      <c r="AE3636"/>
    </row>
    <row r="3637" spans="14:31" x14ac:dyDescent="0.3">
      <c r="N3637"/>
      <c r="O3637"/>
      <c r="AD3637"/>
      <c r="AE3637"/>
    </row>
    <row r="3638" spans="14:31" x14ac:dyDescent="0.3">
      <c r="N3638"/>
      <c r="O3638"/>
      <c r="AD3638"/>
      <c r="AE3638"/>
    </row>
    <row r="3639" spans="14:31" x14ac:dyDescent="0.3">
      <c r="N3639"/>
      <c r="O3639"/>
      <c r="AD3639"/>
      <c r="AE3639"/>
    </row>
    <row r="3640" spans="14:31" x14ac:dyDescent="0.3">
      <c r="N3640"/>
      <c r="O3640"/>
      <c r="AD3640"/>
      <c r="AE3640"/>
    </row>
    <row r="3641" spans="14:31" x14ac:dyDescent="0.3">
      <c r="N3641"/>
      <c r="O3641"/>
      <c r="AD3641"/>
      <c r="AE3641"/>
    </row>
    <row r="3642" spans="14:31" x14ac:dyDescent="0.3">
      <c r="N3642"/>
      <c r="O3642"/>
      <c r="AD3642"/>
      <c r="AE3642"/>
    </row>
    <row r="3643" spans="14:31" x14ac:dyDescent="0.3">
      <c r="N3643"/>
      <c r="O3643"/>
      <c r="AD3643"/>
      <c r="AE3643"/>
    </row>
    <row r="3644" spans="14:31" x14ac:dyDescent="0.3">
      <c r="N3644"/>
      <c r="O3644"/>
      <c r="AD3644"/>
      <c r="AE3644"/>
    </row>
    <row r="3645" spans="14:31" x14ac:dyDescent="0.3">
      <c r="N3645"/>
      <c r="O3645"/>
      <c r="AD3645"/>
      <c r="AE3645"/>
    </row>
    <row r="3646" spans="14:31" x14ac:dyDescent="0.3">
      <c r="N3646"/>
      <c r="O3646"/>
      <c r="AD3646"/>
      <c r="AE3646"/>
    </row>
    <row r="3647" spans="14:31" x14ac:dyDescent="0.3">
      <c r="N3647"/>
      <c r="O3647"/>
      <c r="AD3647"/>
      <c r="AE3647"/>
    </row>
    <row r="3648" spans="14:31" x14ac:dyDescent="0.3">
      <c r="N3648"/>
      <c r="O3648"/>
      <c r="AD3648"/>
      <c r="AE3648"/>
    </row>
    <row r="3649" spans="14:31" x14ac:dyDescent="0.3">
      <c r="N3649"/>
      <c r="O3649"/>
      <c r="AD3649"/>
      <c r="AE3649"/>
    </row>
    <row r="3650" spans="14:31" x14ac:dyDescent="0.3">
      <c r="N3650"/>
      <c r="O3650"/>
      <c r="AD3650"/>
      <c r="AE3650"/>
    </row>
    <row r="3651" spans="14:31" x14ac:dyDescent="0.3">
      <c r="N3651"/>
      <c r="O3651"/>
      <c r="AD3651"/>
      <c r="AE3651"/>
    </row>
    <row r="3652" spans="14:31" x14ac:dyDescent="0.3">
      <c r="N3652"/>
      <c r="O3652"/>
      <c r="AD3652"/>
      <c r="AE3652"/>
    </row>
    <row r="3653" spans="14:31" x14ac:dyDescent="0.3">
      <c r="N3653"/>
      <c r="O3653"/>
      <c r="AD3653"/>
      <c r="AE3653"/>
    </row>
    <row r="3654" spans="14:31" x14ac:dyDescent="0.3">
      <c r="N3654"/>
      <c r="O3654"/>
      <c r="AD3654"/>
      <c r="AE3654"/>
    </row>
    <row r="3655" spans="14:31" x14ac:dyDescent="0.3">
      <c r="N3655"/>
      <c r="O3655"/>
      <c r="AD3655"/>
      <c r="AE3655"/>
    </row>
    <row r="3656" spans="14:31" x14ac:dyDescent="0.3">
      <c r="N3656"/>
      <c r="O3656"/>
      <c r="AD3656"/>
      <c r="AE3656"/>
    </row>
    <row r="3657" spans="14:31" x14ac:dyDescent="0.3">
      <c r="N3657"/>
      <c r="O3657"/>
      <c r="AD3657"/>
      <c r="AE3657"/>
    </row>
    <row r="3658" spans="14:31" x14ac:dyDescent="0.3">
      <c r="N3658"/>
      <c r="O3658"/>
      <c r="AD3658"/>
      <c r="AE3658"/>
    </row>
    <row r="3659" spans="14:31" x14ac:dyDescent="0.3">
      <c r="N3659"/>
      <c r="O3659"/>
      <c r="AD3659"/>
      <c r="AE3659"/>
    </row>
    <row r="3660" spans="14:31" x14ac:dyDescent="0.3">
      <c r="N3660"/>
      <c r="O3660"/>
      <c r="AD3660"/>
      <c r="AE3660"/>
    </row>
    <row r="3661" spans="14:31" x14ac:dyDescent="0.3">
      <c r="N3661"/>
      <c r="O3661"/>
      <c r="AD3661"/>
      <c r="AE3661"/>
    </row>
    <row r="3662" spans="14:31" x14ac:dyDescent="0.3">
      <c r="N3662"/>
      <c r="O3662"/>
      <c r="AD3662"/>
      <c r="AE3662"/>
    </row>
    <row r="3663" spans="14:31" x14ac:dyDescent="0.3">
      <c r="N3663"/>
      <c r="O3663"/>
      <c r="AD3663"/>
      <c r="AE3663"/>
    </row>
    <row r="3664" spans="14:31" x14ac:dyDescent="0.3">
      <c r="N3664"/>
      <c r="O3664"/>
      <c r="AD3664"/>
      <c r="AE3664"/>
    </row>
    <row r="3665" spans="14:31" x14ac:dyDescent="0.3">
      <c r="N3665"/>
      <c r="O3665"/>
      <c r="AD3665"/>
      <c r="AE3665"/>
    </row>
    <row r="3666" spans="14:31" x14ac:dyDescent="0.3">
      <c r="N3666"/>
      <c r="O3666"/>
      <c r="AD3666"/>
      <c r="AE3666"/>
    </row>
    <row r="3667" spans="14:31" x14ac:dyDescent="0.3">
      <c r="N3667"/>
      <c r="O3667"/>
      <c r="AD3667"/>
      <c r="AE3667"/>
    </row>
    <row r="3668" spans="14:31" x14ac:dyDescent="0.3">
      <c r="N3668"/>
      <c r="O3668"/>
      <c r="AD3668"/>
      <c r="AE3668"/>
    </row>
    <row r="3669" spans="14:31" x14ac:dyDescent="0.3">
      <c r="N3669"/>
      <c r="O3669"/>
      <c r="AD3669"/>
      <c r="AE3669"/>
    </row>
    <row r="3670" spans="14:31" x14ac:dyDescent="0.3">
      <c r="N3670"/>
      <c r="O3670"/>
      <c r="AD3670"/>
      <c r="AE3670"/>
    </row>
    <row r="3671" spans="14:31" x14ac:dyDescent="0.3">
      <c r="N3671"/>
      <c r="O3671"/>
      <c r="AD3671"/>
      <c r="AE3671"/>
    </row>
    <row r="3672" spans="14:31" x14ac:dyDescent="0.3">
      <c r="N3672"/>
      <c r="O3672"/>
      <c r="AD3672"/>
      <c r="AE3672"/>
    </row>
    <row r="3673" spans="14:31" x14ac:dyDescent="0.3">
      <c r="N3673"/>
      <c r="O3673"/>
      <c r="AD3673"/>
      <c r="AE3673"/>
    </row>
    <row r="3674" spans="14:31" x14ac:dyDescent="0.3">
      <c r="N3674"/>
      <c r="O3674"/>
      <c r="AD3674"/>
      <c r="AE3674"/>
    </row>
    <row r="3675" spans="14:31" x14ac:dyDescent="0.3">
      <c r="N3675"/>
      <c r="O3675"/>
      <c r="AD3675"/>
      <c r="AE3675"/>
    </row>
    <row r="3676" spans="14:31" x14ac:dyDescent="0.3">
      <c r="N3676"/>
      <c r="O3676"/>
      <c r="AD3676"/>
      <c r="AE3676"/>
    </row>
    <row r="3677" spans="14:31" x14ac:dyDescent="0.3">
      <c r="N3677"/>
      <c r="O3677"/>
      <c r="AD3677"/>
      <c r="AE3677"/>
    </row>
    <row r="3678" spans="14:31" x14ac:dyDescent="0.3">
      <c r="N3678"/>
      <c r="O3678"/>
      <c r="AD3678"/>
      <c r="AE3678"/>
    </row>
    <row r="3679" spans="14:31" x14ac:dyDescent="0.3">
      <c r="N3679"/>
      <c r="O3679"/>
      <c r="AD3679"/>
      <c r="AE3679"/>
    </row>
    <row r="3680" spans="14:31" x14ac:dyDescent="0.3">
      <c r="N3680"/>
      <c r="O3680"/>
      <c r="AD3680"/>
      <c r="AE3680"/>
    </row>
    <row r="3681" spans="14:31" x14ac:dyDescent="0.3">
      <c r="N3681"/>
      <c r="O3681"/>
      <c r="AD3681"/>
      <c r="AE3681"/>
    </row>
    <row r="3682" spans="14:31" x14ac:dyDescent="0.3">
      <c r="N3682"/>
      <c r="O3682"/>
      <c r="AD3682"/>
      <c r="AE3682"/>
    </row>
    <row r="3683" spans="14:31" x14ac:dyDescent="0.3">
      <c r="N3683"/>
      <c r="O3683"/>
      <c r="AD3683"/>
      <c r="AE3683"/>
    </row>
    <row r="3684" spans="14:31" x14ac:dyDescent="0.3">
      <c r="N3684"/>
      <c r="O3684"/>
      <c r="AD3684"/>
      <c r="AE3684"/>
    </row>
    <row r="3685" spans="14:31" x14ac:dyDescent="0.3">
      <c r="N3685"/>
      <c r="O3685"/>
      <c r="AD3685"/>
      <c r="AE3685"/>
    </row>
    <row r="3686" spans="14:31" x14ac:dyDescent="0.3">
      <c r="N3686"/>
      <c r="O3686"/>
      <c r="AD3686"/>
      <c r="AE3686"/>
    </row>
    <row r="3687" spans="14:31" x14ac:dyDescent="0.3">
      <c r="N3687"/>
      <c r="O3687"/>
      <c r="AD3687"/>
      <c r="AE3687"/>
    </row>
    <row r="3688" spans="14:31" x14ac:dyDescent="0.3">
      <c r="N3688"/>
      <c r="O3688"/>
      <c r="AD3688"/>
      <c r="AE3688"/>
    </row>
    <row r="3689" spans="14:31" x14ac:dyDescent="0.3">
      <c r="N3689"/>
      <c r="O3689"/>
      <c r="AD3689"/>
      <c r="AE3689"/>
    </row>
    <row r="3690" spans="14:31" x14ac:dyDescent="0.3">
      <c r="N3690"/>
      <c r="O3690"/>
      <c r="AD3690"/>
      <c r="AE3690"/>
    </row>
    <row r="3691" spans="14:31" x14ac:dyDescent="0.3">
      <c r="N3691"/>
      <c r="O3691"/>
      <c r="AD3691"/>
      <c r="AE3691"/>
    </row>
    <row r="3692" spans="14:31" x14ac:dyDescent="0.3">
      <c r="N3692"/>
      <c r="O3692"/>
      <c r="AD3692"/>
      <c r="AE3692"/>
    </row>
    <row r="3693" spans="14:31" x14ac:dyDescent="0.3">
      <c r="N3693"/>
      <c r="O3693"/>
      <c r="AD3693"/>
      <c r="AE3693"/>
    </row>
    <row r="3694" spans="14:31" x14ac:dyDescent="0.3">
      <c r="N3694"/>
      <c r="O3694"/>
      <c r="AD3694"/>
      <c r="AE3694"/>
    </row>
    <row r="3695" spans="14:31" x14ac:dyDescent="0.3">
      <c r="N3695"/>
      <c r="O3695"/>
      <c r="AD3695"/>
      <c r="AE3695"/>
    </row>
    <row r="3696" spans="14:31" x14ac:dyDescent="0.3">
      <c r="N3696"/>
      <c r="O3696"/>
      <c r="AD3696"/>
      <c r="AE3696"/>
    </row>
    <row r="3697" spans="14:31" x14ac:dyDescent="0.3">
      <c r="N3697"/>
      <c r="O3697"/>
      <c r="AD3697"/>
      <c r="AE3697"/>
    </row>
    <row r="3698" spans="14:31" x14ac:dyDescent="0.3">
      <c r="N3698"/>
      <c r="O3698"/>
      <c r="AD3698"/>
      <c r="AE3698"/>
    </row>
    <row r="3699" spans="14:31" x14ac:dyDescent="0.3">
      <c r="N3699"/>
      <c r="O3699"/>
      <c r="AD3699"/>
      <c r="AE3699"/>
    </row>
    <row r="3700" spans="14:31" x14ac:dyDescent="0.3">
      <c r="N3700"/>
      <c r="O3700"/>
      <c r="AD3700"/>
      <c r="AE3700"/>
    </row>
    <row r="3701" spans="14:31" x14ac:dyDescent="0.3">
      <c r="N3701"/>
      <c r="O3701"/>
      <c r="AD3701"/>
      <c r="AE3701"/>
    </row>
    <row r="3702" spans="14:31" x14ac:dyDescent="0.3">
      <c r="N3702"/>
      <c r="O3702"/>
      <c r="AD3702"/>
      <c r="AE3702"/>
    </row>
    <row r="3703" spans="14:31" x14ac:dyDescent="0.3">
      <c r="N3703"/>
      <c r="O3703"/>
      <c r="AD3703"/>
      <c r="AE3703"/>
    </row>
    <row r="3704" spans="14:31" x14ac:dyDescent="0.3">
      <c r="N3704"/>
      <c r="O3704"/>
      <c r="AD3704"/>
      <c r="AE3704"/>
    </row>
    <row r="3705" spans="14:31" x14ac:dyDescent="0.3">
      <c r="N3705"/>
      <c r="O3705"/>
      <c r="AD3705"/>
      <c r="AE3705"/>
    </row>
    <row r="3706" spans="14:31" x14ac:dyDescent="0.3">
      <c r="N3706"/>
      <c r="O3706"/>
      <c r="AD3706"/>
      <c r="AE3706"/>
    </row>
    <row r="3707" spans="14:31" x14ac:dyDescent="0.3">
      <c r="N3707"/>
      <c r="O3707"/>
      <c r="AD3707"/>
      <c r="AE3707"/>
    </row>
    <row r="3708" spans="14:31" x14ac:dyDescent="0.3">
      <c r="N3708"/>
      <c r="O3708"/>
      <c r="AD3708"/>
      <c r="AE3708"/>
    </row>
    <row r="3709" spans="14:31" x14ac:dyDescent="0.3">
      <c r="N3709"/>
      <c r="O3709"/>
      <c r="AD3709"/>
      <c r="AE3709"/>
    </row>
    <row r="3710" spans="14:31" x14ac:dyDescent="0.3">
      <c r="N3710"/>
      <c r="O3710"/>
      <c r="AD3710"/>
      <c r="AE3710"/>
    </row>
    <row r="3711" spans="14:31" x14ac:dyDescent="0.3">
      <c r="N3711"/>
      <c r="O3711"/>
      <c r="AD3711"/>
      <c r="AE3711"/>
    </row>
    <row r="3712" spans="14:31" x14ac:dyDescent="0.3">
      <c r="N3712"/>
      <c r="O3712"/>
      <c r="AD3712"/>
      <c r="AE3712"/>
    </row>
    <row r="3713" spans="14:31" x14ac:dyDescent="0.3">
      <c r="N3713"/>
      <c r="O3713"/>
      <c r="AD3713"/>
      <c r="AE3713"/>
    </row>
    <row r="3714" spans="14:31" x14ac:dyDescent="0.3">
      <c r="N3714"/>
      <c r="O3714"/>
      <c r="AD3714"/>
      <c r="AE3714"/>
    </row>
    <row r="3715" spans="14:31" x14ac:dyDescent="0.3">
      <c r="N3715"/>
      <c r="O3715"/>
      <c r="AD3715"/>
      <c r="AE3715"/>
    </row>
    <row r="3716" spans="14:31" x14ac:dyDescent="0.3">
      <c r="N3716"/>
      <c r="O3716"/>
      <c r="AD3716"/>
      <c r="AE3716"/>
    </row>
    <row r="3717" spans="14:31" x14ac:dyDescent="0.3">
      <c r="N3717"/>
      <c r="O3717"/>
      <c r="AD3717"/>
      <c r="AE3717"/>
    </row>
    <row r="3718" spans="14:31" x14ac:dyDescent="0.3">
      <c r="N3718"/>
      <c r="O3718"/>
      <c r="AD3718"/>
      <c r="AE3718"/>
    </row>
    <row r="3719" spans="14:31" x14ac:dyDescent="0.3">
      <c r="N3719"/>
      <c r="O3719"/>
      <c r="AD3719"/>
      <c r="AE3719"/>
    </row>
    <row r="3720" spans="14:31" x14ac:dyDescent="0.3">
      <c r="N3720"/>
      <c r="O3720"/>
      <c r="AD3720"/>
      <c r="AE3720"/>
    </row>
    <row r="3721" spans="14:31" x14ac:dyDescent="0.3">
      <c r="N3721"/>
      <c r="O3721"/>
      <c r="AD3721"/>
      <c r="AE3721"/>
    </row>
    <row r="3722" spans="14:31" x14ac:dyDescent="0.3">
      <c r="N3722"/>
      <c r="O3722"/>
      <c r="AD3722"/>
      <c r="AE3722"/>
    </row>
    <row r="3723" spans="14:31" x14ac:dyDescent="0.3">
      <c r="N3723"/>
      <c r="O3723"/>
      <c r="AD3723"/>
      <c r="AE3723"/>
    </row>
    <row r="3724" spans="14:31" x14ac:dyDescent="0.3">
      <c r="N3724"/>
      <c r="O3724"/>
      <c r="AD3724"/>
      <c r="AE3724"/>
    </row>
    <row r="3725" spans="14:31" x14ac:dyDescent="0.3">
      <c r="N3725"/>
      <c r="O3725"/>
      <c r="AD3725"/>
      <c r="AE3725"/>
    </row>
    <row r="3726" spans="14:31" x14ac:dyDescent="0.3">
      <c r="N3726"/>
      <c r="O3726"/>
      <c r="AD3726"/>
      <c r="AE3726"/>
    </row>
    <row r="3727" spans="14:31" x14ac:dyDescent="0.3">
      <c r="N3727"/>
      <c r="O3727"/>
      <c r="AD3727"/>
      <c r="AE3727"/>
    </row>
    <row r="3728" spans="14:31" x14ac:dyDescent="0.3">
      <c r="N3728"/>
      <c r="O3728"/>
      <c r="AD3728"/>
      <c r="AE3728"/>
    </row>
    <row r="3729" spans="14:31" x14ac:dyDescent="0.3">
      <c r="N3729"/>
      <c r="O3729"/>
      <c r="AD3729"/>
      <c r="AE3729"/>
    </row>
    <row r="3730" spans="14:31" x14ac:dyDescent="0.3">
      <c r="N3730"/>
      <c r="O3730"/>
      <c r="AD3730"/>
      <c r="AE3730"/>
    </row>
    <row r="3731" spans="14:31" x14ac:dyDescent="0.3">
      <c r="N3731"/>
      <c r="O3731"/>
      <c r="AD3731"/>
      <c r="AE3731"/>
    </row>
    <row r="3732" spans="14:31" x14ac:dyDescent="0.3">
      <c r="N3732"/>
      <c r="O3732"/>
      <c r="AD3732"/>
      <c r="AE3732"/>
    </row>
    <row r="3733" spans="14:31" x14ac:dyDescent="0.3">
      <c r="N3733"/>
      <c r="O3733"/>
      <c r="AD3733"/>
      <c r="AE3733"/>
    </row>
    <row r="3734" spans="14:31" x14ac:dyDescent="0.3">
      <c r="N3734"/>
      <c r="O3734"/>
      <c r="AD3734"/>
      <c r="AE3734"/>
    </row>
    <row r="3735" spans="14:31" x14ac:dyDescent="0.3">
      <c r="N3735"/>
      <c r="O3735"/>
      <c r="AD3735"/>
      <c r="AE3735"/>
    </row>
    <row r="3736" spans="14:31" x14ac:dyDescent="0.3">
      <c r="N3736"/>
      <c r="O3736"/>
      <c r="AD3736"/>
      <c r="AE3736"/>
    </row>
    <row r="3737" spans="14:31" x14ac:dyDescent="0.3">
      <c r="N3737"/>
      <c r="O3737"/>
      <c r="AD3737"/>
      <c r="AE3737"/>
    </row>
    <row r="3738" spans="14:31" x14ac:dyDescent="0.3">
      <c r="N3738"/>
      <c r="O3738"/>
      <c r="AD3738"/>
      <c r="AE3738"/>
    </row>
    <row r="3739" spans="14:31" x14ac:dyDescent="0.3">
      <c r="N3739"/>
      <c r="O3739"/>
      <c r="AD3739"/>
      <c r="AE3739"/>
    </row>
    <row r="3740" spans="14:31" x14ac:dyDescent="0.3">
      <c r="N3740"/>
      <c r="O3740"/>
      <c r="AD3740"/>
      <c r="AE3740"/>
    </row>
    <row r="3741" spans="14:31" x14ac:dyDescent="0.3">
      <c r="N3741"/>
      <c r="O3741"/>
      <c r="AD3741"/>
      <c r="AE3741"/>
    </row>
    <row r="3742" spans="14:31" x14ac:dyDescent="0.3">
      <c r="N3742"/>
      <c r="O3742"/>
      <c r="AD3742"/>
      <c r="AE3742"/>
    </row>
    <row r="3743" spans="14:31" x14ac:dyDescent="0.3">
      <c r="N3743"/>
      <c r="O3743"/>
      <c r="AD3743"/>
      <c r="AE3743"/>
    </row>
    <row r="3744" spans="14:31" x14ac:dyDescent="0.3">
      <c r="N3744"/>
      <c r="O3744"/>
      <c r="AD3744"/>
      <c r="AE3744"/>
    </row>
    <row r="3745" spans="14:31" x14ac:dyDescent="0.3">
      <c r="N3745"/>
      <c r="O3745"/>
      <c r="AD3745"/>
      <c r="AE3745"/>
    </row>
    <row r="3746" spans="14:31" x14ac:dyDescent="0.3">
      <c r="N3746"/>
      <c r="O3746"/>
      <c r="AD3746"/>
      <c r="AE3746"/>
    </row>
    <row r="3747" spans="14:31" x14ac:dyDescent="0.3">
      <c r="N3747"/>
      <c r="O3747"/>
      <c r="AD3747"/>
      <c r="AE3747"/>
    </row>
    <row r="3748" spans="14:31" x14ac:dyDescent="0.3">
      <c r="N3748"/>
      <c r="O3748"/>
      <c r="AD3748"/>
      <c r="AE3748"/>
    </row>
    <row r="3749" spans="14:31" x14ac:dyDescent="0.3">
      <c r="N3749"/>
      <c r="O3749"/>
      <c r="AD3749"/>
      <c r="AE3749"/>
    </row>
    <row r="3750" spans="14:31" x14ac:dyDescent="0.3">
      <c r="N3750"/>
      <c r="O3750"/>
      <c r="AD3750"/>
      <c r="AE3750"/>
    </row>
    <row r="3751" spans="14:31" x14ac:dyDescent="0.3">
      <c r="N3751"/>
      <c r="O3751"/>
      <c r="AD3751"/>
      <c r="AE3751"/>
    </row>
    <row r="3752" spans="14:31" x14ac:dyDescent="0.3">
      <c r="N3752"/>
      <c r="O3752"/>
      <c r="AD3752"/>
      <c r="AE3752"/>
    </row>
    <row r="3753" spans="14:31" x14ac:dyDescent="0.3">
      <c r="N3753"/>
      <c r="O3753"/>
      <c r="AD3753"/>
      <c r="AE3753"/>
    </row>
    <row r="3754" spans="14:31" x14ac:dyDescent="0.3">
      <c r="N3754"/>
      <c r="O3754"/>
      <c r="AD3754"/>
      <c r="AE3754"/>
    </row>
    <row r="3755" spans="14:31" x14ac:dyDescent="0.3">
      <c r="N3755"/>
      <c r="O3755"/>
      <c r="AD3755"/>
      <c r="AE3755"/>
    </row>
    <row r="3756" spans="14:31" x14ac:dyDescent="0.3">
      <c r="N3756"/>
      <c r="O3756"/>
      <c r="AD3756"/>
      <c r="AE3756"/>
    </row>
    <row r="3757" spans="14:31" x14ac:dyDescent="0.3">
      <c r="N3757"/>
      <c r="O3757"/>
      <c r="AD3757"/>
      <c r="AE3757"/>
    </row>
    <row r="3758" spans="14:31" x14ac:dyDescent="0.3">
      <c r="N3758"/>
      <c r="O3758"/>
      <c r="AD3758"/>
      <c r="AE3758"/>
    </row>
    <row r="3759" spans="14:31" x14ac:dyDescent="0.3">
      <c r="N3759"/>
      <c r="O3759"/>
      <c r="AD3759"/>
      <c r="AE3759"/>
    </row>
    <row r="3760" spans="14:31" x14ac:dyDescent="0.3">
      <c r="N3760"/>
      <c r="O3760"/>
      <c r="AD3760"/>
      <c r="AE3760"/>
    </row>
    <row r="3761" spans="14:31" x14ac:dyDescent="0.3">
      <c r="N3761"/>
      <c r="O3761"/>
      <c r="AD3761"/>
      <c r="AE3761"/>
    </row>
    <row r="3762" spans="14:31" x14ac:dyDescent="0.3">
      <c r="N3762"/>
      <c r="O3762"/>
      <c r="AD3762"/>
      <c r="AE3762"/>
    </row>
    <row r="3763" spans="14:31" x14ac:dyDescent="0.3">
      <c r="N3763"/>
      <c r="O3763"/>
      <c r="AD3763"/>
      <c r="AE3763"/>
    </row>
    <row r="3764" spans="14:31" x14ac:dyDescent="0.3">
      <c r="N3764"/>
      <c r="O3764"/>
      <c r="AD3764"/>
      <c r="AE3764"/>
    </row>
    <row r="3765" spans="14:31" x14ac:dyDescent="0.3">
      <c r="N3765"/>
      <c r="O3765"/>
      <c r="AD3765"/>
      <c r="AE3765"/>
    </row>
    <row r="3766" spans="14:31" x14ac:dyDescent="0.3">
      <c r="N3766"/>
      <c r="O3766"/>
      <c r="AD3766"/>
      <c r="AE3766"/>
    </row>
    <row r="3767" spans="14:31" x14ac:dyDescent="0.3">
      <c r="N3767"/>
      <c r="O3767"/>
      <c r="AD3767"/>
      <c r="AE3767"/>
    </row>
    <row r="3768" spans="14:31" x14ac:dyDescent="0.3">
      <c r="N3768"/>
      <c r="O3768"/>
      <c r="AD3768"/>
      <c r="AE3768"/>
    </row>
    <row r="3769" spans="14:31" x14ac:dyDescent="0.3">
      <c r="N3769"/>
      <c r="O3769"/>
      <c r="AD3769"/>
      <c r="AE3769"/>
    </row>
    <row r="3770" spans="14:31" x14ac:dyDescent="0.3">
      <c r="N3770"/>
      <c r="O3770"/>
      <c r="AD3770"/>
      <c r="AE3770"/>
    </row>
    <row r="3771" spans="14:31" x14ac:dyDescent="0.3">
      <c r="N3771"/>
      <c r="O3771"/>
      <c r="AD3771"/>
      <c r="AE3771"/>
    </row>
    <row r="3772" spans="14:31" x14ac:dyDescent="0.3">
      <c r="N3772"/>
      <c r="O3772"/>
      <c r="AD3772"/>
      <c r="AE3772"/>
    </row>
    <row r="3773" spans="14:31" x14ac:dyDescent="0.3">
      <c r="N3773"/>
      <c r="O3773"/>
      <c r="AD3773"/>
      <c r="AE3773"/>
    </row>
    <row r="3774" spans="14:31" x14ac:dyDescent="0.3">
      <c r="N3774"/>
      <c r="O3774"/>
      <c r="AD3774"/>
      <c r="AE3774"/>
    </row>
    <row r="3775" spans="14:31" x14ac:dyDescent="0.3">
      <c r="N3775"/>
      <c r="O3775"/>
      <c r="AD3775"/>
      <c r="AE3775"/>
    </row>
    <row r="3776" spans="14:31" x14ac:dyDescent="0.3">
      <c r="N3776"/>
      <c r="O3776"/>
      <c r="AD3776"/>
      <c r="AE3776"/>
    </row>
    <row r="3777" spans="14:31" x14ac:dyDescent="0.3">
      <c r="N3777"/>
      <c r="O3777"/>
      <c r="AD3777"/>
      <c r="AE3777"/>
    </row>
    <row r="3778" spans="14:31" x14ac:dyDescent="0.3">
      <c r="N3778"/>
      <c r="O3778"/>
      <c r="AD3778"/>
      <c r="AE3778"/>
    </row>
    <row r="3779" spans="14:31" x14ac:dyDescent="0.3">
      <c r="N3779"/>
      <c r="O3779"/>
      <c r="AD3779"/>
      <c r="AE3779"/>
    </row>
    <row r="3780" spans="14:31" x14ac:dyDescent="0.3">
      <c r="N3780"/>
      <c r="O3780"/>
      <c r="AD3780"/>
      <c r="AE3780"/>
    </row>
    <row r="3781" spans="14:31" x14ac:dyDescent="0.3">
      <c r="N3781"/>
      <c r="O3781"/>
      <c r="AD3781"/>
      <c r="AE3781"/>
    </row>
    <row r="3782" spans="14:31" x14ac:dyDescent="0.3">
      <c r="N3782"/>
      <c r="O3782"/>
      <c r="AD3782"/>
      <c r="AE3782"/>
    </row>
    <row r="3783" spans="14:31" x14ac:dyDescent="0.3">
      <c r="N3783"/>
      <c r="O3783"/>
      <c r="AD3783"/>
      <c r="AE3783"/>
    </row>
    <row r="3784" spans="14:31" x14ac:dyDescent="0.3">
      <c r="N3784"/>
      <c r="O3784"/>
      <c r="AD3784"/>
      <c r="AE3784"/>
    </row>
    <row r="3785" spans="14:31" x14ac:dyDescent="0.3">
      <c r="N3785"/>
      <c r="O3785"/>
      <c r="AD3785"/>
      <c r="AE3785"/>
    </row>
    <row r="3786" spans="14:31" x14ac:dyDescent="0.3">
      <c r="N3786"/>
      <c r="O3786"/>
      <c r="AD3786"/>
      <c r="AE3786"/>
    </row>
    <row r="3787" spans="14:31" x14ac:dyDescent="0.3">
      <c r="N3787"/>
      <c r="O3787"/>
      <c r="AD3787"/>
      <c r="AE3787"/>
    </row>
    <row r="3788" spans="14:31" x14ac:dyDescent="0.3">
      <c r="N3788"/>
      <c r="O3788"/>
      <c r="AD3788"/>
      <c r="AE3788"/>
    </row>
    <row r="3789" spans="14:31" x14ac:dyDescent="0.3">
      <c r="N3789"/>
      <c r="O3789"/>
      <c r="AD3789"/>
      <c r="AE3789"/>
    </row>
    <row r="3790" spans="14:31" x14ac:dyDescent="0.3">
      <c r="N3790"/>
      <c r="O3790"/>
      <c r="AD3790"/>
      <c r="AE3790"/>
    </row>
    <row r="3791" spans="14:31" x14ac:dyDescent="0.3">
      <c r="N3791"/>
      <c r="O3791"/>
      <c r="AD3791"/>
      <c r="AE3791"/>
    </row>
    <row r="3792" spans="14:31" x14ac:dyDescent="0.3">
      <c r="N3792"/>
      <c r="O3792"/>
      <c r="AD3792"/>
      <c r="AE3792"/>
    </row>
    <row r="3793" spans="14:31" x14ac:dyDescent="0.3">
      <c r="N3793"/>
      <c r="O3793"/>
      <c r="AD3793"/>
      <c r="AE3793"/>
    </row>
    <row r="3794" spans="14:31" x14ac:dyDescent="0.3">
      <c r="N3794"/>
      <c r="O3794"/>
      <c r="AD3794"/>
      <c r="AE3794"/>
    </row>
    <row r="3795" spans="14:31" x14ac:dyDescent="0.3">
      <c r="N3795"/>
      <c r="O3795"/>
      <c r="AD3795"/>
      <c r="AE3795"/>
    </row>
    <row r="3796" spans="14:31" x14ac:dyDescent="0.3">
      <c r="N3796"/>
      <c r="O3796"/>
      <c r="AD3796"/>
      <c r="AE3796"/>
    </row>
    <row r="3797" spans="14:31" x14ac:dyDescent="0.3">
      <c r="N3797"/>
      <c r="O3797"/>
      <c r="AD3797"/>
      <c r="AE3797"/>
    </row>
    <row r="3798" spans="14:31" x14ac:dyDescent="0.3">
      <c r="N3798"/>
      <c r="O3798"/>
      <c r="AD3798"/>
      <c r="AE3798"/>
    </row>
    <row r="3799" spans="14:31" x14ac:dyDescent="0.3">
      <c r="N3799"/>
      <c r="O3799"/>
      <c r="AD3799"/>
      <c r="AE3799"/>
    </row>
    <row r="3800" spans="14:31" x14ac:dyDescent="0.3">
      <c r="N3800"/>
      <c r="O3800"/>
      <c r="AD3800"/>
      <c r="AE3800"/>
    </row>
    <row r="3801" spans="14:31" x14ac:dyDescent="0.3">
      <c r="N3801"/>
      <c r="O3801"/>
      <c r="AD3801"/>
      <c r="AE3801"/>
    </row>
    <row r="3802" spans="14:31" x14ac:dyDescent="0.3">
      <c r="N3802"/>
      <c r="O3802"/>
      <c r="AD3802"/>
      <c r="AE3802"/>
    </row>
    <row r="3803" spans="14:31" x14ac:dyDescent="0.3">
      <c r="N3803"/>
      <c r="O3803"/>
      <c r="AD3803"/>
      <c r="AE3803"/>
    </row>
    <row r="3804" spans="14:31" x14ac:dyDescent="0.3">
      <c r="N3804"/>
      <c r="O3804"/>
      <c r="AD3804"/>
      <c r="AE3804"/>
    </row>
    <row r="3805" spans="14:31" x14ac:dyDescent="0.3">
      <c r="N3805"/>
      <c r="O3805"/>
      <c r="AD3805"/>
      <c r="AE3805"/>
    </row>
    <row r="3806" spans="14:31" x14ac:dyDescent="0.3">
      <c r="N3806"/>
      <c r="O3806"/>
      <c r="AD3806"/>
      <c r="AE3806"/>
    </row>
    <row r="3807" spans="14:31" x14ac:dyDescent="0.3">
      <c r="N3807"/>
      <c r="O3807"/>
      <c r="AD3807"/>
      <c r="AE3807"/>
    </row>
    <row r="3808" spans="14:31" x14ac:dyDescent="0.3">
      <c r="N3808"/>
      <c r="O3808"/>
      <c r="AD3808"/>
      <c r="AE3808"/>
    </row>
    <row r="3809" spans="14:31" x14ac:dyDescent="0.3">
      <c r="N3809"/>
      <c r="O3809"/>
      <c r="AD3809"/>
      <c r="AE3809"/>
    </row>
    <row r="3810" spans="14:31" x14ac:dyDescent="0.3">
      <c r="N3810"/>
      <c r="O3810"/>
      <c r="AD3810"/>
      <c r="AE3810"/>
    </row>
    <row r="3811" spans="14:31" x14ac:dyDescent="0.3">
      <c r="N3811"/>
      <c r="O3811"/>
      <c r="AD3811"/>
      <c r="AE3811"/>
    </row>
    <row r="3812" spans="14:31" x14ac:dyDescent="0.3">
      <c r="N3812"/>
      <c r="O3812"/>
      <c r="AD3812"/>
      <c r="AE3812"/>
    </row>
    <row r="3813" spans="14:31" x14ac:dyDescent="0.3">
      <c r="N3813"/>
      <c r="O3813"/>
      <c r="AD3813"/>
      <c r="AE3813"/>
    </row>
    <row r="3814" spans="14:31" x14ac:dyDescent="0.3">
      <c r="N3814"/>
      <c r="O3814"/>
      <c r="AD3814"/>
      <c r="AE3814"/>
    </row>
    <row r="3815" spans="14:31" x14ac:dyDescent="0.3">
      <c r="N3815"/>
      <c r="O3815"/>
      <c r="AD3815"/>
      <c r="AE3815"/>
    </row>
    <row r="3816" spans="14:31" x14ac:dyDescent="0.3">
      <c r="N3816"/>
      <c r="O3816"/>
      <c r="AD3816"/>
      <c r="AE3816"/>
    </row>
    <row r="3817" spans="14:31" x14ac:dyDescent="0.3">
      <c r="N3817"/>
      <c r="O3817"/>
      <c r="AD3817"/>
      <c r="AE3817"/>
    </row>
    <row r="3818" spans="14:31" x14ac:dyDescent="0.3">
      <c r="N3818"/>
      <c r="O3818"/>
      <c r="AD3818"/>
      <c r="AE3818"/>
    </row>
    <row r="3819" spans="14:31" x14ac:dyDescent="0.3">
      <c r="N3819"/>
      <c r="O3819"/>
      <c r="AD3819"/>
      <c r="AE3819"/>
    </row>
    <row r="3820" spans="14:31" x14ac:dyDescent="0.3">
      <c r="N3820"/>
      <c r="O3820"/>
      <c r="AD3820"/>
      <c r="AE3820"/>
    </row>
    <row r="3821" spans="14:31" x14ac:dyDescent="0.3">
      <c r="N3821"/>
      <c r="O3821"/>
      <c r="AD3821"/>
      <c r="AE3821"/>
    </row>
    <row r="3822" spans="14:31" x14ac:dyDescent="0.3">
      <c r="N3822"/>
      <c r="O3822"/>
      <c r="AD3822"/>
      <c r="AE3822"/>
    </row>
    <row r="3823" spans="14:31" x14ac:dyDescent="0.3">
      <c r="N3823"/>
      <c r="O3823"/>
      <c r="AD3823"/>
      <c r="AE3823"/>
    </row>
    <row r="3824" spans="14:31" x14ac:dyDescent="0.3">
      <c r="N3824"/>
      <c r="O3824"/>
      <c r="AD3824"/>
      <c r="AE3824"/>
    </row>
    <row r="3825" spans="14:31" x14ac:dyDescent="0.3">
      <c r="N3825"/>
      <c r="O3825"/>
      <c r="AD3825"/>
      <c r="AE3825"/>
    </row>
    <row r="3826" spans="14:31" x14ac:dyDescent="0.3">
      <c r="N3826"/>
      <c r="O3826"/>
      <c r="AD3826"/>
      <c r="AE3826"/>
    </row>
    <row r="3827" spans="14:31" x14ac:dyDescent="0.3">
      <c r="N3827"/>
      <c r="O3827"/>
      <c r="AD3827"/>
      <c r="AE3827"/>
    </row>
    <row r="3828" spans="14:31" x14ac:dyDescent="0.3">
      <c r="N3828"/>
      <c r="O3828"/>
      <c r="AD3828"/>
      <c r="AE3828"/>
    </row>
    <row r="3829" spans="14:31" x14ac:dyDescent="0.3">
      <c r="N3829"/>
      <c r="O3829"/>
      <c r="AD3829"/>
      <c r="AE3829"/>
    </row>
    <row r="3830" spans="14:31" x14ac:dyDescent="0.3">
      <c r="N3830"/>
      <c r="O3830"/>
      <c r="AD3830"/>
      <c r="AE3830"/>
    </row>
    <row r="3831" spans="14:31" x14ac:dyDescent="0.3">
      <c r="N3831"/>
      <c r="O3831"/>
      <c r="AD3831"/>
      <c r="AE3831"/>
    </row>
    <row r="3832" spans="14:31" x14ac:dyDescent="0.3">
      <c r="N3832"/>
      <c r="O3832"/>
      <c r="AD3832"/>
      <c r="AE3832"/>
    </row>
    <row r="3833" spans="14:31" x14ac:dyDescent="0.3">
      <c r="N3833"/>
      <c r="O3833"/>
      <c r="AD3833"/>
      <c r="AE3833"/>
    </row>
    <row r="3834" spans="14:31" x14ac:dyDescent="0.3">
      <c r="N3834"/>
      <c r="O3834"/>
      <c r="AD3834"/>
      <c r="AE3834"/>
    </row>
    <row r="3835" spans="14:31" x14ac:dyDescent="0.3">
      <c r="N3835"/>
      <c r="O3835"/>
      <c r="AD3835"/>
      <c r="AE3835"/>
    </row>
    <row r="3836" spans="14:31" x14ac:dyDescent="0.3">
      <c r="N3836"/>
      <c r="O3836"/>
      <c r="AD3836"/>
      <c r="AE3836"/>
    </row>
    <row r="3837" spans="14:31" x14ac:dyDescent="0.3">
      <c r="N3837"/>
      <c r="O3837"/>
      <c r="AD3837"/>
      <c r="AE3837"/>
    </row>
    <row r="3838" spans="14:31" x14ac:dyDescent="0.3">
      <c r="N3838"/>
      <c r="O3838"/>
      <c r="AD3838"/>
      <c r="AE3838"/>
    </row>
    <row r="3839" spans="14:31" x14ac:dyDescent="0.3">
      <c r="N3839"/>
      <c r="O3839"/>
      <c r="AD3839"/>
      <c r="AE3839"/>
    </row>
    <row r="3840" spans="14:31" x14ac:dyDescent="0.3">
      <c r="N3840"/>
      <c r="O3840"/>
      <c r="AD3840"/>
      <c r="AE3840"/>
    </row>
    <row r="3841" spans="14:31" x14ac:dyDescent="0.3">
      <c r="N3841"/>
      <c r="O3841"/>
      <c r="AD3841"/>
      <c r="AE3841"/>
    </row>
    <row r="3842" spans="14:31" x14ac:dyDescent="0.3">
      <c r="N3842"/>
      <c r="O3842"/>
      <c r="AD3842"/>
      <c r="AE3842"/>
    </row>
    <row r="3843" spans="14:31" x14ac:dyDescent="0.3">
      <c r="N3843"/>
      <c r="O3843"/>
      <c r="AD3843"/>
      <c r="AE3843"/>
    </row>
    <row r="3844" spans="14:31" x14ac:dyDescent="0.3">
      <c r="N3844"/>
      <c r="O3844"/>
      <c r="AD3844"/>
      <c r="AE3844"/>
    </row>
    <row r="3845" spans="14:31" x14ac:dyDescent="0.3">
      <c r="N3845"/>
      <c r="O3845"/>
      <c r="AD3845"/>
      <c r="AE3845"/>
    </row>
    <row r="3846" spans="14:31" x14ac:dyDescent="0.3">
      <c r="N3846"/>
      <c r="O3846"/>
      <c r="AD3846"/>
      <c r="AE3846"/>
    </row>
    <row r="3847" spans="14:31" x14ac:dyDescent="0.3">
      <c r="N3847"/>
      <c r="O3847"/>
      <c r="AD3847"/>
      <c r="AE3847"/>
    </row>
    <row r="3848" spans="14:31" x14ac:dyDescent="0.3">
      <c r="N3848"/>
      <c r="O3848"/>
      <c r="AD3848"/>
      <c r="AE3848"/>
    </row>
    <row r="3849" spans="14:31" x14ac:dyDescent="0.3">
      <c r="N3849"/>
      <c r="O3849"/>
      <c r="AD3849"/>
      <c r="AE3849"/>
    </row>
    <row r="3850" spans="14:31" x14ac:dyDescent="0.3">
      <c r="N3850"/>
      <c r="O3850"/>
      <c r="AD3850"/>
      <c r="AE3850"/>
    </row>
    <row r="3851" spans="14:31" x14ac:dyDescent="0.3">
      <c r="N3851"/>
      <c r="O3851"/>
      <c r="AD3851"/>
      <c r="AE3851"/>
    </row>
    <row r="3852" spans="14:31" x14ac:dyDescent="0.3">
      <c r="N3852"/>
      <c r="O3852"/>
      <c r="AD3852"/>
      <c r="AE3852"/>
    </row>
    <row r="3853" spans="14:31" x14ac:dyDescent="0.3">
      <c r="N3853"/>
      <c r="O3853"/>
      <c r="AD3853"/>
      <c r="AE3853"/>
    </row>
    <row r="3854" spans="14:31" x14ac:dyDescent="0.3">
      <c r="N3854"/>
      <c r="O3854"/>
      <c r="AD3854"/>
      <c r="AE3854"/>
    </row>
    <row r="3855" spans="14:31" x14ac:dyDescent="0.3">
      <c r="N3855"/>
      <c r="O3855"/>
      <c r="AD3855"/>
      <c r="AE3855"/>
    </row>
    <row r="3856" spans="14:31" x14ac:dyDescent="0.3">
      <c r="N3856"/>
      <c r="O3856"/>
      <c r="AD3856"/>
      <c r="AE3856"/>
    </row>
    <row r="3857" spans="14:31" x14ac:dyDescent="0.3">
      <c r="N3857"/>
      <c r="O3857"/>
      <c r="AD3857"/>
      <c r="AE3857"/>
    </row>
    <row r="3858" spans="14:31" x14ac:dyDescent="0.3">
      <c r="N3858"/>
      <c r="O3858"/>
      <c r="AD3858"/>
      <c r="AE3858"/>
    </row>
    <row r="3859" spans="14:31" x14ac:dyDescent="0.3">
      <c r="N3859"/>
      <c r="O3859"/>
      <c r="AD3859"/>
      <c r="AE3859"/>
    </row>
    <row r="3860" spans="14:31" x14ac:dyDescent="0.3">
      <c r="N3860"/>
      <c r="O3860"/>
      <c r="AD3860"/>
      <c r="AE3860"/>
    </row>
    <row r="3861" spans="14:31" x14ac:dyDescent="0.3">
      <c r="N3861"/>
      <c r="O3861"/>
      <c r="AD3861"/>
      <c r="AE3861"/>
    </row>
    <row r="3862" spans="14:31" x14ac:dyDescent="0.3">
      <c r="N3862"/>
      <c r="O3862"/>
      <c r="AD3862"/>
      <c r="AE3862"/>
    </row>
    <row r="3863" spans="14:31" x14ac:dyDescent="0.3">
      <c r="N3863"/>
      <c r="O3863"/>
      <c r="AD3863"/>
      <c r="AE3863"/>
    </row>
    <row r="3864" spans="14:31" x14ac:dyDescent="0.3">
      <c r="N3864"/>
      <c r="O3864"/>
      <c r="AD3864"/>
      <c r="AE3864"/>
    </row>
    <row r="3865" spans="14:31" x14ac:dyDescent="0.3">
      <c r="N3865"/>
      <c r="O3865"/>
      <c r="AD3865"/>
      <c r="AE3865"/>
    </row>
    <row r="3866" spans="14:31" x14ac:dyDescent="0.3">
      <c r="N3866"/>
      <c r="O3866"/>
      <c r="AD3866"/>
      <c r="AE3866"/>
    </row>
    <row r="3867" spans="14:31" x14ac:dyDescent="0.3">
      <c r="N3867"/>
      <c r="O3867"/>
      <c r="AD3867"/>
      <c r="AE3867"/>
    </row>
    <row r="3868" spans="14:31" x14ac:dyDescent="0.3">
      <c r="N3868"/>
      <c r="O3868"/>
      <c r="AD3868"/>
      <c r="AE3868"/>
    </row>
    <row r="3869" spans="14:31" x14ac:dyDescent="0.3">
      <c r="N3869"/>
      <c r="O3869"/>
      <c r="AD3869"/>
      <c r="AE3869"/>
    </row>
    <row r="3870" spans="14:31" x14ac:dyDescent="0.3">
      <c r="N3870"/>
      <c r="O3870"/>
      <c r="AD3870"/>
      <c r="AE3870"/>
    </row>
    <row r="3871" spans="14:31" x14ac:dyDescent="0.3">
      <c r="N3871"/>
      <c r="O3871"/>
      <c r="AD3871"/>
      <c r="AE3871"/>
    </row>
    <row r="3872" spans="14:31" x14ac:dyDescent="0.3">
      <c r="N3872"/>
      <c r="O3872"/>
      <c r="AD3872"/>
      <c r="AE3872"/>
    </row>
    <row r="3873" spans="14:31" x14ac:dyDescent="0.3">
      <c r="N3873"/>
      <c r="O3873"/>
      <c r="AD3873"/>
      <c r="AE3873"/>
    </row>
    <row r="3874" spans="14:31" x14ac:dyDescent="0.3">
      <c r="N3874"/>
      <c r="O3874"/>
      <c r="AD3874"/>
      <c r="AE3874"/>
    </row>
    <row r="3875" spans="14:31" x14ac:dyDescent="0.3">
      <c r="N3875"/>
      <c r="O3875"/>
      <c r="AD3875"/>
      <c r="AE3875"/>
    </row>
    <row r="3876" spans="14:31" x14ac:dyDescent="0.3">
      <c r="N3876"/>
      <c r="O3876"/>
      <c r="AD3876"/>
      <c r="AE3876"/>
    </row>
    <row r="3877" spans="14:31" x14ac:dyDescent="0.3">
      <c r="N3877"/>
      <c r="O3877"/>
      <c r="AD3877"/>
      <c r="AE3877"/>
    </row>
    <row r="3878" spans="14:31" x14ac:dyDescent="0.3">
      <c r="N3878"/>
      <c r="O3878"/>
      <c r="AD3878"/>
      <c r="AE3878"/>
    </row>
    <row r="3879" spans="14:31" x14ac:dyDescent="0.3">
      <c r="N3879"/>
      <c r="O3879"/>
      <c r="AD3879"/>
      <c r="AE3879"/>
    </row>
    <row r="3880" spans="14:31" x14ac:dyDescent="0.3">
      <c r="N3880"/>
      <c r="O3880"/>
      <c r="AD3880"/>
      <c r="AE3880"/>
    </row>
    <row r="3881" spans="14:31" x14ac:dyDescent="0.3">
      <c r="N3881"/>
      <c r="O3881"/>
      <c r="AD3881"/>
      <c r="AE3881"/>
    </row>
    <row r="3882" spans="14:31" x14ac:dyDescent="0.3">
      <c r="N3882"/>
      <c r="O3882"/>
      <c r="AD3882"/>
      <c r="AE3882"/>
    </row>
    <row r="3883" spans="14:31" x14ac:dyDescent="0.3">
      <c r="N3883"/>
      <c r="O3883"/>
      <c r="AD3883"/>
      <c r="AE3883"/>
    </row>
    <row r="3884" spans="14:31" x14ac:dyDescent="0.3">
      <c r="N3884"/>
      <c r="O3884"/>
      <c r="AD3884"/>
      <c r="AE3884"/>
    </row>
    <row r="3885" spans="14:31" x14ac:dyDescent="0.3">
      <c r="N3885"/>
      <c r="O3885"/>
      <c r="AD3885"/>
      <c r="AE3885"/>
    </row>
    <row r="3886" spans="14:31" x14ac:dyDescent="0.3">
      <c r="N3886"/>
      <c r="O3886"/>
      <c r="AD3886"/>
      <c r="AE3886"/>
    </row>
    <row r="3887" spans="14:31" x14ac:dyDescent="0.3">
      <c r="N3887"/>
      <c r="O3887"/>
      <c r="AD3887"/>
      <c r="AE3887"/>
    </row>
    <row r="3888" spans="14:31" x14ac:dyDescent="0.3">
      <c r="N3888"/>
      <c r="O3888"/>
      <c r="AD3888"/>
      <c r="AE3888"/>
    </row>
    <row r="3889" spans="14:31" x14ac:dyDescent="0.3">
      <c r="N3889"/>
      <c r="O3889"/>
      <c r="AD3889"/>
      <c r="AE3889"/>
    </row>
    <row r="3890" spans="14:31" x14ac:dyDescent="0.3">
      <c r="N3890"/>
      <c r="O3890"/>
      <c r="AD3890"/>
      <c r="AE3890"/>
    </row>
    <row r="3891" spans="14:31" x14ac:dyDescent="0.3">
      <c r="N3891"/>
      <c r="O3891"/>
      <c r="AD3891"/>
      <c r="AE3891"/>
    </row>
    <row r="3892" spans="14:31" x14ac:dyDescent="0.3">
      <c r="N3892"/>
      <c r="O3892"/>
      <c r="AD3892"/>
      <c r="AE3892"/>
    </row>
    <row r="3893" spans="14:31" x14ac:dyDescent="0.3">
      <c r="N3893"/>
      <c r="O3893"/>
      <c r="AD3893"/>
      <c r="AE3893"/>
    </row>
    <row r="3894" spans="14:31" x14ac:dyDescent="0.3">
      <c r="N3894"/>
      <c r="O3894"/>
      <c r="AD3894"/>
      <c r="AE3894"/>
    </row>
    <row r="3895" spans="14:31" x14ac:dyDescent="0.3">
      <c r="N3895"/>
      <c r="O3895"/>
      <c r="AD3895"/>
      <c r="AE3895"/>
    </row>
    <row r="3896" spans="14:31" x14ac:dyDescent="0.3">
      <c r="N3896"/>
      <c r="O3896"/>
      <c r="AD3896"/>
      <c r="AE3896"/>
    </row>
    <row r="3897" spans="14:31" x14ac:dyDescent="0.3">
      <c r="N3897"/>
      <c r="O3897"/>
      <c r="AD3897"/>
      <c r="AE3897"/>
    </row>
    <row r="3898" spans="14:31" x14ac:dyDescent="0.3">
      <c r="N3898"/>
      <c r="O3898"/>
      <c r="AD3898"/>
      <c r="AE3898"/>
    </row>
    <row r="3899" spans="14:31" x14ac:dyDescent="0.3">
      <c r="N3899"/>
      <c r="O3899"/>
      <c r="AD3899"/>
      <c r="AE3899"/>
    </row>
    <row r="3900" spans="14:31" x14ac:dyDescent="0.3">
      <c r="N3900"/>
      <c r="O3900"/>
      <c r="AD3900"/>
      <c r="AE3900"/>
    </row>
    <row r="3901" spans="14:31" x14ac:dyDescent="0.3">
      <c r="N3901"/>
      <c r="O3901"/>
      <c r="AD3901"/>
      <c r="AE3901"/>
    </row>
    <row r="3902" spans="14:31" x14ac:dyDescent="0.3">
      <c r="N3902"/>
      <c r="O3902"/>
      <c r="AD3902"/>
      <c r="AE3902"/>
    </row>
    <row r="3903" spans="14:31" x14ac:dyDescent="0.3">
      <c r="N3903"/>
      <c r="O3903"/>
      <c r="AD3903"/>
      <c r="AE3903"/>
    </row>
    <row r="3904" spans="14:31" x14ac:dyDescent="0.3">
      <c r="N3904"/>
      <c r="O3904"/>
      <c r="AD3904"/>
      <c r="AE3904"/>
    </row>
    <row r="3905" spans="14:31" x14ac:dyDescent="0.3">
      <c r="N3905"/>
      <c r="O3905"/>
      <c r="AD3905"/>
      <c r="AE3905"/>
    </row>
    <row r="3906" spans="14:31" x14ac:dyDescent="0.3">
      <c r="N3906"/>
      <c r="O3906"/>
      <c r="AD3906"/>
      <c r="AE3906"/>
    </row>
    <row r="3907" spans="14:31" x14ac:dyDescent="0.3">
      <c r="N3907"/>
      <c r="O3907"/>
      <c r="AD3907"/>
      <c r="AE3907"/>
    </row>
    <row r="3908" spans="14:31" x14ac:dyDescent="0.3">
      <c r="N3908"/>
      <c r="O3908"/>
      <c r="AD3908"/>
      <c r="AE3908"/>
    </row>
    <row r="3909" spans="14:31" x14ac:dyDescent="0.3">
      <c r="N3909"/>
      <c r="O3909"/>
      <c r="AD3909"/>
      <c r="AE3909"/>
    </row>
    <row r="3910" spans="14:31" x14ac:dyDescent="0.3">
      <c r="N3910"/>
      <c r="O3910"/>
      <c r="AD3910"/>
      <c r="AE3910"/>
    </row>
    <row r="3911" spans="14:31" x14ac:dyDescent="0.3">
      <c r="N3911"/>
      <c r="O3911"/>
      <c r="AD3911"/>
      <c r="AE3911"/>
    </row>
    <row r="3912" spans="14:31" x14ac:dyDescent="0.3">
      <c r="N3912"/>
      <c r="O3912"/>
      <c r="AD3912"/>
      <c r="AE3912"/>
    </row>
    <row r="3913" spans="14:31" x14ac:dyDescent="0.3">
      <c r="N3913"/>
      <c r="O3913"/>
      <c r="AD3913"/>
      <c r="AE3913"/>
    </row>
    <row r="3914" spans="14:31" x14ac:dyDescent="0.3">
      <c r="N3914"/>
      <c r="O3914"/>
      <c r="AD3914"/>
      <c r="AE3914"/>
    </row>
    <row r="3915" spans="14:31" x14ac:dyDescent="0.3">
      <c r="N3915"/>
      <c r="O3915"/>
      <c r="AD3915"/>
      <c r="AE3915"/>
    </row>
    <row r="3916" spans="14:31" x14ac:dyDescent="0.3">
      <c r="N3916"/>
      <c r="O3916"/>
      <c r="AD3916"/>
      <c r="AE3916"/>
    </row>
    <row r="3917" spans="14:31" x14ac:dyDescent="0.3">
      <c r="N3917"/>
      <c r="O3917"/>
      <c r="AD3917"/>
      <c r="AE3917"/>
    </row>
    <row r="3918" spans="14:31" x14ac:dyDescent="0.3">
      <c r="N3918"/>
      <c r="O3918"/>
      <c r="AD3918"/>
      <c r="AE3918"/>
    </row>
    <row r="3919" spans="14:31" x14ac:dyDescent="0.3">
      <c r="N3919"/>
      <c r="O3919"/>
      <c r="AD3919"/>
      <c r="AE3919"/>
    </row>
    <row r="3920" spans="14:31" x14ac:dyDescent="0.3">
      <c r="N3920"/>
      <c r="O3920"/>
      <c r="AD3920"/>
      <c r="AE3920"/>
    </row>
    <row r="3921" spans="14:31" x14ac:dyDescent="0.3">
      <c r="N3921"/>
      <c r="O3921"/>
      <c r="AD3921"/>
      <c r="AE3921"/>
    </row>
    <row r="3922" spans="14:31" x14ac:dyDescent="0.3">
      <c r="N3922"/>
      <c r="O3922"/>
      <c r="AD3922"/>
      <c r="AE3922"/>
    </row>
    <row r="3923" spans="14:31" x14ac:dyDescent="0.3">
      <c r="N3923"/>
      <c r="O3923"/>
      <c r="AD3923"/>
      <c r="AE3923"/>
    </row>
    <row r="3924" spans="14:31" x14ac:dyDescent="0.3">
      <c r="N3924"/>
      <c r="O3924"/>
      <c r="AD3924"/>
      <c r="AE3924"/>
    </row>
    <row r="3925" spans="14:31" x14ac:dyDescent="0.3">
      <c r="N3925"/>
      <c r="O3925"/>
      <c r="AD3925"/>
      <c r="AE3925"/>
    </row>
    <row r="3926" spans="14:31" x14ac:dyDescent="0.3">
      <c r="N3926"/>
      <c r="O3926"/>
      <c r="AD3926"/>
      <c r="AE3926"/>
    </row>
    <row r="3927" spans="14:31" x14ac:dyDescent="0.3">
      <c r="N3927"/>
      <c r="O3927"/>
      <c r="AD3927"/>
      <c r="AE3927"/>
    </row>
    <row r="3928" spans="14:31" x14ac:dyDescent="0.3">
      <c r="N3928"/>
      <c r="O3928"/>
      <c r="AD3928"/>
      <c r="AE3928"/>
    </row>
    <row r="3929" spans="14:31" x14ac:dyDescent="0.3">
      <c r="N3929"/>
      <c r="O3929"/>
      <c r="AD3929"/>
      <c r="AE3929"/>
    </row>
    <row r="3930" spans="14:31" x14ac:dyDescent="0.3">
      <c r="N3930"/>
      <c r="O3930"/>
      <c r="AD3930"/>
      <c r="AE3930"/>
    </row>
    <row r="3931" spans="14:31" x14ac:dyDescent="0.3">
      <c r="N3931"/>
      <c r="O3931"/>
      <c r="AD3931"/>
      <c r="AE3931"/>
    </row>
    <row r="3932" spans="14:31" x14ac:dyDescent="0.3">
      <c r="N3932"/>
      <c r="O3932"/>
      <c r="AD3932"/>
      <c r="AE3932"/>
    </row>
    <row r="3933" spans="14:31" x14ac:dyDescent="0.3">
      <c r="N3933"/>
      <c r="O3933"/>
      <c r="AD3933"/>
      <c r="AE3933"/>
    </row>
    <row r="3934" spans="14:31" x14ac:dyDescent="0.3">
      <c r="N3934"/>
      <c r="O3934"/>
      <c r="AD3934"/>
      <c r="AE3934"/>
    </row>
    <row r="3935" spans="14:31" x14ac:dyDescent="0.3">
      <c r="N3935"/>
      <c r="O3935"/>
      <c r="AD3935"/>
      <c r="AE3935"/>
    </row>
    <row r="3936" spans="14:31" x14ac:dyDescent="0.3">
      <c r="N3936"/>
      <c r="O3936"/>
      <c r="AD3936"/>
      <c r="AE3936"/>
    </row>
    <row r="3937" spans="14:31" x14ac:dyDescent="0.3">
      <c r="N3937"/>
      <c r="O3937"/>
      <c r="AD3937"/>
      <c r="AE3937"/>
    </row>
    <row r="3938" spans="14:31" x14ac:dyDescent="0.3">
      <c r="N3938"/>
      <c r="O3938"/>
      <c r="AD3938"/>
      <c r="AE3938"/>
    </row>
    <row r="3939" spans="14:31" x14ac:dyDescent="0.3">
      <c r="N3939"/>
      <c r="O3939"/>
      <c r="AD3939"/>
      <c r="AE3939"/>
    </row>
    <row r="3940" spans="14:31" x14ac:dyDescent="0.3">
      <c r="N3940"/>
      <c r="O3940"/>
      <c r="AD3940"/>
      <c r="AE3940"/>
    </row>
    <row r="3941" spans="14:31" x14ac:dyDescent="0.3">
      <c r="N3941"/>
      <c r="O3941"/>
      <c r="AD3941"/>
      <c r="AE3941"/>
    </row>
    <row r="3942" spans="14:31" x14ac:dyDescent="0.3">
      <c r="N3942"/>
      <c r="O3942"/>
      <c r="AD3942"/>
      <c r="AE3942"/>
    </row>
    <row r="3943" spans="14:31" x14ac:dyDescent="0.3">
      <c r="N3943"/>
      <c r="O3943"/>
      <c r="AD3943"/>
      <c r="AE3943"/>
    </row>
    <row r="3944" spans="14:31" x14ac:dyDescent="0.3">
      <c r="N3944"/>
      <c r="O3944"/>
      <c r="AD3944"/>
      <c r="AE3944"/>
    </row>
    <row r="3945" spans="14:31" x14ac:dyDescent="0.3">
      <c r="N3945"/>
      <c r="O3945"/>
      <c r="AD3945"/>
      <c r="AE3945"/>
    </row>
    <row r="3946" spans="14:31" x14ac:dyDescent="0.3">
      <c r="N3946"/>
      <c r="O3946"/>
      <c r="AD3946"/>
      <c r="AE3946"/>
    </row>
    <row r="3947" spans="14:31" x14ac:dyDescent="0.3">
      <c r="N3947"/>
      <c r="O3947"/>
      <c r="AD3947"/>
      <c r="AE3947"/>
    </row>
    <row r="3948" spans="14:31" x14ac:dyDescent="0.3">
      <c r="N3948"/>
      <c r="O3948"/>
      <c r="AD3948"/>
      <c r="AE3948"/>
    </row>
    <row r="3949" spans="14:31" x14ac:dyDescent="0.3">
      <c r="N3949"/>
      <c r="O3949"/>
      <c r="AD3949"/>
      <c r="AE3949"/>
    </row>
    <row r="3950" spans="14:31" x14ac:dyDescent="0.3">
      <c r="N3950"/>
      <c r="O3950"/>
      <c r="AD3950"/>
      <c r="AE3950"/>
    </row>
    <row r="3951" spans="14:31" x14ac:dyDescent="0.3">
      <c r="N3951"/>
      <c r="O3951"/>
      <c r="AD3951"/>
      <c r="AE3951"/>
    </row>
    <row r="3952" spans="14:31" x14ac:dyDescent="0.3">
      <c r="N3952"/>
      <c r="O3952"/>
      <c r="AD3952"/>
      <c r="AE3952"/>
    </row>
    <row r="3953" spans="14:31" x14ac:dyDescent="0.3">
      <c r="N3953"/>
      <c r="O3953"/>
      <c r="AD3953"/>
      <c r="AE3953"/>
    </row>
    <row r="3954" spans="14:31" x14ac:dyDescent="0.3">
      <c r="N3954"/>
      <c r="O3954"/>
      <c r="AD3954"/>
      <c r="AE3954"/>
    </row>
    <row r="3955" spans="14:31" x14ac:dyDescent="0.3">
      <c r="N3955"/>
      <c r="O3955"/>
      <c r="AD3955"/>
      <c r="AE3955"/>
    </row>
    <row r="3956" spans="14:31" x14ac:dyDescent="0.3">
      <c r="N3956"/>
      <c r="O3956"/>
      <c r="AD3956"/>
      <c r="AE3956"/>
    </row>
    <row r="3957" spans="14:31" x14ac:dyDescent="0.3">
      <c r="N3957"/>
      <c r="O3957"/>
      <c r="AD3957"/>
      <c r="AE3957"/>
    </row>
    <row r="3958" spans="14:31" x14ac:dyDescent="0.3">
      <c r="N3958"/>
      <c r="O3958"/>
      <c r="AD3958"/>
      <c r="AE3958"/>
    </row>
    <row r="3959" spans="14:31" x14ac:dyDescent="0.3">
      <c r="N3959"/>
      <c r="O3959"/>
      <c r="AD3959"/>
      <c r="AE3959"/>
    </row>
    <row r="3960" spans="14:31" x14ac:dyDescent="0.3">
      <c r="N3960"/>
      <c r="O3960"/>
      <c r="AD3960"/>
      <c r="AE3960"/>
    </row>
    <row r="3961" spans="14:31" x14ac:dyDescent="0.3">
      <c r="N3961"/>
      <c r="O3961"/>
      <c r="AD3961"/>
      <c r="AE3961"/>
    </row>
    <row r="3962" spans="14:31" x14ac:dyDescent="0.3">
      <c r="N3962"/>
      <c r="O3962"/>
      <c r="AD3962"/>
      <c r="AE3962"/>
    </row>
    <row r="3963" spans="14:31" x14ac:dyDescent="0.3">
      <c r="N3963"/>
      <c r="O3963"/>
      <c r="AD3963"/>
      <c r="AE3963"/>
    </row>
    <row r="3964" spans="14:31" x14ac:dyDescent="0.3">
      <c r="N3964"/>
      <c r="O3964"/>
      <c r="AD3964"/>
      <c r="AE3964"/>
    </row>
    <row r="3965" spans="14:31" x14ac:dyDescent="0.3">
      <c r="N3965"/>
      <c r="O3965"/>
      <c r="AD3965"/>
      <c r="AE3965"/>
    </row>
    <row r="3966" spans="14:31" x14ac:dyDescent="0.3">
      <c r="N3966"/>
      <c r="O3966"/>
      <c r="AD3966"/>
      <c r="AE3966"/>
    </row>
    <row r="3967" spans="14:31" x14ac:dyDescent="0.3">
      <c r="N3967"/>
      <c r="O3967"/>
      <c r="AD3967"/>
      <c r="AE3967"/>
    </row>
    <row r="3968" spans="14:31" x14ac:dyDescent="0.3">
      <c r="N3968"/>
      <c r="O3968"/>
      <c r="AD3968"/>
      <c r="AE3968"/>
    </row>
    <row r="3969" spans="14:31" x14ac:dyDescent="0.3">
      <c r="N3969"/>
      <c r="O3969"/>
      <c r="AD3969"/>
      <c r="AE3969"/>
    </row>
    <row r="3970" spans="14:31" x14ac:dyDescent="0.3">
      <c r="N3970"/>
      <c r="O3970"/>
      <c r="AD3970"/>
      <c r="AE3970"/>
    </row>
    <row r="3971" spans="14:31" x14ac:dyDescent="0.3">
      <c r="N3971"/>
      <c r="O3971"/>
      <c r="AD3971"/>
      <c r="AE3971"/>
    </row>
    <row r="3972" spans="14:31" x14ac:dyDescent="0.3">
      <c r="N3972"/>
      <c r="O3972"/>
      <c r="AD3972"/>
      <c r="AE3972"/>
    </row>
    <row r="3973" spans="14:31" x14ac:dyDescent="0.3">
      <c r="N3973"/>
      <c r="O3973"/>
      <c r="AD3973"/>
      <c r="AE3973"/>
    </row>
    <row r="3974" spans="14:31" x14ac:dyDescent="0.3">
      <c r="N3974"/>
      <c r="O3974"/>
      <c r="AD3974"/>
      <c r="AE3974"/>
    </row>
    <row r="3975" spans="14:31" x14ac:dyDescent="0.3">
      <c r="N3975"/>
      <c r="O3975"/>
      <c r="AD3975"/>
      <c r="AE3975"/>
    </row>
    <row r="3976" spans="14:31" x14ac:dyDescent="0.3">
      <c r="N3976"/>
      <c r="O3976"/>
      <c r="AD3976"/>
      <c r="AE3976"/>
    </row>
    <row r="3977" spans="14:31" x14ac:dyDescent="0.3">
      <c r="N3977"/>
      <c r="O3977"/>
      <c r="AD3977"/>
      <c r="AE3977"/>
    </row>
    <row r="3978" spans="14:31" x14ac:dyDescent="0.3">
      <c r="N3978"/>
      <c r="O3978"/>
      <c r="AD3978"/>
      <c r="AE3978"/>
    </row>
    <row r="3979" spans="14:31" x14ac:dyDescent="0.3">
      <c r="N3979"/>
      <c r="O3979"/>
      <c r="AD3979"/>
      <c r="AE3979"/>
    </row>
    <row r="3980" spans="14:31" x14ac:dyDescent="0.3">
      <c r="N3980"/>
      <c r="O3980"/>
      <c r="AD3980"/>
      <c r="AE3980"/>
    </row>
    <row r="3981" spans="14:31" x14ac:dyDescent="0.3">
      <c r="N3981"/>
      <c r="O3981"/>
      <c r="AD3981"/>
      <c r="AE3981"/>
    </row>
    <row r="3982" spans="14:31" x14ac:dyDescent="0.3">
      <c r="N3982"/>
      <c r="O3982"/>
      <c r="AD3982"/>
      <c r="AE3982"/>
    </row>
    <row r="3983" spans="14:31" x14ac:dyDescent="0.3">
      <c r="N3983"/>
      <c r="O3983"/>
      <c r="AD3983"/>
      <c r="AE3983"/>
    </row>
    <row r="3984" spans="14:31" x14ac:dyDescent="0.3">
      <c r="N3984"/>
      <c r="O3984"/>
      <c r="AD3984"/>
      <c r="AE3984"/>
    </row>
    <row r="3985" spans="14:31" x14ac:dyDescent="0.3">
      <c r="N3985"/>
      <c r="O3985"/>
      <c r="AD3985"/>
      <c r="AE3985"/>
    </row>
    <row r="3986" spans="14:31" x14ac:dyDescent="0.3">
      <c r="N3986"/>
      <c r="O3986"/>
      <c r="AD3986"/>
      <c r="AE3986"/>
    </row>
    <row r="3987" spans="14:31" x14ac:dyDescent="0.3">
      <c r="N3987"/>
      <c r="O3987"/>
      <c r="AD3987"/>
      <c r="AE3987"/>
    </row>
    <row r="3988" spans="14:31" x14ac:dyDescent="0.3">
      <c r="N3988"/>
      <c r="O3988"/>
      <c r="AD3988"/>
      <c r="AE3988"/>
    </row>
    <row r="3989" spans="14:31" x14ac:dyDescent="0.3">
      <c r="N3989"/>
      <c r="O3989"/>
      <c r="AD3989"/>
      <c r="AE3989"/>
    </row>
    <row r="3990" spans="14:31" x14ac:dyDescent="0.3">
      <c r="N3990"/>
      <c r="O3990"/>
      <c r="AD3990"/>
      <c r="AE3990"/>
    </row>
    <row r="3991" spans="14:31" x14ac:dyDescent="0.3">
      <c r="N3991"/>
      <c r="O3991"/>
      <c r="AD3991"/>
      <c r="AE3991"/>
    </row>
    <row r="3992" spans="14:31" x14ac:dyDescent="0.3">
      <c r="N3992"/>
      <c r="O3992"/>
      <c r="AD3992"/>
      <c r="AE3992"/>
    </row>
    <row r="3993" spans="14:31" x14ac:dyDescent="0.3">
      <c r="N3993"/>
      <c r="O3993"/>
      <c r="AD3993"/>
      <c r="AE3993"/>
    </row>
    <row r="3994" spans="14:31" x14ac:dyDescent="0.3">
      <c r="N3994"/>
      <c r="O3994"/>
      <c r="AD3994"/>
      <c r="AE3994"/>
    </row>
    <row r="3995" spans="14:31" x14ac:dyDescent="0.3">
      <c r="N3995"/>
      <c r="O3995"/>
      <c r="AD3995"/>
      <c r="AE3995"/>
    </row>
    <row r="3996" spans="14:31" x14ac:dyDescent="0.3">
      <c r="N3996"/>
      <c r="O3996"/>
      <c r="AD3996"/>
      <c r="AE3996"/>
    </row>
    <row r="3997" spans="14:31" x14ac:dyDescent="0.3">
      <c r="N3997"/>
      <c r="O3997"/>
      <c r="AD3997"/>
      <c r="AE3997"/>
    </row>
    <row r="3998" spans="14:31" x14ac:dyDescent="0.3">
      <c r="N3998"/>
      <c r="O3998"/>
      <c r="AD3998"/>
      <c r="AE3998"/>
    </row>
    <row r="3999" spans="14:31" x14ac:dyDescent="0.3">
      <c r="N3999"/>
      <c r="O3999"/>
      <c r="AD3999"/>
      <c r="AE3999"/>
    </row>
    <row r="4000" spans="14:31" x14ac:dyDescent="0.3">
      <c r="N4000"/>
      <c r="O4000"/>
      <c r="AD4000"/>
      <c r="AE4000"/>
    </row>
    <row r="4001" spans="14:31" x14ac:dyDescent="0.3">
      <c r="N4001"/>
      <c r="O4001"/>
      <c r="AD4001"/>
      <c r="AE4001"/>
    </row>
    <row r="4002" spans="14:31" x14ac:dyDescent="0.3">
      <c r="N4002"/>
      <c r="O4002"/>
      <c r="AD4002"/>
      <c r="AE4002"/>
    </row>
    <row r="4003" spans="14:31" x14ac:dyDescent="0.3">
      <c r="N4003"/>
      <c r="O4003"/>
      <c r="AD4003"/>
      <c r="AE4003"/>
    </row>
    <row r="4004" spans="14:31" x14ac:dyDescent="0.3">
      <c r="N4004"/>
      <c r="O4004"/>
      <c r="AD4004"/>
      <c r="AE4004"/>
    </row>
    <row r="4005" spans="14:31" x14ac:dyDescent="0.3">
      <c r="N4005"/>
      <c r="O4005"/>
      <c r="AD4005"/>
      <c r="AE4005"/>
    </row>
    <row r="4006" spans="14:31" x14ac:dyDescent="0.3">
      <c r="N4006"/>
      <c r="O4006"/>
      <c r="AD4006"/>
      <c r="AE4006"/>
    </row>
    <row r="4007" spans="14:31" x14ac:dyDescent="0.3">
      <c r="N4007"/>
      <c r="O4007"/>
      <c r="AD4007"/>
      <c r="AE4007"/>
    </row>
    <row r="4008" spans="14:31" x14ac:dyDescent="0.3">
      <c r="N4008"/>
      <c r="O4008"/>
      <c r="AD4008"/>
      <c r="AE4008"/>
    </row>
    <row r="4009" spans="14:31" x14ac:dyDescent="0.3">
      <c r="N4009"/>
      <c r="O4009"/>
      <c r="AD4009"/>
      <c r="AE4009"/>
    </row>
    <row r="4010" spans="14:31" x14ac:dyDescent="0.3">
      <c r="N4010"/>
      <c r="O4010"/>
      <c r="AD4010"/>
      <c r="AE4010"/>
    </row>
    <row r="4011" spans="14:31" x14ac:dyDescent="0.3">
      <c r="N4011"/>
      <c r="O4011"/>
      <c r="AD4011"/>
      <c r="AE4011"/>
    </row>
    <row r="4012" spans="14:31" x14ac:dyDescent="0.3">
      <c r="N4012"/>
      <c r="O4012"/>
      <c r="AD4012"/>
      <c r="AE4012"/>
    </row>
    <row r="4013" spans="14:31" x14ac:dyDescent="0.3">
      <c r="N4013"/>
      <c r="O4013"/>
      <c r="AD4013"/>
      <c r="AE4013"/>
    </row>
    <row r="4014" spans="14:31" x14ac:dyDescent="0.3">
      <c r="N4014"/>
      <c r="O4014"/>
      <c r="AD4014"/>
      <c r="AE4014"/>
    </row>
    <row r="4015" spans="14:31" x14ac:dyDescent="0.3">
      <c r="N4015"/>
      <c r="O4015"/>
      <c r="AD4015"/>
      <c r="AE4015"/>
    </row>
    <row r="4016" spans="14:31" x14ac:dyDescent="0.3">
      <c r="N4016"/>
      <c r="O4016"/>
      <c r="AD4016"/>
      <c r="AE4016"/>
    </row>
    <row r="4017" spans="14:31" x14ac:dyDescent="0.3">
      <c r="N4017"/>
      <c r="O4017"/>
      <c r="AD4017"/>
      <c r="AE4017"/>
    </row>
    <row r="4018" spans="14:31" x14ac:dyDescent="0.3">
      <c r="N4018"/>
      <c r="O4018"/>
      <c r="AD4018"/>
      <c r="AE4018"/>
    </row>
    <row r="4019" spans="14:31" x14ac:dyDescent="0.3">
      <c r="N4019"/>
      <c r="O4019"/>
      <c r="AD4019"/>
      <c r="AE4019"/>
    </row>
    <row r="4020" spans="14:31" x14ac:dyDescent="0.3">
      <c r="N4020"/>
      <c r="O4020"/>
      <c r="AD4020"/>
      <c r="AE4020"/>
    </row>
    <row r="4021" spans="14:31" x14ac:dyDescent="0.3">
      <c r="N4021"/>
      <c r="O4021"/>
      <c r="AD4021"/>
      <c r="AE4021"/>
    </row>
    <row r="4022" spans="14:31" x14ac:dyDescent="0.3">
      <c r="N4022"/>
      <c r="O4022"/>
      <c r="AD4022"/>
      <c r="AE4022"/>
    </row>
    <row r="4023" spans="14:31" x14ac:dyDescent="0.3">
      <c r="N4023"/>
      <c r="O4023"/>
      <c r="AD4023"/>
      <c r="AE4023"/>
    </row>
    <row r="4024" spans="14:31" x14ac:dyDescent="0.3">
      <c r="N4024"/>
      <c r="O4024"/>
      <c r="AD4024"/>
      <c r="AE4024"/>
    </row>
    <row r="4025" spans="14:31" x14ac:dyDescent="0.3">
      <c r="N4025"/>
      <c r="O4025"/>
      <c r="AD4025"/>
      <c r="AE4025"/>
    </row>
    <row r="4026" spans="14:31" x14ac:dyDescent="0.3">
      <c r="N4026"/>
      <c r="O4026"/>
      <c r="AD4026"/>
      <c r="AE4026"/>
    </row>
    <row r="4027" spans="14:31" x14ac:dyDescent="0.3">
      <c r="N4027"/>
      <c r="O4027"/>
      <c r="AD4027"/>
      <c r="AE4027"/>
    </row>
    <row r="4028" spans="14:31" x14ac:dyDescent="0.3">
      <c r="N4028"/>
      <c r="O4028"/>
      <c r="AD4028"/>
      <c r="AE4028"/>
    </row>
    <row r="4029" spans="14:31" x14ac:dyDescent="0.3">
      <c r="N4029"/>
      <c r="O4029"/>
      <c r="AD4029"/>
      <c r="AE4029"/>
    </row>
    <row r="4030" spans="14:31" x14ac:dyDescent="0.3">
      <c r="N4030"/>
      <c r="O4030"/>
      <c r="AD4030"/>
      <c r="AE4030"/>
    </row>
    <row r="4031" spans="14:31" x14ac:dyDescent="0.3">
      <c r="N4031"/>
      <c r="O4031"/>
      <c r="AD4031"/>
      <c r="AE4031"/>
    </row>
    <row r="4032" spans="14:31" x14ac:dyDescent="0.3">
      <c r="N4032"/>
      <c r="O4032"/>
      <c r="AD4032"/>
      <c r="AE4032"/>
    </row>
    <row r="4033" spans="14:31" x14ac:dyDescent="0.3">
      <c r="N4033"/>
      <c r="O4033"/>
      <c r="AD4033"/>
      <c r="AE4033"/>
    </row>
    <row r="4034" spans="14:31" x14ac:dyDescent="0.3">
      <c r="N4034"/>
      <c r="O4034"/>
      <c r="AD4034"/>
      <c r="AE4034"/>
    </row>
    <row r="4035" spans="14:31" x14ac:dyDescent="0.3">
      <c r="N4035"/>
      <c r="O4035"/>
      <c r="AD4035"/>
      <c r="AE4035"/>
    </row>
    <row r="4036" spans="14:31" x14ac:dyDescent="0.3">
      <c r="N4036"/>
      <c r="O4036"/>
      <c r="AD4036"/>
      <c r="AE4036"/>
    </row>
    <row r="4037" spans="14:31" x14ac:dyDescent="0.3">
      <c r="N4037"/>
      <c r="O4037"/>
      <c r="AD4037"/>
      <c r="AE4037"/>
    </row>
    <row r="4038" spans="14:31" x14ac:dyDescent="0.3">
      <c r="N4038"/>
      <c r="O4038"/>
      <c r="AD4038"/>
      <c r="AE4038"/>
    </row>
    <row r="4039" spans="14:31" x14ac:dyDescent="0.3">
      <c r="N4039"/>
      <c r="O4039"/>
      <c r="AD4039"/>
      <c r="AE4039"/>
    </row>
    <row r="4040" spans="14:31" x14ac:dyDescent="0.3">
      <c r="N4040"/>
      <c r="O4040"/>
      <c r="AD4040"/>
      <c r="AE4040"/>
    </row>
    <row r="4041" spans="14:31" x14ac:dyDescent="0.3">
      <c r="N4041"/>
      <c r="O4041"/>
      <c r="AD4041"/>
      <c r="AE4041"/>
    </row>
    <row r="4042" spans="14:31" x14ac:dyDescent="0.3">
      <c r="N4042"/>
      <c r="O4042"/>
      <c r="AD4042"/>
      <c r="AE4042"/>
    </row>
    <row r="4043" spans="14:31" x14ac:dyDescent="0.3">
      <c r="N4043"/>
      <c r="O4043"/>
      <c r="AD4043"/>
      <c r="AE4043"/>
    </row>
    <row r="4044" spans="14:31" x14ac:dyDescent="0.3">
      <c r="N4044"/>
      <c r="O4044"/>
      <c r="AD4044"/>
      <c r="AE4044"/>
    </row>
    <row r="4045" spans="14:31" x14ac:dyDescent="0.3">
      <c r="N4045"/>
      <c r="O4045"/>
      <c r="AD4045"/>
      <c r="AE4045"/>
    </row>
    <row r="4046" spans="14:31" x14ac:dyDescent="0.3">
      <c r="N4046"/>
      <c r="O4046"/>
      <c r="AD4046"/>
      <c r="AE4046"/>
    </row>
    <row r="4047" spans="14:31" x14ac:dyDescent="0.3">
      <c r="N4047"/>
      <c r="O4047"/>
      <c r="AD4047"/>
      <c r="AE4047"/>
    </row>
    <row r="4048" spans="14:31" x14ac:dyDescent="0.3">
      <c r="N4048"/>
      <c r="O4048"/>
      <c r="AD4048"/>
      <c r="AE4048"/>
    </row>
    <row r="4049" spans="14:31" x14ac:dyDescent="0.3">
      <c r="N4049"/>
      <c r="O4049"/>
      <c r="AD4049"/>
      <c r="AE4049"/>
    </row>
    <row r="4050" spans="14:31" x14ac:dyDescent="0.3">
      <c r="N4050"/>
      <c r="O4050"/>
      <c r="AD4050"/>
      <c r="AE4050"/>
    </row>
    <row r="4051" spans="14:31" x14ac:dyDescent="0.3">
      <c r="N4051"/>
      <c r="O4051"/>
      <c r="AD4051"/>
      <c r="AE4051"/>
    </row>
    <row r="4052" spans="14:31" x14ac:dyDescent="0.3">
      <c r="N4052"/>
      <c r="O4052"/>
      <c r="AD4052"/>
      <c r="AE4052"/>
    </row>
    <row r="4053" spans="14:31" x14ac:dyDescent="0.3">
      <c r="N4053"/>
      <c r="O4053"/>
      <c r="AD4053"/>
      <c r="AE4053"/>
    </row>
    <row r="4054" spans="14:31" x14ac:dyDescent="0.3">
      <c r="N4054"/>
      <c r="O4054"/>
      <c r="AD4054"/>
      <c r="AE4054"/>
    </row>
    <row r="4055" spans="14:31" x14ac:dyDescent="0.3">
      <c r="N4055"/>
      <c r="O4055"/>
      <c r="AD4055"/>
      <c r="AE4055"/>
    </row>
    <row r="4056" spans="14:31" x14ac:dyDescent="0.3">
      <c r="N4056"/>
      <c r="O4056"/>
      <c r="AD4056"/>
      <c r="AE4056"/>
    </row>
    <row r="4057" spans="14:31" x14ac:dyDescent="0.3">
      <c r="N4057"/>
      <c r="O4057"/>
      <c r="AD4057"/>
      <c r="AE4057"/>
    </row>
    <row r="4058" spans="14:31" x14ac:dyDescent="0.3">
      <c r="N4058"/>
      <c r="O4058"/>
      <c r="AD4058"/>
      <c r="AE4058"/>
    </row>
    <row r="4059" spans="14:31" x14ac:dyDescent="0.3">
      <c r="N4059"/>
      <c r="O4059"/>
      <c r="AD4059"/>
      <c r="AE4059"/>
    </row>
    <row r="4060" spans="14:31" x14ac:dyDescent="0.3">
      <c r="N4060"/>
      <c r="O4060"/>
      <c r="AD4060"/>
      <c r="AE4060"/>
    </row>
    <row r="4061" spans="14:31" x14ac:dyDescent="0.3">
      <c r="N4061"/>
      <c r="O4061"/>
      <c r="AD4061"/>
      <c r="AE4061"/>
    </row>
    <row r="4062" spans="14:31" x14ac:dyDescent="0.3">
      <c r="N4062"/>
      <c r="O4062"/>
      <c r="AD4062"/>
      <c r="AE4062"/>
    </row>
    <row r="4063" spans="14:31" x14ac:dyDescent="0.3">
      <c r="N4063"/>
      <c r="O4063"/>
      <c r="AD4063"/>
      <c r="AE4063"/>
    </row>
    <row r="4064" spans="14:31" x14ac:dyDescent="0.3">
      <c r="N4064"/>
      <c r="O4064"/>
      <c r="AD4064"/>
      <c r="AE4064"/>
    </row>
    <row r="4065" spans="14:31" x14ac:dyDescent="0.3">
      <c r="N4065"/>
      <c r="O4065"/>
      <c r="AD4065"/>
      <c r="AE4065"/>
    </row>
    <row r="4066" spans="14:31" x14ac:dyDescent="0.3">
      <c r="N4066"/>
      <c r="O4066"/>
      <c r="AD4066"/>
      <c r="AE4066"/>
    </row>
    <row r="4067" spans="14:31" x14ac:dyDescent="0.3">
      <c r="N4067"/>
      <c r="O4067"/>
      <c r="AD4067"/>
      <c r="AE4067"/>
    </row>
    <row r="4068" spans="14:31" x14ac:dyDescent="0.3">
      <c r="N4068"/>
      <c r="O4068"/>
      <c r="AD4068"/>
      <c r="AE4068"/>
    </row>
    <row r="4069" spans="14:31" x14ac:dyDescent="0.3">
      <c r="N4069"/>
      <c r="O4069"/>
      <c r="AD4069"/>
      <c r="AE4069"/>
    </row>
    <row r="4070" spans="14:31" x14ac:dyDescent="0.3">
      <c r="N4070"/>
      <c r="O4070"/>
      <c r="AD4070"/>
      <c r="AE4070"/>
    </row>
    <row r="4071" spans="14:31" x14ac:dyDescent="0.3">
      <c r="N4071"/>
      <c r="O4071"/>
      <c r="AD4071"/>
      <c r="AE4071"/>
    </row>
    <row r="4072" spans="14:31" x14ac:dyDescent="0.3">
      <c r="N4072"/>
      <c r="O4072"/>
      <c r="AD4072"/>
      <c r="AE4072"/>
    </row>
    <row r="4073" spans="14:31" x14ac:dyDescent="0.3">
      <c r="N4073"/>
      <c r="O4073"/>
      <c r="AD4073"/>
      <c r="AE4073"/>
    </row>
    <row r="4074" spans="14:31" x14ac:dyDescent="0.3">
      <c r="N4074"/>
      <c r="O4074"/>
      <c r="AD4074"/>
      <c r="AE4074"/>
    </row>
    <row r="4075" spans="14:31" x14ac:dyDescent="0.3">
      <c r="N4075"/>
      <c r="O4075"/>
      <c r="AD4075"/>
      <c r="AE4075"/>
    </row>
    <row r="4076" spans="14:31" x14ac:dyDescent="0.3">
      <c r="N4076"/>
      <c r="O4076"/>
      <c r="AD4076"/>
      <c r="AE4076"/>
    </row>
    <row r="4077" spans="14:31" x14ac:dyDescent="0.3">
      <c r="N4077"/>
      <c r="O4077"/>
      <c r="AD4077"/>
      <c r="AE4077"/>
    </row>
    <row r="4078" spans="14:31" x14ac:dyDescent="0.3">
      <c r="N4078"/>
      <c r="O4078"/>
      <c r="AD4078"/>
      <c r="AE4078"/>
    </row>
    <row r="4079" spans="14:31" x14ac:dyDescent="0.3">
      <c r="N4079"/>
      <c r="O4079"/>
      <c r="AD4079"/>
      <c r="AE4079"/>
    </row>
    <row r="4080" spans="14:31" x14ac:dyDescent="0.3">
      <c r="N4080"/>
      <c r="O4080"/>
      <c r="AD4080"/>
      <c r="AE4080"/>
    </row>
    <row r="4081" spans="14:31" x14ac:dyDescent="0.3">
      <c r="N4081"/>
      <c r="O4081"/>
      <c r="AD4081"/>
      <c r="AE4081"/>
    </row>
    <row r="4082" spans="14:31" x14ac:dyDescent="0.3">
      <c r="N4082"/>
      <c r="O4082"/>
      <c r="AD4082"/>
      <c r="AE4082"/>
    </row>
    <row r="4083" spans="14:31" x14ac:dyDescent="0.3">
      <c r="N4083"/>
      <c r="O4083"/>
      <c r="AD4083"/>
      <c r="AE4083"/>
    </row>
    <row r="4084" spans="14:31" x14ac:dyDescent="0.3">
      <c r="N4084"/>
      <c r="O4084"/>
      <c r="AD4084"/>
      <c r="AE4084"/>
    </row>
    <row r="4085" spans="14:31" x14ac:dyDescent="0.3">
      <c r="N4085"/>
      <c r="O4085"/>
      <c r="AD4085"/>
      <c r="AE4085"/>
    </row>
    <row r="4086" spans="14:31" x14ac:dyDescent="0.3">
      <c r="N4086"/>
      <c r="O4086"/>
      <c r="AD4086"/>
      <c r="AE4086"/>
    </row>
    <row r="4087" spans="14:31" x14ac:dyDescent="0.3">
      <c r="N4087"/>
      <c r="O4087"/>
      <c r="AD4087"/>
      <c r="AE4087"/>
    </row>
    <row r="4088" spans="14:31" x14ac:dyDescent="0.3">
      <c r="N4088"/>
      <c r="O4088"/>
      <c r="AD4088"/>
      <c r="AE4088"/>
    </row>
    <row r="4089" spans="14:31" x14ac:dyDescent="0.3">
      <c r="N4089"/>
      <c r="O4089"/>
      <c r="AD4089"/>
      <c r="AE4089"/>
    </row>
    <row r="4090" spans="14:31" x14ac:dyDescent="0.3">
      <c r="N4090"/>
      <c r="O4090"/>
      <c r="AD4090"/>
      <c r="AE4090"/>
    </row>
    <row r="4091" spans="14:31" x14ac:dyDescent="0.3">
      <c r="N4091"/>
      <c r="O4091"/>
      <c r="AD4091"/>
      <c r="AE4091"/>
    </row>
    <row r="4092" spans="14:31" x14ac:dyDescent="0.3">
      <c r="N4092"/>
      <c r="O4092"/>
      <c r="AD4092"/>
      <c r="AE4092"/>
    </row>
    <row r="4093" spans="14:31" x14ac:dyDescent="0.3">
      <c r="N4093"/>
      <c r="O4093"/>
      <c r="AD4093"/>
      <c r="AE4093"/>
    </row>
    <row r="4094" spans="14:31" x14ac:dyDescent="0.3">
      <c r="N4094"/>
      <c r="O4094"/>
      <c r="AD4094"/>
      <c r="AE4094"/>
    </row>
    <row r="4095" spans="14:31" x14ac:dyDescent="0.3">
      <c r="N4095"/>
      <c r="O4095"/>
      <c r="AD4095"/>
      <c r="AE4095"/>
    </row>
    <row r="4096" spans="14:31" x14ac:dyDescent="0.3">
      <c r="N4096"/>
      <c r="O4096"/>
      <c r="AD4096"/>
      <c r="AE4096"/>
    </row>
    <row r="4097" spans="14:31" x14ac:dyDescent="0.3">
      <c r="N4097"/>
      <c r="O4097"/>
      <c r="AD4097"/>
      <c r="AE4097"/>
    </row>
    <row r="4098" spans="14:31" x14ac:dyDescent="0.3">
      <c r="N4098"/>
      <c r="O4098"/>
      <c r="AD4098"/>
      <c r="AE4098"/>
    </row>
    <row r="4099" spans="14:31" x14ac:dyDescent="0.3">
      <c r="N4099"/>
      <c r="O4099"/>
      <c r="AD4099"/>
      <c r="AE4099"/>
    </row>
    <row r="4100" spans="14:31" x14ac:dyDescent="0.3">
      <c r="N4100"/>
      <c r="O4100"/>
      <c r="AD4100"/>
      <c r="AE4100"/>
    </row>
    <row r="4101" spans="14:31" x14ac:dyDescent="0.3">
      <c r="N4101"/>
      <c r="O4101"/>
      <c r="AD4101"/>
      <c r="AE4101"/>
    </row>
    <row r="4102" spans="14:31" x14ac:dyDescent="0.3">
      <c r="N4102"/>
      <c r="O4102"/>
      <c r="AD4102"/>
      <c r="AE4102"/>
    </row>
    <row r="4103" spans="14:31" x14ac:dyDescent="0.3">
      <c r="N4103"/>
      <c r="O4103"/>
      <c r="AD4103"/>
      <c r="AE4103"/>
    </row>
    <row r="4104" spans="14:31" x14ac:dyDescent="0.3">
      <c r="N4104"/>
      <c r="O4104"/>
      <c r="AD4104"/>
      <c r="AE4104"/>
    </row>
    <row r="4105" spans="14:31" x14ac:dyDescent="0.3">
      <c r="N4105"/>
      <c r="O4105"/>
      <c r="AD4105"/>
      <c r="AE4105"/>
    </row>
    <row r="4106" spans="14:31" x14ac:dyDescent="0.3">
      <c r="N4106"/>
      <c r="O4106"/>
      <c r="AD4106"/>
      <c r="AE4106"/>
    </row>
    <row r="4107" spans="14:31" x14ac:dyDescent="0.3">
      <c r="N4107"/>
      <c r="O4107"/>
      <c r="AD4107"/>
      <c r="AE4107"/>
    </row>
    <row r="4108" spans="14:31" x14ac:dyDescent="0.3">
      <c r="N4108"/>
      <c r="O4108"/>
      <c r="AD4108"/>
      <c r="AE4108"/>
    </row>
    <row r="4109" spans="14:31" x14ac:dyDescent="0.3">
      <c r="N4109"/>
      <c r="O4109"/>
      <c r="AD4109"/>
      <c r="AE4109"/>
    </row>
    <row r="4110" spans="14:31" x14ac:dyDescent="0.3">
      <c r="N4110"/>
      <c r="O4110"/>
      <c r="AD4110"/>
      <c r="AE4110"/>
    </row>
    <row r="4111" spans="14:31" x14ac:dyDescent="0.3">
      <c r="N4111"/>
      <c r="O4111"/>
      <c r="AD4111"/>
      <c r="AE4111"/>
    </row>
    <row r="4112" spans="14:31" x14ac:dyDescent="0.3">
      <c r="N4112"/>
      <c r="O4112"/>
      <c r="AD4112"/>
      <c r="AE4112"/>
    </row>
    <row r="4113" spans="14:31" x14ac:dyDescent="0.3">
      <c r="N4113"/>
      <c r="O4113"/>
      <c r="AD4113"/>
      <c r="AE4113"/>
    </row>
    <row r="4114" spans="14:31" x14ac:dyDescent="0.3">
      <c r="N4114"/>
      <c r="O4114"/>
      <c r="AD4114"/>
      <c r="AE4114"/>
    </row>
    <row r="4115" spans="14:31" x14ac:dyDescent="0.3">
      <c r="N4115"/>
      <c r="O4115"/>
      <c r="AD4115"/>
      <c r="AE4115"/>
    </row>
    <row r="4116" spans="14:31" x14ac:dyDescent="0.3">
      <c r="N4116"/>
      <c r="O4116"/>
      <c r="AD4116"/>
      <c r="AE4116"/>
    </row>
    <row r="4117" spans="14:31" x14ac:dyDescent="0.3">
      <c r="N4117"/>
      <c r="O4117"/>
      <c r="AD4117"/>
      <c r="AE4117"/>
    </row>
    <row r="4118" spans="14:31" x14ac:dyDescent="0.3">
      <c r="N4118"/>
      <c r="O4118"/>
      <c r="AD4118"/>
      <c r="AE4118"/>
    </row>
    <row r="4119" spans="14:31" x14ac:dyDescent="0.3">
      <c r="N4119"/>
      <c r="O4119"/>
      <c r="AD4119"/>
      <c r="AE4119"/>
    </row>
    <row r="4120" spans="14:31" x14ac:dyDescent="0.3">
      <c r="N4120"/>
      <c r="O4120"/>
      <c r="AD4120"/>
      <c r="AE4120"/>
    </row>
    <row r="4121" spans="14:31" x14ac:dyDescent="0.3">
      <c r="N4121"/>
      <c r="O4121"/>
      <c r="AD4121"/>
      <c r="AE4121"/>
    </row>
    <row r="4122" spans="14:31" x14ac:dyDescent="0.3">
      <c r="N4122"/>
      <c r="O4122"/>
      <c r="AD4122"/>
      <c r="AE4122"/>
    </row>
    <row r="4123" spans="14:31" x14ac:dyDescent="0.3">
      <c r="N4123"/>
      <c r="O4123"/>
      <c r="AD4123"/>
      <c r="AE4123"/>
    </row>
    <row r="4124" spans="14:31" x14ac:dyDescent="0.3">
      <c r="N4124"/>
      <c r="O4124"/>
      <c r="AD4124"/>
      <c r="AE4124"/>
    </row>
    <row r="4125" spans="14:31" x14ac:dyDescent="0.3">
      <c r="N4125"/>
      <c r="O4125"/>
      <c r="AD4125"/>
      <c r="AE4125"/>
    </row>
    <row r="4126" spans="14:31" x14ac:dyDescent="0.3">
      <c r="N4126"/>
      <c r="O4126"/>
      <c r="AD4126"/>
      <c r="AE4126"/>
    </row>
    <row r="4127" spans="14:31" x14ac:dyDescent="0.3">
      <c r="N4127"/>
      <c r="O4127"/>
      <c r="AD4127"/>
      <c r="AE4127"/>
    </row>
    <row r="4128" spans="14:31" x14ac:dyDescent="0.3">
      <c r="N4128"/>
      <c r="O4128"/>
      <c r="AD4128"/>
      <c r="AE4128"/>
    </row>
    <row r="4129" spans="14:31" x14ac:dyDescent="0.3">
      <c r="N4129"/>
      <c r="O4129"/>
      <c r="AD4129"/>
      <c r="AE4129"/>
    </row>
    <row r="4130" spans="14:31" x14ac:dyDescent="0.3">
      <c r="N4130"/>
      <c r="O4130"/>
      <c r="AD4130"/>
      <c r="AE4130"/>
    </row>
    <row r="4131" spans="14:31" x14ac:dyDescent="0.3">
      <c r="N4131"/>
      <c r="O4131"/>
      <c r="AD4131"/>
      <c r="AE4131"/>
    </row>
    <row r="4132" spans="14:31" x14ac:dyDescent="0.3">
      <c r="N4132"/>
      <c r="O4132"/>
      <c r="AD4132"/>
      <c r="AE4132"/>
    </row>
    <row r="4133" spans="14:31" x14ac:dyDescent="0.3">
      <c r="N4133"/>
      <c r="O4133"/>
      <c r="AD4133"/>
      <c r="AE4133"/>
    </row>
    <row r="4134" spans="14:31" x14ac:dyDescent="0.3">
      <c r="N4134"/>
      <c r="O4134"/>
      <c r="AD4134"/>
      <c r="AE4134"/>
    </row>
    <row r="4135" spans="14:31" x14ac:dyDescent="0.3">
      <c r="N4135"/>
      <c r="O4135"/>
      <c r="AD4135"/>
      <c r="AE4135"/>
    </row>
    <row r="4136" spans="14:31" x14ac:dyDescent="0.3">
      <c r="N4136"/>
      <c r="O4136"/>
      <c r="AD4136"/>
      <c r="AE4136"/>
    </row>
    <row r="4137" spans="14:31" x14ac:dyDescent="0.3">
      <c r="N4137"/>
      <c r="O4137"/>
      <c r="AD4137"/>
      <c r="AE4137"/>
    </row>
    <row r="4138" spans="14:31" x14ac:dyDescent="0.3">
      <c r="N4138"/>
      <c r="O4138"/>
      <c r="AD4138"/>
      <c r="AE4138"/>
    </row>
    <row r="4139" spans="14:31" x14ac:dyDescent="0.3">
      <c r="N4139"/>
      <c r="O4139"/>
      <c r="AD4139"/>
      <c r="AE4139"/>
    </row>
    <row r="4140" spans="14:31" x14ac:dyDescent="0.3">
      <c r="N4140"/>
      <c r="O4140"/>
      <c r="AD4140"/>
      <c r="AE4140"/>
    </row>
    <row r="4141" spans="14:31" x14ac:dyDescent="0.3">
      <c r="N4141"/>
      <c r="O4141"/>
      <c r="AD4141"/>
      <c r="AE4141"/>
    </row>
    <row r="4142" spans="14:31" x14ac:dyDescent="0.3">
      <c r="N4142"/>
      <c r="O4142"/>
      <c r="AD4142"/>
      <c r="AE4142"/>
    </row>
    <row r="4143" spans="14:31" x14ac:dyDescent="0.3">
      <c r="N4143"/>
      <c r="O4143"/>
      <c r="AD4143"/>
      <c r="AE4143"/>
    </row>
    <row r="4144" spans="14:31" x14ac:dyDescent="0.3">
      <c r="N4144"/>
      <c r="O4144"/>
      <c r="AD4144"/>
      <c r="AE4144"/>
    </row>
    <row r="4145" spans="14:31" x14ac:dyDescent="0.3">
      <c r="N4145"/>
      <c r="O4145"/>
      <c r="AD4145"/>
      <c r="AE4145"/>
    </row>
    <row r="4146" spans="14:31" x14ac:dyDescent="0.3">
      <c r="N4146"/>
      <c r="O4146"/>
      <c r="AD4146"/>
      <c r="AE4146"/>
    </row>
    <row r="4147" spans="14:31" x14ac:dyDescent="0.3">
      <c r="N4147"/>
      <c r="O4147"/>
      <c r="AD4147"/>
      <c r="AE4147"/>
    </row>
    <row r="4148" spans="14:31" x14ac:dyDescent="0.3">
      <c r="N4148"/>
      <c r="O4148"/>
      <c r="AD4148"/>
      <c r="AE4148"/>
    </row>
    <row r="4149" spans="14:31" x14ac:dyDescent="0.3">
      <c r="N4149"/>
      <c r="O4149"/>
      <c r="AD4149"/>
      <c r="AE4149"/>
    </row>
    <row r="4150" spans="14:31" x14ac:dyDescent="0.3">
      <c r="N4150"/>
      <c r="O4150"/>
      <c r="AD4150"/>
      <c r="AE4150"/>
    </row>
    <row r="4151" spans="14:31" x14ac:dyDescent="0.3">
      <c r="N4151"/>
      <c r="O4151"/>
      <c r="AD4151"/>
      <c r="AE4151"/>
    </row>
    <row r="4152" spans="14:31" x14ac:dyDescent="0.3">
      <c r="N4152"/>
      <c r="O4152"/>
      <c r="AD4152"/>
      <c r="AE4152"/>
    </row>
    <row r="4153" spans="14:31" x14ac:dyDescent="0.3">
      <c r="N4153"/>
      <c r="O4153"/>
      <c r="AD4153"/>
      <c r="AE4153"/>
    </row>
    <row r="4154" spans="14:31" x14ac:dyDescent="0.3">
      <c r="N4154"/>
      <c r="O4154"/>
      <c r="AD4154"/>
      <c r="AE4154"/>
    </row>
    <row r="4155" spans="14:31" x14ac:dyDescent="0.3">
      <c r="N4155"/>
      <c r="O4155"/>
      <c r="AD4155"/>
      <c r="AE4155"/>
    </row>
    <row r="4156" spans="14:31" x14ac:dyDescent="0.3">
      <c r="N4156"/>
      <c r="O4156"/>
      <c r="AD4156"/>
      <c r="AE4156"/>
    </row>
    <row r="4157" spans="14:31" x14ac:dyDescent="0.3">
      <c r="N4157"/>
      <c r="O4157"/>
      <c r="AD4157"/>
      <c r="AE4157"/>
    </row>
    <row r="4158" spans="14:31" x14ac:dyDescent="0.3">
      <c r="N4158"/>
      <c r="O4158"/>
      <c r="AD4158"/>
      <c r="AE4158"/>
    </row>
    <row r="4159" spans="14:31" x14ac:dyDescent="0.3">
      <c r="N4159"/>
      <c r="O4159"/>
      <c r="AD4159"/>
      <c r="AE4159"/>
    </row>
    <row r="4160" spans="14:31" x14ac:dyDescent="0.3">
      <c r="N4160"/>
      <c r="O4160"/>
      <c r="AD4160"/>
      <c r="AE4160"/>
    </row>
    <row r="4161" spans="14:31" x14ac:dyDescent="0.3">
      <c r="N4161"/>
      <c r="O4161"/>
      <c r="AD4161"/>
      <c r="AE4161"/>
    </row>
    <row r="4162" spans="14:31" x14ac:dyDescent="0.3">
      <c r="N4162"/>
      <c r="O4162"/>
      <c r="AD4162"/>
      <c r="AE4162"/>
    </row>
    <row r="4163" spans="14:31" x14ac:dyDescent="0.3">
      <c r="N4163"/>
      <c r="O4163"/>
      <c r="AD4163"/>
      <c r="AE4163"/>
    </row>
    <row r="4164" spans="14:31" x14ac:dyDescent="0.3">
      <c r="N4164"/>
      <c r="O4164"/>
      <c r="AD4164"/>
      <c r="AE4164"/>
    </row>
    <row r="4165" spans="14:31" x14ac:dyDescent="0.3">
      <c r="N4165"/>
      <c r="O4165"/>
      <c r="AD4165"/>
      <c r="AE4165"/>
    </row>
    <row r="4166" spans="14:31" x14ac:dyDescent="0.3">
      <c r="N4166"/>
      <c r="O4166"/>
      <c r="AD4166"/>
      <c r="AE4166"/>
    </row>
    <row r="4167" spans="14:31" x14ac:dyDescent="0.3">
      <c r="N4167"/>
      <c r="O4167"/>
      <c r="AD4167"/>
      <c r="AE4167"/>
    </row>
    <row r="4168" spans="14:31" x14ac:dyDescent="0.3">
      <c r="N4168"/>
      <c r="O4168"/>
      <c r="AD4168"/>
      <c r="AE4168"/>
    </row>
    <row r="4169" spans="14:31" x14ac:dyDescent="0.3">
      <c r="N4169"/>
      <c r="O4169"/>
      <c r="AD4169"/>
      <c r="AE4169"/>
    </row>
    <row r="4170" spans="14:31" x14ac:dyDescent="0.3">
      <c r="N4170"/>
      <c r="O4170"/>
      <c r="AD4170"/>
      <c r="AE4170"/>
    </row>
    <row r="4171" spans="14:31" x14ac:dyDescent="0.3">
      <c r="N4171"/>
      <c r="O4171"/>
      <c r="AD4171"/>
      <c r="AE4171"/>
    </row>
    <row r="4172" spans="14:31" x14ac:dyDescent="0.3">
      <c r="N4172"/>
      <c r="O4172"/>
      <c r="AD4172"/>
      <c r="AE4172"/>
    </row>
    <row r="4173" spans="14:31" x14ac:dyDescent="0.3">
      <c r="N4173"/>
      <c r="O4173"/>
      <c r="AD4173"/>
      <c r="AE4173"/>
    </row>
    <row r="4174" spans="14:31" x14ac:dyDescent="0.3">
      <c r="N4174"/>
      <c r="O4174"/>
      <c r="AD4174"/>
      <c r="AE4174"/>
    </row>
    <row r="4175" spans="14:31" x14ac:dyDescent="0.3">
      <c r="N4175"/>
      <c r="O4175"/>
      <c r="AD4175"/>
      <c r="AE4175"/>
    </row>
    <row r="4176" spans="14:31" x14ac:dyDescent="0.3">
      <c r="N4176"/>
      <c r="O4176"/>
      <c r="AD4176"/>
      <c r="AE4176"/>
    </row>
    <row r="4177" spans="14:31" x14ac:dyDescent="0.3">
      <c r="N4177"/>
      <c r="O4177"/>
      <c r="AD4177"/>
      <c r="AE4177"/>
    </row>
    <row r="4178" spans="14:31" x14ac:dyDescent="0.3">
      <c r="N4178"/>
      <c r="O4178"/>
      <c r="AD4178"/>
      <c r="AE4178"/>
    </row>
    <row r="4179" spans="14:31" x14ac:dyDescent="0.3">
      <c r="N4179"/>
      <c r="O4179"/>
      <c r="AD4179"/>
      <c r="AE4179"/>
    </row>
    <row r="4180" spans="14:31" x14ac:dyDescent="0.3">
      <c r="N4180"/>
      <c r="O4180"/>
      <c r="AD4180"/>
      <c r="AE4180"/>
    </row>
    <row r="4181" spans="14:31" x14ac:dyDescent="0.3">
      <c r="N4181"/>
      <c r="O4181"/>
      <c r="AD4181"/>
      <c r="AE4181"/>
    </row>
    <row r="4182" spans="14:31" x14ac:dyDescent="0.3">
      <c r="N4182"/>
      <c r="O4182"/>
      <c r="AD4182"/>
      <c r="AE4182"/>
    </row>
    <row r="4183" spans="14:31" x14ac:dyDescent="0.3">
      <c r="N4183"/>
      <c r="O4183"/>
      <c r="AD4183"/>
      <c r="AE4183"/>
    </row>
    <row r="4184" spans="14:31" x14ac:dyDescent="0.3">
      <c r="N4184"/>
      <c r="O4184"/>
      <c r="AD4184"/>
      <c r="AE4184"/>
    </row>
    <row r="4185" spans="14:31" x14ac:dyDescent="0.3">
      <c r="N4185"/>
      <c r="O4185"/>
      <c r="AD4185"/>
      <c r="AE4185"/>
    </row>
    <row r="4186" spans="14:31" x14ac:dyDescent="0.3">
      <c r="N4186"/>
      <c r="O4186"/>
      <c r="AD4186"/>
      <c r="AE4186"/>
    </row>
    <row r="4187" spans="14:31" x14ac:dyDescent="0.3">
      <c r="N4187"/>
      <c r="O4187"/>
      <c r="AD4187"/>
      <c r="AE4187"/>
    </row>
    <row r="4188" spans="14:31" x14ac:dyDescent="0.3">
      <c r="N4188"/>
      <c r="O4188"/>
      <c r="AD4188"/>
      <c r="AE4188"/>
    </row>
    <row r="4189" spans="14:31" x14ac:dyDescent="0.3">
      <c r="N4189"/>
      <c r="O4189"/>
      <c r="AD4189"/>
      <c r="AE4189"/>
    </row>
    <row r="4190" spans="14:31" x14ac:dyDescent="0.3">
      <c r="N4190"/>
      <c r="O4190"/>
      <c r="AD4190"/>
      <c r="AE4190"/>
    </row>
    <row r="4191" spans="14:31" x14ac:dyDescent="0.3">
      <c r="N4191"/>
      <c r="O4191"/>
      <c r="AD4191"/>
      <c r="AE4191"/>
    </row>
    <row r="4192" spans="14:31" x14ac:dyDescent="0.3">
      <c r="N4192"/>
      <c r="O4192"/>
      <c r="AD4192"/>
      <c r="AE4192"/>
    </row>
    <row r="4193" spans="14:31" x14ac:dyDescent="0.3">
      <c r="N4193"/>
      <c r="O4193"/>
      <c r="AD4193"/>
      <c r="AE4193"/>
    </row>
    <row r="4194" spans="14:31" x14ac:dyDescent="0.3">
      <c r="N4194"/>
      <c r="O4194"/>
      <c r="AD4194"/>
      <c r="AE4194"/>
    </row>
    <row r="4195" spans="14:31" x14ac:dyDescent="0.3">
      <c r="N4195"/>
      <c r="O4195"/>
      <c r="AD4195"/>
      <c r="AE4195"/>
    </row>
    <row r="4196" spans="14:31" x14ac:dyDescent="0.3">
      <c r="N4196"/>
      <c r="O4196"/>
      <c r="AD4196"/>
      <c r="AE4196"/>
    </row>
    <row r="4197" spans="14:31" x14ac:dyDescent="0.3">
      <c r="N4197"/>
      <c r="O4197"/>
      <c r="AD4197"/>
      <c r="AE4197"/>
    </row>
    <row r="4198" spans="14:31" x14ac:dyDescent="0.3">
      <c r="N4198"/>
      <c r="O4198"/>
      <c r="AD4198"/>
      <c r="AE4198"/>
    </row>
    <row r="4199" spans="14:31" x14ac:dyDescent="0.3">
      <c r="N4199"/>
      <c r="O4199"/>
      <c r="AD4199"/>
      <c r="AE4199"/>
    </row>
    <row r="4200" spans="14:31" x14ac:dyDescent="0.3">
      <c r="N4200"/>
      <c r="O4200"/>
      <c r="AD4200"/>
      <c r="AE4200"/>
    </row>
    <row r="4201" spans="14:31" x14ac:dyDescent="0.3">
      <c r="N4201"/>
      <c r="O4201"/>
      <c r="AD4201"/>
      <c r="AE4201"/>
    </row>
    <row r="4202" spans="14:31" x14ac:dyDescent="0.3">
      <c r="N4202"/>
      <c r="O4202"/>
      <c r="AD4202"/>
      <c r="AE4202"/>
    </row>
    <row r="4203" spans="14:31" x14ac:dyDescent="0.3">
      <c r="N4203"/>
      <c r="O4203"/>
      <c r="AD4203"/>
      <c r="AE4203"/>
    </row>
    <row r="4204" spans="14:31" x14ac:dyDescent="0.3">
      <c r="N4204"/>
      <c r="O4204"/>
      <c r="AD4204"/>
      <c r="AE4204"/>
    </row>
    <row r="4205" spans="14:31" x14ac:dyDescent="0.3">
      <c r="N4205"/>
      <c r="O4205"/>
      <c r="AD4205"/>
      <c r="AE4205"/>
    </row>
    <row r="4206" spans="14:31" x14ac:dyDescent="0.3">
      <c r="N4206"/>
      <c r="O4206"/>
      <c r="AD4206"/>
      <c r="AE4206"/>
    </row>
    <row r="4207" spans="14:31" x14ac:dyDescent="0.3">
      <c r="N4207"/>
      <c r="O4207"/>
      <c r="AD4207"/>
      <c r="AE4207"/>
    </row>
    <row r="4208" spans="14:31" x14ac:dyDescent="0.3">
      <c r="N4208"/>
      <c r="O4208"/>
      <c r="AD4208"/>
      <c r="AE4208"/>
    </row>
    <row r="4209" spans="14:31" x14ac:dyDescent="0.3">
      <c r="N4209"/>
      <c r="O4209"/>
      <c r="AD4209"/>
      <c r="AE4209"/>
    </row>
    <row r="4210" spans="14:31" x14ac:dyDescent="0.3">
      <c r="N4210"/>
      <c r="O4210"/>
      <c r="AD4210"/>
      <c r="AE4210"/>
    </row>
    <row r="4211" spans="14:31" x14ac:dyDescent="0.3">
      <c r="N4211"/>
      <c r="O4211"/>
      <c r="AD4211"/>
      <c r="AE4211"/>
    </row>
    <row r="4212" spans="14:31" x14ac:dyDescent="0.3">
      <c r="N4212"/>
      <c r="O4212"/>
      <c r="AD4212"/>
      <c r="AE4212"/>
    </row>
    <row r="4213" spans="14:31" x14ac:dyDescent="0.3">
      <c r="N4213"/>
      <c r="O4213"/>
      <c r="AD4213"/>
      <c r="AE4213"/>
    </row>
    <row r="4214" spans="14:31" x14ac:dyDescent="0.3">
      <c r="N4214"/>
      <c r="O4214"/>
      <c r="AD4214"/>
      <c r="AE4214"/>
    </row>
    <row r="4215" spans="14:31" x14ac:dyDescent="0.3">
      <c r="N4215"/>
      <c r="O4215"/>
      <c r="AD4215"/>
      <c r="AE4215"/>
    </row>
    <row r="4216" spans="14:31" x14ac:dyDescent="0.3">
      <c r="N4216"/>
      <c r="O4216"/>
      <c r="AD4216"/>
      <c r="AE4216"/>
    </row>
    <row r="4217" spans="14:31" x14ac:dyDescent="0.3">
      <c r="N4217"/>
      <c r="O4217"/>
      <c r="AD4217"/>
      <c r="AE4217"/>
    </row>
    <row r="4218" spans="14:31" x14ac:dyDescent="0.3">
      <c r="N4218"/>
      <c r="O4218"/>
      <c r="AD4218"/>
      <c r="AE4218"/>
    </row>
    <row r="4219" spans="14:31" x14ac:dyDescent="0.3">
      <c r="N4219"/>
      <c r="O4219"/>
      <c r="AD4219"/>
      <c r="AE4219"/>
    </row>
    <row r="4220" spans="14:31" x14ac:dyDescent="0.3">
      <c r="N4220"/>
      <c r="O4220"/>
      <c r="AD4220"/>
      <c r="AE4220"/>
    </row>
    <row r="4221" spans="14:31" x14ac:dyDescent="0.3">
      <c r="N4221"/>
      <c r="O4221"/>
      <c r="AD4221"/>
      <c r="AE4221"/>
    </row>
    <row r="4222" spans="14:31" x14ac:dyDescent="0.3">
      <c r="N4222"/>
      <c r="O4222"/>
      <c r="AD4222"/>
      <c r="AE4222"/>
    </row>
    <row r="4223" spans="14:31" x14ac:dyDescent="0.3">
      <c r="N4223"/>
      <c r="O4223"/>
      <c r="AD4223"/>
      <c r="AE4223"/>
    </row>
    <row r="4224" spans="14:31" x14ac:dyDescent="0.3">
      <c r="N4224"/>
      <c r="O4224"/>
      <c r="AD4224"/>
      <c r="AE4224"/>
    </row>
    <row r="4225" spans="14:31" x14ac:dyDescent="0.3">
      <c r="N4225"/>
      <c r="O4225"/>
      <c r="AD4225"/>
      <c r="AE4225"/>
    </row>
    <row r="4226" spans="14:31" x14ac:dyDescent="0.3">
      <c r="N4226"/>
      <c r="O4226"/>
      <c r="AD4226"/>
      <c r="AE4226"/>
    </row>
    <row r="4227" spans="14:31" x14ac:dyDescent="0.3">
      <c r="N4227"/>
      <c r="O4227"/>
      <c r="AD4227"/>
      <c r="AE4227"/>
    </row>
    <row r="4228" spans="14:31" x14ac:dyDescent="0.3">
      <c r="N4228"/>
      <c r="O4228"/>
      <c r="AD4228"/>
      <c r="AE4228"/>
    </row>
    <row r="4229" spans="14:31" x14ac:dyDescent="0.3">
      <c r="N4229"/>
      <c r="O4229"/>
      <c r="AD4229"/>
      <c r="AE4229"/>
    </row>
    <row r="4230" spans="14:31" x14ac:dyDescent="0.3">
      <c r="N4230"/>
      <c r="O4230"/>
      <c r="AD4230"/>
      <c r="AE4230"/>
    </row>
    <row r="4231" spans="14:31" x14ac:dyDescent="0.3">
      <c r="N4231"/>
      <c r="O4231"/>
      <c r="AD4231"/>
      <c r="AE4231"/>
    </row>
    <row r="4232" spans="14:31" x14ac:dyDescent="0.3">
      <c r="N4232"/>
      <c r="O4232"/>
      <c r="AD4232"/>
      <c r="AE4232"/>
    </row>
    <row r="4233" spans="14:31" x14ac:dyDescent="0.3">
      <c r="N4233"/>
      <c r="O4233"/>
      <c r="AD4233"/>
      <c r="AE4233"/>
    </row>
    <row r="4234" spans="14:31" x14ac:dyDescent="0.3">
      <c r="N4234"/>
      <c r="O4234"/>
      <c r="AD4234"/>
      <c r="AE4234"/>
    </row>
    <row r="4235" spans="14:31" x14ac:dyDescent="0.3">
      <c r="N4235"/>
      <c r="O4235"/>
      <c r="AD4235"/>
      <c r="AE4235"/>
    </row>
    <row r="4236" spans="14:31" x14ac:dyDescent="0.3">
      <c r="N4236"/>
      <c r="O4236"/>
      <c r="AD4236"/>
      <c r="AE4236"/>
    </row>
    <row r="4237" spans="14:31" x14ac:dyDescent="0.3">
      <c r="N4237"/>
      <c r="O4237"/>
      <c r="AD4237"/>
      <c r="AE4237"/>
    </row>
    <row r="4238" spans="14:31" x14ac:dyDescent="0.3">
      <c r="N4238"/>
      <c r="O4238"/>
      <c r="AD4238"/>
      <c r="AE4238"/>
    </row>
    <row r="4239" spans="14:31" x14ac:dyDescent="0.3">
      <c r="N4239"/>
      <c r="O4239"/>
      <c r="AD4239"/>
      <c r="AE4239"/>
    </row>
    <row r="4240" spans="14:31" x14ac:dyDescent="0.3">
      <c r="N4240"/>
      <c r="O4240"/>
      <c r="AD4240"/>
      <c r="AE4240"/>
    </row>
    <row r="4241" spans="14:31" x14ac:dyDescent="0.3">
      <c r="N4241"/>
      <c r="O4241"/>
      <c r="AD4241"/>
      <c r="AE4241"/>
    </row>
    <row r="4242" spans="14:31" x14ac:dyDescent="0.3">
      <c r="N4242"/>
      <c r="O4242"/>
      <c r="AD4242"/>
      <c r="AE4242"/>
    </row>
    <row r="4243" spans="14:31" x14ac:dyDescent="0.3">
      <c r="N4243"/>
      <c r="O4243"/>
      <c r="AD4243"/>
      <c r="AE4243"/>
    </row>
    <row r="4244" spans="14:31" x14ac:dyDescent="0.3">
      <c r="N4244"/>
      <c r="O4244"/>
      <c r="AD4244"/>
      <c r="AE4244"/>
    </row>
    <row r="4245" spans="14:31" x14ac:dyDescent="0.3">
      <c r="N4245"/>
      <c r="O4245"/>
      <c r="AD4245"/>
      <c r="AE4245"/>
    </row>
    <row r="4246" spans="14:31" x14ac:dyDescent="0.3">
      <c r="N4246"/>
      <c r="O4246"/>
      <c r="AD4246"/>
      <c r="AE4246"/>
    </row>
    <row r="4247" spans="14:31" x14ac:dyDescent="0.3">
      <c r="N4247"/>
      <c r="O4247"/>
      <c r="AD4247"/>
      <c r="AE4247"/>
    </row>
    <row r="4248" spans="14:31" x14ac:dyDescent="0.3">
      <c r="N4248"/>
      <c r="O4248"/>
      <c r="AD4248"/>
      <c r="AE4248"/>
    </row>
    <row r="4249" spans="14:31" x14ac:dyDescent="0.3">
      <c r="N4249"/>
      <c r="O4249"/>
      <c r="AD4249"/>
      <c r="AE4249"/>
    </row>
    <row r="4250" spans="14:31" x14ac:dyDescent="0.3">
      <c r="N4250"/>
      <c r="O4250"/>
      <c r="AD4250"/>
      <c r="AE4250"/>
    </row>
    <row r="4251" spans="14:31" x14ac:dyDescent="0.3">
      <c r="N4251"/>
      <c r="O4251"/>
      <c r="AD4251"/>
      <c r="AE4251"/>
    </row>
    <row r="4252" spans="14:31" x14ac:dyDescent="0.3">
      <c r="N4252"/>
      <c r="O4252"/>
      <c r="AD4252"/>
      <c r="AE4252"/>
    </row>
    <row r="4253" spans="14:31" x14ac:dyDescent="0.3">
      <c r="N4253"/>
      <c r="O4253"/>
      <c r="AD4253"/>
      <c r="AE4253"/>
    </row>
    <row r="4254" spans="14:31" x14ac:dyDescent="0.3">
      <c r="N4254"/>
      <c r="O4254"/>
      <c r="AD4254"/>
      <c r="AE4254"/>
    </row>
    <row r="4255" spans="14:31" x14ac:dyDescent="0.3">
      <c r="N4255"/>
      <c r="O4255"/>
      <c r="AD4255"/>
      <c r="AE4255"/>
    </row>
    <row r="4256" spans="14:31" x14ac:dyDescent="0.3">
      <c r="N4256"/>
      <c r="O4256"/>
      <c r="AD4256"/>
      <c r="AE4256"/>
    </row>
    <row r="4257" spans="14:31" x14ac:dyDescent="0.3">
      <c r="N4257"/>
      <c r="O4257"/>
      <c r="AD4257"/>
      <c r="AE4257"/>
    </row>
    <row r="4258" spans="14:31" x14ac:dyDescent="0.3">
      <c r="N4258"/>
      <c r="O4258"/>
      <c r="AD4258"/>
      <c r="AE4258"/>
    </row>
    <row r="4259" spans="14:31" x14ac:dyDescent="0.3">
      <c r="N4259"/>
      <c r="O4259"/>
      <c r="AD4259"/>
      <c r="AE4259"/>
    </row>
    <row r="4260" spans="14:31" x14ac:dyDescent="0.3">
      <c r="N4260"/>
      <c r="O4260"/>
      <c r="AD4260"/>
      <c r="AE4260"/>
    </row>
    <row r="4261" spans="14:31" x14ac:dyDescent="0.3">
      <c r="N4261"/>
      <c r="O4261"/>
      <c r="AD4261"/>
      <c r="AE4261"/>
    </row>
    <row r="4262" spans="14:31" x14ac:dyDescent="0.3">
      <c r="N4262"/>
      <c r="O4262"/>
      <c r="AD4262"/>
      <c r="AE4262"/>
    </row>
    <row r="4263" spans="14:31" x14ac:dyDescent="0.3">
      <c r="N4263"/>
      <c r="O4263"/>
      <c r="AD4263"/>
      <c r="AE4263"/>
    </row>
    <row r="4264" spans="14:31" x14ac:dyDescent="0.3">
      <c r="N4264"/>
      <c r="O4264"/>
      <c r="AD4264"/>
      <c r="AE4264"/>
    </row>
    <row r="4265" spans="14:31" x14ac:dyDescent="0.3">
      <c r="N4265"/>
      <c r="O4265"/>
      <c r="AD4265"/>
      <c r="AE4265"/>
    </row>
    <row r="4266" spans="14:31" x14ac:dyDescent="0.3">
      <c r="N4266"/>
      <c r="O4266"/>
      <c r="AD4266"/>
      <c r="AE4266"/>
    </row>
    <row r="4267" spans="14:31" x14ac:dyDescent="0.3">
      <c r="N4267"/>
      <c r="O4267"/>
      <c r="AD4267"/>
      <c r="AE4267"/>
    </row>
    <row r="4268" spans="14:31" x14ac:dyDescent="0.3">
      <c r="N4268"/>
      <c r="O4268"/>
      <c r="AD4268"/>
      <c r="AE4268"/>
    </row>
    <row r="4269" spans="14:31" x14ac:dyDescent="0.3">
      <c r="N4269"/>
      <c r="O4269"/>
      <c r="AD4269"/>
      <c r="AE4269"/>
    </row>
    <row r="4270" spans="14:31" x14ac:dyDescent="0.3">
      <c r="N4270"/>
      <c r="O4270"/>
      <c r="AD4270"/>
      <c r="AE4270"/>
    </row>
    <row r="4271" spans="14:31" x14ac:dyDescent="0.3">
      <c r="N4271"/>
      <c r="O4271"/>
      <c r="AD4271"/>
      <c r="AE4271"/>
    </row>
    <row r="4272" spans="14:31" x14ac:dyDescent="0.3">
      <c r="N4272"/>
      <c r="O4272"/>
      <c r="AD4272"/>
      <c r="AE4272"/>
    </row>
    <row r="4273" spans="14:31" x14ac:dyDescent="0.3">
      <c r="N4273"/>
      <c r="O4273"/>
      <c r="AD4273"/>
      <c r="AE4273"/>
    </row>
    <row r="4274" spans="14:31" x14ac:dyDescent="0.3">
      <c r="N4274"/>
      <c r="O4274"/>
      <c r="AD4274"/>
      <c r="AE4274"/>
    </row>
    <row r="4275" spans="14:31" x14ac:dyDescent="0.3">
      <c r="N4275"/>
      <c r="O4275"/>
      <c r="AD4275"/>
      <c r="AE4275"/>
    </row>
    <row r="4276" spans="14:31" x14ac:dyDescent="0.3">
      <c r="N4276"/>
      <c r="O4276"/>
      <c r="AD4276"/>
      <c r="AE4276"/>
    </row>
    <row r="4277" spans="14:31" x14ac:dyDescent="0.3">
      <c r="N4277"/>
      <c r="O4277"/>
      <c r="AD4277"/>
      <c r="AE4277"/>
    </row>
    <row r="4278" spans="14:31" x14ac:dyDescent="0.3">
      <c r="N4278"/>
      <c r="O4278"/>
      <c r="AD4278"/>
      <c r="AE4278"/>
    </row>
    <row r="4279" spans="14:31" x14ac:dyDescent="0.3">
      <c r="N4279"/>
      <c r="O4279"/>
      <c r="AD4279"/>
      <c r="AE4279"/>
    </row>
    <row r="4280" spans="14:31" x14ac:dyDescent="0.3">
      <c r="N4280"/>
      <c r="O4280"/>
      <c r="AD4280"/>
      <c r="AE4280"/>
    </row>
    <row r="4281" spans="14:31" x14ac:dyDescent="0.3">
      <c r="N4281"/>
      <c r="O4281"/>
      <c r="AD4281"/>
      <c r="AE4281"/>
    </row>
    <row r="4282" spans="14:31" x14ac:dyDescent="0.3">
      <c r="N4282"/>
      <c r="O4282"/>
      <c r="AD4282"/>
      <c r="AE4282"/>
    </row>
    <row r="4283" spans="14:31" x14ac:dyDescent="0.3">
      <c r="N4283"/>
      <c r="O4283"/>
      <c r="AD4283"/>
      <c r="AE4283"/>
    </row>
    <row r="4284" spans="14:31" x14ac:dyDescent="0.3">
      <c r="N4284"/>
      <c r="O4284"/>
      <c r="AD4284"/>
      <c r="AE4284"/>
    </row>
    <row r="4285" spans="14:31" x14ac:dyDescent="0.3">
      <c r="N4285"/>
      <c r="O4285"/>
      <c r="AD4285"/>
      <c r="AE4285"/>
    </row>
    <row r="4286" spans="14:31" x14ac:dyDescent="0.3">
      <c r="N4286"/>
      <c r="O4286"/>
      <c r="AD4286"/>
      <c r="AE4286"/>
    </row>
    <row r="4287" spans="14:31" x14ac:dyDescent="0.3">
      <c r="N4287"/>
      <c r="O4287"/>
      <c r="AD4287"/>
      <c r="AE4287"/>
    </row>
    <row r="4288" spans="14:31" x14ac:dyDescent="0.3">
      <c r="N4288"/>
      <c r="O4288"/>
      <c r="AD4288"/>
      <c r="AE4288"/>
    </row>
    <row r="4289" spans="14:31" x14ac:dyDescent="0.3">
      <c r="N4289"/>
      <c r="O4289"/>
      <c r="AD4289"/>
      <c r="AE4289"/>
    </row>
    <row r="4290" spans="14:31" x14ac:dyDescent="0.3">
      <c r="N4290"/>
      <c r="O4290"/>
      <c r="AD4290"/>
      <c r="AE4290"/>
    </row>
    <row r="4291" spans="14:31" x14ac:dyDescent="0.3">
      <c r="N4291"/>
      <c r="O4291"/>
      <c r="AD4291"/>
      <c r="AE4291"/>
    </row>
    <row r="4292" spans="14:31" x14ac:dyDescent="0.3">
      <c r="N4292"/>
      <c r="O4292"/>
      <c r="AD4292"/>
      <c r="AE4292"/>
    </row>
    <row r="4293" spans="14:31" x14ac:dyDescent="0.3">
      <c r="N4293"/>
      <c r="O4293"/>
      <c r="AD4293"/>
      <c r="AE4293"/>
    </row>
    <row r="4294" spans="14:31" x14ac:dyDescent="0.3">
      <c r="N4294"/>
      <c r="O4294"/>
      <c r="AD4294"/>
      <c r="AE4294"/>
    </row>
    <row r="4295" spans="14:31" x14ac:dyDescent="0.3">
      <c r="N4295"/>
      <c r="O4295"/>
      <c r="AD4295"/>
      <c r="AE4295"/>
    </row>
    <row r="4296" spans="14:31" x14ac:dyDescent="0.3">
      <c r="N4296"/>
      <c r="O4296"/>
      <c r="AD4296"/>
      <c r="AE4296"/>
    </row>
    <row r="4297" spans="14:31" x14ac:dyDescent="0.3">
      <c r="N4297"/>
      <c r="O4297"/>
      <c r="AD4297"/>
      <c r="AE4297"/>
    </row>
    <row r="4298" spans="14:31" x14ac:dyDescent="0.3">
      <c r="N4298"/>
      <c r="O4298"/>
      <c r="AD4298"/>
      <c r="AE4298"/>
    </row>
    <row r="4299" spans="14:31" x14ac:dyDescent="0.3">
      <c r="N4299"/>
      <c r="O4299"/>
      <c r="AD4299"/>
      <c r="AE4299"/>
    </row>
    <row r="4300" spans="14:31" x14ac:dyDescent="0.3">
      <c r="N4300"/>
      <c r="O4300"/>
      <c r="AD4300"/>
      <c r="AE4300"/>
    </row>
    <row r="4301" spans="14:31" x14ac:dyDescent="0.3">
      <c r="N4301"/>
      <c r="O4301"/>
      <c r="AD4301"/>
      <c r="AE4301"/>
    </row>
    <row r="4302" spans="14:31" x14ac:dyDescent="0.3">
      <c r="N4302"/>
      <c r="O4302"/>
      <c r="AD4302"/>
      <c r="AE4302"/>
    </row>
    <row r="4303" spans="14:31" x14ac:dyDescent="0.3">
      <c r="N4303"/>
      <c r="O4303"/>
      <c r="AD4303"/>
      <c r="AE4303"/>
    </row>
    <row r="4304" spans="14:31" x14ac:dyDescent="0.3">
      <c r="N4304"/>
      <c r="O4304"/>
      <c r="AD4304"/>
      <c r="AE4304"/>
    </row>
    <row r="4305" spans="14:31" x14ac:dyDescent="0.3">
      <c r="N4305"/>
      <c r="O4305"/>
      <c r="AD4305"/>
      <c r="AE4305"/>
    </row>
    <row r="4306" spans="14:31" x14ac:dyDescent="0.3">
      <c r="N4306"/>
      <c r="O4306"/>
      <c r="AD4306"/>
      <c r="AE4306"/>
    </row>
    <row r="4307" spans="14:31" x14ac:dyDescent="0.3">
      <c r="N4307"/>
      <c r="O4307"/>
      <c r="AD4307"/>
      <c r="AE4307"/>
    </row>
    <row r="4308" spans="14:31" x14ac:dyDescent="0.3">
      <c r="N4308"/>
      <c r="O4308"/>
      <c r="AD4308"/>
      <c r="AE4308"/>
    </row>
    <row r="4309" spans="14:31" x14ac:dyDescent="0.3">
      <c r="N4309"/>
      <c r="O4309"/>
      <c r="AD4309"/>
      <c r="AE4309"/>
    </row>
    <row r="4310" spans="14:31" x14ac:dyDescent="0.3">
      <c r="N4310"/>
      <c r="O4310"/>
      <c r="AD4310"/>
      <c r="AE4310"/>
    </row>
    <row r="4311" spans="14:31" x14ac:dyDescent="0.3">
      <c r="N4311"/>
      <c r="O4311"/>
      <c r="AD4311"/>
      <c r="AE4311"/>
    </row>
    <row r="4312" spans="14:31" x14ac:dyDescent="0.3">
      <c r="N4312"/>
      <c r="O4312"/>
      <c r="AD4312"/>
      <c r="AE4312"/>
    </row>
    <row r="4313" spans="14:31" x14ac:dyDescent="0.3">
      <c r="N4313"/>
      <c r="O4313"/>
      <c r="AD4313"/>
      <c r="AE4313"/>
    </row>
    <row r="4314" spans="14:31" x14ac:dyDescent="0.3">
      <c r="N4314"/>
      <c r="O4314"/>
      <c r="AD4314"/>
      <c r="AE4314"/>
    </row>
    <row r="4315" spans="14:31" x14ac:dyDescent="0.3">
      <c r="N4315"/>
      <c r="O4315"/>
      <c r="AD4315"/>
      <c r="AE4315"/>
    </row>
    <row r="4316" spans="14:31" x14ac:dyDescent="0.3">
      <c r="N4316"/>
      <c r="O4316"/>
      <c r="AD4316"/>
      <c r="AE4316"/>
    </row>
    <row r="4317" spans="14:31" x14ac:dyDescent="0.3">
      <c r="N4317"/>
      <c r="O4317"/>
      <c r="AD4317"/>
      <c r="AE4317"/>
    </row>
    <row r="4318" spans="14:31" x14ac:dyDescent="0.3">
      <c r="N4318"/>
      <c r="O4318"/>
      <c r="AD4318"/>
      <c r="AE4318"/>
    </row>
    <row r="4319" spans="14:31" x14ac:dyDescent="0.3">
      <c r="N4319"/>
      <c r="O4319"/>
      <c r="AD4319"/>
      <c r="AE4319"/>
    </row>
    <row r="4320" spans="14:31" x14ac:dyDescent="0.3">
      <c r="N4320"/>
      <c r="O4320"/>
      <c r="AD4320"/>
      <c r="AE4320"/>
    </row>
    <row r="4321" spans="14:31" x14ac:dyDescent="0.3">
      <c r="N4321"/>
      <c r="O4321"/>
      <c r="AD4321"/>
      <c r="AE4321"/>
    </row>
    <row r="4322" spans="14:31" x14ac:dyDescent="0.3">
      <c r="N4322"/>
      <c r="O4322"/>
      <c r="AD4322"/>
      <c r="AE4322"/>
    </row>
    <row r="4323" spans="14:31" x14ac:dyDescent="0.3">
      <c r="N4323"/>
      <c r="O4323"/>
      <c r="AD4323"/>
      <c r="AE4323"/>
    </row>
    <row r="4324" spans="14:31" x14ac:dyDescent="0.3">
      <c r="N4324"/>
      <c r="O4324"/>
      <c r="AD4324"/>
      <c r="AE4324"/>
    </row>
    <row r="4325" spans="14:31" x14ac:dyDescent="0.3">
      <c r="N4325"/>
      <c r="O4325"/>
      <c r="AD4325"/>
      <c r="AE4325"/>
    </row>
    <row r="4326" spans="14:31" x14ac:dyDescent="0.3">
      <c r="N4326"/>
      <c r="O4326"/>
      <c r="AD4326"/>
      <c r="AE4326"/>
    </row>
    <row r="4327" spans="14:31" x14ac:dyDescent="0.3">
      <c r="N4327"/>
      <c r="O4327"/>
      <c r="AD4327"/>
      <c r="AE4327"/>
    </row>
    <row r="4328" spans="14:31" x14ac:dyDescent="0.3">
      <c r="N4328"/>
      <c r="O4328"/>
      <c r="AD4328"/>
      <c r="AE4328"/>
    </row>
    <row r="4329" spans="14:31" x14ac:dyDescent="0.3">
      <c r="N4329"/>
      <c r="O4329"/>
      <c r="AD4329"/>
      <c r="AE4329"/>
    </row>
    <row r="4330" spans="14:31" x14ac:dyDescent="0.3">
      <c r="N4330"/>
      <c r="O4330"/>
      <c r="AD4330"/>
      <c r="AE4330"/>
    </row>
    <row r="4331" spans="14:31" x14ac:dyDescent="0.3">
      <c r="N4331"/>
      <c r="O4331"/>
      <c r="AD4331"/>
      <c r="AE4331"/>
    </row>
    <row r="4332" spans="14:31" x14ac:dyDescent="0.3">
      <c r="N4332"/>
      <c r="O4332"/>
      <c r="AD4332"/>
      <c r="AE4332"/>
    </row>
    <row r="4333" spans="14:31" x14ac:dyDescent="0.3">
      <c r="N4333"/>
      <c r="O4333"/>
      <c r="AD4333"/>
      <c r="AE4333"/>
    </row>
    <row r="4334" spans="14:31" x14ac:dyDescent="0.3">
      <c r="N4334"/>
      <c r="O4334"/>
      <c r="AD4334"/>
      <c r="AE4334"/>
    </row>
    <row r="4335" spans="14:31" x14ac:dyDescent="0.3">
      <c r="N4335"/>
      <c r="O4335"/>
      <c r="AD4335"/>
      <c r="AE4335"/>
    </row>
    <row r="4336" spans="14:31" x14ac:dyDescent="0.3">
      <c r="N4336"/>
      <c r="O4336"/>
      <c r="AD4336"/>
      <c r="AE4336"/>
    </row>
    <row r="4337" spans="14:31" x14ac:dyDescent="0.3">
      <c r="N4337"/>
      <c r="O4337"/>
      <c r="AD4337"/>
      <c r="AE4337"/>
    </row>
    <row r="4338" spans="14:31" x14ac:dyDescent="0.3">
      <c r="N4338"/>
      <c r="O4338"/>
      <c r="AD4338"/>
      <c r="AE4338"/>
    </row>
    <row r="4339" spans="14:31" x14ac:dyDescent="0.3">
      <c r="N4339"/>
      <c r="O4339"/>
      <c r="AD4339"/>
      <c r="AE4339"/>
    </row>
    <row r="4340" spans="14:31" x14ac:dyDescent="0.3">
      <c r="N4340"/>
      <c r="O4340"/>
      <c r="AD4340"/>
      <c r="AE4340"/>
    </row>
    <row r="4341" spans="14:31" x14ac:dyDescent="0.3">
      <c r="N4341"/>
      <c r="O4341"/>
      <c r="AD4341"/>
      <c r="AE4341"/>
    </row>
    <row r="4342" spans="14:31" x14ac:dyDescent="0.3">
      <c r="N4342"/>
      <c r="O4342"/>
      <c r="AD4342"/>
      <c r="AE4342"/>
    </row>
    <row r="4343" spans="14:31" x14ac:dyDescent="0.3">
      <c r="N4343"/>
      <c r="O4343"/>
      <c r="AD4343"/>
      <c r="AE4343"/>
    </row>
    <row r="4344" spans="14:31" x14ac:dyDescent="0.3">
      <c r="N4344"/>
      <c r="O4344"/>
      <c r="AD4344"/>
      <c r="AE4344"/>
    </row>
    <row r="4345" spans="14:31" x14ac:dyDescent="0.3">
      <c r="N4345"/>
      <c r="O4345"/>
      <c r="AD4345"/>
      <c r="AE4345"/>
    </row>
    <row r="4346" spans="14:31" x14ac:dyDescent="0.3">
      <c r="N4346"/>
      <c r="O4346"/>
      <c r="AD4346"/>
      <c r="AE4346"/>
    </row>
    <row r="4347" spans="14:31" x14ac:dyDescent="0.3">
      <c r="N4347"/>
      <c r="O4347"/>
      <c r="AD4347"/>
      <c r="AE4347"/>
    </row>
    <row r="4348" spans="14:31" x14ac:dyDescent="0.3">
      <c r="N4348"/>
      <c r="O4348"/>
      <c r="AD4348"/>
      <c r="AE4348"/>
    </row>
    <row r="4349" spans="14:31" x14ac:dyDescent="0.3">
      <c r="N4349"/>
      <c r="O4349"/>
      <c r="AD4349"/>
      <c r="AE4349"/>
    </row>
    <row r="4350" spans="14:31" x14ac:dyDescent="0.3">
      <c r="N4350"/>
      <c r="O4350"/>
      <c r="AD4350"/>
      <c r="AE4350"/>
    </row>
    <row r="4351" spans="14:31" x14ac:dyDescent="0.3">
      <c r="N4351"/>
      <c r="O4351"/>
      <c r="AD4351"/>
      <c r="AE4351"/>
    </row>
    <row r="4352" spans="14:31" x14ac:dyDescent="0.3">
      <c r="N4352"/>
      <c r="O4352"/>
      <c r="AD4352"/>
      <c r="AE4352"/>
    </row>
    <row r="4353" spans="14:31" x14ac:dyDescent="0.3">
      <c r="N4353"/>
      <c r="O4353"/>
      <c r="AD4353"/>
      <c r="AE4353"/>
    </row>
    <row r="4354" spans="14:31" x14ac:dyDescent="0.3">
      <c r="N4354"/>
      <c r="O4354"/>
      <c r="AD4354"/>
      <c r="AE4354"/>
    </row>
    <row r="4355" spans="14:31" x14ac:dyDescent="0.3">
      <c r="N4355"/>
      <c r="O4355"/>
      <c r="AD4355"/>
      <c r="AE4355"/>
    </row>
    <row r="4356" spans="14:31" x14ac:dyDescent="0.3">
      <c r="N4356"/>
      <c r="O4356"/>
      <c r="AD4356"/>
      <c r="AE4356"/>
    </row>
    <row r="4357" spans="14:31" x14ac:dyDescent="0.3">
      <c r="N4357"/>
      <c r="O4357"/>
      <c r="AD4357"/>
      <c r="AE4357"/>
    </row>
    <row r="4358" spans="14:31" x14ac:dyDescent="0.3">
      <c r="N4358"/>
      <c r="O4358"/>
      <c r="AD4358"/>
      <c r="AE4358"/>
    </row>
    <row r="4359" spans="14:31" x14ac:dyDescent="0.3">
      <c r="N4359"/>
      <c r="O4359"/>
      <c r="AD4359"/>
      <c r="AE4359"/>
    </row>
    <row r="4360" spans="14:31" x14ac:dyDescent="0.3">
      <c r="N4360"/>
      <c r="O4360"/>
      <c r="AD4360"/>
      <c r="AE4360"/>
    </row>
    <row r="4361" spans="14:31" x14ac:dyDescent="0.3">
      <c r="N4361"/>
      <c r="O4361"/>
      <c r="AD4361"/>
      <c r="AE4361"/>
    </row>
    <row r="4362" spans="14:31" x14ac:dyDescent="0.3">
      <c r="N4362"/>
      <c r="O4362"/>
      <c r="AD4362"/>
      <c r="AE4362"/>
    </row>
    <row r="4363" spans="14:31" x14ac:dyDescent="0.3">
      <c r="N4363"/>
      <c r="O4363"/>
      <c r="AD4363"/>
      <c r="AE4363"/>
    </row>
    <row r="4364" spans="14:31" x14ac:dyDescent="0.3">
      <c r="N4364"/>
      <c r="O4364"/>
      <c r="AD4364"/>
      <c r="AE4364"/>
    </row>
    <row r="4365" spans="14:31" x14ac:dyDescent="0.3">
      <c r="N4365"/>
      <c r="O4365"/>
      <c r="AD4365"/>
      <c r="AE4365"/>
    </row>
    <row r="4366" spans="14:31" x14ac:dyDescent="0.3">
      <c r="N4366"/>
      <c r="O4366"/>
      <c r="AD4366"/>
      <c r="AE4366"/>
    </row>
    <row r="4367" spans="14:31" x14ac:dyDescent="0.3">
      <c r="N4367"/>
      <c r="O4367"/>
      <c r="AD4367"/>
      <c r="AE4367"/>
    </row>
    <row r="4368" spans="14:31" x14ac:dyDescent="0.3">
      <c r="N4368"/>
      <c r="O4368"/>
      <c r="AD4368"/>
      <c r="AE4368"/>
    </row>
    <row r="4369" spans="14:31" x14ac:dyDescent="0.3">
      <c r="N4369"/>
      <c r="O4369"/>
      <c r="AD4369"/>
      <c r="AE4369"/>
    </row>
    <row r="4370" spans="14:31" x14ac:dyDescent="0.3">
      <c r="N4370"/>
      <c r="O4370"/>
      <c r="AD4370"/>
      <c r="AE4370"/>
    </row>
    <row r="4371" spans="14:31" x14ac:dyDescent="0.3">
      <c r="N4371"/>
      <c r="O4371"/>
      <c r="AD4371"/>
      <c r="AE4371"/>
    </row>
    <row r="4372" spans="14:31" x14ac:dyDescent="0.3">
      <c r="N4372"/>
      <c r="O4372"/>
      <c r="AD4372"/>
      <c r="AE4372"/>
    </row>
    <row r="4373" spans="14:31" x14ac:dyDescent="0.3">
      <c r="N4373"/>
      <c r="O4373"/>
      <c r="AD4373"/>
      <c r="AE4373"/>
    </row>
    <row r="4374" spans="14:31" x14ac:dyDescent="0.3">
      <c r="N4374"/>
      <c r="O4374"/>
      <c r="AD4374"/>
      <c r="AE4374"/>
    </row>
    <row r="4375" spans="14:31" x14ac:dyDescent="0.3">
      <c r="N4375"/>
      <c r="O4375"/>
      <c r="AD4375"/>
      <c r="AE4375"/>
    </row>
    <row r="4376" spans="14:31" x14ac:dyDescent="0.3">
      <c r="N4376"/>
      <c r="O4376"/>
      <c r="AD4376"/>
      <c r="AE4376"/>
    </row>
    <row r="4377" spans="14:31" x14ac:dyDescent="0.3">
      <c r="N4377"/>
      <c r="O4377"/>
      <c r="AD4377"/>
      <c r="AE4377"/>
    </row>
    <row r="4378" spans="14:31" x14ac:dyDescent="0.3">
      <c r="N4378"/>
      <c r="O4378"/>
      <c r="AD4378"/>
      <c r="AE4378"/>
    </row>
    <row r="4379" spans="14:31" x14ac:dyDescent="0.3">
      <c r="N4379"/>
      <c r="O4379"/>
      <c r="AD4379"/>
      <c r="AE4379"/>
    </row>
    <row r="4380" spans="14:31" x14ac:dyDescent="0.3">
      <c r="N4380"/>
      <c r="O4380"/>
      <c r="AD4380"/>
      <c r="AE4380"/>
    </row>
    <row r="4381" spans="14:31" x14ac:dyDescent="0.3">
      <c r="N4381"/>
      <c r="O4381"/>
      <c r="AD4381"/>
      <c r="AE4381"/>
    </row>
    <row r="4382" spans="14:31" x14ac:dyDescent="0.3">
      <c r="N4382"/>
      <c r="O4382"/>
      <c r="AD4382"/>
      <c r="AE4382"/>
    </row>
    <row r="4383" spans="14:31" x14ac:dyDescent="0.3">
      <c r="N4383"/>
      <c r="O4383"/>
      <c r="AD4383"/>
      <c r="AE4383"/>
    </row>
    <row r="4384" spans="14:31" x14ac:dyDescent="0.3">
      <c r="N4384"/>
      <c r="O4384"/>
      <c r="AD4384"/>
      <c r="AE4384"/>
    </row>
    <row r="4385" spans="14:31" x14ac:dyDescent="0.3">
      <c r="N4385"/>
      <c r="O4385"/>
      <c r="AD4385"/>
      <c r="AE4385"/>
    </row>
    <row r="4386" spans="14:31" x14ac:dyDescent="0.3">
      <c r="N4386"/>
      <c r="O4386"/>
      <c r="AD4386"/>
      <c r="AE4386"/>
    </row>
    <row r="4387" spans="14:31" x14ac:dyDescent="0.3">
      <c r="N4387"/>
      <c r="O4387"/>
      <c r="AD4387"/>
      <c r="AE4387"/>
    </row>
    <row r="4388" spans="14:31" x14ac:dyDescent="0.3">
      <c r="N4388"/>
      <c r="O4388"/>
      <c r="AD4388"/>
      <c r="AE4388"/>
    </row>
    <row r="4389" spans="14:31" x14ac:dyDescent="0.3">
      <c r="N4389"/>
      <c r="O4389"/>
      <c r="AD4389"/>
      <c r="AE4389"/>
    </row>
    <row r="4390" spans="14:31" x14ac:dyDescent="0.3">
      <c r="N4390"/>
      <c r="O4390"/>
      <c r="AD4390"/>
      <c r="AE4390"/>
    </row>
    <row r="4391" spans="14:31" x14ac:dyDescent="0.3">
      <c r="N4391"/>
      <c r="O4391"/>
      <c r="AD4391"/>
      <c r="AE4391"/>
    </row>
    <row r="4392" spans="14:31" x14ac:dyDescent="0.3">
      <c r="N4392"/>
      <c r="O4392"/>
      <c r="AD4392"/>
      <c r="AE4392"/>
    </row>
    <row r="4393" spans="14:31" x14ac:dyDescent="0.3">
      <c r="N4393"/>
      <c r="O4393"/>
      <c r="AD4393"/>
      <c r="AE4393"/>
    </row>
    <row r="4394" spans="14:31" x14ac:dyDescent="0.3">
      <c r="N4394"/>
      <c r="O4394"/>
      <c r="AD4394"/>
      <c r="AE4394"/>
    </row>
    <row r="4395" spans="14:31" x14ac:dyDescent="0.3">
      <c r="N4395"/>
      <c r="O4395"/>
      <c r="AD4395"/>
      <c r="AE4395"/>
    </row>
    <row r="4396" spans="14:31" x14ac:dyDescent="0.3">
      <c r="N4396"/>
      <c r="O4396"/>
      <c r="AD4396"/>
      <c r="AE4396"/>
    </row>
    <row r="4397" spans="14:31" x14ac:dyDescent="0.3">
      <c r="N4397"/>
      <c r="O4397"/>
      <c r="AD4397"/>
      <c r="AE4397"/>
    </row>
    <row r="4398" spans="14:31" x14ac:dyDescent="0.3">
      <c r="N4398"/>
      <c r="O4398"/>
      <c r="AD4398"/>
      <c r="AE4398"/>
    </row>
    <row r="4399" spans="14:31" x14ac:dyDescent="0.3">
      <c r="N4399"/>
      <c r="O4399"/>
      <c r="AD4399"/>
      <c r="AE4399"/>
    </row>
    <row r="4400" spans="14:31" x14ac:dyDescent="0.3">
      <c r="N4400"/>
      <c r="O4400"/>
      <c r="AD4400"/>
      <c r="AE4400"/>
    </row>
    <row r="4401" spans="14:31" x14ac:dyDescent="0.3">
      <c r="N4401"/>
      <c r="O4401"/>
      <c r="AD4401"/>
      <c r="AE4401"/>
    </row>
    <row r="4402" spans="14:31" x14ac:dyDescent="0.3">
      <c r="N4402"/>
      <c r="O4402"/>
      <c r="AD4402"/>
      <c r="AE4402"/>
    </row>
    <row r="4403" spans="14:31" x14ac:dyDescent="0.3">
      <c r="N4403"/>
      <c r="O4403"/>
      <c r="AD4403"/>
      <c r="AE4403"/>
    </row>
    <row r="4404" spans="14:31" x14ac:dyDescent="0.3">
      <c r="N4404"/>
      <c r="O4404"/>
      <c r="AD4404"/>
      <c r="AE4404"/>
    </row>
    <row r="4405" spans="14:31" x14ac:dyDescent="0.3">
      <c r="N4405"/>
      <c r="O4405"/>
      <c r="AD4405"/>
      <c r="AE4405"/>
    </row>
    <row r="4406" spans="14:31" x14ac:dyDescent="0.3">
      <c r="N4406"/>
      <c r="O4406"/>
      <c r="AD4406"/>
      <c r="AE4406"/>
    </row>
    <row r="4407" spans="14:31" x14ac:dyDescent="0.3">
      <c r="N4407"/>
      <c r="O4407"/>
      <c r="AD4407"/>
      <c r="AE4407"/>
    </row>
    <row r="4408" spans="14:31" x14ac:dyDescent="0.3">
      <c r="N4408"/>
      <c r="O4408"/>
      <c r="AD4408"/>
      <c r="AE4408"/>
    </row>
    <row r="4409" spans="14:31" x14ac:dyDescent="0.3">
      <c r="N4409"/>
      <c r="O4409"/>
      <c r="AD4409"/>
      <c r="AE4409"/>
    </row>
    <row r="4410" spans="14:31" x14ac:dyDescent="0.3">
      <c r="N4410"/>
      <c r="O4410"/>
      <c r="AD4410"/>
      <c r="AE4410"/>
    </row>
    <row r="4411" spans="14:31" x14ac:dyDescent="0.3">
      <c r="N4411"/>
      <c r="O4411"/>
      <c r="AD4411"/>
      <c r="AE4411"/>
    </row>
    <row r="4412" spans="14:31" x14ac:dyDescent="0.3">
      <c r="N4412"/>
      <c r="O4412"/>
      <c r="AD4412"/>
      <c r="AE4412"/>
    </row>
    <row r="4413" spans="14:31" x14ac:dyDescent="0.3">
      <c r="N4413"/>
      <c r="O4413"/>
      <c r="AD4413"/>
      <c r="AE4413"/>
    </row>
    <row r="4414" spans="14:31" x14ac:dyDescent="0.3">
      <c r="N4414"/>
      <c r="O4414"/>
      <c r="AD4414"/>
      <c r="AE4414"/>
    </row>
    <row r="4415" spans="14:31" x14ac:dyDescent="0.3">
      <c r="N4415"/>
      <c r="O4415"/>
      <c r="AD4415"/>
      <c r="AE4415"/>
    </row>
    <row r="4416" spans="14:31" x14ac:dyDescent="0.3">
      <c r="N4416"/>
      <c r="O4416"/>
      <c r="AD4416"/>
      <c r="AE4416"/>
    </row>
    <row r="4417" spans="14:31" x14ac:dyDescent="0.3">
      <c r="N4417"/>
      <c r="O4417"/>
      <c r="AD4417"/>
      <c r="AE4417"/>
    </row>
    <row r="4418" spans="14:31" x14ac:dyDescent="0.3">
      <c r="N4418"/>
      <c r="O4418"/>
      <c r="AD4418"/>
      <c r="AE4418"/>
    </row>
    <row r="4419" spans="14:31" x14ac:dyDescent="0.3">
      <c r="N4419"/>
      <c r="O4419"/>
      <c r="AD4419"/>
      <c r="AE4419"/>
    </row>
    <row r="4420" spans="14:31" x14ac:dyDescent="0.3">
      <c r="N4420"/>
      <c r="O4420"/>
      <c r="AD4420"/>
      <c r="AE4420"/>
    </row>
    <row r="4421" spans="14:31" x14ac:dyDescent="0.3">
      <c r="N4421"/>
      <c r="O4421"/>
      <c r="AD4421"/>
      <c r="AE4421"/>
    </row>
    <row r="4422" spans="14:31" x14ac:dyDescent="0.3">
      <c r="N4422"/>
      <c r="O4422"/>
      <c r="AD4422"/>
      <c r="AE4422"/>
    </row>
    <row r="4423" spans="14:31" x14ac:dyDescent="0.3">
      <c r="N4423"/>
      <c r="O4423"/>
      <c r="AD4423"/>
      <c r="AE4423"/>
    </row>
    <row r="4424" spans="14:31" x14ac:dyDescent="0.3">
      <c r="N4424"/>
      <c r="O4424"/>
      <c r="AD4424"/>
      <c r="AE4424"/>
    </row>
    <row r="4425" spans="14:31" x14ac:dyDescent="0.3">
      <c r="N4425"/>
      <c r="O4425"/>
      <c r="AD4425"/>
      <c r="AE4425"/>
    </row>
    <row r="4426" spans="14:31" x14ac:dyDescent="0.3">
      <c r="N4426"/>
      <c r="O4426"/>
      <c r="AD4426"/>
      <c r="AE4426"/>
    </row>
    <row r="4427" spans="14:31" x14ac:dyDescent="0.3">
      <c r="N4427"/>
      <c r="O4427"/>
      <c r="AD4427"/>
      <c r="AE4427"/>
    </row>
    <row r="4428" spans="14:31" x14ac:dyDescent="0.3">
      <c r="N4428"/>
      <c r="O4428"/>
      <c r="AD4428"/>
      <c r="AE4428"/>
    </row>
    <row r="4429" spans="14:31" x14ac:dyDescent="0.3">
      <c r="N4429"/>
      <c r="O4429"/>
      <c r="AD4429"/>
      <c r="AE4429"/>
    </row>
    <row r="4430" spans="14:31" x14ac:dyDescent="0.3">
      <c r="N4430"/>
      <c r="O4430"/>
      <c r="AD4430"/>
      <c r="AE4430"/>
    </row>
    <row r="4431" spans="14:31" x14ac:dyDescent="0.3">
      <c r="N4431"/>
      <c r="O4431"/>
      <c r="AD4431"/>
      <c r="AE4431"/>
    </row>
    <row r="4432" spans="14:31" x14ac:dyDescent="0.3">
      <c r="N4432"/>
      <c r="O4432"/>
      <c r="AD4432"/>
      <c r="AE4432"/>
    </row>
    <row r="4433" spans="14:31" x14ac:dyDescent="0.3">
      <c r="N4433"/>
      <c r="O4433"/>
      <c r="AD4433"/>
      <c r="AE4433"/>
    </row>
    <row r="4434" spans="14:31" x14ac:dyDescent="0.3">
      <c r="N4434"/>
      <c r="O4434"/>
      <c r="AD4434"/>
      <c r="AE4434"/>
    </row>
    <row r="4435" spans="14:31" x14ac:dyDescent="0.3">
      <c r="N4435"/>
      <c r="O4435"/>
      <c r="AD4435"/>
      <c r="AE4435"/>
    </row>
    <row r="4436" spans="14:31" x14ac:dyDescent="0.3">
      <c r="N4436"/>
      <c r="O4436"/>
      <c r="AD4436"/>
      <c r="AE4436"/>
    </row>
    <row r="4437" spans="14:31" x14ac:dyDescent="0.3">
      <c r="N4437"/>
      <c r="O4437"/>
      <c r="AD4437"/>
      <c r="AE4437"/>
    </row>
    <row r="4438" spans="14:31" x14ac:dyDescent="0.3">
      <c r="N4438"/>
      <c r="O4438"/>
      <c r="AD4438"/>
      <c r="AE4438"/>
    </row>
    <row r="4439" spans="14:31" x14ac:dyDescent="0.3">
      <c r="N4439"/>
      <c r="O4439"/>
      <c r="AD4439"/>
      <c r="AE4439"/>
    </row>
    <row r="4440" spans="14:31" x14ac:dyDescent="0.3">
      <c r="N4440"/>
      <c r="O4440"/>
      <c r="AD4440"/>
      <c r="AE4440"/>
    </row>
    <row r="4441" spans="14:31" x14ac:dyDescent="0.3">
      <c r="N4441"/>
      <c r="O4441"/>
      <c r="AD4441"/>
      <c r="AE4441"/>
    </row>
    <row r="4442" spans="14:31" x14ac:dyDescent="0.3">
      <c r="N4442"/>
      <c r="O4442"/>
      <c r="AD4442"/>
      <c r="AE4442"/>
    </row>
    <row r="4443" spans="14:31" x14ac:dyDescent="0.3">
      <c r="N4443"/>
      <c r="O4443"/>
      <c r="AD4443"/>
      <c r="AE4443"/>
    </row>
    <row r="4444" spans="14:31" x14ac:dyDescent="0.3">
      <c r="N4444"/>
      <c r="O4444"/>
      <c r="AD4444"/>
      <c r="AE4444"/>
    </row>
    <row r="4445" spans="14:31" x14ac:dyDescent="0.3">
      <c r="N4445"/>
      <c r="O4445"/>
      <c r="AD4445"/>
      <c r="AE4445"/>
    </row>
    <row r="4446" spans="14:31" x14ac:dyDescent="0.3">
      <c r="N4446"/>
      <c r="O4446"/>
      <c r="AD4446"/>
      <c r="AE4446"/>
    </row>
    <row r="4447" spans="14:31" x14ac:dyDescent="0.3">
      <c r="N4447"/>
      <c r="O4447"/>
      <c r="AD4447"/>
      <c r="AE4447"/>
    </row>
    <row r="4448" spans="14:31" x14ac:dyDescent="0.3">
      <c r="N4448"/>
      <c r="O4448"/>
      <c r="AD4448"/>
      <c r="AE4448"/>
    </row>
    <row r="4449" spans="14:31" x14ac:dyDescent="0.3">
      <c r="N4449"/>
      <c r="O4449"/>
      <c r="AD4449"/>
      <c r="AE4449"/>
    </row>
    <row r="4450" spans="14:31" x14ac:dyDescent="0.3">
      <c r="N4450"/>
      <c r="O4450"/>
      <c r="AD4450"/>
      <c r="AE4450"/>
    </row>
    <row r="4451" spans="14:31" x14ac:dyDescent="0.3">
      <c r="N4451"/>
      <c r="O4451"/>
      <c r="AD4451"/>
      <c r="AE4451"/>
    </row>
    <row r="4452" spans="14:31" x14ac:dyDescent="0.3">
      <c r="N4452"/>
      <c r="O4452"/>
      <c r="AD4452"/>
      <c r="AE4452"/>
    </row>
    <row r="4453" spans="14:31" x14ac:dyDescent="0.3">
      <c r="N4453"/>
      <c r="O4453"/>
      <c r="AD4453"/>
      <c r="AE4453"/>
    </row>
    <row r="4454" spans="14:31" x14ac:dyDescent="0.3">
      <c r="N4454"/>
      <c r="O4454"/>
      <c r="AD4454"/>
      <c r="AE4454"/>
    </row>
    <row r="4455" spans="14:31" x14ac:dyDescent="0.3">
      <c r="N4455"/>
      <c r="O4455"/>
      <c r="AD4455"/>
      <c r="AE4455"/>
    </row>
    <row r="4456" spans="14:31" x14ac:dyDescent="0.3">
      <c r="N4456"/>
      <c r="O4456"/>
      <c r="AD4456"/>
      <c r="AE4456"/>
    </row>
    <row r="4457" spans="14:31" x14ac:dyDescent="0.3">
      <c r="N4457"/>
      <c r="O4457"/>
      <c r="AD4457"/>
      <c r="AE4457"/>
    </row>
    <row r="4458" spans="14:31" x14ac:dyDescent="0.3">
      <c r="N4458"/>
      <c r="O4458"/>
      <c r="AD4458"/>
      <c r="AE4458"/>
    </row>
    <row r="4459" spans="14:31" x14ac:dyDescent="0.3">
      <c r="N4459"/>
      <c r="O4459"/>
      <c r="AD4459"/>
      <c r="AE4459"/>
    </row>
    <row r="4460" spans="14:31" x14ac:dyDescent="0.3">
      <c r="N4460"/>
      <c r="O4460"/>
      <c r="AD4460"/>
      <c r="AE4460"/>
    </row>
    <row r="4461" spans="14:31" x14ac:dyDescent="0.3">
      <c r="N4461"/>
      <c r="O4461"/>
      <c r="AD4461"/>
      <c r="AE4461"/>
    </row>
    <row r="4462" spans="14:31" x14ac:dyDescent="0.3">
      <c r="N4462"/>
      <c r="O4462"/>
      <c r="AD4462"/>
      <c r="AE4462"/>
    </row>
    <row r="4463" spans="14:31" x14ac:dyDescent="0.3">
      <c r="N4463"/>
      <c r="O4463"/>
      <c r="AD4463"/>
      <c r="AE4463"/>
    </row>
    <row r="4464" spans="14:31" x14ac:dyDescent="0.3">
      <c r="N4464"/>
      <c r="O4464"/>
      <c r="AD4464"/>
      <c r="AE4464"/>
    </row>
    <row r="4465" spans="14:31" x14ac:dyDescent="0.3">
      <c r="N4465"/>
      <c r="O4465"/>
      <c r="AD4465"/>
      <c r="AE4465"/>
    </row>
    <row r="4466" spans="14:31" x14ac:dyDescent="0.3">
      <c r="N4466"/>
      <c r="O4466"/>
      <c r="AD4466"/>
      <c r="AE4466"/>
    </row>
    <row r="4467" spans="14:31" x14ac:dyDescent="0.3">
      <c r="N4467"/>
      <c r="O4467"/>
      <c r="AD4467"/>
      <c r="AE4467"/>
    </row>
    <row r="4468" spans="14:31" x14ac:dyDescent="0.3">
      <c r="N4468"/>
      <c r="O4468"/>
      <c r="AD4468"/>
      <c r="AE4468"/>
    </row>
    <row r="4469" spans="14:31" x14ac:dyDescent="0.3">
      <c r="N4469"/>
      <c r="O4469"/>
      <c r="AD4469"/>
      <c r="AE4469"/>
    </row>
    <row r="4470" spans="14:31" x14ac:dyDescent="0.3">
      <c r="N4470"/>
      <c r="O4470"/>
      <c r="AD4470"/>
      <c r="AE4470"/>
    </row>
    <row r="4471" spans="14:31" x14ac:dyDescent="0.3">
      <c r="N4471"/>
      <c r="O4471"/>
      <c r="AD4471"/>
      <c r="AE4471"/>
    </row>
    <row r="4472" spans="14:31" x14ac:dyDescent="0.3">
      <c r="N4472"/>
      <c r="O4472"/>
      <c r="AD4472"/>
      <c r="AE4472"/>
    </row>
    <row r="4473" spans="14:31" x14ac:dyDescent="0.3">
      <c r="N4473"/>
      <c r="O4473"/>
      <c r="AD4473"/>
      <c r="AE4473"/>
    </row>
    <row r="4474" spans="14:31" x14ac:dyDescent="0.3">
      <c r="N4474"/>
      <c r="O4474"/>
      <c r="AD4474"/>
      <c r="AE4474"/>
    </row>
    <row r="4475" spans="14:31" x14ac:dyDescent="0.3">
      <c r="N4475"/>
      <c r="O4475"/>
      <c r="AD4475"/>
      <c r="AE4475"/>
    </row>
    <row r="4476" spans="14:31" x14ac:dyDescent="0.3">
      <c r="N4476"/>
      <c r="O4476"/>
      <c r="AD4476"/>
      <c r="AE4476"/>
    </row>
    <row r="4477" spans="14:31" x14ac:dyDescent="0.3">
      <c r="N4477"/>
      <c r="O4477"/>
      <c r="AD4477"/>
      <c r="AE4477"/>
    </row>
    <row r="4478" spans="14:31" x14ac:dyDescent="0.3">
      <c r="N4478"/>
      <c r="O4478"/>
      <c r="AD4478"/>
      <c r="AE4478"/>
    </row>
    <row r="4479" spans="14:31" x14ac:dyDescent="0.3">
      <c r="N4479"/>
      <c r="O4479"/>
      <c r="AD4479"/>
      <c r="AE4479"/>
    </row>
    <row r="4480" spans="14:31" x14ac:dyDescent="0.3">
      <c r="N4480"/>
      <c r="O4480"/>
      <c r="AD4480"/>
      <c r="AE4480"/>
    </row>
    <row r="4481" spans="14:31" x14ac:dyDescent="0.3">
      <c r="N4481"/>
      <c r="O4481"/>
      <c r="AD4481"/>
      <c r="AE4481"/>
    </row>
    <row r="4482" spans="14:31" x14ac:dyDescent="0.3">
      <c r="N4482"/>
      <c r="O4482"/>
      <c r="AD4482"/>
      <c r="AE4482"/>
    </row>
    <row r="4483" spans="14:31" x14ac:dyDescent="0.3">
      <c r="N4483"/>
      <c r="O4483"/>
      <c r="AD4483"/>
      <c r="AE4483"/>
    </row>
    <row r="4484" spans="14:31" x14ac:dyDescent="0.3">
      <c r="N4484"/>
      <c r="O4484"/>
      <c r="AD4484"/>
      <c r="AE4484"/>
    </row>
    <row r="4485" spans="14:31" x14ac:dyDescent="0.3">
      <c r="N4485"/>
      <c r="O4485"/>
      <c r="AD4485"/>
      <c r="AE4485"/>
    </row>
    <row r="4486" spans="14:31" x14ac:dyDescent="0.3">
      <c r="N4486"/>
      <c r="O4486"/>
      <c r="AD4486"/>
      <c r="AE4486"/>
    </row>
    <row r="4487" spans="14:31" x14ac:dyDescent="0.3">
      <c r="N4487"/>
      <c r="O4487"/>
      <c r="AD4487"/>
      <c r="AE4487"/>
    </row>
    <row r="4488" spans="14:31" x14ac:dyDescent="0.3">
      <c r="N4488"/>
      <c r="O4488"/>
      <c r="AD4488"/>
      <c r="AE4488"/>
    </row>
    <row r="4489" spans="14:31" x14ac:dyDescent="0.3">
      <c r="N4489"/>
      <c r="O4489"/>
      <c r="AD4489"/>
      <c r="AE4489"/>
    </row>
    <row r="4490" spans="14:31" x14ac:dyDescent="0.3">
      <c r="N4490"/>
      <c r="O4490"/>
      <c r="AD4490"/>
      <c r="AE4490"/>
    </row>
    <row r="4491" spans="14:31" x14ac:dyDescent="0.3">
      <c r="N4491"/>
      <c r="O4491"/>
      <c r="AD4491"/>
      <c r="AE4491"/>
    </row>
    <row r="4492" spans="14:31" x14ac:dyDescent="0.3">
      <c r="N4492"/>
      <c r="O4492"/>
      <c r="AD4492"/>
      <c r="AE4492"/>
    </row>
    <row r="4493" spans="14:31" x14ac:dyDescent="0.3">
      <c r="N4493"/>
      <c r="O4493"/>
      <c r="AD4493"/>
      <c r="AE4493"/>
    </row>
    <row r="4494" spans="14:31" x14ac:dyDescent="0.3">
      <c r="N4494"/>
      <c r="O4494"/>
      <c r="AD4494"/>
      <c r="AE4494"/>
    </row>
    <row r="4495" spans="14:31" x14ac:dyDescent="0.3">
      <c r="N4495"/>
      <c r="O4495"/>
      <c r="AD4495"/>
      <c r="AE4495"/>
    </row>
    <row r="4496" spans="14:31" x14ac:dyDescent="0.3">
      <c r="N4496"/>
      <c r="O4496"/>
      <c r="AD4496"/>
      <c r="AE4496"/>
    </row>
    <row r="4497" spans="14:31" x14ac:dyDescent="0.3">
      <c r="N4497"/>
      <c r="O4497"/>
      <c r="AD4497"/>
      <c r="AE4497"/>
    </row>
    <row r="4498" spans="14:31" x14ac:dyDescent="0.3">
      <c r="N4498"/>
      <c r="O4498"/>
      <c r="AD4498"/>
      <c r="AE4498"/>
    </row>
    <row r="4499" spans="14:31" x14ac:dyDescent="0.3">
      <c r="N4499"/>
      <c r="O4499"/>
      <c r="AD4499"/>
      <c r="AE4499"/>
    </row>
    <row r="4500" spans="14:31" x14ac:dyDescent="0.3">
      <c r="N4500"/>
      <c r="O4500"/>
      <c r="AD4500"/>
      <c r="AE4500"/>
    </row>
    <row r="4501" spans="14:31" x14ac:dyDescent="0.3">
      <c r="N4501"/>
      <c r="O4501"/>
      <c r="AD4501"/>
      <c r="AE4501"/>
    </row>
    <row r="4502" spans="14:31" x14ac:dyDescent="0.3">
      <c r="N4502"/>
      <c r="O4502"/>
      <c r="AD4502"/>
      <c r="AE4502"/>
    </row>
    <row r="4503" spans="14:31" x14ac:dyDescent="0.3">
      <c r="N4503"/>
      <c r="O4503"/>
      <c r="AD4503"/>
      <c r="AE4503"/>
    </row>
    <row r="4504" spans="14:31" x14ac:dyDescent="0.3">
      <c r="N4504"/>
      <c r="O4504"/>
      <c r="AD4504"/>
      <c r="AE4504"/>
    </row>
    <row r="4505" spans="14:31" x14ac:dyDescent="0.3">
      <c r="N4505"/>
      <c r="O4505"/>
      <c r="AD4505"/>
      <c r="AE4505"/>
    </row>
    <row r="4506" spans="14:31" x14ac:dyDescent="0.3">
      <c r="N4506"/>
      <c r="O4506"/>
      <c r="AD4506"/>
      <c r="AE4506"/>
    </row>
    <row r="4507" spans="14:31" x14ac:dyDescent="0.3">
      <c r="N4507"/>
      <c r="O4507"/>
      <c r="AD4507"/>
      <c r="AE4507"/>
    </row>
    <row r="4508" spans="14:31" x14ac:dyDescent="0.3">
      <c r="N4508"/>
      <c r="O4508"/>
      <c r="AD4508"/>
      <c r="AE4508"/>
    </row>
    <row r="4509" spans="14:31" x14ac:dyDescent="0.3">
      <c r="N4509"/>
      <c r="O4509"/>
      <c r="AD4509"/>
      <c r="AE4509"/>
    </row>
    <row r="4510" spans="14:31" x14ac:dyDescent="0.3">
      <c r="N4510"/>
      <c r="O4510"/>
      <c r="AD4510"/>
      <c r="AE4510"/>
    </row>
    <row r="4511" spans="14:31" x14ac:dyDescent="0.3">
      <c r="N4511"/>
      <c r="O4511"/>
      <c r="AD4511"/>
      <c r="AE4511"/>
    </row>
    <row r="4512" spans="14:31" x14ac:dyDescent="0.3">
      <c r="N4512"/>
      <c r="O4512"/>
      <c r="AD4512"/>
      <c r="AE4512"/>
    </row>
    <row r="4513" spans="14:31" x14ac:dyDescent="0.3">
      <c r="N4513"/>
      <c r="O4513"/>
      <c r="AD4513"/>
      <c r="AE4513"/>
    </row>
    <row r="4514" spans="14:31" x14ac:dyDescent="0.3">
      <c r="N4514"/>
      <c r="O4514"/>
      <c r="AD4514"/>
      <c r="AE4514"/>
    </row>
    <row r="4515" spans="14:31" x14ac:dyDescent="0.3">
      <c r="N4515"/>
      <c r="O4515"/>
      <c r="AD4515"/>
      <c r="AE4515"/>
    </row>
    <row r="4516" spans="14:31" x14ac:dyDescent="0.3">
      <c r="N4516"/>
      <c r="O4516"/>
      <c r="AD4516"/>
      <c r="AE4516"/>
    </row>
    <row r="4517" spans="14:31" x14ac:dyDescent="0.3">
      <c r="N4517"/>
      <c r="O4517"/>
      <c r="AD4517"/>
      <c r="AE4517"/>
    </row>
    <row r="4518" spans="14:31" x14ac:dyDescent="0.3">
      <c r="N4518"/>
      <c r="O4518"/>
      <c r="AD4518"/>
      <c r="AE4518"/>
    </row>
    <row r="4519" spans="14:31" x14ac:dyDescent="0.3">
      <c r="N4519"/>
      <c r="O4519"/>
      <c r="AD4519"/>
      <c r="AE4519"/>
    </row>
    <row r="4520" spans="14:31" x14ac:dyDescent="0.3">
      <c r="N4520"/>
      <c r="O4520"/>
      <c r="AD4520"/>
      <c r="AE4520"/>
    </row>
    <row r="4521" spans="14:31" x14ac:dyDescent="0.3">
      <c r="N4521"/>
      <c r="O4521"/>
      <c r="AD4521"/>
      <c r="AE4521"/>
    </row>
    <row r="4522" spans="14:31" x14ac:dyDescent="0.3">
      <c r="N4522"/>
      <c r="O4522"/>
      <c r="AD4522"/>
      <c r="AE4522"/>
    </row>
    <row r="4523" spans="14:31" x14ac:dyDescent="0.3">
      <c r="N4523"/>
      <c r="O4523"/>
      <c r="AD4523"/>
      <c r="AE4523"/>
    </row>
    <row r="4524" spans="14:31" x14ac:dyDescent="0.3">
      <c r="N4524"/>
      <c r="O4524"/>
      <c r="AD4524"/>
      <c r="AE4524"/>
    </row>
    <row r="4525" spans="14:31" x14ac:dyDescent="0.3">
      <c r="N4525"/>
      <c r="O4525"/>
      <c r="AD4525"/>
      <c r="AE4525"/>
    </row>
    <row r="4526" spans="14:31" x14ac:dyDescent="0.3">
      <c r="N4526"/>
      <c r="O4526"/>
      <c r="AD4526"/>
      <c r="AE4526"/>
    </row>
    <row r="4527" spans="14:31" x14ac:dyDescent="0.3">
      <c r="N4527"/>
      <c r="O4527"/>
      <c r="AD4527"/>
      <c r="AE4527"/>
    </row>
    <row r="4528" spans="14:31" x14ac:dyDescent="0.3">
      <c r="N4528"/>
      <c r="O4528"/>
      <c r="AD4528"/>
      <c r="AE4528"/>
    </row>
    <row r="4529" spans="14:31" x14ac:dyDescent="0.3">
      <c r="N4529"/>
      <c r="O4529"/>
      <c r="AD4529"/>
      <c r="AE4529"/>
    </row>
    <row r="4530" spans="14:31" x14ac:dyDescent="0.3">
      <c r="N4530"/>
      <c r="O4530"/>
      <c r="AD4530"/>
      <c r="AE4530"/>
    </row>
    <row r="4531" spans="14:31" x14ac:dyDescent="0.3">
      <c r="N4531"/>
      <c r="O4531"/>
      <c r="AD4531"/>
      <c r="AE4531"/>
    </row>
    <row r="4532" spans="14:31" x14ac:dyDescent="0.3">
      <c r="N4532"/>
      <c r="O4532"/>
      <c r="AD4532"/>
      <c r="AE4532"/>
    </row>
    <row r="4533" spans="14:31" x14ac:dyDescent="0.3">
      <c r="N4533"/>
      <c r="O4533"/>
      <c r="AD4533"/>
      <c r="AE4533"/>
    </row>
    <row r="4534" spans="14:31" x14ac:dyDescent="0.3">
      <c r="N4534"/>
      <c r="O4534"/>
      <c r="AD4534"/>
      <c r="AE4534"/>
    </row>
    <row r="4535" spans="14:31" x14ac:dyDescent="0.3">
      <c r="N4535"/>
      <c r="O4535"/>
      <c r="AD4535"/>
      <c r="AE4535"/>
    </row>
    <row r="4536" spans="14:31" x14ac:dyDescent="0.3">
      <c r="N4536"/>
      <c r="O4536"/>
      <c r="AD4536"/>
      <c r="AE4536"/>
    </row>
    <row r="4537" spans="14:31" x14ac:dyDescent="0.3">
      <c r="N4537"/>
      <c r="O4537"/>
      <c r="AD4537"/>
      <c r="AE4537"/>
    </row>
    <row r="4538" spans="14:31" x14ac:dyDescent="0.3">
      <c r="N4538"/>
      <c r="O4538"/>
      <c r="AD4538"/>
      <c r="AE4538"/>
    </row>
    <row r="4539" spans="14:31" x14ac:dyDescent="0.3">
      <c r="N4539"/>
      <c r="O4539"/>
      <c r="AD4539"/>
      <c r="AE4539"/>
    </row>
    <row r="4540" spans="14:31" x14ac:dyDescent="0.3">
      <c r="N4540"/>
      <c r="O4540"/>
      <c r="AD4540"/>
      <c r="AE4540"/>
    </row>
    <row r="4541" spans="14:31" x14ac:dyDescent="0.3">
      <c r="N4541"/>
      <c r="O4541"/>
      <c r="AD4541"/>
      <c r="AE4541"/>
    </row>
    <row r="4542" spans="14:31" x14ac:dyDescent="0.3">
      <c r="N4542"/>
      <c r="O4542"/>
      <c r="AD4542"/>
      <c r="AE4542"/>
    </row>
    <row r="4543" spans="14:31" x14ac:dyDescent="0.3">
      <c r="N4543"/>
      <c r="O4543"/>
      <c r="AD4543"/>
      <c r="AE4543"/>
    </row>
    <row r="4544" spans="14:31" x14ac:dyDescent="0.3">
      <c r="N4544"/>
      <c r="O4544"/>
      <c r="AD4544"/>
      <c r="AE4544"/>
    </row>
    <row r="4545" spans="14:31" x14ac:dyDescent="0.3">
      <c r="N4545"/>
      <c r="O4545"/>
      <c r="AD4545"/>
      <c r="AE4545"/>
    </row>
    <row r="4546" spans="14:31" x14ac:dyDescent="0.3">
      <c r="N4546"/>
      <c r="O4546"/>
      <c r="AD4546"/>
      <c r="AE4546"/>
    </row>
    <row r="4547" spans="14:31" x14ac:dyDescent="0.3">
      <c r="N4547"/>
      <c r="O4547"/>
      <c r="AD4547"/>
      <c r="AE4547"/>
    </row>
    <row r="4548" spans="14:31" x14ac:dyDescent="0.3">
      <c r="N4548"/>
      <c r="O4548"/>
      <c r="AD4548"/>
      <c r="AE4548"/>
    </row>
    <row r="4549" spans="14:31" x14ac:dyDescent="0.3">
      <c r="N4549"/>
      <c r="O4549"/>
      <c r="AD4549"/>
      <c r="AE4549"/>
    </row>
    <row r="4550" spans="14:31" x14ac:dyDescent="0.3">
      <c r="N4550"/>
      <c r="O4550"/>
      <c r="AD4550"/>
      <c r="AE4550"/>
    </row>
    <row r="4551" spans="14:31" x14ac:dyDescent="0.3">
      <c r="N4551"/>
      <c r="O4551"/>
      <c r="AD4551"/>
      <c r="AE4551"/>
    </row>
    <row r="4552" spans="14:31" x14ac:dyDescent="0.3">
      <c r="N4552"/>
      <c r="O4552"/>
      <c r="AD4552"/>
      <c r="AE4552"/>
    </row>
    <row r="4553" spans="14:31" x14ac:dyDescent="0.3">
      <c r="N4553"/>
      <c r="O4553"/>
      <c r="AD4553"/>
      <c r="AE4553"/>
    </row>
    <row r="4554" spans="14:31" x14ac:dyDescent="0.3">
      <c r="N4554"/>
      <c r="O4554"/>
      <c r="AD4554"/>
      <c r="AE4554"/>
    </row>
    <row r="4555" spans="14:31" x14ac:dyDescent="0.3">
      <c r="N4555"/>
      <c r="O4555"/>
      <c r="AD4555"/>
      <c r="AE4555"/>
    </row>
    <row r="4556" spans="14:31" x14ac:dyDescent="0.3">
      <c r="N4556"/>
      <c r="O4556"/>
      <c r="AD4556"/>
      <c r="AE4556"/>
    </row>
    <row r="4557" spans="14:31" x14ac:dyDescent="0.3">
      <c r="N4557"/>
      <c r="O4557"/>
      <c r="AD4557"/>
      <c r="AE4557"/>
    </row>
    <row r="4558" spans="14:31" x14ac:dyDescent="0.3">
      <c r="N4558"/>
      <c r="O4558"/>
      <c r="AD4558"/>
      <c r="AE4558"/>
    </row>
    <row r="4559" spans="14:31" x14ac:dyDescent="0.3">
      <c r="N4559"/>
      <c r="O4559"/>
      <c r="AD4559"/>
      <c r="AE4559"/>
    </row>
    <row r="4560" spans="14:31" x14ac:dyDescent="0.3">
      <c r="N4560"/>
      <c r="O4560"/>
      <c r="AD4560"/>
      <c r="AE4560"/>
    </row>
    <row r="4561" spans="14:31" x14ac:dyDescent="0.3">
      <c r="N4561"/>
      <c r="O4561"/>
      <c r="AD4561"/>
      <c r="AE4561"/>
    </row>
    <row r="4562" spans="14:31" x14ac:dyDescent="0.3">
      <c r="N4562"/>
      <c r="O4562"/>
      <c r="AD4562"/>
      <c r="AE4562"/>
    </row>
    <row r="4563" spans="14:31" x14ac:dyDescent="0.3">
      <c r="N4563"/>
      <c r="O4563"/>
      <c r="AD4563"/>
      <c r="AE4563"/>
    </row>
    <row r="4564" spans="14:31" x14ac:dyDescent="0.3">
      <c r="N4564"/>
      <c r="O4564"/>
      <c r="AD4564"/>
      <c r="AE4564"/>
    </row>
    <row r="4565" spans="14:31" x14ac:dyDescent="0.3">
      <c r="N4565"/>
      <c r="O4565"/>
      <c r="AD4565"/>
      <c r="AE4565"/>
    </row>
    <row r="4566" spans="14:31" x14ac:dyDescent="0.3">
      <c r="N4566"/>
      <c r="O4566"/>
      <c r="AD4566"/>
      <c r="AE4566"/>
    </row>
    <row r="4567" spans="14:31" x14ac:dyDescent="0.3">
      <c r="N4567"/>
      <c r="O4567"/>
      <c r="AD4567"/>
      <c r="AE4567"/>
    </row>
    <row r="4568" spans="14:31" x14ac:dyDescent="0.3">
      <c r="N4568"/>
      <c r="O4568"/>
      <c r="AD4568"/>
      <c r="AE4568"/>
    </row>
    <row r="4569" spans="14:31" x14ac:dyDescent="0.3">
      <c r="N4569"/>
      <c r="O4569"/>
      <c r="AD4569"/>
      <c r="AE4569"/>
    </row>
    <row r="4570" spans="14:31" x14ac:dyDescent="0.3">
      <c r="N4570"/>
      <c r="O4570"/>
      <c r="AD4570"/>
      <c r="AE4570"/>
    </row>
    <row r="4571" spans="14:31" x14ac:dyDescent="0.3">
      <c r="N4571"/>
      <c r="O4571"/>
      <c r="AD4571"/>
      <c r="AE4571"/>
    </row>
    <row r="4572" spans="14:31" x14ac:dyDescent="0.3">
      <c r="N4572"/>
      <c r="O4572"/>
      <c r="AD4572"/>
      <c r="AE4572"/>
    </row>
    <row r="4573" spans="14:31" x14ac:dyDescent="0.3">
      <c r="N4573"/>
      <c r="O4573"/>
      <c r="AD4573"/>
      <c r="AE4573"/>
    </row>
    <row r="4574" spans="14:31" x14ac:dyDescent="0.3">
      <c r="N4574"/>
      <c r="O4574"/>
      <c r="AD4574"/>
      <c r="AE4574"/>
    </row>
    <row r="4575" spans="14:31" x14ac:dyDescent="0.3">
      <c r="N4575"/>
      <c r="O4575"/>
      <c r="AD4575"/>
      <c r="AE4575"/>
    </row>
    <row r="4576" spans="14:31" x14ac:dyDescent="0.3">
      <c r="N4576"/>
      <c r="O4576"/>
      <c r="AD4576"/>
      <c r="AE4576"/>
    </row>
    <row r="4577" spans="14:31" x14ac:dyDescent="0.3">
      <c r="N4577"/>
      <c r="O4577"/>
      <c r="AD4577"/>
      <c r="AE4577"/>
    </row>
    <row r="4578" spans="14:31" x14ac:dyDescent="0.3">
      <c r="N4578"/>
      <c r="O4578"/>
      <c r="AD4578"/>
      <c r="AE4578"/>
    </row>
    <row r="4579" spans="14:31" x14ac:dyDescent="0.3">
      <c r="N4579"/>
      <c r="O4579"/>
      <c r="AD4579"/>
      <c r="AE4579"/>
    </row>
    <row r="4580" spans="14:31" x14ac:dyDescent="0.3">
      <c r="N4580"/>
      <c r="O4580"/>
      <c r="AD4580"/>
      <c r="AE4580"/>
    </row>
    <row r="4581" spans="14:31" x14ac:dyDescent="0.3">
      <c r="N4581"/>
      <c r="O4581"/>
      <c r="AD4581"/>
      <c r="AE4581"/>
    </row>
    <row r="4582" spans="14:31" x14ac:dyDescent="0.3">
      <c r="N4582"/>
      <c r="O4582"/>
      <c r="AD4582"/>
      <c r="AE4582"/>
    </row>
    <row r="4583" spans="14:31" x14ac:dyDescent="0.3">
      <c r="N4583"/>
      <c r="O4583"/>
      <c r="AD4583"/>
      <c r="AE4583"/>
    </row>
    <row r="4584" spans="14:31" x14ac:dyDescent="0.3">
      <c r="N4584"/>
      <c r="O4584"/>
      <c r="AD4584"/>
      <c r="AE4584"/>
    </row>
    <row r="4585" spans="14:31" x14ac:dyDescent="0.3">
      <c r="N4585"/>
      <c r="O4585"/>
      <c r="AD4585"/>
      <c r="AE4585"/>
    </row>
    <row r="4586" spans="14:31" x14ac:dyDescent="0.3">
      <c r="N4586"/>
      <c r="O4586"/>
      <c r="AD4586"/>
      <c r="AE4586"/>
    </row>
    <row r="4587" spans="14:31" x14ac:dyDescent="0.3">
      <c r="N4587"/>
      <c r="O4587"/>
      <c r="AD4587"/>
      <c r="AE4587"/>
    </row>
    <row r="4588" spans="14:31" x14ac:dyDescent="0.3">
      <c r="N4588"/>
      <c r="O4588"/>
      <c r="AD4588"/>
      <c r="AE4588"/>
    </row>
    <row r="4589" spans="14:31" x14ac:dyDescent="0.3">
      <c r="N4589"/>
      <c r="O4589"/>
      <c r="AD4589"/>
      <c r="AE4589"/>
    </row>
    <row r="4590" spans="14:31" x14ac:dyDescent="0.3">
      <c r="N4590"/>
      <c r="O4590"/>
      <c r="AD4590"/>
      <c r="AE4590"/>
    </row>
    <row r="4591" spans="14:31" x14ac:dyDescent="0.3">
      <c r="N4591"/>
      <c r="O4591"/>
      <c r="AD4591"/>
      <c r="AE4591"/>
    </row>
    <row r="4592" spans="14:31" x14ac:dyDescent="0.3">
      <c r="N4592"/>
      <c r="O4592"/>
      <c r="AD4592"/>
      <c r="AE4592"/>
    </row>
    <row r="4593" spans="14:31" x14ac:dyDescent="0.3">
      <c r="N4593"/>
      <c r="O4593"/>
      <c r="AD4593"/>
      <c r="AE4593"/>
    </row>
    <row r="4594" spans="14:31" x14ac:dyDescent="0.3">
      <c r="N4594"/>
      <c r="O4594"/>
      <c r="AD4594"/>
      <c r="AE4594"/>
    </row>
    <row r="4595" spans="14:31" x14ac:dyDescent="0.3">
      <c r="N4595"/>
      <c r="O4595"/>
      <c r="AD4595"/>
      <c r="AE4595"/>
    </row>
    <row r="4596" spans="14:31" x14ac:dyDescent="0.3">
      <c r="N4596"/>
      <c r="O4596"/>
      <c r="AD4596"/>
      <c r="AE4596"/>
    </row>
    <row r="4597" spans="14:31" x14ac:dyDescent="0.3">
      <c r="N4597"/>
      <c r="O4597"/>
      <c r="AD4597"/>
      <c r="AE4597"/>
    </row>
    <row r="4598" spans="14:31" x14ac:dyDescent="0.3">
      <c r="N4598"/>
      <c r="O4598"/>
      <c r="AD4598"/>
      <c r="AE4598"/>
    </row>
    <row r="4599" spans="14:31" x14ac:dyDescent="0.3">
      <c r="N4599"/>
      <c r="O4599"/>
      <c r="AD4599"/>
      <c r="AE4599"/>
    </row>
    <row r="4600" spans="14:31" x14ac:dyDescent="0.3">
      <c r="N4600"/>
      <c r="O4600"/>
      <c r="AD4600"/>
      <c r="AE4600"/>
    </row>
    <row r="4601" spans="14:31" x14ac:dyDescent="0.3">
      <c r="N4601"/>
      <c r="O4601"/>
      <c r="AD4601"/>
      <c r="AE4601"/>
    </row>
    <row r="4602" spans="14:31" x14ac:dyDescent="0.3">
      <c r="N4602"/>
      <c r="O4602"/>
      <c r="AD4602"/>
      <c r="AE4602"/>
    </row>
    <row r="4603" spans="14:31" x14ac:dyDescent="0.3">
      <c r="N4603"/>
      <c r="O4603"/>
      <c r="AD4603"/>
      <c r="AE4603"/>
    </row>
    <row r="4604" spans="14:31" x14ac:dyDescent="0.3">
      <c r="N4604"/>
      <c r="O4604"/>
      <c r="AD4604"/>
      <c r="AE4604"/>
    </row>
    <row r="4605" spans="14:31" x14ac:dyDescent="0.3">
      <c r="N4605"/>
      <c r="O4605"/>
      <c r="AD4605"/>
      <c r="AE4605"/>
    </row>
    <row r="4606" spans="14:31" x14ac:dyDescent="0.3">
      <c r="N4606"/>
      <c r="O4606"/>
      <c r="AD4606"/>
      <c r="AE4606"/>
    </row>
    <row r="4607" spans="14:31" x14ac:dyDescent="0.3">
      <c r="N4607"/>
      <c r="O4607"/>
      <c r="AD4607"/>
      <c r="AE4607"/>
    </row>
    <row r="4608" spans="14:31" x14ac:dyDescent="0.3">
      <c r="N4608"/>
      <c r="O4608"/>
      <c r="AD4608"/>
      <c r="AE4608"/>
    </row>
    <row r="4609" spans="14:31" x14ac:dyDescent="0.3">
      <c r="N4609"/>
      <c r="O4609"/>
      <c r="AD4609"/>
      <c r="AE4609"/>
    </row>
    <row r="4610" spans="14:31" x14ac:dyDescent="0.3">
      <c r="N4610"/>
      <c r="O4610"/>
      <c r="AD4610"/>
      <c r="AE4610"/>
    </row>
    <row r="4611" spans="14:31" x14ac:dyDescent="0.3">
      <c r="N4611"/>
      <c r="O4611"/>
      <c r="AD4611"/>
      <c r="AE4611"/>
    </row>
    <row r="4612" spans="14:31" x14ac:dyDescent="0.3">
      <c r="N4612"/>
      <c r="O4612"/>
      <c r="AD4612"/>
      <c r="AE4612"/>
    </row>
    <row r="4613" spans="14:31" x14ac:dyDescent="0.3">
      <c r="N4613"/>
      <c r="O4613"/>
      <c r="AD4613"/>
      <c r="AE4613"/>
    </row>
    <row r="4614" spans="14:31" x14ac:dyDescent="0.3">
      <c r="N4614"/>
      <c r="O4614"/>
      <c r="AD4614"/>
      <c r="AE4614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4604"/>
  <sheetViews>
    <sheetView zoomScaleNormal="100" workbookViewId="0">
      <selection activeCell="H23" sqref="H23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5" width="8.88671875" customWidth="1"/>
    <col min="30" max="31" width="11" style="6" customWidth="1"/>
    <col min="36" max="37" width="11" customWidth="1"/>
  </cols>
  <sheetData>
    <row r="1" spans="1:4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112" t="s">
        <v>92</v>
      </c>
      <c r="R1" s="93" t="s">
        <v>82</v>
      </c>
      <c r="S1" s="2" t="s">
        <v>1</v>
      </c>
      <c r="T1" s="2" t="s">
        <v>2</v>
      </c>
      <c r="U1" s="112" t="s">
        <v>93</v>
      </c>
      <c r="V1" s="40" t="s">
        <v>88</v>
      </c>
      <c r="W1" s="40" t="s">
        <v>89</v>
      </c>
      <c r="X1" s="40" t="s">
        <v>86</v>
      </c>
      <c r="Y1" s="40" t="s">
        <v>87</v>
      </c>
      <c r="Z1" s="108" t="s">
        <v>90</v>
      </c>
      <c r="AA1" s="108" t="s">
        <v>91</v>
      </c>
      <c r="AB1" s="40" t="s">
        <v>64</v>
      </c>
      <c r="AC1" s="40" t="s">
        <v>88</v>
      </c>
      <c r="AD1" s="40" t="s">
        <v>85</v>
      </c>
      <c r="AE1" s="40" t="s">
        <v>76</v>
      </c>
      <c r="AJ1" s="2"/>
      <c r="AK1" s="2" t="s">
        <v>1</v>
      </c>
      <c r="AL1" s="2" t="s">
        <v>2</v>
      </c>
      <c r="AM1" s="2" t="s">
        <v>4</v>
      </c>
      <c r="AN1" s="2" t="s">
        <v>5</v>
      </c>
      <c r="AO1" s="2" t="s">
        <v>7</v>
      </c>
      <c r="AP1" s="2" t="s">
        <v>8</v>
      </c>
    </row>
    <row r="2" spans="1:4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-L2/($AP$3)</f>
        <v>0.69053708439897699</v>
      </c>
      <c r="I2" s="32">
        <f t="shared" ref="I2:I8" si="2">D2/($AP$3)</f>
        <v>0.52685421994884907</v>
      </c>
      <c r="J2" s="32">
        <f t="shared" ref="J2:J16" si="3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4">J2/($AP$3)</f>
        <v>0.53580562659846553</v>
      </c>
      <c r="O2" s="32">
        <f t="shared" si="4"/>
        <v>0.38107416879795397</v>
      </c>
      <c r="P2">
        <f t="shared" ref="P2:P38" si="5">ABS(AE2)</f>
        <v>0.69053708439897699</v>
      </c>
      <c r="Q2">
        <f t="shared" ref="Q2:Q16" si="6">X2</f>
        <v>0.25319693094629153</v>
      </c>
      <c r="R2">
        <f t="shared" ref="R2:R8" si="7">($AP$3)</f>
        <v>3.91</v>
      </c>
      <c r="S2">
        <v>0</v>
      </c>
      <c r="T2">
        <v>0</v>
      </c>
      <c r="U2">
        <f t="shared" ref="U2:U16" si="8">Y2</f>
        <v>5.6265984654731455E-2</v>
      </c>
      <c r="V2">
        <v>-0.22</v>
      </c>
      <c r="W2">
        <v>0</v>
      </c>
      <c r="X2">
        <f t="shared" ref="X2:X38" si="9">-(AD2)</f>
        <v>0.25319693094629153</v>
      </c>
      <c r="Y2">
        <f t="shared" ref="Y2:Y38" si="10">-V2/R2</f>
        <v>5.6265984654731455E-2</v>
      </c>
      <c r="AD2" s="32">
        <f t="shared" ref="AD2:AD8" si="11">M2/($AP$3)</f>
        <v>-0.25319693094629153</v>
      </c>
      <c r="AE2" s="32">
        <f t="shared" ref="AE2:AE8" si="12">L2/($AP$3)</f>
        <v>-0.69053708439897699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</row>
    <row r="3" spans="1:4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1.0997442455242965</v>
      </c>
      <c r="I3" s="32">
        <f t="shared" si="2"/>
        <v>0.67519181585677746</v>
      </c>
      <c r="J3" s="32">
        <f t="shared" si="3"/>
        <v>2.7850000000000001</v>
      </c>
      <c r="K3" s="49">
        <v>1.27</v>
      </c>
      <c r="L3" s="32">
        <v>-4.3</v>
      </c>
      <c r="M3" s="32">
        <v>-2.35</v>
      </c>
      <c r="N3" s="32">
        <f t="shared" si="4"/>
        <v>0.71227621483375958</v>
      </c>
      <c r="O3" s="32">
        <f t="shared" si="4"/>
        <v>0.32480818414322249</v>
      </c>
      <c r="P3">
        <f t="shared" si="5"/>
        <v>1.0997442455242965</v>
      </c>
      <c r="Q3">
        <f t="shared" si="6"/>
        <v>0.60102301790281332</v>
      </c>
      <c r="R3">
        <f t="shared" si="7"/>
        <v>3.91</v>
      </c>
      <c r="S3">
        <v>0</v>
      </c>
      <c r="T3">
        <v>0</v>
      </c>
      <c r="U3">
        <f t="shared" si="8"/>
        <v>0.17135549872122763</v>
      </c>
      <c r="V3">
        <v>-0.67</v>
      </c>
      <c r="W3">
        <v>0</v>
      </c>
      <c r="X3">
        <f t="shared" si="9"/>
        <v>0.60102301790281332</v>
      </c>
      <c r="Y3">
        <f t="shared" si="10"/>
        <v>0.17135549872122763</v>
      </c>
      <c r="AD3" s="32">
        <f t="shared" si="11"/>
        <v>-0.60102301790281332</v>
      </c>
      <c r="AE3" s="32">
        <f t="shared" si="12"/>
        <v>-1.0997442455242965</v>
      </c>
      <c r="AJ3" t="s">
        <v>3</v>
      </c>
      <c r="AK3">
        <v>0</v>
      </c>
      <c r="AL3">
        <v>0</v>
      </c>
      <c r="AM3">
        <v>3.31</v>
      </c>
      <c r="AN3">
        <v>0.42</v>
      </c>
      <c r="AO3">
        <v>43</v>
      </c>
      <c r="AP3">
        <v>3.91</v>
      </c>
    </row>
    <row r="4" spans="1:4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1.4066496163682864</v>
      </c>
      <c r="I4" s="32">
        <f t="shared" si="2"/>
        <v>0.7698209718670076</v>
      </c>
      <c r="J4" s="32">
        <f t="shared" si="3"/>
        <v>3.335</v>
      </c>
      <c r="K4" s="49">
        <v>1.17</v>
      </c>
      <c r="L4" s="32">
        <v>-5.5</v>
      </c>
      <c r="M4" s="32">
        <v>-3.32</v>
      </c>
      <c r="N4" s="32">
        <f t="shared" si="4"/>
        <v>0.8529411764705882</v>
      </c>
      <c r="O4" s="32">
        <f t="shared" si="4"/>
        <v>0.29923273657289001</v>
      </c>
      <c r="P4">
        <f t="shared" si="5"/>
        <v>1.4066496163682864</v>
      </c>
      <c r="Q4">
        <f t="shared" si="6"/>
        <v>0.84910485933503832</v>
      </c>
      <c r="R4">
        <f t="shared" si="7"/>
        <v>3.91</v>
      </c>
      <c r="S4">
        <v>0</v>
      </c>
      <c r="T4">
        <v>0</v>
      </c>
      <c r="U4">
        <f t="shared" si="8"/>
        <v>0.26342710997442453</v>
      </c>
      <c r="V4">
        <v>-1.03</v>
      </c>
      <c r="W4">
        <v>0</v>
      </c>
      <c r="X4">
        <f t="shared" si="9"/>
        <v>0.84910485933503832</v>
      </c>
      <c r="Y4">
        <f t="shared" si="10"/>
        <v>0.26342710997442453</v>
      </c>
      <c r="AD4" s="32">
        <f t="shared" si="11"/>
        <v>-0.84910485933503832</v>
      </c>
      <c r="AE4" s="32">
        <f t="shared" si="12"/>
        <v>-1.4066496163682864</v>
      </c>
      <c r="AJ4" t="s">
        <v>57</v>
      </c>
      <c r="AK4">
        <v>0</v>
      </c>
      <c r="AL4">
        <v>0</v>
      </c>
      <c r="AM4">
        <v>3.31</v>
      </c>
      <c r="AN4">
        <v>0.42</v>
      </c>
      <c r="AO4">
        <v>43</v>
      </c>
      <c r="AP4">
        <v>3.91</v>
      </c>
    </row>
    <row r="5" spans="1:4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1.7391304347826086</v>
      </c>
      <c r="I5" s="32">
        <f t="shared" si="2"/>
        <v>0.93350383631713552</v>
      </c>
      <c r="J5" s="32">
        <f t="shared" si="3"/>
        <v>3.9449999999999998</v>
      </c>
      <c r="K5" s="49">
        <v>1.0900000000000001</v>
      </c>
      <c r="L5" s="32">
        <v>-6.8</v>
      </c>
      <c r="M5" s="32">
        <v>-4.29</v>
      </c>
      <c r="N5" s="32">
        <f t="shared" si="4"/>
        <v>1.0089514066496164</v>
      </c>
      <c r="O5" s="32">
        <f t="shared" si="4"/>
        <v>0.27877237851662406</v>
      </c>
      <c r="P5">
        <f t="shared" si="5"/>
        <v>1.7391304347826086</v>
      </c>
      <c r="Q5">
        <f t="shared" si="6"/>
        <v>1.0971867007672633</v>
      </c>
      <c r="R5">
        <f t="shared" si="7"/>
        <v>3.91</v>
      </c>
      <c r="S5">
        <v>0</v>
      </c>
      <c r="T5">
        <v>0</v>
      </c>
      <c r="U5">
        <f t="shared" si="8"/>
        <v>0.3631713554987212</v>
      </c>
      <c r="V5">
        <v>-1.42</v>
      </c>
      <c r="W5">
        <v>0</v>
      </c>
      <c r="X5">
        <f t="shared" si="9"/>
        <v>1.0971867007672633</v>
      </c>
      <c r="Y5">
        <f t="shared" si="10"/>
        <v>0.3631713554987212</v>
      </c>
      <c r="AD5" s="32">
        <f t="shared" si="11"/>
        <v>-1.0971867007672633</v>
      </c>
      <c r="AE5" s="32">
        <f t="shared" si="12"/>
        <v>-1.7391304347826086</v>
      </c>
      <c r="AJ5" t="s">
        <v>10</v>
      </c>
      <c r="AK5">
        <v>0.5</v>
      </c>
      <c r="AL5">
        <v>79</v>
      </c>
      <c r="AM5">
        <v>3.31</v>
      </c>
      <c r="AN5">
        <v>0</v>
      </c>
      <c r="AO5">
        <v>53.2</v>
      </c>
      <c r="AP5">
        <v>3.66</v>
      </c>
    </row>
    <row r="6" spans="1:4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2.0204603580562659</v>
      </c>
      <c r="I6" s="32">
        <f t="shared" si="2"/>
        <v>1.0664961636828645</v>
      </c>
      <c r="J6" s="32">
        <f t="shared" si="3"/>
        <v>4.4700000000000006</v>
      </c>
      <c r="K6" s="49">
        <v>1.04</v>
      </c>
      <c r="L6" s="32">
        <v>-7.9</v>
      </c>
      <c r="M6" s="32">
        <v>-5.09</v>
      </c>
      <c r="N6" s="32">
        <f t="shared" si="4"/>
        <v>1.1432225063938619</v>
      </c>
      <c r="O6" s="32">
        <f t="shared" si="4"/>
        <v>0.26598465473145783</v>
      </c>
      <c r="P6">
        <f t="shared" si="5"/>
        <v>2.0204603580562659</v>
      </c>
      <c r="Q6">
        <f t="shared" si="6"/>
        <v>1.3017902813299231</v>
      </c>
      <c r="R6">
        <f t="shared" si="7"/>
        <v>3.91</v>
      </c>
      <c r="S6">
        <v>0</v>
      </c>
      <c r="T6">
        <v>0</v>
      </c>
      <c r="U6">
        <f t="shared" si="8"/>
        <v>0.44501278772378516</v>
      </c>
      <c r="V6">
        <v>-1.74</v>
      </c>
      <c r="W6">
        <v>0</v>
      </c>
      <c r="X6">
        <f t="shared" si="9"/>
        <v>1.3017902813299231</v>
      </c>
      <c r="Y6">
        <f t="shared" si="10"/>
        <v>0.44501278772378516</v>
      </c>
      <c r="AD6" s="32">
        <f t="shared" si="11"/>
        <v>-1.3017902813299231</v>
      </c>
      <c r="AE6" s="32">
        <f t="shared" si="12"/>
        <v>-2.0204603580562659</v>
      </c>
      <c r="AJ6" t="s">
        <v>11</v>
      </c>
      <c r="AK6">
        <v>0.5</v>
      </c>
      <c r="AL6">
        <v>79</v>
      </c>
      <c r="AM6">
        <v>3.31</v>
      </c>
      <c r="AN6">
        <v>0</v>
      </c>
      <c r="AO6">
        <v>53.2</v>
      </c>
      <c r="AP6">
        <v>3.66</v>
      </c>
    </row>
    <row r="7" spans="1:4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2.3529411764705879</v>
      </c>
      <c r="I7" s="32">
        <f t="shared" si="2"/>
        <v>1.19693094629156</v>
      </c>
      <c r="J7" s="32">
        <f t="shared" si="3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4"/>
        <v>1.3030690537084397</v>
      </c>
      <c r="O7" s="32">
        <f t="shared" si="4"/>
        <v>0.25319693094629153</v>
      </c>
      <c r="P7">
        <f t="shared" si="5"/>
        <v>2.3529411764705879</v>
      </c>
      <c r="Q7">
        <f t="shared" si="6"/>
        <v>1.5447570332480818</v>
      </c>
      <c r="R7">
        <f t="shared" si="7"/>
        <v>3.91</v>
      </c>
      <c r="S7">
        <v>0</v>
      </c>
      <c r="T7">
        <v>0</v>
      </c>
      <c r="U7">
        <f t="shared" si="8"/>
        <v>0.54475703324808178</v>
      </c>
      <c r="V7">
        <v>-2.13</v>
      </c>
      <c r="W7">
        <v>0</v>
      </c>
      <c r="X7">
        <f t="shared" si="9"/>
        <v>1.5447570332480818</v>
      </c>
      <c r="Y7">
        <f t="shared" si="10"/>
        <v>0.54475703324808178</v>
      </c>
      <c r="AD7" s="32">
        <f t="shared" si="11"/>
        <v>-1.5447570332480818</v>
      </c>
      <c r="AE7" s="32">
        <f t="shared" si="12"/>
        <v>-2.3529411764705879</v>
      </c>
      <c r="AJ7" t="s">
        <v>12</v>
      </c>
      <c r="AK7">
        <v>1</v>
      </c>
      <c r="AL7">
        <v>79</v>
      </c>
      <c r="AM7">
        <v>3.31</v>
      </c>
      <c r="AN7">
        <v>0</v>
      </c>
      <c r="AO7">
        <v>57.5</v>
      </c>
      <c r="AP7">
        <v>4.13</v>
      </c>
    </row>
    <row r="8" spans="1:42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2.7365728900255752</v>
      </c>
      <c r="I8" s="32">
        <f t="shared" si="2"/>
        <v>1.3324808184143222</v>
      </c>
      <c r="J8" s="32">
        <f t="shared" si="3"/>
        <v>5.8199999999999994</v>
      </c>
      <c r="K8" s="49">
        <v>0.94</v>
      </c>
      <c r="L8" s="32">
        <v>-10.7</v>
      </c>
      <c r="M8" s="32">
        <v>-7.14</v>
      </c>
      <c r="N8" s="32">
        <f t="shared" si="4"/>
        <v>1.4884910485933502</v>
      </c>
      <c r="O8" s="32">
        <f t="shared" si="4"/>
        <v>0.24040920716112529</v>
      </c>
      <c r="P8">
        <f t="shared" si="5"/>
        <v>2.7365728900255752</v>
      </c>
      <c r="Q8">
        <f t="shared" si="6"/>
        <v>1.826086956521739</v>
      </c>
      <c r="R8">
        <f t="shared" si="7"/>
        <v>3.91</v>
      </c>
      <c r="S8">
        <v>0</v>
      </c>
      <c r="T8">
        <v>0</v>
      </c>
      <c r="U8">
        <f t="shared" si="8"/>
        <v>0.66240409207161122</v>
      </c>
      <c r="V8">
        <v>-2.59</v>
      </c>
      <c r="W8">
        <v>0</v>
      </c>
      <c r="X8">
        <f t="shared" si="9"/>
        <v>1.826086956521739</v>
      </c>
      <c r="Y8">
        <f t="shared" si="10"/>
        <v>0.66240409207161122</v>
      </c>
      <c r="AD8" s="32">
        <f t="shared" si="11"/>
        <v>-1.826086956521739</v>
      </c>
      <c r="AE8" s="32">
        <f t="shared" si="12"/>
        <v>-2.7365728900255752</v>
      </c>
      <c r="AJ8" t="s">
        <v>13</v>
      </c>
      <c r="AK8">
        <v>1</v>
      </c>
      <c r="AL8">
        <v>79</v>
      </c>
      <c r="AM8">
        <v>3.31</v>
      </c>
      <c r="AN8">
        <v>0</v>
      </c>
      <c r="AO8">
        <v>57.5</v>
      </c>
      <c r="AP8">
        <v>4.13</v>
      </c>
    </row>
    <row r="9" spans="1:42" x14ac:dyDescent="0.3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-L9/($AP$14)</f>
        <v>0.39287469287469284</v>
      </c>
      <c r="I9" s="29">
        <f>D9/($AP$14)</f>
        <v>0.49385749385749378</v>
      </c>
      <c r="J9" s="29">
        <f t="shared" si="3"/>
        <v>2.0415000000000001</v>
      </c>
      <c r="K9" s="29">
        <v>2.484</v>
      </c>
      <c r="L9" s="29">
        <v>-1.599</v>
      </c>
      <c r="M9" s="29">
        <v>0.79600000000000004</v>
      </c>
      <c r="N9" s="29">
        <f t="shared" ref="N9:O12" si="13">J9/($AP$14)</f>
        <v>0.50159705159705159</v>
      </c>
      <c r="O9" s="29">
        <f t="shared" si="13"/>
        <v>0.61031941031941028</v>
      </c>
      <c r="P9">
        <f t="shared" si="5"/>
        <v>0.39287469287469284</v>
      </c>
      <c r="Q9">
        <f t="shared" si="6"/>
        <v>-0.19557739557739556</v>
      </c>
      <c r="R9">
        <f>$AP$14</f>
        <v>4.07</v>
      </c>
      <c r="S9">
        <v>0</v>
      </c>
      <c r="T9">
        <v>0</v>
      </c>
      <c r="U9">
        <f t="shared" si="8"/>
        <v>-3.1695331695331695E-2</v>
      </c>
      <c r="V9">
        <v>0.129</v>
      </c>
      <c r="W9">
        <v>47.2</v>
      </c>
      <c r="X9">
        <f t="shared" si="9"/>
        <v>-0.19557739557739556</v>
      </c>
      <c r="Y9">
        <f t="shared" si="10"/>
        <v>-3.1695331695331695E-2</v>
      </c>
      <c r="AD9" s="29">
        <f>M9/($AP$14)</f>
        <v>0.19557739557739556</v>
      </c>
      <c r="AE9" s="29">
        <f>L9/($AP$14)</f>
        <v>-0.39287469287469284</v>
      </c>
      <c r="AJ9" t="s">
        <v>33</v>
      </c>
      <c r="AK9">
        <v>1</v>
      </c>
      <c r="AL9">
        <v>79</v>
      </c>
      <c r="AM9">
        <v>3.31</v>
      </c>
      <c r="AN9">
        <v>0</v>
      </c>
      <c r="AO9">
        <v>43.2</v>
      </c>
      <c r="AP9">
        <v>4</v>
      </c>
    </row>
    <row r="10" spans="1:42" x14ac:dyDescent="0.3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>-L10/($AP$14)</f>
        <v>0.58574938574938573</v>
      </c>
      <c r="I10" s="29">
        <f>D10/($AP$14)</f>
        <v>0.60933660933660927</v>
      </c>
      <c r="J10" s="29">
        <f t="shared" si="3"/>
        <v>2.4820000000000002</v>
      </c>
      <c r="K10" s="29">
        <v>2.58</v>
      </c>
      <c r="L10" s="29">
        <v>-2.3839999999999999</v>
      </c>
      <c r="M10" s="29">
        <v>0.23400000000000001</v>
      </c>
      <c r="N10" s="29">
        <f t="shared" si="13"/>
        <v>0.60982800982800989</v>
      </c>
      <c r="O10" s="29">
        <f t="shared" si="13"/>
        <v>0.63390663390663393</v>
      </c>
      <c r="P10">
        <f t="shared" si="5"/>
        <v>0.58574938574938573</v>
      </c>
      <c r="Q10">
        <f t="shared" si="6"/>
        <v>-5.7493857493857492E-2</v>
      </c>
      <c r="R10">
        <f>$AP$14</f>
        <v>4.07</v>
      </c>
      <c r="S10">
        <v>0</v>
      </c>
      <c r="T10">
        <v>0</v>
      </c>
      <c r="U10">
        <f t="shared" si="8"/>
        <v>8.8452088452088441E-3</v>
      </c>
      <c r="V10">
        <v>-3.5999999999999997E-2</v>
      </c>
      <c r="W10">
        <v>53.7</v>
      </c>
      <c r="X10">
        <f t="shared" si="9"/>
        <v>-5.7493857493857492E-2</v>
      </c>
      <c r="Y10">
        <f t="shared" si="10"/>
        <v>8.8452088452088441E-3</v>
      </c>
      <c r="AD10" s="29">
        <f>M10/($AP$14)</f>
        <v>5.7493857493857492E-2</v>
      </c>
      <c r="AE10" s="29">
        <f>L10/($AP$14)</f>
        <v>-0.58574938574938573</v>
      </c>
      <c r="AJ10" t="s">
        <v>34</v>
      </c>
      <c r="AK10">
        <v>1</v>
      </c>
      <c r="AL10">
        <v>79</v>
      </c>
      <c r="AM10">
        <v>3.31</v>
      </c>
      <c r="AN10">
        <v>0</v>
      </c>
      <c r="AO10">
        <v>60.2</v>
      </c>
      <c r="AP10">
        <v>4.57</v>
      </c>
    </row>
    <row r="11" spans="1:42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>-L11/($AP$14)</f>
        <v>1.5628992628992628</v>
      </c>
      <c r="I11" s="29">
        <f>D11/($AP$14)</f>
        <v>0.94103194103194099</v>
      </c>
      <c r="J11" s="29">
        <f t="shared" si="3"/>
        <v>3.9924999999999997</v>
      </c>
      <c r="K11" s="29">
        <v>1.6240000000000001</v>
      </c>
      <c r="L11" s="29">
        <v>-6.3609999999999998</v>
      </c>
      <c r="M11" s="29">
        <v>-3.5049999999999999</v>
      </c>
      <c r="N11" s="29">
        <f t="shared" si="13"/>
        <v>0.98095823095823087</v>
      </c>
      <c r="O11" s="29">
        <f t="shared" si="13"/>
        <v>0.39901719901719901</v>
      </c>
      <c r="P11">
        <f t="shared" si="5"/>
        <v>1.5628992628992628</v>
      </c>
      <c r="Q11">
        <f t="shared" si="6"/>
        <v>0.86117936117936111</v>
      </c>
      <c r="R11">
        <f>$AP$14</f>
        <v>4.07</v>
      </c>
      <c r="S11">
        <v>0</v>
      </c>
      <c r="T11">
        <v>0</v>
      </c>
      <c r="U11">
        <f t="shared" si="8"/>
        <v>0.30294840294840297</v>
      </c>
      <c r="V11">
        <v>-1.2330000000000001</v>
      </c>
      <c r="W11">
        <v>55.8</v>
      </c>
      <c r="X11">
        <f t="shared" si="9"/>
        <v>0.86117936117936111</v>
      </c>
      <c r="Y11">
        <f t="shared" si="10"/>
        <v>0.30294840294840297</v>
      </c>
      <c r="AD11" s="29">
        <f>M11/($AP$14)</f>
        <v>-0.86117936117936111</v>
      </c>
      <c r="AE11" s="29">
        <f>L11/($AP$14)</f>
        <v>-1.5628992628992628</v>
      </c>
      <c r="AJ11" t="s">
        <v>15</v>
      </c>
      <c r="AK11">
        <v>1.5</v>
      </c>
      <c r="AL11">
        <v>79</v>
      </c>
      <c r="AM11">
        <v>3.31</v>
      </c>
      <c r="AN11">
        <v>0</v>
      </c>
      <c r="AO11">
        <v>48.9</v>
      </c>
      <c r="AP11">
        <v>3.89</v>
      </c>
    </row>
    <row r="12" spans="1:42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>-L12/($AP$14)</f>
        <v>2.6869778869778869</v>
      </c>
      <c r="I12" s="29">
        <f>D12/($AP$14)</f>
        <v>1.3390663390663391</v>
      </c>
      <c r="J12" s="29">
        <f t="shared" si="3"/>
        <v>6.1364999999999998</v>
      </c>
      <c r="K12" s="29">
        <v>1.337</v>
      </c>
      <c r="L12" s="29">
        <v>-10.936</v>
      </c>
      <c r="M12" s="29">
        <v>-7.6239999999999997</v>
      </c>
      <c r="N12" s="29">
        <f t="shared" si="13"/>
        <v>1.5077395577395576</v>
      </c>
      <c r="O12" s="29">
        <f t="shared" si="13"/>
        <v>0.32850122850122848</v>
      </c>
      <c r="P12">
        <f t="shared" si="5"/>
        <v>2.6869778869778869</v>
      </c>
      <c r="Q12">
        <f t="shared" si="6"/>
        <v>1.8732186732186731</v>
      </c>
      <c r="R12">
        <f>$AP$14</f>
        <v>4.07</v>
      </c>
      <c r="S12">
        <v>0</v>
      </c>
      <c r="T12">
        <v>0</v>
      </c>
      <c r="U12">
        <f t="shared" si="8"/>
        <v>0.48550368550368544</v>
      </c>
      <c r="V12">
        <v>-1.976</v>
      </c>
      <c r="W12">
        <v>57.5</v>
      </c>
      <c r="X12">
        <f t="shared" si="9"/>
        <v>1.8732186732186731</v>
      </c>
      <c r="Y12">
        <f t="shared" si="10"/>
        <v>0.48550368550368544</v>
      </c>
      <c r="AD12" s="29">
        <f>M12/($AP$14)</f>
        <v>-1.8732186732186731</v>
      </c>
      <c r="AE12" s="29">
        <f>L12/($AP$14)</f>
        <v>-2.6869778869778869</v>
      </c>
      <c r="AJ12" t="s">
        <v>16</v>
      </c>
      <c r="AK12">
        <v>1</v>
      </c>
      <c r="AL12">
        <v>55</v>
      </c>
      <c r="AM12">
        <v>3.31</v>
      </c>
      <c r="AN12">
        <v>0</v>
      </c>
      <c r="AO12">
        <v>50.1</v>
      </c>
      <c r="AP12">
        <v>3.32</v>
      </c>
    </row>
    <row r="13" spans="1:42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-L13/$AP$18</f>
        <v>0.70992736077481844</v>
      </c>
      <c r="I13" s="14">
        <f>D13/$AP$18</f>
        <v>0.62227602905569002</v>
      </c>
      <c r="J13" s="14">
        <f t="shared" si="3"/>
        <v>2.5999999999999996</v>
      </c>
      <c r="K13" s="14">
        <v>2.2679999999999998</v>
      </c>
      <c r="L13" s="14">
        <v>-2.9319999999999999</v>
      </c>
      <c r="M13" s="14">
        <v>-0.49399999999999999</v>
      </c>
      <c r="N13" s="14">
        <f>J13/$AP$18</f>
        <v>0.62953995157384979</v>
      </c>
      <c r="O13" s="14">
        <f>K13/$AP$18</f>
        <v>0.54915254237288136</v>
      </c>
      <c r="P13">
        <f t="shared" si="5"/>
        <v>0.70992736077481844</v>
      </c>
      <c r="Q13">
        <f t="shared" si="6"/>
        <v>0.11961259079903148</v>
      </c>
      <c r="R13">
        <f>$AP$18</f>
        <v>4.13</v>
      </c>
      <c r="S13">
        <v>0</v>
      </c>
      <c r="T13">
        <v>0</v>
      </c>
      <c r="U13">
        <f t="shared" si="8"/>
        <v>4.0920096852300247E-2</v>
      </c>
      <c r="V13">
        <v>-0.16900000000000001</v>
      </c>
      <c r="W13">
        <v>42.3</v>
      </c>
      <c r="X13">
        <f t="shared" si="9"/>
        <v>0.11961259079903148</v>
      </c>
      <c r="Y13">
        <f t="shared" si="10"/>
        <v>4.0920096852300247E-2</v>
      </c>
      <c r="AD13" s="14">
        <f>M13/$AP$18</f>
        <v>-0.11961259079903148</v>
      </c>
      <c r="AE13" s="14">
        <f>L13/$AP$18</f>
        <v>-0.70992736077481844</v>
      </c>
      <c r="AJ13" t="s">
        <v>17</v>
      </c>
      <c r="AK13">
        <v>1</v>
      </c>
      <c r="AL13">
        <v>55</v>
      </c>
      <c r="AM13">
        <v>3.31</v>
      </c>
      <c r="AN13">
        <v>0</v>
      </c>
      <c r="AO13">
        <v>50.1</v>
      </c>
      <c r="AP13">
        <v>3.32</v>
      </c>
    </row>
    <row r="14" spans="1:42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 t="shared" ref="H14:H16" si="14">-L14/$AP$18</f>
        <v>1.0377723970944308</v>
      </c>
      <c r="I14" s="14">
        <f t="shared" ref="I14:I16" si="15">D14/$AP$18</f>
        <v>0.75060532687651338</v>
      </c>
      <c r="J14" s="14">
        <f t="shared" si="3"/>
        <v>3.1534999999999997</v>
      </c>
      <c r="K14" s="14">
        <v>2.0209999999999999</v>
      </c>
      <c r="L14" s="14">
        <v>-4.2859999999999996</v>
      </c>
      <c r="M14" s="14">
        <v>-1.772</v>
      </c>
      <c r="N14" s="14">
        <f t="shared" ref="N14:O16" si="16">J14/$AP$18</f>
        <v>0.76355932203389831</v>
      </c>
      <c r="O14" s="14">
        <f t="shared" si="16"/>
        <v>0.4893462469733656</v>
      </c>
      <c r="P14">
        <f t="shared" si="5"/>
        <v>1.0377723970944308</v>
      </c>
      <c r="Q14">
        <f t="shared" si="6"/>
        <v>0.42905569007263922</v>
      </c>
      <c r="R14">
        <f t="shared" ref="R14:R16" si="17">$AP$18</f>
        <v>4.13</v>
      </c>
      <c r="S14">
        <v>0</v>
      </c>
      <c r="T14">
        <v>0</v>
      </c>
      <c r="U14">
        <f t="shared" si="8"/>
        <v>0.11937046004842615</v>
      </c>
      <c r="V14">
        <v>-0.49299999999999999</v>
      </c>
      <c r="W14">
        <v>55</v>
      </c>
      <c r="X14">
        <f t="shared" si="9"/>
        <v>0.42905569007263922</v>
      </c>
      <c r="Y14">
        <f t="shared" si="10"/>
        <v>0.11937046004842615</v>
      </c>
      <c r="AD14" s="14">
        <f t="shared" ref="AD14:AD16" si="18">M14/$AP$18</f>
        <v>-0.42905569007263922</v>
      </c>
      <c r="AE14" s="14">
        <f t="shared" ref="AE14:AE16" si="19">L14/$AP$18</f>
        <v>-1.0377723970944308</v>
      </c>
      <c r="AJ14" t="s">
        <v>18</v>
      </c>
      <c r="AK14">
        <v>0</v>
      </c>
      <c r="AL14">
        <v>0</v>
      </c>
      <c r="AM14">
        <v>3.31</v>
      </c>
      <c r="AN14">
        <v>0.42</v>
      </c>
      <c r="AO14">
        <v>65.7</v>
      </c>
      <c r="AP14">
        <v>4.07</v>
      </c>
    </row>
    <row r="15" spans="1:42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 t="shared" si="14"/>
        <v>2.3937046004842615</v>
      </c>
      <c r="I15" s="14">
        <f t="shared" si="15"/>
        <v>1.179176755447942</v>
      </c>
      <c r="J15" s="14">
        <f t="shared" si="3"/>
        <v>5.5204999999999993</v>
      </c>
      <c r="K15" s="14">
        <v>1.155</v>
      </c>
      <c r="L15" s="14">
        <v>-9.8859999999999992</v>
      </c>
      <c r="M15" s="14">
        <v>-6.968</v>
      </c>
      <c r="N15" s="14">
        <f t="shared" si="16"/>
        <v>1.3366828087167069</v>
      </c>
      <c r="O15" s="14">
        <f t="shared" si="16"/>
        <v>0.27966101694915257</v>
      </c>
      <c r="P15">
        <f t="shared" si="5"/>
        <v>2.3937046004842615</v>
      </c>
      <c r="Q15">
        <f t="shared" si="6"/>
        <v>1.6871670702179178</v>
      </c>
      <c r="R15">
        <f t="shared" si="17"/>
        <v>4.13</v>
      </c>
      <c r="S15">
        <v>0</v>
      </c>
      <c r="T15">
        <v>0</v>
      </c>
      <c r="U15">
        <f t="shared" si="8"/>
        <v>0.42711864406779665</v>
      </c>
      <c r="V15">
        <v>-1.764</v>
      </c>
      <c r="W15">
        <v>55.7</v>
      </c>
      <c r="X15">
        <f t="shared" si="9"/>
        <v>1.6871670702179178</v>
      </c>
      <c r="Y15">
        <f t="shared" si="10"/>
        <v>0.42711864406779665</v>
      </c>
      <c r="AD15" s="14">
        <f t="shared" si="18"/>
        <v>-1.6871670702179178</v>
      </c>
      <c r="AE15" s="14">
        <f t="shared" si="19"/>
        <v>-2.3937046004842615</v>
      </c>
      <c r="AJ15" t="s">
        <v>19</v>
      </c>
      <c r="AK15">
        <v>0.5</v>
      </c>
      <c r="AL15">
        <v>81</v>
      </c>
      <c r="AM15">
        <v>3.31</v>
      </c>
      <c r="AN15">
        <v>0</v>
      </c>
      <c r="AO15">
        <v>51.4</v>
      </c>
      <c r="AP15">
        <v>3.77</v>
      </c>
    </row>
    <row r="16" spans="1:42" ht="14.4" customHeight="1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 t="shared" si="14"/>
        <v>3.1627118644067798</v>
      </c>
      <c r="I16" s="14">
        <f t="shared" si="15"/>
        <v>1.4552058111380146</v>
      </c>
      <c r="J16" s="14">
        <f t="shared" si="3"/>
        <v>7.1609999999999996</v>
      </c>
      <c r="K16" s="14">
        <v>1.26</v>
      </c>
      <c r="L16" s="14">
        <v>-13.061999999999999</v>
      </c>
      <c r="M16" s="14">
        <v>-9.7859999999999996</v>
      </c>
      <c r="N16" s="14">
        <f t="shared" si="16"/>
        <v>1.7338983050847456</v>
      </c>
      <c r="O16" s="14">
        <f t="shared" si="16"/>
        <v>0.30508474576271188</v>
      </c>
      <c r="P16">
        <f t="shared" si="5"/>
        <v>3.1627118644067798</v>
      </c>
      <c r="Q16">
        <f t="shared" si="6"/>
        <v>2.369491525423729</v>
      </c>
      <c r="R16">
        <f t="shared" si="17"/>
        <v>4.13</v>
      </c>
      <c r="S16">
        <v>0</v>
      </c>
      <c r="T16">
        <v>0</v>
      </c>
      <c r="U16">
        <f t="shared" si="8"/>
        <v>0.488135593220339</v>
      </c>
      <c r="V16">
        <v>-2.016</v>
      </c>
      <c r="W16">
        <v>59.3</v>
      </c>
      <c r="X16">
        <f t="shared" si="9"/>
        <v>2.369491525423729</v>
      </c>
      <c r="Y16">
        <f t="shared" si="10"/>
        <v>0.488135593220339</v>
      </c>
      <c r="AD16" s="14">
        <f t="shared" si="18"/>
        <v>-2.369491525423729</v>
      </c>
      <c r="AE16" s="14">
        <f t="shared" si="19"/>
        <v>-3.1627118644067798</v>
      </c>
      <c r="AJ16" t="s">
        <v>20</v>
      </c>
      <c r="AK16">
        <v>1</v>
      </c>
      <c r="AL16">
        <v>81</v>
      </c>
      <c r="AM16">
        <v>3.31</v>
      </c>
      <c r="AN16">
        <v>0</v>
      </c>
      <c r="AO16">
        <v>53.4</v>
      </c>
      <c r="AP16">
        <v>3.74</v>
      </c>
    </row>
    <row r="17" spans="1:42" x14ac:dyDescent="0.3">
      <c r="A17" s="18" t="s">
        <v>58</v>
      </c>
      <c r="B17" s="18">
        <v>5</v>
      </c>
      <c r="C17" s="18">
        <v>158</v>
      </c>
      <c r="D17" s="18">
        <v>3.84</v>
      </c>
      <c r="E17" s="18">
        <v>0.86</v>
      </c>
      <c r="F17" s="18">
        <v>0.6</v>
      </c>
      <c r="G17" s="18">
        <f>D17/$D$19</f>
        <v>0.89095127610208824</v>
      </c>
      <c r="H17" s="18">
        <f>-L17/($AP$26)</f>
        <v>4.0975609756097562</v>
      </c>
      <c r="I17" s="18">
        <f>D17/($AP$26)</f>
        <v>1.8731707317073172</v>
      </c>
      <c r="J17" s="18">
        <f>SQRT(M17^2/4+D17^2)</f>
        <v>5.0794906240685203</v>
      </c>
      <c r="K17" s="41">
        <v>1.78</v>
      </c>
      <c r="L17" s="18">
        <v>-8.4</v>
      </c>
      <c r="M17" s="18">
        <v>-6.65</v>
      </c>
      <c r="N17" s="18">
        <f t="shared" ref="N17:O19" si="20">J17/($AP$26)</f>
        <v>2.4778003044236687</v>
      </c>
      <c r="O17" s="18">
        <f t="shared" si="20"/>
        <v>0.86829268292682937</v>
      </c>
      <c r="P17">
        <f t="shared" si="5"/>
        <v>4.0975609756097562</v>
      </c>
      <c r="Q17">
        <f t="shared" ref="Q17:Q28" si="21">-AB17/R17</f>
        <v>3.4068585365853661</v>
      </c>
      <c r="R17">
        <f>$AP$26</f>
        <v>2.0499999999999998</v>
      </c>
      <c r="S17">
        <v>0</v>
      </c>
      <c r="T17">
        <v>0</v>
      </c>
      <c r="U17">
        <f t="shared" ref="U17:U28" si="22">-AC17/R17</f>
        <v>0.20272585365853663</v>
      </c>
      <c r="V17">
        <v>0</v>
      </c>
      <c r="W17">
        <v>73.099999999999994</v>
      </c>
      <c r="X17">
        <f t="shared" si="9"/>
        <v>3.2439024390243909</v>
      </c>
      <c r="Y17">
        <f t="shared" si="10"/>
        <v>0</v>
      </c>
      <c r="Z17">
        <v>-0.21</v>
      </c>
      <c r="AA17">
        <v>1.07</v>
      </c>
      <c r="AB17">
        <f>-2*D17-1.657/100*200000*Z17/1000</f>
        <v>-6.9840599999999995</v>
      </c>
      <c r="AC17">
        <f t="shared" ref="AC17" si="23">-0.1942/100*200000*AA17/1000</f>
        <v>-0.41558800000000007</v>
      </c>
      <c r="AD17" s="18">
        <f>M17/($AP$26)</f>
        <v>-3.2439024390243909</v>
      </c>
      <c r="AE17" s="18">
        <f>L17/($AP$26)</f>
        <v>-4.0975609756097562</v>
      </c>
      <c r="AJ17" t="s">
        <v>25</v>
      </c>
      <c r="AK17">
        <v>1.5</v>
      </c>
      <c r="AL17">
        <v>81</v>
      </c>
      <c r="AM17">
        <v>3.31</v>
      </c>
      <c r="AN17">
        <v>0</v>
      </c>
      <c r="AO17">
        <v>79</v>
      </c>
      <c r="AP17">
        <v>4.99</v>
      </c>
    </row>
    <row r="18" spans="1:42" x14ac:dyDescent="0.3">
      <c r="A18" s="18" t="s">
        <v>58</v>
      </c>
      <c r="B18" s="18">
        <v>6</v>
      </c>
      <c r="C18" s="18">
        <v>159</v>
      </c>
      <c r="D18" s="18">
        <v>4.04</v>
      </c>
      <c r="E18" s="18">
        <v>3.73</v>
      </c>
      <c r="F18" s="18">
        <v>0.65</v>
      </c>
      <c r="G18" s="18">
        <f>D18/$D$19</f>
        <v>0.93735498839907205</v>
      </c>
      <c r="H18" s="18">
        <f>-L18/($AP$26)</f>
        <v>4.0975609756097562</v>
      </c>
      <c r="I18" s="18">
        <f>D18/($AP$26)</f>
        <v>1.9707317073170734</v>
      </c>
      <c r="J18" s="18">
        <f t="shared" ref="J18:J33" si="24">SQRT(M18^2/4+D18^2)</f>
        <v>5.2323250090184574</v>
      </c>
      <c r="K18" s="41">
        <v>1.78</v>
      </c>
      <c r="L18" s="18">
        <v>-8.4</v>
      </c>
      <c r="M18" s="18">
        <v>-6.65</v>
      </c>
      <c r="N18" s="18">
        <f t="shared" si="20"/>
        <v>2.552353662935833</v>
      </c>
      <c r="O18" s="18">
        <f t="shared" si="20"/>
        <v>0.86829268292682937</v>
      </c>
      <c r="P18">
        <f t="shared" si="5"/>
        <v>0</v>
      </c>
      <c r="Q18">
        <f t="shared" si="21"/>
        <v>4.086956097560976</v>
      </c>
      <c r="R18">
        <f>$AP$26</f>
        <v>2.0499999999999998</v>
      </c>
      <c r="S18">
        <v>0</v>
      </c>
      <c r="T18">
        <v>0</v>
      </c>
      <c r="U18">
        <f t="shared" si="22"/>
        <v>0.50192737800000009</v>
      </c>
      <c r="W18">
        <v>65.099999999999994</v>
      </c>
      <c r="X18">
        <f t="shared" si="9"/>
        <v>0</v>
      </c>
      <c r="Y18">
        <f t="shared" si="10"/>
        <v>0</v>
      </c>
      <c r="Z18">
        <v>0.09</v>
      </c>
      <c r="AA18" s="111">
        <v>3.25</v>
      </c>
      <c r="AB18">
        <f>-2*D18-1.657/100*200000*Z18/1000</f>
        <v>-8.3782600000000009</v>
      </c>
      <c r="AC18">
        <f>-0.1942/100*(529+1390*(AA18-2.645)/1000)</f>
        <v>-1.0289511249000001</v>
      </c>
      <c r="AD18" s="18"/>
      <c r="AE18" s="18"/>
      <c r="AJ18" t="s">
        <v>24</v>
      </c>
      <c r="AK18">
        <v>0</v>
      </c>
      <c r="AL18">
        <v>0</v>
      </c>
      <c r="AM18">
        <v>3.31</v>
      </c>
      <c r="AN18">
        <v>0.42</v>
      </c>
      <c r="AO18">
        <v>90.5</v>
      </c>
      <c r="AP18">
        <v>4.13</v>
      </c>
    </row>
    <row r="19" spans="1:42" x14ac:dyDescent="0.3">
      <c r="A19" s="18" t="s">
        <v>58</v>
      </c>
      <c r="B19" s="18">
        <v>7</v>
      </c>
      <c r="C19" s="18">
        <v>160</v>
      </c>
      <c r="D19" s="18">
        <v>4.3099999999999996</v>
      </c>
      <c r="E19" s="18">
        <v>7.55</v>
      </c>
      <c r="F19" s="18">
        <v>0.65</v>
      </c>
      <c r="G19" s="18">
        <f>D19/$D$19</f>
        <v>1</v>
      </c>
      <c r="H19" s="18">
        <f>-L19/($AP$26)</f>
        <v>4.0975609756097562</v>
      </c>
      <c r="I19" s="18">
        <f>D19/($AP$26)</f>
        <v>2.102439024390244</v>
      </c>
      <c r="J19" s="18">
        <f t="shared" si="24"/>
        <v>5.4435030081740559</v>
      </c>
      <c r="K19" s="41">
        <v>1.78</v>
      </c>
      <c r="L19" s="18">
        <v>-8.4</v>
      </c>
      <c r="M19" s="18">
        <v>-6.65</v>
      </c>
      <c r="N19" s="18">
        <f t="shared" si="20"/>
        <v>2.6553673210605151</v>
      </c>
      <c r="O19" s="18">
        <f t="shared" si="20"/>
        <v>0.86829268292682937</v>
      </c>
      <c r="P19">
        <f t="shared" si="5"/>
        <v>0</v>
      </c>
      <c r="Q19">
        <f t="shared" si="21"/>
        <v>4.7060195121951223</v>
      </c>
      <c r="R19">
        <f>$AP$26</f>
        <v>2.0499999999999998</v>
      </c>
      <c r="S19">
        <v>0</v>
      </c>
      <c r="T19">
        <v>0</v>
      </c>
      <c r="U19">
        <f t="shared" si="22"/>
        <v>0.50938030034146353</v>
      </c>
      <c r="W19">
        <v>69.400000000000006</v>
      </c>
      <c r="X19">
        <f t="shared" si="9"/>
        <v>0</v>
      </c>
      <c r="Y19">
        <f t="shared" si="10"/>
        <v>0</v>
      </c>
      <c r="Z19">
        <v>0.31</v>
      </c>
      <c r="AA19" s="111">
        <v>8.91</v>
      </c>
      <c r="AB19">
        <f>-2*D19-1.657/100*200000*Z19/1000</f>
        <v>-9.6473399999999998</v>
      </c>
      <c r="AC19">
        <f>-0.1942/100*(529+1390*(AA19-2.645)/1000)</f>
        <v>-1.0442296157000002</v>
      </c>
      <c r="AD19" s="18"/>
      <c r="AE19" s="18"/>
      <c r="AL19" s="3"/>
    </row>
    <row r="20" spans="1:42" x14ac:dyDescent="0.3">
      <c r="A20" s="16" t="s">
        <v>59</v>
      </c>
      <c r="B20" s="16">
        <v>1</v>
      </c>
      <c r="C20" s="16">
        <v>161</v>
      </c>
      <c r="D20" s="16">
        <v>2.1</v>
      </c>
      <c r="E20" s="16">
        <v>0.18</v>
      </c>
      <c r="F20" s="16">
        <v>0.1</v>
      </c>
      <c r="G20" s="16">
        <f t="shared" ref="G20:G25" si="25">D20/$D$25</f>
        <v>0.65420560747663559</v>
      </c>
      <c r="H20" s="16">
        <f t="shared" ref="H20:H25" si="26">-L20/($AP$27)</f>
        <v>1.5441176470588234</v>
      </c>
      <c r="I20" s="16">
        <f t="shared" ref="I20:I25" si="27">D20/($AP$27)</f>
        <v>1.0294117647058825</v>
      </c>
      <c r="J20" s="16">
        <f t="shared" si="24"/>
        <v>2.2749999999999999</v>
      </c>
      <c r="K20" s="43">
        <v>1.4</v>
      </c>
      <c r="L20" s="16">
        <f>M20/2-SQRT(M20^2/4+D20^2)</f>
        <v>-3.15</v>
      </c>
      <c r="M20" s="16">
        <f>-(D20^2-K20^2)/K20</f>
        <v>-1.7500000000000002</v>
      </c>
      <c r="N20" s="16">
        <f t="shared" ref="N20:O25" si="28">J20/($AP$27)</f>
        <v>1.1151960784313726</v>
      </c>
      <c r="O20" s="16">
        <f t="shared" si="28"/>
        <v>0.68627450980392146</v>
      </c>
      <c r="P20">
        <f t="shared" si="5"/>
        <v>1.5441176470588234</v>
      </c>
      <c r="Q20">
        <f t="shared" si="21"/>
        <v>0.94818627450980397</v>
      </c>
      <c r="R20">
        <f t="shared" ref="R20:R25" si="29">$AP$27</f>
        <v>2.04</v>
      </c>
      <c r="S20">
        <v>0</v>
      </c>
      <c r="T20">
        <v>0</v>
      </c>
      <c r="U20">
        <f t="shared" si="22"/>
        <v>0</v>
      </c>
      <c r="V20">
        <v>0</v>
      </c>
      <c r="W20">
        <v>53.5</v>
      </c>
      <c r="X20">
        <f t="shared" si="9"/>
        <v>0.85784313725490202</v>
      </c>
      <c r="Y20">
        <f t="shared" si="10"/>
        <v>0</v>
      </c>
      <c r="Z20">
        <v>-0.05</v>
      </c>
      <c r="AA20">
        <v>0</v>
      </c>
      <c r="AB20">
        <f>-1*D20-1.657/100*200000*Z20/1000</f>
        <v>-1.9343000000000001</v>
      </c>
      <c r="AC20">
        <f t="shared" ref="AC20" si="30">0.1942/100*200000*AA20/1000</f>
        <v>0</v>
      </c>
      <c r="AD20" s="16">
        <f t="shared" ref="AD20:AD25" si="31">M20/($AP$27)</f>
        <v>-0.85784313725490202</v>
      </c>
      <c r="AE20" s="16">
        <f t="shared" ref="AE20:AE25" si="32">L20/($AP$27)</f>
        <v>-1.5441176470588234</v>
      </c>
      <c r="AJ20" t="s">
        <v>28</v>
      </c>
      <c r="AK20">
        <v>0</v>
      </c>
      <c r="AL20">
        <v>0</v>
      </c>
      <c r="AM20">
        <v>3.31</v>
      </c>
      <c r="AN20">
        <v>0.42</v>
      </c>
      <c r="AO20">
        <v>71.7</v>
      </c>
      <c r="AP20">
        <v>4.3499999999999996</v>
      </c>
    </row>
    <row r="21" spans="1:42" x14ac:dyDescent="0.3">
      <c r="A21" s="16" t="s">
        <v>59</v>
      </c>
      <c r="B21" s="16">
        <v>2</v>
      </c>
      <c r="C21" s="16">
        <v>162</v>
      </c>
      <c r="D21" s="16">
        <v>2.36</v>
      </c>
      <c r="E21" s="16">
        <v>0.38</v>
      </c>
      <c r="F21" s="16">
        <v>0.1</v>
      </c>
      <c r="G21" s="16">
        <f t="shared" si="25"/>
        <v>0.73520249221183798</v>
      </c>
      <c r="H21" s="16">
        <f t="shared" si="26"/>
        <v>1.8137254901960784</v>
      </c>
      <c r="I21" s="16">
        <f t="shared" si="27"/>
        <v>1.1568627450980391</v>
      </c>
      <c r="J21" s="16">
        <f t="shared" si="24"/>
        <v>2.5995576546789647</v>
      </c>
      <c r="K21" s="103">
        <v>1.46</v>
      </c>
      <c r="L21" s="104">
        <v>-3.7</v>
      </c>
      <c r="M21" s="104">
        <v>-2.1800000000000002</v>
      </c>
      <c r="N21" s="16">
        <f t="shared" si="28"/>
        <v>1.2742929679798847</v>
      </c>
      <c r="O21" s="16">
        <f t="shared" si="28"/>
        <v>0.71568627450980393</v>
      </c>
      <c r="P21">
        <f t="shared" si="5"/>
        <v>1.8137254901960784</v>
      </c>
      <c r="Q21">
        <f t="shared" si="21"/>
        <v>1.2055980392156862</v>
      </c>
      <c r="R21">
        <f t="shared" si="29"/>
        <v>2.04</v>
      </c>
      <c r="S21">
        <v>0</v>
      </c>
      <c r="T21">
        <v>0</v>
      </c>
      <c r="U21">
        <f t="shared" si="22"/>
        <v>1.3327450980392161E-2</v>
      </c>
      <c r="V21">
        <v>-0.06</v>
      </c>
      <c r="W21">
        <v>47.9</v>
      </c>
      <c r="X21">
        <f t="shared" si="9"/>
        <v>1.0686274509803921</v>
      </c>
      <c r="Y21">
        <f t="shared" si="10"/>
        <v>2.9411764705882353E-2</v>
      </c>
      <c r="Z21">
        <v>0.03</v>
      </c>
      <c r="AA21">
        <v>7.0000000000000007E-2</v>
      </c>
      <c r="AB21">
        <f t="shared" ref="AB21:AB25" si="33">-1*D21-1.657/100*200000*Z21/1000</f>
        <v>-2.4594199999999997</v>
      </c>
      <c r="AC21">
        <f>-0.1942/100*200000*AA21/1000</f>
        <v>-2.7188000000000007E-2</v>
      </c>
      <c r="AD21" s="16">
        <f t="shared" si="31"/>
        <v>-1.0686274509803921</v>
      </c>
      <c r="AE21" s="16">
        <f t="shared" si="32"/>
        <v>-1.8137254901960784</v>
      </c>
      <c r="AJ21" t="s">
        <v>29</v>
      </c>
      <c r="AK21">
        <v>1</v>
      </c>
      <c r="AL21" s="3">
        <f>30/0.38</f>
        <v>78.94736842105263</v>
      </c>
      <c r="AM21">
        <v>3.31</v>
      </c>
      <c r="AN21">
        <v>0</v>
      </c>
      <c r="AO21">
        <v>62.1</v>
      </c>
      <c r="AP21">
        <v>3.9</v>
      </c>
    </row>
    <row r="22" spans="1:42" x14ac:dyDescent="0.3">
      <c r="A22" s="16" t="s">
        <v>59</v>
      </c>
      <c r="B22" s="16">
        <v>3</v>
      </c>
      <c r="C22" s="16">
        <v>163</v>
      </c>
      <c r="D22" s="16">
        <v>2.67</v>
      </c>
      <c r="E22" s="16">
        <v>0.97</v>
      </c>
      <c r="F22" s="16">
        <v>0.3</v>
      </c>
      <c r="G22" s="16">
        <f t="shared" si="25"/>
        <v>0.83177570093457942</v>
      </c>
      <c r="H22" s="16">
        <f t="shared" si="26"/>
        <v>2.5</v>
      </c>
      <c r="I22" s="16">
        <f t="shared" si="27"/>
        <v>1.3088235294117647</v>
      </c>
      <c r="J22" s="16">
        <f t="shared" si="24"/>
        <v>3.2228752690726337</v>
      </c>
      <c r="K22" s="103">
        <v>0.98</v>
      </c>
      <c r="L22">
        <v>-5.0999999999999996</v>
      </c>
      <c r="M22">
        <v>-3.61</v>
      </c>
      <c r="N22" s="16">
        <f t="shared" si="28"/>
        <v>1.5798408181728596</v>
      </c>
      <c r="O22" s="16">
        <f t="shared" si="28"/>
        <v>0.48039215686274506</v>
      </c>
      <c r="P22">
        <f t="shared" si="5"/>
        <v>2.5</v>
      </c>
      <c r="Q22">
        <f t="shared" si="21"/>
        <v>1.4387843137254901</v>
      </c>
      <c r="R22">
        <f t="shared" si="29"/>
        <v>2.04</v>
      </c>
      <c r="S22">
        <v>0</v>
      </c>
      <c r="T22">
        <v>0</v>
      </c>
      <c r="U22">
        <f t="shared" si="22"/>
        <v>0.11994705882352943</v>
      </c>
      <c r="V22">
        <v>-0.54</v>
      </c>
      <c r="W22">
        <v>59.9</v>
      </c>
      <c r="X22">
        <f t="shared" si="9"/>
        <v>1.7696078431372548</v>
      </c>
      <c r="Y22">
        <f t="shared" si="10"/>
        <v>0.26470588235294118</v>
      </c>
      <c r="Z22">
        <v>0.08</v>
      </c>
      <c r="AA22">
        <v>0.63</v>
      </c>
      <c r="AB22">
        <f t="shared" si="33"/>
        <v>-2.93512</v>
      </c>
      <c r="AC22">
        <f t="shared" ref="AC22:AC23" si="34">-0.1942/100*200000*AA22/1000</f>
        <v>-0.24469200000000005</v>
      </c>
      <c r="AD22" s="16">
        <f t="shared" si="31"/>
        <v>-1.7696078431372548</v>
      </c>
      <c r="AE22" s="16">
        <f t="shared" si="32"/>
        <v>-2.5</v>
      </c>
      <c r="AJ22" t="s">
        <v>30</v>
      </c>
      <c r="AK22">
        <v>2</v>
      </c>
      <c r="AL22" s="3">
        <f>54/0.81</f>
        <v>66.666666666666657</v>
      </c>
      <c r="AM22">
        <v>3.31</v>
      </c>
      <c r="AN22">
        <v>0</v>
      </c>
      <c r="AO22">
        <v>50.9</v>
      </c>
      <c r="AP22">
        <v>4.49</v>
      </c>
    </row>
    <row r="23" spans="1:42" x14ac:dyDescent="0.3">
      <c r="A23" s="16" t="s">
        <v>59</v>
      </c>
      <c r="B23" s="16">
        <v>4</v>
      </c>
      <c r="C23" s="16">
        <v>164</v>
      </c>
      <c r="D23" s="16">
        <v>2.81</v>
      </c>
      <c r="E23" s="16">
        <v>1.91</v>
      </c>
      <c r="F23" s="16">
        <v>0.65</v>
      </c>
      <c r="G23" s="16">
        <f t="shared" si="25"/>
        <v>0.87538940809968846</v>
      </c>
      <c r="H23" s="16">
        <f t="shared" si="26"/>
        <v>2.7450980392156858</v>
      </c>
      <c r="I23" s="16">
        <f t="shared" si="27"/>
        <v>1.3774509803921569</v>
      </c>
      <c r="J23" s="16">
        <f t="shared" si="24"/>
        <v>3.4577919254923368</v>
      </c>
      <c r="K23" s="103">
        <v>0.92</v>
      </c>
      <c r="L23">
        <v>-5.6</v>
      </c>
      <c r="M23">
        <v>-4.03</v>
      </c>
      <c r="N23" s="16">
        <f t="shared" si="28"/>
        <v>1.6949960419080081</v>
      </c>
      <c r="O23" s="16">
        <f t="shared" si="28"/>
        <v>0.45098039215686275</v>
      </c>
      <c r="P23">
        <f t="shared" si="5"/>
        <v>2.7450980392156858</v>
      </c>
      <c r="Q23">
        <f t="shared" si="21"/>
        <v>1.8648039215686276</v>
      </c>
      <c r="R23">
        <f t="shared" si="29"/>
        <v>2.04</v>
      </c>
      <c r="S23">
        <v>0</v>
      </c>
      <c r="T23">
        <v>0</v>
      </c>
      <c r="U23">
        <f t="shared" si="22"/>
        <v>0.36936078431372549</v>
      </c>
      <c r="V23">
        <v>-0.68</v>
      </c>
      <c r="W23">
        <v>65.3</v>
      </c>
      <c r="X23">
        <f t="shared" si="9"/>
        <v>1.9754901960784315</v>
      </c>
      <c r="Y23">
        <f t="shared" si="10"/>
        <v>0.33333333333333337</v>
      </c>
      <c r="Z23">
        <v>0.3</v>
      </c>
      <c r="AA23">
        <v>1.94</v>
      </c>
      <c r="AB23">
        <f t="shared" si="33"/>
        <v>-3.8042000000000002</v>
      </c>
      <c r="AC23">
        <f t="shared" si="34"/>
        <v>-0.75349600000000005</v>
      </c>
      <c r="AD23" s="16">
        <f t="shared" si="31"/>
        <v>-1.9754901960784315</v>
      </c>
      <c r="AE23" s="16">
        <f t="shared" si="32"/>
        <v>-2.7450980392156858</v>
      </c>
      <c r="AJ23" t="s">
        <v>31</v>
      </c>
      <c r="AK23">
        <v>1</v>
      </c>
      <c r="AL23" s="3">
        <f>30/0.38</f>
        <v>78.94736842105263</v>
      </c>
      <c r="AM23">
        <v>3.31</v>
      </c>
      <c r="AN23">
        <v>0</v>
      </c>
      <c r="AO23">
        <v>64</v>
      </c>
      <c r="AP23">
        <v>4.76</v>
      </c>
    </row>
    <row r="24" spans="1:42" x14ac:dyDescent="0.3">
      <c r="A24" s="16" t="s">
        <v>59</v>
      </c>
      <c r="B24" s="16">
        <v>5</v>
      </c>
      <c r="C24" s="16">
        <v>165</v>
      </c>
      <c r="D24" s="16">
        <v>2.97</v>
      </c>
      <c r="E24" s="16">
        <v>3.21</v>
      </c>
      <c r="F24" s="16">
        <v>0.8</v>
      </c>
      <c r="G24" s="16">
        <f t="shared" si="25"/>
        <v>0.92523364485981319</v>
      </c>
      <c r="H24" s="16">
        <f t="shared" si="26"/>
        <v>2.892156862745098</v>
      </c>
      <c r="I24" s="16">
        <f t="shared" si="27"/>
        <v>1.4558823529411766</v>
      </c>
      <c r="J24" s="16">
        <f t="shared" si="24"/>
        <v>3.6577486244956749</v>
      </c>
      <c r="K24" s="103">
        <v>0.9</v>
      </c>
      <c r="L24">
        <v>-5.9</v>
      </c>
      <c r="M24">
        <v>-4.2699999999999996</v>
      </c>
      <c r="N24" s="16">
        <f t="shared" si="28"/>
        <v>1.793014031615527</v>
      </c>
      <c r="O24" s="16">
        <f t="shared" si="28"/>
        <v>0.44117647058823528</v>
      </c>
      <c r="P24">
        <f t="shared" si="5"/>
        <v>2.892156862745098</v>
      </c>
      <c r="Q24">
        <f t="shared" si="21"/>
        <v>2.1706666666666665</v>
      </c>
      <c r="R24">
        <f t="shared" si="29"/>
        <v>2.04</v>
      </c>
      <c r="S24">
        <v>0</v>
      </c>
      <c r="T24">
        <v>0</v>
      </c>
      <c r="U24">
        <f t="shared" si="22"/>
        <v>0.50417609024509802</v>
      </c>
      <c r="V24">
        <v>-0.75</v>
      </c>
      <c r="W24">
        <v>64.8</v>
      </c>
      <c r="X24">
        <f t="shared" si="9"/>
        <v>2.0931372549019605</v>
      </c>
      <c r="Y24">
        <f t="shared" si="10"/>
        <v>0.36764705882352938</v>
      </c>
      <c r="Z24">
        <v>0.44</v>
      </c>
      <c r="AA24" s="111">
        <v>3.09</v>
      </c>
      <c r="AB24">
        <f t="shared" si="33"/>
        <v>-4.4281600000000001</v>
      </c>
      <c r="AC24">
        <f>-0.1942/100*(529+1390*(AA24-2.645)/1000)</f>
        <v>-1.0285192241000001</v>
      </c>
      <c r="AD24" s="16">
        <f t="shared" si="31"/>
        <v>-2.0931372549019605</v>
      </c>
      <c r="AE24" s="16">
        <f t="shared" si="32"/>
        <v>-2.892156862745098</v>
      </c>
      <c r="AJ24" t="s">
        <v>32</v>
      </c>
      <c r="AK24">
        <v>2</v>
      </c>
      <c r="AL24" s="3">
        <f>54/0.81</f>
        <v>66.666666666666657</v>
      </c>
      <c r="AM24">
        <v>3.31</v>
      </c>
      <c r="AN24">
        <v>0</v>
      </c>
      <c r="AO24">
        <v>54.3</v>
      </c>
      <c r="AP24">
        <v>4.67</v>
      </c>
    </row>
    <row r="25" spans="1:42" x14ac:dyDescent="0.3">
      <c r="A25" s="16" t="s">
        <v>59</v>
      </c>
      <c r="B25" s="16">
        <v>6</v>
      </c>
      <c r="C25" s="16">
        <v>166</v>
      </c>
      <c r="D25" s="16">
        <v>3.21</v>
      </c>
      <c r="E25" s="16">
        <v>6.77</v>
      </c>
      <c r="F25" s="43">
        <v>0.8</v>
      </c>
      <c r="G25" s="16">
        <f t="shared" si="25"/>
        <v>1</v>
      </c>
      <c r="H25" s="16">
        <f t="shared" si="26"/>
        <v>3.0392156862745097</v>
      </c>
      <c r="I25" s="16">
        <f t="shared" si="27"/>
        <v>1.5735294117647058</v>
      </c>
      <c r="J25" s="16">
        <f t="shared" si="24"/>
        <v>3.9257738090725502</v>
      </c>
      <c r="K25" s="103">
        <v>0.85</v>
      </c>
      <c r="L25">
        <v>-6.2</v>
      </c>
      <c r="M25">
        <v>-4.5199999999999996</v>
      </c>
      <c r="N25" s="16">
        <f t="shared" si="28"/>
        <v>1.924398926015956</v>
      </c>
      <c r="O25" s="16">
        <f t="shared" si="28"/>
        <v>0.41666666666666663</v>
      </c>
      <c r="P25">
        <f t="shared" si="5"/>
        <v>3.0392156862745097</v>
      </c>
      <c r="Q25">
        <f t="shared" si="21"/>
        <v>2.6132156862745104</v>
      </c>
      <c r="R25">
        <f t="shared" si="29"/>
        <v>2.04</v>
      </c>
      <c r="S25">
        <v>0</v>
      </c>
      <c r="T25">
        <v>0</v>
      </c>
      <c r="U25">
        <f t="shared" si="22"/>
        <v>0.50919111485294122</v>
      </c>
      <c r="V25">
        <v>-0.84</v>
      </c>
      <c r="W25">
        <v>69.8</v>
      </c>
      <c r="X25">
        <f t="shared" si="9"/>
        <v>2.2156862745098036</v>
      </c>
      <c r="Y25">
        <f t="shared" si="10"/>
        <v>0.41176470588235292</v>
      </c>
      <c r="Z25">
        <v>0.64</v>
      </c>
      <c r="AA25" s="111">
        <v>6.88</v>
      </c>
      <c r="AB25">
        <f t="shared" si="33"/>
        <v>-5.330960000000001</v>
      </c>
      <c r="AC25">
        <f>-0.1942/100*(529+1390*(AA25-2.645)/1000)</f>
        <v>-1.0387498743000001</v>
      </c>
      <c r="AD25" s="16">
        <f t="shared" si="31"/>
        <v>-2.2156862745098036</v>
      </c>
      <c r="AE25" s="16">
        <f t="shared" si="32"/>
        <v>-3.0392156862745097</v>
      </c>
      <c r="AJ25" t="s">
        <v>14</v>
      </c>
      <c r="AK25">
        <v>1.5</v>
      </c>
      <c r="AL25" s="3">
        <v>79</v>
      </c>
      <c r="AM25">
        <v>3.31</v>
      </c>
      <c r="AN25">
        <v>0</v>
      </c>
      <c r="AO25">
        <v>48.9</v>
      </c>
      <c r="AP25">
        <v>3.89</v>
      </c>
    </row>
    <row r="26" spans="1:42" x14ac:dyDescent="0.3">
      <c r="A26" s="15" t="s">
        <v>60</v>
      </c>
      <c r="B26" s="15">
        <v>1</v>
      </c>
      <c r="C26" s="15">
        <v>167</v>
      </c>
      <c r="D26" s="15">
        <v>0.67100000000000004</v>
      </c>
      <c r="E26" s="15">
        <v>0.04</v>
      </c>
      <c r="F26" s="15">
        <v>0.1</v>
      </c>
      <c r="G26" s="15">
        <f t="shared" ref="G26:G33" si="35">D26/$D$33</f>
        <v>0.22072368421052632</v>
      </c>
      <c r="H26" s="15">
        <f t="shared" ref="H26:H33" si="36">-L26/($AP$28)</f>
        <v>0.23364485981308411</v>
      </c>
      <c r="I26" s="15">
        <f t="shared" ref="I26:I33" si="37">D26/($AP$28)</f>
        <v>0.31355140186915886</v>
      </c>
      <c r="J26" s="15">
        <f t="shared" si="24"/>
        <v>0.73098631998143448</v>
      </c>
      <c r="K26" s="44">
        <v>1.04</v>
      </c>
      <c r="L26" s="15">
        <v>-0.5</v>
      </c>
      <c r="M26" s="15">
        <v>0.57999999999999996</v>
      </c>
      <c r="N26" s="15">
        <f t="shared" ref="N26:O33" si="38">J26/($AP$28)</f>
        <v>0.34158239251468897</v>
      </c>
      <c r="O26" s="15">
        <f t="shared" si="38"/>
        <v>0.48598130841121495</v>
      </c>
      <c r="P26">
        <f t="shared" si="5"/>
        <v>0.23364485981308411</v>
      </c>
      <c r="Q26">
        <f t="shared" si="21"/>
        <v>-0.18966355140186913</v>
      </c>
      <c r="R26">
        <f t="shared" ref="R26:R33" si="39">$AP$28</f>
        <v>2.14</v>
      </c>
      <c r="S26">
        <v>0</v>
      </c>
      <c r="T26">
        <v>0</v>
      </c>
      <c r="U26">
        <f t="shared" si="22"/>
        <v>1.45196261682243E-2</v>
      </c>
      <c r="V26">
        <v>0</v>
      </c>
      <c r="W26">
        <v>48</v>
      </c>
      <c r="X26">
        <f t="shared" si="9"/>
        <v>-0.27102803738317754</v>
      </c>
      <c r="Y26">
        <f t="shared" si="10"/>
        <v>0</v>
      </c>
      <c r="Z26">
        <v>0.08</v>
      </c>
      <c r="AA26">
        <v>0.08</v>
      </c>
      <c r="AB26">
        <f>1*D26-1.657/100*200000*Z26/1000</f>
        <v>0.40587999999999996</v>
      </c>
      <c r="AC26">
        <f>-0.1942/100*200000*AA26/1000</f>
        <v>-3.1072000000000002E-2</v>
      </c>
      <c r="AD26" s="15">
        <f t="shared" ref="AD26:AD32" si="40">M26/($AP$28)</f>
        <v>0.27102803738317754</v>
      </c>
      <c r="AE26" s="15">
        <f t="shared" ref="AE26:AE32" si="41">L26/($AP$28)</f>
        <v>-0.23364485981308411</v>
      </c>
      <c r="AJ26" t="s">
        <v>58</v>
      </c>
      <c r="AK26">
        <v>0</v>
      </c>
      <c r="AL26" s="3">
        <v>0</v>
      </c>
      <c r="AM26">
        <v>1.58</v>
      </c>
      <c r="AN26">
        <v>0.185</v>
      </c>
      <c r="AO26">
        <v>38.5</v>
      </c>
      <c r="AP26">
        <v>2.0499999999999998</v>
      </c>
    </row>
    <row r="27" spans="1:42" x14ac:dyDescent="0.3">
      <c r="A27" s="15" t="s">
        <v>60</v>
      </c>
      <c r="B27" s="15">
        <v>2</v>
      </c>
      <c r="C27" s="15">
        <v>168</v>
      </c>
      <c r="D27" s="15">
        <v>1.1859999999999999</v>
      </c>
      <c r="E27" s="15">
        <v>0.13</v>
      </c>
      <c r="F27" s="15">
        <v>0.25</v>
      </c>
      <c r="G27" s="15">
        <f t="shared" si="35"/>
        <v>0.39013157894736838</v>
      </c>
      <c r="H27" s="15">
        <f t="shared" si="36"/>
        <v>0.5140186915887851</v>
      </c>
      <c r="I27" s="15">
        <f t="shared" si="37"/>
        <v>0.5542056074766355</v>
      </c>
      <c r="J27" s="15">
        <f t="shared" si="24"/>
        <v>1.1974226488587896</v>
      </c>
      <c r="K27" s="103">
        <v>1.33</v>
      </c>
      <c r="L27">
        <v>-1.1000000000000001</v>
      </c>
      <c r="M27">
        <v>0.33</v>
      </c>
      <c r="N27" s="15">
        <f t="shared" si="38"/>
        <v>0.55954329385924739</v>
      </c>
      <c r="O27" s="15">
        <f t="shared" si="38"/>
        <v>0.62149532710280375</v>
      </c>
      <c r="P27">
        <f t="shared" si="5"/>
        <v>0.5140186915887851</v>
      </c>
      <c r="Q27">
        <f t="shared" si="21"/>
        <v>-0.16705607476635503</v>
      </c>
      <c r="R27">
        <f t="shared" si="39"/>
        <v>2.14</v>
      </c>
      <c r="S27">
        <v>0</v>
      </c>
      <c r="T27">
        <v>0</v>
      </c>
      <c r="U27">
        <f t="shared" si="22"/>
        <v>6.896822429906542E-2</v>
      </c>
      <c r="V27">
        <v>-7.0000000000000007E-2</v>
      </c>
      <c r="W27">
        <v>68.2</v>
      </c>
      <c r="X27">
        <f t="shared" si="9"/>
        <v>-0.1542056074766355</v>
      </c>
      <c r="Y27">
        <f t="shared" si="10"/>
        <v>3.2710280373831779E-2</v>
      </c>
      <c r="Z27">
        <v>0.25</v>
      </c>
      <c r="AA27">
        <v>0.38</v>
      </c>
      <c r="AB27">
        <f>1*D27-1.657/100*200000*Z27/1000</f>
        <v>0.35749999999999982</v>
      </c>
      <c r="AC27">
        <f t="shared" ref="AC27:AC28" si="42">-0.1942/100*200000*AA27/1000</f>
        <v>-0.147592</v>
      </c>
      <c r="AD27" s="15">
        <f t="shared" si="40"/>
        <v>0.1542056074766355</v>
      </c>
      <c r="AE27" s="15">
        <f t="shared" si="41"/>
        <v>-0.5140186915887851</v>
      </c>
      <c r="AJ27" t="s">
        <v>59</v>
      </c>
      <c r="AK27">
        <v>0</v>
      </c>
      <c r="AL27" s="3">
        <v>0</v>
      </c>
      <c r="AM27">
        <v>1.58</v>
      </c>
      <c r="AN27">
        <v>0.185</v>
      </c>
      <c r="AO27">
        <v>38.200000000000003</v>
      </c>
      <c r="AP27">
        <v>2.04</v>
      </c>
    </row>
    <row r="28" spans="1:42" x14ac:dyDescent="0.3">
      <c r="A28" s="15" t="s">
        <v>60</v>
      </c>
      <c r="B28" s="15">
        <v>3</v>
      </c>
      <c r="C28" s="15">
        <v>169</v>
      </c>
      <c r="D28" s="15">
        <v>1.34</v>
      </c>
      <c r="E28" s="15">
        <v>0.65</v>
      </c>
      <c r="F28" s="15">
        <v>0.3</v>
      </c>
      <c r="G28" s="15">
        <f t="shared" si="35"/>
        <v>0.44078947368421056</v>
      </c>
      <c r="H28" s="15">
        <f t="shared" si="36"/>
        <v>0.42056074766355139</v>
      </c>
      <c r="I28" s="15">
        <f t="shared" si="37"/>
        <v>0.62616822429906538</v>
      </c>
      <c r="J28" s="15">
        <f t="shared" si="24"/>
        <v>1.4561936684383709</v>
      </c>
      <c r="K28" s="44">
        <v>2.02</v>
      </c>
      <c r="L28" s="15">
        <v>-0.9</v>
      </c>
      <c r="M28" s="15">
        <v>1.1399999999999999</v>
      </c>
      <c r="N28" s="15">
        <f t="shared" si="38"/>
        <v>0.68046433104596771</v>
      </c>
      <c r="O28" s="15">
        <f t="shared" si="38"/>
        <v>0.94392523364485981</v>
      </c>
      <c r="P28">
        <f t="shared" si="5"/>
        <v>0.42056074766355139</v>
      </c>
      <c r="Q28">
        <f t="shared" si="21"/>
        <v>0.16361682242990669</v>
      </c>
      <c r="R28">
        <f t="shared" si="39"/>
        <v>2.14</v>
      </c>
      <c r="S28">
        <v>0</v>
      </c>
      <c r="T28">
        <v>0</v>
      </c>
      <c r="U28">
        <f t="shared" si="22"/>
        <v>0.10889719626168225</v>
      </c>
      <c r="V28">
        <v>0</v>
      </c>
      <c r="W28">
        <v>48.9</v>
      </c>
      <c r="X28">
        <f t="shared" si="9"/>
        <v>-0.53271028037383172</v>
      </c>
      <c r="Y28">
        <f t="shared" si="10"/>
        <v>0</v>
      </c>
      <c r="Z28">
        <v>0.51</v>
      </c>
      <c r="AA28">
        <v>0.6</v>
      </c>
      <c r="AB28">
        <f>1*D28-1.657/100*200000*Z28/1000</f>
        <v>-0.35014000000000034</v>
      </c>
      <c r="AC28">
        <f t="shared" si="42"/>
        <v>-0.23304000000000002</v>
      </c>
      <c r="AD28" s="15">
        <f t="shared" si="40"/>
        <v>0.53271028037383172</v>
      </c>
      <c r="AE28" s="15">
        <f t="shared" si="41"/>
        <v>-0.42056074766355139</v>
      </c>
      <c r="AJ28" t="s">
        <v>60</v>
      </c>
      <c r="AK28">
        <v>0</v>
      </c>
      <c r="AL28" s="3">
        <v>0</v>
      </c>
      <c r="AM28">
        <v>1.58</v>
      </c>
      <c r="AN28">
        <v>0.185</v>
      </c>
      <c r="AO28">
        <v>42</v>
      </c>
      <c r="AP28">
        <v>2.14</v>
      </c>
    </row>
    <row r="29" spans="1:42" ht="18.600000000000001" customHeight="1" x14ac:dyDescent="0.3">
      <c r="A29" s="15" t="s">
        <v>60</v>
      </c>
      <c r="B29" s="15">
        <v>4</v>
      </c>
      <c r="C29" s="15">
        <v>170</v>
      </c>
      <c r="D29" s="15">
        <v>1.5940000000000001</v>
      </c>
      <c r="E29" s="44">
        <v>4.5</v>
      </c>
      <c r="F29" s="44">
        <v>0.65</v>
      </c>
      <c r="G29" s="15">
        <f t="shared" si="35"/>
        <v>0.52434210526315794</v>
      </c>
      <c r="H29" s="15">
        <f t="shared" si="36"/>
        <v>1.0280373831775702</v>
      </c>
      <c r="I29" s="15">
        <f t="shared" si="37"/>
        <v>0.7448598130841122</v>
      </c>
      <c r="J29" s="15">
        <f t="shared" si="24"/>
        <v>1.6446461625529061</v>
      </c>
      <c r="K29" s="103">
        <v>1</v>
      </c>
      <c r="L29">
        <v>-2.2000000000000002</v>
      </c>
      <c r="M29">
        <v>-0.81</v>
      </c>
      <c r="N29" s="15">
        <f t="shared" si="38"/>
        <v>0.76852624418360094</v>
      </c>
      <c r="O29" s="15">
        <f t="shared" si="38"/>
        <v>0.46728971962616822</v>
      </c>
      <c r="P29">
        <f t="shared" si="5"/>
        <v>1.0280373831775702</v>
      </c>
      <c r="Q29">
        <f>X29</f>
        <v>0.37850467289719625</v>
      </c>
      <c r="R29">
        <f t="shared" si="39"/>
        <v>2.14</v>
      </c>
      <c r="S29">
        <v>0</v>
      </c>
      <c r="T29">
        <v>0</v>
      </c>
      <c r="U29">
        <f>Y29</f>
        <v>0.17757009345794392</v>
      </c>
      <c r="V29">
        <v>-0.38</v>
      </c>
      <c r="W29">
        <v>90</v>
      </c>
      <c r="X29">
        <f t="shared" si="9"/>
        <v>0.37850467289719625</v>
      </c>
      <c r="Y29">
        <f t="shared" si="10"/>
        <v>0.17757009345794392</v>
      </c>
      <c r="AD29" s="15">
        <f t="shared" si="40"/>
        <v>-0.37850467289719625</v>
      </c>
      <c r="AE29" s="15">
        <f t="shared" si="41"/>
        <v>-1.0280373831775702</v>
      </c>
      <c r="AJ29" t="s">
        <v>61</v>
      </c>
      <c r="AK29">
        <v>0</v>
      </c>
      <c r="AL29" s="3">
        <v>0</v>
      </c>
      <c r="AM29">
        <v>1.65</v>
      </c>
      <c r="AN29">
        <v>0.19400000000000001</v>
      </c>
      <c r="AO29">
        <v>43.1</v>
      </c>
      <c r="AP29">
        <v>2.17</v>
      </c>
    </row>
    <row r="30" spans="1:42" ht="16.8" customHeight="1" x14ac:dyDescent="0.3">
      <c r="A30" s="15" t="s">
        <v>60</v>
      </c>
      <c r="B30" s="15">
        <v>5</v>
      </c>
      <c r="C30" s="15">
        <v>171</v>
      </c>
      <c r="D30" s="15">
        <v>1.7789999999999999</v>
      </c>
      <c r="E30" s="44">
        <v>4.5</v>
      </c>
      <c r="F30" s="44">
        <v>0.65</v>
      </c>
      <c r="G30" s="15">
        <f t="shared" si="35"/>
        <v>0.58519736842105263</v>
      </c>
      <c r="H30" s="15">
        <f t="shared" si="36"/>
        <v>1.2616822429906542</v>
      </c>
      <c r="I30" s="15">
        <f t="shared" si="37"/>
        <v>0.83130841121495314</v>
      </c>
      <c r="J30" s="15">
        <f t="shared" si="24"/>
        <v>1.8823033761856773</v>
      </c>
      <c r="K30" s="105">
        <v>0.92</v>
      </c>
      <c r="L30" s="106">
        <v>-2.7</v>
      </c>
      <c r="M30" s="107">
        <v>-1.23</v>
      </c>
      <c r="N30" s="15">
        <f t="shared" si="38"/>
        <v>0.87958101690919499</v>
      </c>
      <c r="O30" s="15">
        <f t="shared" si="38"/>
        <v>0.42990654205607476</v>
      </c>
      <c r="P30">
        <f t="shared" si="5"/>
        <v>1.2616822429906542</v>
      </c>
      <c r="Q30">
        <f>X30</f>
        <v>0.57476635514018692</v>
      </c>
      <c r="R30">
        <f t="shared" si="39"/>
        <v>2.14</v>
      </c>
      <c r="S30">
        <v>0</v>
      </c>
      <c r="T30">
        <v>0</v>
      </c>
      <c r="U30">
        <f>Y30</f>
        <v>0.25233644859813087</v>
      </c>
      <c r="V30">
        <v>-0.54</v>
      </c>
      <c r="W30">
        <v>90</v>
      </c>
      <c r="X30">
        <f t="shared" si="9"/>
        <v>0.57476635514018692</v>
      </c>
      <c r="Y30">
        <f t="shared" si="10"/>
        <v>0.25233644859813087</v>
      </c>
      <c r="AD30" s="15">
        <f t="shared" si="40"/>
        <v>-0.57476635514018692</v>
      </c>
      <c r="AE30" s="15">
        <f t="shared" si="41"/>
        <v>-1.2616822429906542</v>
      </c>
      <c r="AJ30" t="s">
        <v>62</v>
      </c>
      <c r="AK30">
        <v>0</v>
      </c>
      <c r="AL30" s="3">
        <v>0</v>
      </c>
      <c r="AM30">
        <v>1.58</v>
      </c>
      <c r="AN30">
        <v>0.185</v>
      </c>
      <c r="AO30">
        <v>38.1</v>
      </c>
      <c r="AP30">
        <v>2.04</v>
      </c>
    </row>
    <row r="31" spans="1:42" x14ac:dyDescent="0.3">
      <c r="A31" s="15" t="s">
        <v>60</v>
      </c>
      <c r="B31" s="15">
        <v>6</v>
      </c>
      <c r="C31" s="15">
        <v>172</v>
      </c>
      <c r="D31" s="15">
        <v>2.06</v>
      </c>
      <c r="E31" s="15">
        <v>4.5599999999999996</v>
      </c>
      <c r="F31" s="15">
        <v>0.65</v>
      </c>
      <c r="G31" s="15">
        <f t="shared" si="35"/>
        <v>0.67763157894736847</v>
      </c>
      <c r="H31" s="15">
        <f t="shared" si="36"/>
        <v>1.542056074766355</v>
      </c>
      <c r="I31" s="15">
        <f t="shared" si="37"/>
        <v>0.96261682242990654</v>
      </c>
      <c r="J31" s="15">
        <f t="shared" si="24"/>
        <v>2.2381297996318263</v>
      </c>
      <c r="K31" s="103">
        <v>0.85</v>
      </c>
      <c r="L31">
        <v>-3.3</v>
      </c>
      <c r="M31">
        <v>-1.75</v>
      </c>
      <c r="N31" s="15">
        <f t="shared" si="38"/>
        <v>1.0458550465569281</v>
      </c>
      <c r="O31" s="15">
        <f t="shared" si="38"/>
        <v>0.39719626168224298</v>
      </c>
      <c r="P31">
        <f t="shared" si="5"/>
        <v>1.542056074766355</v>
      </c>
      <c r="Q31">
        <f t="shared" ref="Q31:Q38" si="43">-AB31/R31</f>
        <v>1.2673644859813085</v>
      </c>
      <c r="R31">
        <f t="shared" si="39"/>
        <v>2.14</v>
      </c>
      <c r="S31">
        <v>0</v>
      </c>
      <c r="T31">
        <v>0</v>
      </c>
      <c r="U31">
        <f t="shared" ref="U31:U38" si="44">-AC31/R31</f>
        <v>0.47551775700934579</v>
      </c>
      <c r="V31">
        <v>-0.75</v>
      </c>
      <c r="W31">
        <v>52.2</v>
      </c>
      <c r="X31">
        <f t="shared" si="9"/>
        <v>0.81775700934579432</v>
      </c>
      <c r="Y31">
        <f t="shared" si="10"/>
        <v>0.35046728971962615</v>
      </c>
      <c r="Z31">
        <v>1.44</v>
      </c>
      <c r="AA31">
        <v>2.62</v>
      </c>
      <c r="AB31">
        <f>1*D31-1.657/100*200000*Z31/1000</f>
        <v>-2.7121600000000003</v>
      </c>
      <c r="AC31">
        <f>-0.1942/100*200000*AA31/1000</f>
        <v>-1.0176080000000001</v>
      </c>
      <c r="AD31" s="15">
        <f t="shared" si="40"/>
        <v>-0.81775700934579432</v>
      </c>
      <c r="AE31" s="15">
        <f t="shared" si="41"/>
        <v>-1.542056074766355</v>
      </c>
      <c r="AJ31" t="s">
        <v>63</v>
      </c>
      <c r="AK31">
        <v>0</v>
      </c>
      <c r="AL31" s="3">
        <v>0</v>
      </c>
      <c r="AM31">
        <v>1.58</v>
      </c>
      <c r="AN31">
        <v>0.185</v>
      </c>
      <c r="AO31">
        <v>43.5</v>
      </c>
      <c r="AP31">
        <v>2.1800000000000002</v>
      </c>
    </row>
    <row r="32" spans="1:42" x14ac:dyDescent="0.3">
      <c r="A32" s="15" t="s">
        <v>60</v>
      </c>
      <c r="B32" s="15">
        <v>7</v>
      </c>
      <c r="C32" s="15">
        <v>173</v>
      </c>
      <c r="D32" s="15">
        <v>2.29</v>
      </c>
      <c r="E32" s="15">
        <v>4.55</v>
      </c>
      <c r="F32" s="15">
        <v>0.65</v>
      </c>
      <c r="G32" s="15">
        <f t="shared" si="35"/>
        <v>0.75328947368421051</v>
      </c>
      <c r="H32" s="15">
        <f t="shared" si="36"/>
        <v>1.8224299065420559</v>
      </c>
      <c r="I32" s="15">
        <f t="shared" si="37"/>
        <v>1.0700934579439252</v>
      </c>
      <c r="J32" s="15">
        <f t="shared" si="24"/>
        <v>2.5340333462683557</v>
      </c>
      <c r="K32" s="105">
        <v>0.8</v>
      </c>
      <c r="L32" s="106">
        <v>-3.9</v>
      </c>
      <c r="M32" s="107">
        <v>-2.17</v>
      </c>
      <c r="N32" s="15">
        <f t="shared" si="38"/>
        <v>1.1841277319011008</v>
      </c>
      <c r="O32" s="15">
        <f t="shared" si="38"/>
        <v>0.37383177570093457</v>
      </c>
      <c r="P32">
        <f t="shared" si="5"/>
        <v>1.8224299065420559</v>
      </c>
      <c r="Q32">
        <f t="shared" si="43"/>
        <v>1.1753738317757008</v>
      </c>
      <c r="R32">
        <f t="shared" si="39"/>
        <v>2.14</v>
      </c>
      <c r="S32">
        <v>0</v>
      </c>
      <c r="T32">
        <v>0</v>
      </c>
      <c r="U32">
        <f t="shared" si="44"/>
        <v>0.4718878504672897</v>
      </c>
      <c r="V32">
        <v>-0.93</v>
      </c>
      <c r="W32">
        <v>52.1</v>
      </c>
      <c r="X32">
        <f t="shared" si="9"/>
        <v>1.014018691588785</v>
      </c>
      <c r="Y32">
        <f t="shared" si="10"/>
        <v>0.43457943925233644</v>
      </c>
      <c r="Z32">
        <v>1.45</v>
      </c>
      <c r="AA32">
        <v>2.6</v>
      </c>
      <c r="AB32">
        <f>1*D32-1.657/100*200000*Z32/1000</f>
        <v>-2.5152999999999999</v>
      </c>
      <c r="AC32">
        <f>-0.1942/100*200000*AA32/1000</f>
        <v>-1.0098400000000001</v>
      </c>
      <c r="AD32" s="15">
        <f t="shared" si="40"/>
        <v>-1.014018691588785</v>
      </c>
      <c r="AE32" s="15">
        <f t="shared" si="41"/>
        <v>-1.8224299065420559</v>
      </c>
    </row>
    <row r="33" spans="1:31" x14ac:dyDescent="0.3">
      <c r="A33" s="15" t="s">
        <v>60</v>
      </c>
      <c r="B33" s="15">
        <v>9</v>
      </c>
      <c r="C33" s="15">
        <v>175</v>
      </c>
      <c r="D33" s="15">
        <v>3.04</v>
      </c>
      <c r="E33" s="15">
        <v>4.55</v>
      </c>
      <c r="F33" s="15">
        <v>0.65</v>
      </c>
      <c r="G33" s="15">
        <f t="shared" si="35"/>
        <v>1</v>
      </c>
      <c r="H33" s="15">
        <f t="shared" si="36"/>
        <v>1.8224299065420559</v>
      </c>
      <c r="I33" s="15">
        <f t="shared" si="37"/>
        <v>1.4205607476635513</v>
      </c>
      <c r="J33" s="15">
        <f t="shared" si="24"/>
        <v>3.227820472083291</v>
      </c>
      <c r="K33" s="105">
        <v>0.8</v>
      </c>
      <c r="L33" s="106">
        <v>-3.9</v>
      </c>
      <c r="M33" s="107">
        <v>-2.17</v>
      </c>
      <c r="N33" s="15">
        <f t="shared" si="38"/>
        <v>1.5083273234034069</v>
      </c>
      <c r="O33" s="15">
        <f t="shared" si="38"/>
        <v>0.37383177570093457</v>
      </c>
      <c r="P33">
        <f t="shared" si="5"/>
        <v>0</v>
      </c>
      <c r="Q33">
        <f t="shared" si="43"/>
        <v>2.8071121495327107</v>
      </c>
      <c r="R33">
        <f t="shared" si="39"/>
        <v>2.14</v>
      </c>
      <c r="S33">
        <v>0</v>
      </c>
      <c r="T33">
        <v>0</v>
      </c>
      <c r="U33">
        <f t="shared" si="44"/>
        <v>0.49060668864485979</v>
      </c>
      <c r="V33">
        <v>-0.93</v>
      </c>
      <c r="W33">
        <v>63.5</v>
      </c>
      <c r="X33">
        <f t="shared" si="9"/>
        <v>0</v>
      </c>
      <c r="Y33">
        <f t="shared" si="10"/>
        <v>0.43457943925233644</v>
      </c>
      <c r="Z33">
        <v>2.73</v>
      </c>
      <c r="AA33" s="111">
        <v>11.01</v>
      </c>
      <c r="AB33">
        <f>1*D33-1.657/100*200000*Z33/1000</f>
        <v>-6.0072200000000011</v>
      </c>
      <c r="AC33">
        <f>-0.1942/100*(529+1390*(AA33-2.645)/1000)</f>
        <v>-1.0498983137</v>
      </c>
      <c r="AD33" s="15"/>
      <c r="AE33" s="15"/>
    </row>
    <row r="34" spans="1:31" x14ac:dyDescent="0.3">
      <c r="A34" s="20" t="s">
        <v>62</v>
      </c>
      <c r="B34" s="20">
        <v>1</v>
      </c>
      <c r="C34" s="20">
        <v>178</v>
      </c>
      <c r="D34" s="20">
        <v>1.7470000000000001</v>
      </c>
      <c r="E34" s="20">
        <v>0.34</v>
      </c>
      <c r="F34" s="20">
        <v>0.25</v>
      </c>
      <c r="G34" s="20">
        <f>D34/$D$38</f>
        <v>0.54423676012461064</v>
      </c>
      <c r="H34" s="20">
        <f>-L34/($AP$30)</f>
        <v>1.1764705882352942</v>
      </c>
      <c r="I34" s="20">
        <f>D34/($AP$30)</f>
        <v>0.85637254901960791</v>
      </c>
      <c r="J34" s="20">
        <f>SQRT(M34^2/4+D34^2)</f>
        <v>1.8213275378141078</v>
      </c>
      <c r="K34" s="46">
        <v>1.1499999999999999</v>
      </c>
      <c r="L34" s="20">
        <v>-2.4</v>
      </c>
      <c r="M34" s="20">
        <v>-1.03</v>
      </c>
      <c r="N34" s="20">
        <f t="shared" ref="N34:O38" si="45">J34/($AP$30)</f>
        <v>0.89280761657554308</v>
      </c>
      <c r="O34" s="20">
        <f t="shared" si="45"/>
        <v>0.56372549019607843</v>
      </c>
      <c r="P34">
        <f t="shared" si="5"/>
        <v>1.1764705882352942</v>
      </c>
      <c r="Q34">
        <f t="shared" si="43"/>
        <v>0.17869607843137258</v>
      </c>
      <c r="R34">
        <f>$AP$30</f>
        <v>2.04</v>
      </c>
      <c r="S34">
        <v>0</v>
      </c>
      <c r="T34">
        <v>0</v>
      </c>
      <c r="U34">
        <f t="shared" si="44"/>
        <v>6.4733333333333337E-2</v>
      </c>
      <c r="V34">
        <v>-0.22</v>
      </c>
      <c r="W34">
        <v>61.9</v>
      </c>
      <c r="X34">
        <f t="shared" si="9"/>
        <v>0.50490196078431371</v>
      </c>
      <c r="Y34">
        <f t="shared" si="10"/>
        <v>0.10784313725490197</v>
      </c>
      <c r="Z34">
        <v>0.11</v>
      </c>
      <c r="AA34">
        <v>0.34</v>
      </c>
      <c r="AB34">
        <f>0*D34-1.657/100*200000*Z34/1000</f>
        <v>-0.36454000000000009</v>
      </c>
      <c r="AC34">
        <f t="shared" ref="AC34:AC36" si="46">-0.1942/100*200000*AA34/1000</f>
        <v>-0.13205600000000001</v>
      </c>
      <c r="AD34" s="20">
        <f>M34/($AP$30)</f>
        <v>-0.50490196078431371</v>
      </c>
      <c r="AE34" s="20">
        <f>L34/($AP$30)</f>
        <v>-1.1764705882352942</v>
      </c>
    </row>
    <row r="35" spans="1:31" x14ac:dyDescent="0.3">
      <c r="A35" s="20" t="s">
        <v>62</v>
      </c>
      <c r="B35" s="20">
        <v>2</v>
      </c>
      <c r="C35" s="20">
        <v>179</v>
      </c>
      <c r="D35" s="20">
        <v>2.1</v>
      </c>
      <c r="E35" s="20">
        <v>1.43</v>
      </c>
      <c r="F35" s="20">
        <v>0.35</v>
      </c>
      <c r="G35" s="20">
        <f t="shared" ref="G35:G38" si="47">D35/$D$38</f>
        <v>0.65420560747663559</v>
      </c>
      <c r="H35" s="20">
        <f>-L35/($AP$30)</f>
        <v>1.7647058823529411</v>
      </c>
      <c r="I35" s="20">
        <f>D35/($AP$30)</f>
        <v>1.0294117647058825</v>
      </c>
      <c r="J35" s="20">
        <f>SQRT(M35^2/4+D35^2)</f>
        <v>2.3478713763747794</v>
      </c>
      <c r="K35" s="46">
        <v>0.94</v>
      </c>
      <c r="L35" s="20">
        <v>-3.6</v>
      </c>
      <c r="M35" s="20">
        <v>-2.1</v>
      </c>
      <c r="N35" s="20">
        <f t="shared" si="45"/>
        <v>1.1509173413601859</v>
      </c>
      <c r="O35" s="20">
        <f t="shared" si="45"/>
        <v>0.46078431372549017</v>
      </c>
      <c r="P35">
        <f t="shared" si="5"/>
        <v>1.7647058823529411</v>
      </c>
      <c r="Q35">
        <f t="shared" si="43"/>
        <v>0.61731372549019614</v>
      </c>
      <c r="R35">
        <f>$AP$30</f>
        <v>2.04</v>
      </c>
      <c r="S35">
        <v>0</v>
      </c>
      <c r="T35">
        <v>0</v>
      </c>
      <c r="U35">
        <f t="shared" si="44"/>
        <v>0.14089019607843137</v>
      </c>
      <c r="V35">
        <v>-0.56000000000000005</v>
      </c>
      <c r="W35">
        <v>52.2</v>
      </c>
      <c r="X35">
        <f t="shared" si="9"/>
        <v>1.0294117647058825</v>
      </c>
      <c r="Y35">
        <f t="shared" si="10"/>
        <v>0.27450980392156865</v>
      </c>
      <c r="Z35">
        <v>0.38</v>
      </c>
      <c r="AA35">
        <v>0.74</v>
      </c>
      <c r="AB35">
        <f>0*D35-1.657/100*200000*Z35/1000</f>
        <v>-1.2593200000000002</v>
      </c>
      <c r="AC35">
        <f t="shared" si="46"/>
        <v>-0.287416</v>
      </c>
      <c r="AD35" s="20">
        <f>M35/($AP$30)</f>
        <v>-1.0294117647058825</v>
      </c>
      <c r="AE35" s="20">
        <f>L35/($AP$30)</f>
        <v>-1.7647058823529411</v>
      </c>
    </row>
    <row r="36" spans="1:31" x14ac:dyDescent="0.3">
      <c r="A36" s="20" t="s">
        <v>62</v>
      </c>
      <c r="B36" s="20">
        <v>3</v>
      </c>
      <c r="C36" s="20">
        <v>180</v>
      </c>
      <c r="D36" s="20">
        <v>2.4700000000000002</v>
      </c>
      <c r="E36" s="20">
        <v>3.19</v>
      </c>
      <c r="F36" s="20">
        <v>0.5</v>
      </c>
      <c r="G36" s="20">
        <f t="shared" si="47"/>
        <v>0.76947040498442376</v>
      </c>
      <c r="H36" s="20">
        <f>-L36/($AP$30)</f>
        <v>2.107843137254902</v>
      </c>
      <c r="I36" s="20">
        <f>D36/($AP$30)</f>
        <v>1.2107843137254903</v>
      </c>
      <c r="J36" s="20">
        <f>SQRT(M36^2/4+D36^2)</f>
        <v>2.8148534597737056</v>
      </c>
      <c r="K36" s="46">
        <v>0.86</v>
      </c>
      <c r="L36" s="20">
        <v>-4.3</v>
      </c>
      <c r="M36" s="20">
        <v>-2.7</v>
      </c>
      <c r="N36" s="20">
        <f t="shared" si="45"/>
        <v>1.3798301273400517</v>
      </c>
      <c r="O36" s="20">
        <f t="shared" si="45"/>
        <v>0.42156862745098039</v>
      </c>
      <c r="P36">
        <f t="shared" si="5"/>
        <v>2.107843137254902</v>
      </c>
      <c r="Q36">
        <f t="shared" si="43"/>
        <v>1.1371568627450981</v>
      </c>
      <c r="R36">
        <f>$AP$30</f>
        <v>2.04</v>
      </c>
      <c r="S36">
        <v>0</v>
      </c>
      <c r="T36">
        <v>0</v>
      </c>
      <c r="U36">
        <f t="shared" si="44"/>
        <v>0.27226078431372547</v>
      </c>
      <c r="V36">
        <v>-0.78</v>
      </c>
      <c r="W36">
        <v>51.5</v>
      </c>
      <c r="X36">
        <f t="shared" si="9"/>
        <v>1.3235294117647058</v>
      </c>
      <c r="Y36">
        <f t="shared" si="10"/>
        <v>0.38235294117647062</v>
      </c>
      <c r="Z36">
        <v>0.7</v>
      </c>
      <c r="AA36">
        <v>1.43</v>
      </c>
      <c r="AB36">
        <f>0*D36-1.657/100*200000*Z36/1000</f>
        <v>-2.3198000000000003</v>
      </c>
      <c r="AC36">
        <f t="shared" si="46"/>
        <v>-0.55541200000000002</v>
      </c>
      <c r="AD36" s="20">
        <f>M36/($AP$30)</f>
        <v>-1.3235294117647058</v>
      </c>
      <c r="AE36" s="20">
        <f>L36/($AP$30)</f>
        <v>-2.107843137254902</v>
      </c>
    </row>
    <row r="37" spans="1:31" x14ac:dyDescent="0.3">
      <c r="A37" s="20" t="s">
        <v>62</v>
      </c>
      <c r="B37" s="20">
        <v>4</v>
      </c>
      <c r="C37" s="20">
        <v>181</v>
      </c>
      <c r="D37" s="20">
        <v>2.9</v>
      </c>
      <c r="E37" s="20">
        <v>3.19</v>
      </c>
      <c r="F37" s="20">
        <v>0.5</v>
      </c>
      <c r="G37" s="20">
        <f t="shared" si="47"/>
        <v>0.90342679127725856</v>
      </c>
      <c r="H37" s="20">
        <f>-L37/($AP$30)</f>
        <v>2.107843137254902</v>
      </c>
      <c r="I37" s="20">
        <f>D37/($AP$30)</f>
        <v>1.4215686274509802</v>
      </c>
      <c r="J37" s="20">
        <f t="shared" ref="J37:J38" si="48">SQRT(M37^2/4+D37^2)</f>
        <v>3.1988279103446624</v>
      </c>
      <c r="K37" s="46">
        <v>0.86</v>
      </c>
      <c r="L37" s="20">
        <v>-4.3</v>
      </c>
      <c r="M37" s="20">
        <v>-2.7</v>
      </c>
      <c r="N37" s="20">
        <f t="shared" si="45"/>
        <v>1.5680528972277756</v>
      </c>
      <c r="O37" s="20">
        <f t="shared" si="45"/>
        <v>0.42156862745098039</v>
      </c>
      <c r="P37">
        <f t="shared" si="5"/>
        <v>0</v>
      </c>
      <c r="Q37">
        <f t="shared" si="43"/>
        <v>2.5342352941176474</v>
      </c>
      <c r="R37">
        <f>$AP$30</f>
        <v>2.04</v>
      </c>
      <c r="S37">
        <v>0</v>
      </c>
      <c r="T37">
        <v>0</v>
      </c>
      <c r="U37">
        <f t="shared" si="44"/>
        <v>0.50617416073529409</v>
      </c>
      <c r="V37">
        <v>-0.78</v>
      </c>
      <c r="W37">
        <v>59.6</v>
      </c>
      <c r="X37">
        <f t="shared" si="9"/>
        <v>0</v>
      </c>
      <c r="Y37">
        <f t="shared" si="10"/>
        <v>0.38235294117647062</v>
      </c>
      <c r="Z37">
        <v>1.56</v>
      </c>
      <c r="AA37" s="111">
        <v>4.5999999999999996</v>
      </c>
      <c r="AB37">
        <f>0*D37-1.657/100*200000*Z37/1000</f>
        <v>-5.1698400000000007</v>
      </c>
      <c r="AC37">
        <f>-0.1942/100*(529+1390*(AA37-2.645)/1000)</f>
        <v>-1.0325952879</v>
      </c>
      <c r="AD37" s="20"/>
      <c r="AE37" s="20"/>
    </row>
    <row r="38" spans="1:31" x14ac:dyDescent="0.3">
      <c r="A38" s="20" t="s">
        <v>62</v>
      </c>
      <c r="B38" s="20">
        <v>5</v>
      </c>
      <c r="C38" s="20">
        <v>182</v>
      </c>
      <c r="D38" s="20">
        <v>3.21</v>
      </c>
      <c r="E38" s="20">
        <v>3.19</v>
      </c>
      <c r="F38" s="20">
        <v>0.5</v>
      </c>
      <c r="G38" s="20">
        <f t="shared" si="47"/>
        <v>1</v>
      </c>
      <c r="H38" s="20">
        <f>-L38/($AP$30)</f>
        <v>2.107843137254902</v>
      </c>
      <c r="I38" s="20">
        <f>D38/($AP$30)</f>
        <v>1.5735294117647058</v>
      </c>
      <c r="J38" s="20">
        <f t="shared" si="48"/>
        <v>3.4823268083280179</v>
      </c>
      <c r="K38" s="46">
        <v>0.86</v>
      </c>
      <c r="L38" s="20">
        <v>-4.3</v>
      </c>
      <c r="M38" s="20">
        <v>-2.7</v>
      </c>
      <c r="N38" s="20">
        <f t="shared" si="45"/>
        <v>1.7070229452588324</v>
      </c>
      <c r="O38" s="20">
        <f t="shared" si="45"/>
        <v>0.42156862745098039</v>
      </c>
      <c r="P38">
        <f t="shared" si="5"/>
        <v>0</v>
      </c>
      <c r="Q38">
        <f t="shared" si="43"/>
        <v>3.7688627450980392</v>
      </c>
      <c r="R38">
        <f>$AP$30</f>
        <v>2.04</v>
      </c>
      <c r="S38">
        <v>0</v>
      </c>
      <c r="T38">
        <v>0</v>
      </c>
      <c r="U38">
        <f t="shared" si="44"/>
        <v>0.51877126740196078</v>
      </c>
      <c r="V38">
        <v>-0.78</v>
      </c>
      <c r="W38">
        <v>67.7</v>
      </c>
      <c r="X38">
        <f t="shared" si="9"/>
        <v>0</v>
      </c>
      <c r="Y38">
        <f t="shared" si="10"/>
        <v>0.38235294117647062</v>
      </c>
      <c r="Z38">
        <v>2.3199999999999998</v>
      </c>
      <c r="AA38" s="111">
        <v>14.12</v>
      </c>
      <c r="AB38">
        <f>0*D38-1.657/100*200000*Z38/1000</f>
        <v>-7.6884800000000002</v>
      </c>
      <c r="AC38">
        <f>-0.1942/100*(529+1390*(AA38-2.645)/1000)</f>
        <v>-1.0582933855000001</v>
      </c>
      <c r="AD38" s="20"/>
      <c r="AE38" s="20"/>
    </row>
    <row r="39" spans="1:31" x14ac:dyDescent="0.3">
      <c r="N39"/>
      <c r="O39"/>
      <c r="AD39"/>
      <c r="AE39"/>
    </row>
    <row r="40" spans="1:31" x14ac:dyDescent="0.3">
      <c r="N40"/>
      <c r="O40"/>
      <c r="AD40"/>
      <c r="AE40"/>
    </row>
    <row r="41" spans="1:31" x14ac:dyDescent="0.3">
      <c r="N41"/>
      <c r="O41"/>
      <c r="AD41"/>
      <c r="AE41"/>
    </row>
    <row r="42" spans="1:31" x14ac:dyDescent="0.3">
      <c r="N42"/>
      <c r="O42"/>
      <c r="AD42"/>
      <c r="AE42"/>
    </row>
    <row r="43" spans="1:31" x14ac:dyDescent="0.3">
      <c r="N43"/>
      <c r="O43"/>
      <c r="AD43"/>
      <c r="AE43"/>
    </row>
    <row r="44" spans="1:31" x14ac:dyDescent="0.3">
      <c r="N44"/>
      <c r="O44"/>
      <c r="AD44"/>
      <c r="AE44"/>
    </row>
    <row r="45" spans="1:31" x14ac:dyDescent="0.3">
      <c r="N45"/>
      <c r="O45"/>
      <c r="AD45"/>
      <c r="AE45"/>
    </row>
    <row r="46" spans="1:31" x14ac:dyDescent="0.3">
      <c r="N46"/>
      <c r="O46"/>
      <c r="AD46"/>
      <c r="AE46"/>
    </row>
    <row r="47" spans="1:31" x14ac:dyDescent="0.3">
      <c r="N47"/>
      <c r="O47"/>
      <c r="AD47"/>
      <c r="AE47"/>
    </row>
    <row r="48" spans="1:31" x14ac:dyDescent="0.3">
      <c r="N48"/>
      <c r="O48"/>
      <c r="AD48"/>
      <c r="AE48"/>
    </row>
    <row r="49" spans="14:31" x14ac:dyDescent="0.3">
      <c r="N49"/>
      <c r="O49"/>
      <c r="AD49"/>
      <c r="AE49"/>
    </row>
    <row r="50" spans="14:31" x14ac:dyDescent="0.3">
      <c r="N50"/>
      <c r="O50"/>
      <c r="AD50"/>
      <c r="AE50"/>
    </row>
    <row r="51" spans="14:31" x14ac:dyDescent="0.3">
      <c r="N51"/>
      <c r="O51"/>
      <c r="AD51"/>
      <c r="AE51"/>
    </row>
    <row r="52" spans="14:31" x14ac:dyDescent="0.3">
      <c r="N52"/>
      <c r="O52"/>
      <c r="AD52"/>
      <c r="AE52"/>
    </row>
    <row r="53" spans="14:31" x14ac:dyDescent="0.3">
      <c r="N53"/>
      <c r="O53"/>
      <c r="AD53"/>
      <c r="AE53"/>
    </row>
    <row r="54" spans="14:31" x14ac:dyDescent="0.3">
      <c r="N54"/>
      <c r="O54"/>
      <c r="AD54"/>
      <c r="AE54"/>
    </row>
    <row r="55" spans="14:31" x14ac:dyDescent="0.3">
      <c r="N55"/>
      <c r="O55"/>
      <c r="AD55"/>
      <c r="AE55"/>
    </row>
    <row r="56" spans="14:31" x14ac:dyDescent="0.3">
      <c r="N56"/>
      <c r="O56"/>
      <c r="AD56"/>
      <c r="AE56"/>
    </row>
    <row r="57" spans="14:31" x14ac:dyDescent="0.3">
      <c r="N57"/>
      <c r="O57"/>
      <c r="AD57"/>
      <c r="AE57"/>
    </row>
    <row r="58" spans="14:31" x14ac:dyDescent="0.3">
      <c r="N58"/>
      <c r="O58"/>
      <c r="AD58"/>
      <c r="AE58"/>
    </row>
    <row r="59" spans="14:31" x14ac:dyDescent="0.3">
      <c r="N59"/>
      <c r="O59"/>
      <c r="AD59"/>
      <c r="AE59"/>
    </row>
    <row r="60" spans="14:31" x14ac:dyDescent="0.3">
      <c r="N60"/>
      <c r="O60"/>
      <c r="AD60"/>
      <c r="AE60"/>
    </row>
    <row r="61" spans="14:31" x14ac:dyDescent="0.3">
      <c r="N61"/>
      <c r="O61"/>
      <c r="AD61"/>
      <c r="AE61"/>
    </row>
    <row r="62" spans="14:31" x14ac:dyDescent="0.3">
      <c r="N62"/>
      <c r="O62"/>
      <c r="AD62"/>
      <c r="AE62"/>
    </row>
    <row r="63" spans="14:31" x14ac:dyDescent="0.3">
      <c r="N63"/>
      <c r="O63"/>
      <c r="AD63"/>
      <c r="AE63"/>
    </row>
    <row r="64" spans="14:31" x14ac:dyDescent="0.3">
      <c r="N64"/>
      <c r="O64"/>
      <c r="AD64"/>
      <c r="AE64"/>
    </row>
    <row r="65" spans="14:31" x14ac:dyDescent="0.3">
      <c r="N65"/>
      <c r="O65"/>
      <c r="AD65"/>
      <c r="AE65"/>
    </row>
    <row r="66" spans="14:31" x14ac:dyDescent="0.3">
      <c r="N66"/>
      <c r="O66"/>
      <c r="AD66"/>
      <c r="AE66"/>
    </row>
    <row r="67" spans="14:31" x14ac:dyDescent="0.3">
      <c r="N67"/>
      <c r="O67"/>
      <c r="AD67"/>
      <c r="AE67"/>
    </row>
    <row r="68" spans="14:31" x14ac:dyDescent="0.3">
      <c r="N68"/>
      <c r="O68"/>
      <c r="AD68"/>
      <c r="AE68"/>
    </row>
    <row r="69" spans="14:31" x14ac:dyDescent="0.3">
      <c r="N69"/>
      <c r="O69"/>
      <c r="AD69"/>
      <c r="AE69"/>
    </row>
    <row r="70" spans="14:31" x14ac:dyDescent="0.3">
      <c r="N70"/>
      <c r="O70"/>
      <c r="AD70"/>
      <c r="AE70"/>
    </row>
    <row r="71" spans="14:31" x14ac:dyDescent="0.3">
      <c r="N71"/>
      <c r="O71"/>
      <c r="AD71"/>
      <c r="AE71"/>
    </row>
    <row r="72" spans="14:31" x14ac:dyDescent="0.3">
      <c r="N72"/>
      <c r="O72"/>
      <c r="AD72"/>
      <c r="AE72"/>
    </row>
    <row r="73" spans="14:31" x14ac:dyDescent="0.3">
      <c r="N73"/>
      <c r="O73"/>
      <c r="AD73"/>
      <c r="AE73"/>
    </row>
    <row r="74" spans="14:31" x14ac:dyDescent="0.3">
      <c r="N74"/>
      <c r="O74"/>
      <c r="AD74"/>
      <c r="AE74"/>
    </row>
    <row r="75" spans="14:31" x14ac:dyDescent="0.3">
      <c r="N75"/>
      <c r="O75"/>
      <c r="AD75"/>
      <c r="AE75"/>
    </row>
    <row r="76" spans="14:31" x14ac:dyDescent="0.3">
      <c r="N76"/>
      <c r="O76"/>
      <c r="AD76"/>
      <c r="AE76"/>
    </row>
    <row r="77" spans="14:31" x14ac:dyDescent="0.3">
      <c r="N77"/>
      <c r="O77"/>
      <c r="AD77"/>
      <c r="AE77"/>
    </row>
    <row r="78" spans="14:31" x14ac:dyDescent="0.3">
      <c r="N78"/>
      <c r="O78"/>
      <c r="AD78"/>
      <c r="AE78"/>
    </row>
    <row r="79" spans="14:31" x14ac:dyDescent="0.3">
      <c r="N79"/>
      <c r="O79"/>
      <c r="AD79"/>
      <c r="AE79"/>
    </row>
    <row r="80" spans="14:31" x14ac:dyDescent="0.3">
      <c r="N80"/>
      <c r="O80"/>
      <c r="AD80"/>
      <c r="AE80"/>
    </row>
    <row r="81" spans="14:31" x14ac:dyDescent="0.3">
      <c r="N81"/>
      <c r="O81"/>
      <c r="AD81"/>
      <c r="AE81"/>
    </row>
    <row r="82" spans="14:31" x14ac:dyDescent="0.3">
      <c r="N82"/>
      <c r="O82"/>
      <c r="AD82"/>
      <c r="AE82"/>
    </row>
    <row r="83" spans="14:31" x14ac:dyDescent="0.3">
      <c r="N83"/>
      <c r="O83"/>
      <c r="AD83"/>
      <c r="AE83"/>
    </row>
    <row r="84" spans="14:31" x14ac:dyDescent="0.3">
      <c r="N84"/>
      <c r="O84"/>
      <c r="AD84"/>
      <c r="AE84"/>
    </row>
    <row r="85" spans="14:31" x14ac:dyDescent="0.3">
      <c r="N85"/>
      <c r="O85"/>
      <c r="AD85"/>
      <c r="AE85"/>
    </row>
    <row r="86" spans="14:31" x14ac:dyDescent="0.3">
      <c r="N86"/>
      <c r="O86"/>
      <c r="AD86"/>
      <c r="AE86"/>
    </row>
    <row r="87" spans="14:31" x14ac:dyDescent="0.3">
      <c r="N87"/>
      <c r="O87"/>
      <c r="AD87"/>
      <c r="AE87"/>
    </row>
    <row r="88" spans="14:31" x14ac:dyDescent="0.3">
      <c r="N88"/>
      <c r="O88"/>
      <c r="AD88"/>
      <c r="AE88"/>
    </row>
    <row r="89" spans="14:31" x14ac:dyDescent="0.3">
      <c r="N89"/>
      <c r="O89"/>
      <c r="AD89"/>
      <c r="AE89"/>
    </row>
    <row r="90" spans="14:31" x14ac:dyDescent="0.3">
      <c r="N90"/>
      <c r="O90"/>
      <c r="AD90"/>
      <c r="AE90"/>
    </row>
    <row r="91" spans="14:31" x14ac:dyDescent="0.3">
      <c r="N91"/>
      <c r="O91"/>
      <c r="AD91"/>
      <c r="AE91"/>
    </row>
    <row r="92" spans="14:31" x14ac:dyDescent="0.3">
      <c r="N92"/>
      <c r="O92"/>
      <c r="AD92"/>
      <c r="AE92"/>
    </row>
    <row r="93" spans="14:31" x14ac:dyDescent="0.3">
      <c r="N93"/>
      <c r="O93"/>
      <c r="AD93"/>
      <c r="AE93"/>
    </row>
    <row r="94" spans="14:31" x14ac:dyDescent="0.3">
      <c r="N94"/>
      <c r="O94"/>
      <c r="AD94"/>
      <c r="AE94"/>
    </row>
    <row r="95" spans="14:31" x14ac:dyDescent="0.3">
      <c r="N95"/>
      <c r="O95"/>
      <c r="AD95"/>
      <c r="AE95"/>
    </row>
    <row r="96" spans="14:31" x14ac:dyDescent="0.3">
      <c r="N96"/>
      <c r="O96"/>
      <c r="AD96"/>
      <c r="AE96"/>
    </row>
    <row r="97" spans="14:31" x14ac:dyDescent="0.3">
      <c r="N97"/>
      <c r="O97"/>
      <c r="AD97"/>
      <c r="AE97"/>
    </row>
    <row r="98" spans="14:31" x14ac:dyDescent="0.3">
      <c r="N98"/>
      <c r="O98"/>
      <c r="AD98"/>
      <c r="AE98"/>
    </row>
    <row r="99" spans="14:31" x14ac:dyDescent="0.3">
      <c r="N99"/>
      <c r="O99"/>
      <c r="AD99"/>
      <c r="AE99"/>
    </row>
    <row r="100" spans="14:31" x14ac:dyDescent="0.3">
      <c r="N100"/>
      <c r="O100"/>
      <c r="AD100"/>
      <c r="AE100"/>
    </row>
    <row r="101" spans="14:31" x14ac:dyDescent="0.3">
      <c r="N101"/>
      <c r="O101"/>
      <c r="AD101"/>
      <c r="AE101"/>
    </row>
    <row r="102" spans="14:31" x14ac:dyDescent="0.3">
      <c r="N102"/>
      <c r="O102"/>
      <c r="AD102"/>
      <c r="AE102"/>
    </row>
    <row r="103" spans="14:31" x14ac:dyDescent="0.3">
      <c r="N103"/>
      <c r="O103"/>
      <c r="AD103"/>
      <c r="AE103"/>
    </row>
    <row r="104" spans="14:31" x14ac:dyDescent="0.3">
      <c r="N104"/>
      <c r="O104"/>
      <c r="AD104"/>
      <c r="AE104"/>
    </row>
    <row r="105" spans="14:31" x14ac:dyDescent="0.3">
      <c r="N105"/>
      <c r="O105"/>
      <c r="AD105"/>
      <c r="AE105"/>
    </row>
    <row r="106" spans="14:31" x14ac:dyDescent="0.3">
      <c r="N106"/>
      <c r="O106"/>
      <c r="AD106"/>
      <c r="AE106"/>
    </row>
    <row r="107" spans="14:31" x14ac:dyDescent="0.3">
      <c r="N107"/>
      <c r="O107"/>
      <c r="AD107"/>
      <c r="AE107"/>
    </row>
    <row r="108" spans="14:31" x14ac:dyDescent="0.3">
      <c r="N108"/>
      <c r="O108"/>
      <c r="AD108"/>
      <c r="AE108"/>
    </row>
    <row r="109" spans="14:31" x14ac:dyDescent="0.3">
      <c r="N109"/>
      <c r="O109"/>
      <c r="AD109"/>
      <c r="AE109"/>
    </row>
    <row r="110" spans="14:31" x14ac:dyDescent="0.3">
      <c r="N110"/>
      <c r="O110"/>
      <c r="AD110"/>
      <c r="AE110"/>
    </row>
    <row r="111" spans="14:31" x14ac:dyDescent="0.3">
      <c r="N111"/>
      <c r="O111"/>
      <c r="AD111"/>
      <c r="AE111"/>
    </row>
    <row r="112" spans="14:31" x14ac:dyDescent="0.3">
      <c r="N112"/>
      <c r="O112"/>
      <c r="AD112"/>
      <c r="AE112"/>
    </row>
    <row r="113" spans="3:31" x14ac:dyDescent="0.3">
      <c r="N113"/>
      <c r="O113"/>
      <c r="AD113"/>
      <c r="AE113"/>
    </row>
    <row r="114" spans="3:31" x14ac:dyDescent="0.3">
      <c r="N114"/>
      <c r="O114"/>
      <c r="AD114"/>
      <c r="AE114"/>
    </row>
    <row r="115" spans="3:31" x14ac:dyDescent="0.3">
      <c r="N115"/>
      <c r="O115"/>
      <c r="AD115"/>
      <c r="AE115"/>
    </row>
    <row r="116" spans="3:31" x14ac:dyDescent="0.3">
      <c r="N116"/>
      <c r="O116"/>
      <c r="AD116"/>
      <c r="AE116"/>
    </row>
    <row r="117" spans="3:31" x14ac:dyDescent="0.3">
      <c r="N117"/>
      <c r="O117"/>
      <c r="AD117"/>
      <c r="AE117"/>
    </row>
    <row r="118" spans="3:31" x14ac:dyDescent="0.3">
      <c r="N118"/>
      <c r="O118"/>
      <c r="AD118"/>
      <c r="AE118"/>
    </row>
    <row r="119" spans="3:31" x14ac:dyDescent="0.3">
      <c r="N119"/>
      <c r="O119"/>
      <c r="AD119"/>
      <c r="AE119"/>
    </row>
    <row r="120" spans="3:31" x14ac:dyDescent="0.3">
      <c r="N120"/>
      <c r="O120"/>
      <c r="AD120"/>
      <c r="AE120"/>
    </row>
    <row r="121" spans="3:31" x14ac:dyDescent="0.3">
      <c r="N121"/>
      <c r="O121"/>
      <c r="AD121"/>
      <c r="AE121"/>
    </row>
    <row r="122" spans="3:31" x14ac:dyDescent="0.3">
      <c r="N122"/>
      <c r="O122"/>
      <c r="AD122"/>
      <c r="AE122"/>
    </row>
    <row r="123" spans="3:31" x14ac:dyDescent="0.3">
      <c r="N123"/>
      <c r="O123"/>
      <c r="AD123"/>
      <c r="AE123"/>
    </row>
    <row r="124" spans="3:31" x14ac:dyDescent="0.3">
      <c r="C124"/>
      <c r="N124"/>
      <c r="O124"/>
      <c r="AD124"/>
      <c r="AE124"/>
    </row>
    <row r="125" spans="3:31" x14ac:dyDescent="0.3">
      <c r="C125"/>
      <c r="N125"/>
      <c r="O125"/>
      <c r="AD125"/>
      <c r="AE125"/>
    </row>
    <row r="126" spans="3:31" x14ac:dyDescent="0.3">
      <c r="C126"/>
      <c r="N126"/>
      <c r="O126"/>
      <c r="AD126"/>
      <c r="AE126"/>
    </row>
    <row r="127" spans="3:31" x14ac:dyDescent="0.3">
      <c r="C127"/>
      <c r="N127"/>
      <c r="O127"/>
      <c r="AD127"/>
      <c r="AE127"/>
    </row>
    <row r="128" spans="3:31" x14ac:dyDescent="0.3">
      <c r="C128"/>
      <c r="N128"/>
      <c r="O128"/>
      <c r="AD128"/>
      <c r="AE128"/>
    </row>
    <row r="129" spans="3:31" x14ac:dyDescent="0.3">
      <c r="C129"/>
      <c r="N129"/>
      <c r="O129"/>
      <c r="AD129"/>
      <c r="AE129"/>
    </row>
    <row r="130" spans="3:31" x14ac:dyDescent="0.3">
      <c r="C130"/>
      <c r="N130"/>
      <c r="O130"/>
      <c r="AD130"/>
      <c r="AE130"/>
    </row>
    <row r="131" spans="3:31" x14ac:dyDescent="0.3">
      <c r="C131"/>
      <c r="N131"/>
      <c r="O131"/>
      <c r="AD131"/>
      <c r="AE131"/>
    </row>
    <row r="132" spans="3:31" x14ac:dyDescent="0.3">
      <c r="C132"/>
      <c r="N132"/>
      <c r="O132"/>
      <c r="AD132"/>
      <c r="AE132"/>
    </row>
    <row r="133" spans="3:31" x14ac:dyDescent="0.3">
      <c r="C133"/>
      <c r="N133"/>
      <c r="O133"/>
      <c r="AD133"/>
      <c r="AE133"/>
    </row>
    <row r="134" spans="3:31" x14ac:dyDescent="0.3">
      <c r="C134"/>
      <c r="N134"/>
      <c r="O134"/>
      <c r="AD134"/>
      <c r="AE134"/>
    </row>
    <row r="135" spans="3:31" x14ac:dyDescent="0.3">
      <c r="C135"/>
      <c r="N135"/>
      <c r="O135"/>
      <c r="AD135"/>
      <c r="AE135"/>
    </row>
    <row r="136" spans="3:31" x14ac:dyDescent="0.3">
      <c r="C136"/>
      <c r="N136"/>
      <c r="O136"/>
      <c r="AD136"/>
      <c r="AE136"/>
    </row>
    <row r="137" spans="3:31" x14ac:dyDescent="0.3">
      <c r="C137"/>
      <c r="N137"/>
      <c r="O137"/>
      <c r="AD137"/>
      <c r="AE137"/>
    </row>
    <row r="138" spans="3:31" x14ac:dyDescent="0.3">
      <c r="N138"/>
      <c r="O138"/>
      <c r="AD138"/>
      <c r="AE138"/>
    </row>
    <row r="139" spans="3:31" x14ac:dyDescent="0.3">
      <c r="N139"/>
      <c r="O139"/>
      <c r="AD139"/>
      <c r="AE139"/>
    </row>
    <row r="140" spans="3:31" x14ac:dyDescent="0.3">
      <c r="N140"/>
      <c r="O140"/>
      <c r="AD140"/>
      <c r="AE140"/>
    </row>
    <row r="141" spans="3:31" x14ac:dyDescent="0.3">
      <c r="N141"/>
      <c r="O141"/>
      <c r="AD141"/>
      <c r="AE141"/>
    </row>
    <row r="142" spans="3:31" x14ac:dyDescent="0.3">
      <c r="N142"/>
      <c r="O142"/>
      <c r="AD142"/>
      <c r="AE142"/>
    </row>
    <row r="143" spans="3:31" x14ac:dyDescent="0.3">
      <c r="N143"/>
      <c r="O143"/>
      <c r="AD143"/>
      <c r="AE143"/>
    </row>
    <row r="144" spans="3:31" x14ac:dyDescent="0.3">
      <c r="N144"/>
      <c r="O144"/>
      <c r="AD144"/>
      <c r="AE144"/>
    </row>
    <row r="145" spans="14:31" x14ac:dyDescent="0.3">
      <c r="N145"/>
      <c r="O145"/>
      <c r="AD145"/>
      <c r="AE145"/>
    </row>
    <row r="146" spans="14:31" x14ac:dyDescent="0.3">
      <c r="N146"/>
      <c r="O146"/>
      <c r="AD146"/>
      <c r="AE146"/>
    </row>
    <row r="147" spans="14:31" x14ac:dyDescent="0.3">
      <c r="N147"/>
      <c r="O147"/>
      <c r="AD147"/>
      <c r="AE147"/>
    </row>
    <row r="148" spans="14:31" x14ac:dyDescent="0.3">
      <c r="N148"/>
      <c r="O148"/>
      <c r="AD148"/>
      <c r="AE148"/>
    </row>
    <row r="149" spans="14:31" x14ac:dyDescent="0.3">
      <c r="N149"/>
      <c r="O149"/>
      <c r="AD149"/>
      <c r="AE149"/>
    </row>
    <row r="150" spans="14:31" x14ac:dyDescent="0.3">
      <c r="N150"/>
      <c r="O150"/>
      <c r="AD150"/>
      <c r="AE150"/>
    </row>
    <row r="151" spans="14:31" x14ac:dyDescent="0.3">
      <c r="N151"/>
      <c r="O151"/>
      <c r="AD151"/>
      <c r="AE151"/>
    </row>
    <row r="152" spans="14:31" x14ac:dyDescent="0.3">
      <c r="N152"/>
      <c r="O152"/>
      <c r="AD152"/>
      <c r="AE152"/>
    </row>
    <row r="153" spans="14:31" x14ac:dyDescent="0.3">
      <c r="N153"/>
      <c r="O153"/>
      <c r="AD153"/>
      <c r="AE153"/>
    </row>
    <row r="154" spans="14:31" x14ac:dyDescent="0.3">
      <c r="N154"/>
      <c r="O154"/>
      <c r="AD154"/>
      <c r="AE154"/>
    </row>
    <row r="155" spans="14:31" x14ac:dyDescent="0.3">
      <c r="N155"/>
      <c r="O155"/>
      <c r="AD155"/>
      <c r="AE155"/>
    </row>
    <row r="156" spans="14:31" x14ac:dyDescent="0.3">
      <c r="N156"/>
      <c r="O156"/>
      <c r="AD156"/>
      <c r="AE156"/>
    </row>
    <row r="157" spans="14:31" x14ac:dyDescent="0.3">
      <c r="N157"/>
      <c r="O157"/>
      <c r="AD157"/>
      <c r="AE157"/>
    </row>
    <row r="158" spans="14:31" x14ac:dyDescent="0.3">
      <c r="N158"/>
      <c r="O158"/>
      <c r="AD158"/>
      <c r="AE158"/>
    </row>
    <row r="159" spans="14:31" x14ac:dyDescent="0.3">
      <c r="N159"/>
      <c r="O159"/>
      <c r="AD159"/>
      <c r="AE159"/>
    </row>
    <row r="160" spans="14:31" x14ac:dyDescent="0.3">
      <c r="N160"/>
      <c r="O160"/>
      <c r="AD160"/>
      <c r="AE160"/>
    </row>
    <row r="161" spans="14:31" x14ac:dyDescent="0.3">
      <c r="N161"/>
      <c r="O161"/>
      <c r="AD161"/>
      <c r="AE161"/>
    </row>
    <row r="162" spans="14:31" x14ac:dyDescent="0.3">
      <c r="N162"/>
      <c r="O162"/>
      <c r="AD162"/>
      <c r="AE162"/>
    </row>
    <row r="163" spans="14:31" x14ac:dyDescent="0.3">
      <c r="N163"/>
      <c r="O163"/>
      <c r="AD163"/>
      <c r="AE163"/>
    </row>
    <row r="164" spans="14:31" x14ac:dyDescent="0.3">
      <c r="N164"/>
      <c r="O164"/>
      <c r="AD164"/>
      <c r="AE164"/>
    </row>
    <row r="165" spans="14:31" x14ac:dyDescent="0.3">
      <c r="N165"/>
      <c r="O165"/>
      <c r="AD165"/>
      <c r="AE165"/>
    </row>
    <row r="166" spans="14:31" x14ac:dyDescent="0.3">
      <c r="N166"/>
      <c r="O166"/>
      <c r="AD166"/>
      <c r="AE166"/>
    </row>
    <row r="167" spans="14:31" x14ac:dyDescent="0.3">
      <c r="N167"/>
      <c r="O167"/>
      <c r="AD167"/>
      <c r="AE167"/>
    </row>
    <row r="168" spans="14:31" x14ac:dyDescent="0.3">
      <c r="N168"/>
      <c r="O168"/>
      <c r="AD168"/>
      <c r="AE168"/>
    </row>
    <row r="169" spans="14:31" x14ac:dyDescent="0.3">
      <c r="N169"/>
      <c r="O169"/>
      <c r="AD169"/>
      <c r="AE169"/>
    </row>
    <row r="170" spans="14:31" x14ac:dyDescent="0.3">
      <c r="N170"/>
      <c r="O170"/>
      <c r="AD170"/>
      <c r="AE170"/>
    </row>
    <row r="171" spans="14:31" x14ac:dyDescent="0.3">
      <c r="N171"/>
      <c r="O171"/>
      <c r="AD171"/>
      <c r="AE171"/>
    </row>
    <row r="172" spans="14:31" x14ac:dyDescent="0.3">
      <c r="N172"/>
      <c r="O172"/>
      <c r="AD172"/>
      <c r="AE172"/>
    </row>
    <row r="173" spans="14:31" x14ac:dyDescent="0.3">
      <c r="N173"/>
      <c r="O173"/>
      <c r="AD173"/>
      <c r="AE173"/>
    </row>
    <row r="174" spans="14:31" x14ac:dyDescent="0.3">
      <c r="N174"/>
      <c r="O174"/>
      <c r="AD174"/>
      <c r="AE174"/>
    </row>
    <row r="175" spans="14:31" x14ac:dyDescent="0.3">
      <c r="N175"/>
      <c r="O175"/>
      <c r="AD175"/>
      <c r="AE175"/>
    </row>
    <row r="176" spans="14:31" x14ac:dyDescent="0.3">
      <c r="N176"/>
      <c r="O176"/>
      <c r="AD176"/>
      <c r="AE176"/>
    </row>
    <row r="177" spans="14:31" x14ac:dyDescent="0.3">
      <c r="N177"/>
      <c r="O177"/>
      <c r="AD177"/>
      <c r="AE177"/>
    </row>
    <row r="178" spans="14:31" x14ac:dyDescent="0.3">
      <c r="N178"/>
      <c r="O178"/>
      <c r="AD178"/>
      <c r="AE178"/>
    </row>
    <row r="179" spans="14:31" x14ac:dyDescent="0.3">
      <c r="N179"/>
      <c r="O179"/>
      <c r="AD179"/>
      <c r="AE179"/>
    </row>
    <row r="180" spans="14:31" x14ac:dyDescent="0.3">
      <c r="N180"/>
      <c r="O180"/>
      <c r="AD180"/>
      <c r="AE180"/>
    </row>
    <row r="181" spans="14:31" x14ac:dyDescent="0.3">
      <c r="N181"/>
      <c r="O181"/>
      <c r="AD181"/>
      <c r="AE181"/>
    </row>
    <row r="182" spans="14:31" x14ac:dyDescent="0.3">
      <c r="N182"/>
      <c r="O182"/>
      <c r="AD182"/>
      <c r="AE182"/>
    </row>
    <row r="183" spans="14:31" x14ac:dyDescent="0.3">
      <c r="N183"/>
      <c r="O183"/>
      <c r="AD183"/>
      <c r="AE183"/>
    </row>
    <row r="184" spans="14:31" x14ac:dyDescent="0.3">
      <c r="N184"/>
      <c r="O184"/>
      <c r="AD184"/>
      <c r="AE184"/>
    </row>
    <row r="185" spans="14:31" x14ac:dyDescent="0.3">
      <c r="N185"/>
      <c r="O185"/>
      <c r="AD185"/>
      <c r="AE185"/>
    </row>
    <row r="186" spans="14:31" x14ac:dyDescent="0.3">
      <c r="N186"/>
      <c r="O186"/>
      <c r="AD186"/>
      <c r="AE186"/>
    </row>
    <row r="187" spans="14:31" x14ac:dyDescent="0.3">
      <c r="N187"/>
      <c r="O187"/>
      <c r="AD187"/>
      <c r="AE187"/>
    </row>
    <row r="188" spans="14:31" x14ac:dyDescent="0.3">
      <c r="N188"/>
      <c r="O188"/>
      <c r="AD188"/>
      <c r="AE188"/>
    </row>
    <row r="189" spans="14:31" x14ac:dyDescent="0.3">
      <c r="N189"/>
      <c r="O189"/>
      <c r="AD189"/>
      <c r="AE189"/>
    </row>
    <row r="190" spans="14:31" x14ac:dyDescent="0.3">
      <c r="N190"/>
      <c r="O190"/>
      <c r="AD190"/>
      <c r="AE190"/>
    </row>
    <row r="191" spans="14:31" x14ac:dyDescent="0.3">
      <c r="N191"/>
      <c r="O191"/>
      <c r="AD191"/>
      <c r="AE191"/>
    </row>
    <row r="192" spans="14:31" x14ac:dyDescent="0.3">
      <c r="N192"/>
      <c r="O192"/>
      <c r="AD192"/>
      <c r="AE192"/>
    </row>
    <row r="193" spans="14:31" x14ac:dyDescent="0.3">
      <c r="N193"/>
      <c r="O193"/>
      <c r="AD193"/>
      <c r="AE193"/>
    </row>
    <row r="194" spans="14:31" x14ac:dyDescent="0.3">
      <c r="N194"/>
      <c r="O194"/>
      <c r="AD194"/>
      <c r="AE194"/>
    </row>
    <row r="195" spans="14:31" x14ac:dyDescent="0.3">
      <c r="N195"/>
      <c r="O195"/>
      <c r="AD195"/>
      <c r="AE195"/>
    </row>
    <row r="196" spans="14:31" x14ac:dyDescent="0.3">
      <c r="N196"/>
      <c r="O196"/>
      <c r="AD196"/>
      <c r="AE196"/>
    </row>
    <row r="197" spans="14:31" x14ac:dyDescent="0.3">
      <c r="N197"/>
      <c r="O197"/>
      <c r="AD197"/>
      <c r="AE197"/>
    </row>
    <row r="198" spans="14:31" x14ac:dyDescent="0.3">
      <c r="N198"/>
      <c r="O198"/>
      <c r="AD198"/>
      <c r="AE198"/>
    </row>
    <row r="199" spans="14:31" x14ac:dyDescent="0.3">
      <c r="N199"/>
      <c r="O199"/>
      <c r="AD199"/>
      <c r="AE199"/>
    </row>
    <row r="200" spans="14:31" x14ac:dyDescent="0.3">
      <c r="N200"/>
      <c r="O200"/>
      <c r="AD200"/>
      <c r="AE200"/>
    </row>
    <row r="201" spans="14:31" x14ac:dyDescent="0.3">
      <c r="N201"/>
      <c r="O201"/>
      <c r="AD201"/>
      <c r="AE201"/>
    </row>
    <row r="202" spans="14:31" x14ac:dyDescent="0.3">
      <c r="N202"/>
      <c r="O202"/>
      <c r="AD202"/>
      <c r="AE202"/>
    </row>
    <row r="203" spans="14:31" x14ac:dyDescent="0.3">
      <c r="N203"/>
      <c r="O203"/>
      <c r="AD203"/>
      <c r="AE203"/>
    </row>
    <row r="204" spans="14:31" x14ac:dyDescent="0.3">
      <c r="N204"/>
      <c r="O204"/>
      <c r="AD204"/>
      <c r="AE204"/>
    </row>
    <row r="205" spans="14:31" x14ac:dyDescent="0.3">
      <c r="N205"/>
      <c r="O205"/>
      <c r="AD205"/>
      <c r="AE205"/>
    </row>
    <row r="206" spans="14:31" x14ac:dyDescent="0.3">
      <c r="N206"/>
      <c r="O206"/>
      <c r="AD206"/>
      <c r="AE206"/>
    </row>
    <row r="207" spans="14:31" x14ac:dyDescent="0.3">
      <c r="N207"/>
      <c r="O207"/>
      <c r="AD207"/>
      <c r="AE207"/>
    </row>
    <row r="208" spans="14:31" x14ac:dyDescent="0.3">
      <c r="N208"/>
      <c r="O208"/>
      <c r="AD208"/>
      <c r="AE208"/>
    </row>
    <row r="209" spans="14:31" x14ac:dyDescent="0.3">
      <c r="N209"/>
      <c r="O209"/>
      <c r="AD209"/>
      <c r="AE209"/>
    </row>
    <row r="210" spans="14:31" x14ac:dyDescent="0.3">
      <c r="N210"/>
      <c r="O210"/>
      <c r="AD210"/>
      <c r="AE210"/>
    </row>
    <row r="211" spans="14:31" x14ac:dyDescent="0.3">
      <c r="N211"/>
      <c r="O211"/>
      <c r="AD211"/>
      <c r="AE211"/>
    </row>
    <row r="212" spans="14:31" x14ac:dyDescent="0.3">
      <c r="N212"/>
      <c r="O212"/>
      <c r="AD212"/>
      <c r="AE212"/>
    </row>
    <row r="213" spans="14:31" x14ac:dyDescent="0.3">
      <c r="N213"/>
      <c r="O213"/>
      <c r="AD213"/>
      <c r="AE213"/>
    </row>
    <row r="214" spans="14:31" x14ac:dyDescent="0.3">
      <c r="N214"/>
      <c r="O214"/>
      <c r="AD214"/>
      <c r="AE214"/>
    </row>
    <row r="215" spans="14:31" x14ac:dyDescent="0.3">
      <c r="N215"/>
      <c r="O215"/>
      <c r="AD215"/>
      <c r="AE215"/>
    </row>
    <row r="216" spans="14:31" x14ac:dyDescent="0.3">
      <c r="N216"/>
      <c r="O216"/>
      <c r="AD216"/>
      <c r="AE216"/>
    </row>
    <row r="217" spans="14:31" x14ac:dyDescent="0.3">
      <c r="N217"/>
      <c r="O217"/>
      <c r="AD217"/>
      <c r="AE217"/>
    </row>
    <row r="218" spans="14:31" x14ac:dyDescent="0.3">
      <c r="N218"/>
      <c r="O218"/>
      <c r="AD218"/>
      <c r="AE218"/>
    </row>
    <row r="219" spans="14:31" x14ac:dyDescent="0.3">
      <c r="N219"/>
      <c r="O219"/>
      <c r="AD219"/>
      <c r="AE219"/>
    </row>
    <row r="220" spans="14:31" x14ac:dyDescent="0.3">
      <c r="N220"/>
      <c r="O220"/>
      <c r="AD220"/>
      <c r="AE220"/>
    </row>
    <row r="221" spans="14:31" x14ac:dyDescent="0.3">
      <c r="N221"/>
      <c r="O221"/>
      <c r="AD221"/>
      <c r="AE221"/>
    </row>
    <row r="222" spans="14:31" x14ac:dyDescent="0.3">
      <c r="N222"/>
      <c r="O222"/>
      <c r="AD222"/>
      <c r="AE222"/>
    </row>
    <row r="223" spans="14:31" x14ac:dyDescent="0.3">
      <c r="N223"/>
      <c r="O223"/>
      <c r="AD223"/>
      <c r="AE223"/>
    </row>
    <row r="224" spans="14:31" x14ac:dyDescent="0.3">
      <c r="N224"/>
      <c r="O224"/>
      <c r="AD224"/>
      <c r="AE224"/>
    </row>
    <row r="225" spans="14:31" x14ac:dyDescent="0.3">
      <c r="N225"/>
      <c r="O225"/>
      <c r="AD225"/>
      <c r="AE225"/>
    </row>
    <row r="226" spans="14:31" x14ac:dyDescent="0.3">
      <c r="N226"/>
      <c r="O226"/>
      <c r="AD226"/>
      <c r="AE226"/>
    </row>
    <row r="227" spans="14:31" x14ac:dyDescent="0.3">
      <c r="N227"/>
      <c r="O227"/>
      <c r="AD227"/>
      <c r="AE227"/>
    </row>
    <row r="228" spans="14:31" x14ac:dyDescent="0.3">
      <c r="N228"/>
      <c r="O228"/>
      <c r="AD228"/>
      <c r="AE228"/>
    </row>
    <row r="229" spans="14:31" x14ac:dyDescent="0.3">
      <c r="N229"/>
      <c r="O229"/>
      <c r="AD229"/>
      <c r="AE229"/>
    </row>
    <row r="230" spans="14:31" x14ac:dyDescent="0.3">
      <c r="N230"/>
      <c r="O230"/>
      <c r="AD230"/>
      <c r="AE230"/>
    </row>
    <row r="231" spans="14:31" x14ac:dyDescent="0.3">
      <c r="N231"/>
      <c r="O231"/>
      <c r="AD231"/>
      <c r="AE231"/>
    </row>
    <row r="232" spans="14:31" x14ac:dyDescent="0.3">
      <c r="N232"/>
      <c r="O232"/>
      <c r="AD232"/>
      <c r="AE232"/>
    </row>
    <row r="233" spans="14:31" x14ac:dyDescent="0.3">
      <c r="N233"/>
      <c r="O233"/>
      <c r="AD233"/>
      <c r="AE233"/>
    </row>
    <row r="234" spans="14:31" x14ac:dyDescent="0.3">
      <c r="N234"/>
      <c r="O234"/>
      <c r="AD234"/>
      <c r="AE234"/>
    </row>
    <row r="235" spans="14:31" x14ac:dyDescent="0.3">
      <c r="N235"/>
      <c r="O235"/>
      <c r="AD235"/>
      <c r="AE235"/>
    </row>
    <row r="236" spans="14:31" x14ac:dyDescent="0.3">
      <c r="N236"/>
      <c r="O236"/>
      <c r="AD236"/>
      <c r="AE236"/>
    </row>
    <row r="237" spans="14:31" x14ac:dyDescent="0.3">
      <c r="N237"/>
      <c r="O237"/>
      <c r="AD237"/>
      <c r="AE237"/>
    </row>
    <row r="238" spans="14:31" x14ac:dyDescent="0.3">
      <c r="N238"/>
      <c r="O238"/>
      <c r="AD238"/>
      <c r="AE238"/>
    </row>
    <row r="239" spans="14:31" x14ac:dyDescent="0.3">
      <c r="N239"/>
      <c r="O239"/>
      <c r="AD239"/>
      <c r="AE239"/>
    </row>
    <row r="240" spans="14:31" x14ac:dyDescent="0.3">
      <c r="N240"/>
      <c r="O240"/>
      <c r="AD240"/>
      <c r="AE240"/>
    </row>
    <row r="241" spans="14:31" x14ac:dyDescent="0.3">
      <c r="N241"/>
      <c r="O241"/>
      <c r="AD241"/>
      <c r="AE241"/>
    </row>
    <row r="242" spans="14:31" x14ac:dyDescent="0.3">
      <c r="N242"/>
      <c r="O242"/>
      <c r="AD242"/>
      <c r="AE242"/>
    </row>
    <row r="243" spans="14:31" x14ac:dyDescent="0.3">
      <c r="N243"/>
      <c r="O243"/>
      <c r="AD243"/>
      <c r="AE243"/>
    </row>
    <row r="244" spans="14:31" x14ac:dyDescent="0.3">
      <c r="N244"/>
      <c r="O244"/>
      <c r="AD244"/>
      <c r="AE244"/>
    </row>
    <row r="245" spans="14:31" x14ac:dyDescent="0.3">
      <c r="N245"/>
      <c r="O245"/>
      <c r="AD245"/>
      <c r="AE245"/>
    </row>
    <row r="246" spans="14:31" x14ac:dyDescent="0.3">
      <c r="N246"/>
      <c r="O246"/>
      <c r="AD246"/>
      <c r="AE246"/>
    </row>
    <row r="247" spans="14:31" x14ac:dyDescent="0.3">
      <c r="N247"/>
      <c r="O247"/>
      <c r="AD247"/>
      <c r="AE247"/>
    </row>
    <row r="248" spans="14:31" x14ac:dyDescent="0.3">
      <c r="N248"/>
      <c r="O248"/>
      <c r="AD248"/>
      <c r="AE248"/>
    </row>
    <row r="249" spans="14:31" x14ac:dyDescent="0.3">
      <c r="N249"/>
      <c r="O249"/>
      <c r="AD249"/>
      <c r="AE249"/>
    </row>
    <row r="250" spans="14:31" x14ac:dyDescent="0.3">
      <c r="N250"/>
      <c r="O250"/>
      <c r="AD250"/>
      <c r="AE250"/>
    </row>
    <row r="251" spans="14:31" x14ac:dyDescent="0.3">
      <c r="N251"/>
      <c r="O251"/>
      <c r="AD251"/>
      <c r="AE251"/>
    </row>
    <row r="252" spans="14:31" x14ac:dyDescent="0.3">
      <c r="N252"/>
      <c r="O252"/>
      <c r="AD252"/>
      <c r="AE252"/>
    </row>
    <row r="253" spans="14:31" x14ac:dyDescent="0.3">
      <c r="N253"/>
      <c r="O253"/>
      <c r="AD253"/>
      <c r="AE253"/>
    </row>
    <row r="254" spans="14:31" x14ac:dyDescent="0.3">
      <c r="N254"/>
      <c r="O254"/>
      <c r="AD254"/>
      <c r="AE254"/>
    </row>
    <row r="255" spans="14:31" x14ac:dyDescent="0.3">
      <c r="N255"/>
      <c r="O255"/>
      <c r="AD255"/>
      <c r="AE255"/>
    </row>
    <row r="256" spans="14:31" x14ac:dyDescent="0.3">
      <c r="N256"/>
      <c r="O256"/>
      <c r="AD256"/>
      <c r="AE256"/>
    </row>
    <row r="257" spans="14:31" x14ac:dyDescent="0.3">
      <c r="N257"/>
      <c r="O257"/>
      <c r="AD257"/>
      <c r="AE257"/>
    </row>
    <row r="258" spans="14:31" x14ac:dyDescent="0.3">
      <c r="N258"/>
      <c r="O258"/>
      <c r="AD258"/>
      <c r="AE258"/>
    </row>
    <row r="259" spans="14:31" x14ac:dyDescent="0.3">
      <c r="N259"/>
      <c r="O259"/>
      <c r="AD259"/>
      <c r="AE259"/>
    </row>
    <row r="260" spans="14:31" x14ac:dyDescent="0.3">
      <c r="N260"/>
      <c r="O260"/>
      <c r="AD260"/>
      <c r="AE260"/>
    </row>
    <row r="261" spans="14:31" x14ac:dyDescent="0.3">
      <c r="N261"/>
      <c r="O261"/>
      <c r="AD261"/>
      <c r="AE261"/>
    </row>
    <row r="262" spans="14:31" x14ac:dyDescent="0.3">
      <c r="N262"/>
      <c r="O262"/>
      <c r="AD262"/>
      <c r="AE262"/>
    </row>
    <row r="263" spans="14:31" x14ac:dyDescent="0.3">
      <c r="N263"/>
      <c r="O263"/>
      <c r="AD263"/>
      <c r="AE263"/>
    </row>
    <row r="264" spans="14:31" x14ac:dyDescent="0.3">
      <c r="N264"/>
      <c r="O264"/>
      <c r="AD264"/>
      <c r="AE264"/>
    </row>
    <row r="265" spans="14:31" x14ac:dyDescent="0.3">
      <c r="N265"/>
      <c r="O265"/>
      <c r="AD265"/>
      <c r="AE265"/>
    </row>
    <row r="266" spans="14:31" x14ac:dyDescent="0.3">
      <c r="N266"/>
      <c r="O266"/>
      <c r="AD266"/>
      <c r="AE266"/>
    </row>
    <row r="267" spans="14:31" x14ac:dyDescent="0.3">
      <c r="N267"/>
      <c r="O267"/>
      <c r="AD267"/>
      <c r="AE267"/>
    </row>
    <row r="268" spans="14:31" x14ac:dyDescent="0.3">
      <c r="N268"/>
      <c r="O268"/>
      <c r="AD268"/>
      <c r="AE268"/>
    </row>
    <row r="269" spans="14:31" x14ac:dyDescent="0.3">
      <c r="N269"/>
      <c r="O269"/>
      <c r="AD269"/>
      <c r="AE269"/>
    </row>
    <row r="270" spans="14:31" x14ac:dyDescent="0.3">
      <c r="N270"/>
      <c r="O270"/>
      <c r="AD270"/>
      <c r="AE270"/>
    </row>
    <row r="271" spans="14:31" x14ac:dyDescent="0.3">
      <c r="N271"/>
      <c r="O271"/>
      <c r="AD271"/>
      <c r="AE271"/>
    </row>
    <row r="272" spans="14:31" x14ac:dyDescent="0.3">
      <c r="N272"/>
      <c r="O272"/>
      <c r="AD272"/>
      <c r="AE272"/>
    </row>
    <row r="273" spans="14:31" x14ac:dyDescent="0.3">
      <c r="N273"/>
      <c r="O273"/>
      <c r="AD273"/>
      <c r="AE273"/>
    </row>
    <row r="274" spans="14:31" x14ac:dyDescent="0.3">
      <c r="N274"/>
      <c r="O274"/>
      <c r="AD274"/>
      <c r="AE274"/>
    </row>
    <row r="275" spans="14:31" x14ac:dyDescent="0.3">
      <c r="N275"/>
      <c r="O275"/>
      <c r="AD275"/>
      <c r="AE275"/>
    </row>
    <row r="276" spans="14:31" x14ac:dyDescent="0.3">
      <c r="N276"/>
      <c r="O276"/>
      <c r="AD276"/>
      <c r="AE276"/>
    </row>
    <row r="277" spans="14:31" x14ac:dyDescent="0.3">
      <c r="N277"/>
      <c r="O277"/>
      <c r="AD277"/>
      <c r="AE277"/>
    </row>
    <row r="278" spans="14:31" x14ac:dyDescent="0.3">
      <c r="N278"/>
      <c r="O278"/>
      <c r="AD278"/>
      <c r="AE278"/>
    </row>
    <row r="279" spans="14:31" x14ac:dyDescent="0.3">
      <c r="N279"/>
      <c r="O279"/>
      <c r="AD279"/>
      <c r="AE279"/>
    </row>
    <row r="280" spans="14:31" x14ac:dyDescent="0.3">
      <c r="N280"/>
      <c r="O280"/>
      <c r="AD280"/>
      <c r="AE280"/>
    </row>
    <row r="281" spans="14:31" x14ac:dyDescent="0.3">
      <c r="N281"/>
      <c r="O281"/>
      <c r="AD281"/>
      <c r="AE281"/>
    </row>
    <row r="282" spans="14:31" x14ac:dyDescent="0.3">
      <c r="N282"/>
      <c r="O282"/>
      <c r="AD282"/>
      <c r="AE282"/>
    </row>
    <row r="283" spans="14:31" x14ac:dyDescent="0.3">
      <c r="N283"/>
      <c r="O283"/>
      <c r="AD283"/>
      <c r="AE283"/>
    </row>
    <row r="284" spans="14:31" x14ac:dyDescent="0.3">
      <c r="N284"/>
      <c r="O284"/>
      <c r="AD284"/>
      <c r="AE284"/>
    </row>
    <row r="285" spans="14:31" x14ac:dyDescent="0.3">
      <c r="N285"/>
      <c r="O285"/>
      <c r="AD285"/>
      <c r="AE285"/>
    </row>
    <row r="286" spans="14:31" x14ac:dyDescent="0.3">
      <c r="N286"/>
      <c r="O286"/>
      <c r="AD286"/>
      <c r="AE286"/>
    </row>
    <row r="287" spans="14:31" x14ac:dyDescent="0.3">
      <c r="N287"/>
      <c r="O287"/>
      <c r="AD287"/>
      <c r="AE287"/>
    </row>
    <row r="288" spans="14:31" x14ac:dyDescent="0.3">
      <c r="N288"/>
      <c r="O288"/>
      <c r="AD288"/>
      <c r="AE288"/>
    </row>
    <row r="289" spans="14:31" x14ac:dyDescent="0.3">
      <c r="N289"/>
      <c r="O289"/>
      <c r="AD289"/>
      <c r="AE289"/>
    </row>
    <row r="290" spans="14:31" x14ac:dyDescent="0.3">
      <c r="N290"/>
      <c r="O290"/>
      <c r="AD290"/>
      <c r="AE290"/>
    </row>
    <row r="291" spans="14:31" x14ac:dyDescent="0.3">
      <c r="N291"/>
      <c r="O291"/>
      <c r="AD291"/>
      <c r="AE291"/>
    </row>
    <row r="292" spans="14:31" x14ac:dyDescent="0.3">
      <c r="N292"/>
      <c r="O292"/>
      <c r="AD292"/>
      <c r="AE292"/>
    </row>
    <row r="293" spans="14:31" x14ac:dyDescent="0.3">
      <c r="N293"/>
      <c r="O293"/>
      <c r="AD293"/>
      <c r="AE293"/>
    </row>
    <row r="294" spans="14:31" x14ac:dyDescent="0.3">
      <c r="N294"/>
      <c r="O294"/>
      <c r="AD294"/>
      <c r="AE294"/>
    </row>
    <row r="295" spans="14:31" x14ac:dyDescent="0.3">
      <c r="N295"/>
      <c r="O295"/>
      <c r="AD295"/>
      <c r="AE295"/>
    </row>
    <row r="296" spans="14:31" x14ac:dyDescent="0.3">
      <c r="N296"/>
      <c r="O296"/>
      <c r="AD296"/>
      <c r="AE296"/>
    </row>
    <row r="297" spans="14:31" x14ac:dyDescent="0.3">
      <c r="N297"/>
      <c r="O297"/>
      <c r="AD297"/>
      <c r="AE297"/>
    </row>
    <row r="298" spans="14:31" x14ac:dyDescent="0.3">
      <c r="N298"/>
      <c r="O298"/>
      <c r="AD298"/>
      <c r="AE298"/>
    </row>
    <row r="299" spans="14:31" x14ac:dyDescent="0.3">
      <c r="N299"/>
      <c r="O299"/>
      <c r="AD299"/>
      <c r="AE299"/>
    </row>
    <row r="300" spans="14:31" x14ac:dyDescent="0.3">
      <c r="N300"/>
      <c r="O300"/>
      <c r="AD300"/>
      <c r="AE300"/>
    </row>
    <row r="301" spans="14:31" x14ac:dyDescent="0.3">
      <c r="N301"/>
      <c r="O301"/>
      <c r="AD301"/>
      <c r="AE301"/>
    </row>
    <row r="302" spans="14:31" x14ac:dyDescent="0.3">
      <c r="N302"/>
      <c r="O302"/>
      <c r="AD302"/>
      <c r="AE302"/>
    </row>
    <row r="303" spans="14:31" x14ac:dyDescent="0.3">
      <c r="N303"/>
      <c r="O303"/>
      <c r="AD303"/>
      <c r="AE303"/>
    </row>
    <row r="304" spans="14:31" x14ac:dyDescent="0.3">
      <c r="N304"/>
      <c r="O304"/>
      <c r="AD304"/>
      <c r="AE304"/>
    </row>
    <row r="305" spans="14:31" x14ac:dyDescent="0.3">
      <c r="N305"/>
      <c r="O305"/>
      <c r="AD305"/>
      <c r="AE305"/>
    </row>
    <row r="306" spans="14:31" x14ac:dyDescent="0.3">
      <c r="N306"/>
      <c r="O306"/>
      <c r="AD306"/>
      <c r="AE306"/>
    </row>
    <row r="307" spans="14:31" x14ac:dyDescent="0.3">
      <c r="N307"/>
      <c r="O307"/>
      <c r="AD307"/>
      <c r="AE307"/>
    </row>
    <row r="308" spans="14:31" x14ac:dyDescent="0.3">
      <c r="N308"/>
      <c r="O308"/>
      <c r="AD308"/>
      <c r="AE308"/>
    </row>
    <row r="309" spans="14:31" x14ac:dyDescent="0.3">
      <c r="N309"/>
      <c r="O309"/>
      <c r="AD309"/>
      <c r="AE309"/>
    </row>
    <row r="310" spans="14:31" x14ac:dyDescent="0.3">
      <c r="N310"/>
      <c r="O310"/>
      <c r="AD310"/>
      <c r="AE310"/>
    </row>
    <row r="311" spans="14:31" x14ac:dyDescent="0.3">
      <c r="N311"/>
      <c r="O311"/>
      <c r="AD311"/>
      <c r="AE311"/>
    </row>
    <row r="312" spans="14:31" x14ac:dyDescent="0.3">
      <c r="N312"/>
      <c r="O312"/>
      <c r="AD312"/>
      <c r="AE312"/>
    </row>
    <row r="313" spans="14:31" x14ac:dyDescent="0.3">
      <c r="N313"/>
      <c r="O313"/>
      <c r="AD313"/>
      <c r="AE313"/>
    </row>
    <row r="314" spans="14:31" x14ac:dyDescent="0.3">
      <c r="N314"/>
      <c r="O314"/>
      <c r="AD314"/>
      <c r="AE314"/>
    </row>
    <row r="315" spans="14:31" x14ac:dyDescent="0.3">
      <c r="N315"/>
      <c r="O315"/>
      <c r="AD315"/>
      <c r="AE315"/>
    </row>
    <row r="316" spans="14:31" x14ac:dyDescent="0.3">
      <c r="N316"/>
      <c r="O316"/>
      <c r="AD316"/>
      <c r="AE316"/>
    </row>
    <row r="317" spans="14:31" x14ac:dyDescent="0.3">
      <c r="N317"/>
      <c r="O317"/>
      <c r="AD317"/>
      <c r="AE317"/>
    </row>
    <row r="318" spans="14:31" x14ac:dyDescent="0.3">
      <c r="N318"/>
      <c r="O318"/>
      <c r="AD318"/>
      <c r="AE318"/>
    </row>
    <row r="319" spans="14:31" x14ac:dyDescent="0.3">
      <c r="N319"/>
      <c r="O319"/>
      <c r="AD319"/>
      <c r="AE319"/>
    </row>
    <row r="320" spans="14:31" x14ac:dyDescent="0.3">
      <c r="N320"/>
      <c r="O320"/>
      <c r="AD320"/>
      <c r="AE320"/>
    </row>
    <row r="321" spans="14:31" x14ac:dyDescent="0.3">
      <c r="N321"/>
      <c r="O321"/>
      <c r="AD321"/>
      <c r="AE321"/>
    </row>
    <row r="322" spans="14:31" x14ac:dyDescent="0.3">
      <c r="N322"/>
      <c r="O322"/>
      <c r="AD322"/>
      <c r="AE322"/>
    </row>
    <row r="323" spans="14:31" x14ac:dyDescent="0.3">
      <c r="N323"/>
      <c r="O323"/>
      <c r="AD323"/>
      <c r="AE323"/>
    </row>
    <row r="324" spans="14:31" x14ac:dyDescent="0.3">
      <c r="N324"/>
      <c r="O324"/>
      <c r="AD324"/>
      <c r="AE324"/>
    </row>
    <row r="325" spans="14:31" x14ac:dyDescent="0.3">
      <c r="N325"/>
      <c r="O325"/>
      <c r="AD325"/>
      <c r="AE325"/>
    </row>
    <row r="326" spans="14:31" x14ac:dyDescent="0.3">
      <c r="N326"/>
      <c r="O326"/>
      <c r="AD326"/>
      <c r="AE326"/>
    </row>
    <row r="327" spans="14:31" x14ac:dyDescent="0.3">
      <c r="N327"/>
      <c r="O327"/>
      <c r="AD327"/>
      <c r="AE327"/>
    </row>
    <row r="328" spans="14:31" x14ac:dyDescent="0.3">
      <c r="N328"/>
      <c r="O328"/>
      <c r="AD328"/>
      <c r="AE328"/>
    </row>
    <row r="329" spans="14:31" x14ac:dyDescent="0.3">
      <c r="N329"/>
      <c r="O329"/>
      <c r="AD329"/>
      <c r="AE329"/>
    </row>
    <row r="330" spans="14:31" x14ac:dyDescent="0.3">
      <c r="N330"/>
      <c r="O330"/>
      <c r="AD330"/>
      <c r="AE330"/>
    </row>
    <row r="331" spans="14:31" x14ac:dyDescent="0.3">
      <c r="N331"/>
      <c r="O331"/>
      <c r="AD331"/>
      <c r="AE331"/>
    </row>
    <row r="332" spans="14:31" x14ac:dyDescent="0.3">
      <c r="N332"/>
      <c r="O332"/>
      <c r="AD332"/>
      <c r="AE332"/>
    </row>
    <row r="333" spans="14:31" x14ac:dyDescent="0.3">
      <c r="N333"/>
      <c r="O333"/>
      <c r="AD333"/>
      <c r="AE333"/>
    </row>
    <row r="334" spans="14:31" x14ac:dyDescent="0.3">
      <c r="N334"/>
      <c r="O334"/>
      <c r="AD334"/>
      <c r="AE334"/>
    </row>
    <row r="335" spans="14:31" x14ac:dyDescent="0.3">
      <c r="N335"/>
      <c r="O335"/>
      <c r="AD335"/>
      <c r="AE335"/>
    </row>
    <row r="336" spans="14:31" x14ac:dyDescent="0.3">
      <c r="N336"/>
      <c r="O336"/>
      <c r="AD336"/>
      <c r="AE336"/>
    </row>
    <row r="337" spans="14:31" x14ac:dyDescent="0.3">
      <c r="N337"/>
      <c r="O337"/>
      <c r="AD337"/>
      <c r="AE337"/>
    </row>
    <row r="338" spans="14:31" x14ac:dyDescent="0.3">
      <c r="N338"/>
      <c r="O338"/>
      <c r="AD338"/>
      <c r="AE338"/>
    </row>
    <row r="339" spans="14:31" x14ac:dyDescent="0.3">
      <c r="N339"/>
      <c r="O339"/>
      <c r="AD339"/>
      <c r="AE339"/>
    </row>
    <row r="340" spans="14:31" x14ac:dyDescent="0.3">
      <c r="N340"/>
      <c r="O340"/>
      <c r="AD340"/>
      <c r="AE340"/>
    </row>
    <row r="341" spans="14:31" x14ac:dyDescent="0.3">
      <c r="N341"/>
      <c r="O341"/>
      <c r="AD341"/>
      <c r="AE341"/>
    </row>
    <row r="342" spans="14:31" x14ac:dyDescent="0.3">
      <c r="N342"/>
      <c r="O342"/>
      <c r="AD342"/>
      <c r="AE342"/>
    </row>
    <row r="343" spans="14:31" x14ac:dyDescent="0.3">
      <c r="N343"/>
      <c r="O343"/>
      <c r="AD343"/>
      <c r="AE343"/>
    </row>
    <row r="344" spans="14:31" x14ac:dyDescent="0.3">
      <c r="N344"/>
      <c r="O344"/>
      <c r="AD344"/>
      <c r="AE344"/>
    </row>
    <row r="345" spans="14:31" x14ac:dyDescent="0.3">
      <c r="N345"/>
      <c r="O345"/>
      <c r="AD345"/>
      <c r="AE345"/>
    </row>
    <row r="346" spans="14:31" x14ac:dyDescent="0.3">
      <c r="N346"/>
      <c r="O346"/>
      <c r="AD346"/>
      <c r="AE346"/>
    </row>
    <row r="347" spans="14:31" x14ac:dyDescent="0.3">
      <c r="N347"/>
      <c r="O347"/>
      <c r="AD347"/>
      <c r="AE347"/>
    </row>
    <row r="348" spans="14:31" x14ac:dyDescent="0.3">
      <c r="N348"/>
      <c r="O348"/>
      <c r="AD348"/>
      <c r="AE348"/>
    </row>
    <row r="349" spans="14:31" x14ac:dyDescent="0.3">
      <c r="N349"/>
      <c r="O349"/>
      <c r="AD349"/>
      <c r="AE349"/>
    </row>
    <row r="350" spans="14:31" x14ac:dyDescent="0.3">
      <c r="N350"/>
      <c r="O350"/>
      <c r="AD350"/>
      <c r="AE350"/>
    </row>
    <row r="351" spans="14:31" x14ac:dyDescent="0.3">
      <c r="N351"/>
      <c r="O351"/>
      <c r="AD351"/>
      <c r="AE351"/>
    </row>
    <row r="352" spans="14:31" x14ac:dyDescent="0.3">
      <c r="N352"/>
      <c r="O352"/>
      <c r="AD352"/>
      <c r="AE352"/>
    </row>
    <row r="353" spans="14:31" x14ac:dyDescent="0.3">
      <c r="N353"/>
      <c r="O353"/>
      <c r="AD353"/>
      <c r="AE353"/>
    </row>
    <row r="354" spans="14:31" x14ac:dyDescent="0.3">
      <c r="N354"/>
      <c r="O354"/>
      <c r="AD354"/>
      <c r="AE354"/>
    </row>
    <row r="355" spans="14:31" x14ac:dyDescent="0.3">
      <c r="N355"/>
      <c r="O355"/>
      <c r="AD355"/>
      <c r="AE355"/>
    </row>
    <row r="356" spans="14:31" x14ac:dyDescent="0.3">
      <c r="N356"/>
      <c r="O356"/>
      <c r="AD356"/>
      <c r="AE356"/>
    </row>
    <row r="357" spans="14:31" x14ac:dyDescent="0.3">
      <c r="N357"/>
      <c r="O357"/>
      <c r="AD357"/>
      <c r="AE357"/>
    </row>
    <row r="358" spans="14:31" x14ac:dyDescent="0.3">
      <c r="N358"/>
      <c r="O358"/>
      <c r="AD358"/>
      <c r="AE358"/>
    </row>
    <row r="359" spans="14:31" x14ac:dyDescent="0.3">
      <c r="N359"/>
      <c r="O359"/>
      <c r="AD359"/>
      <c r="AE359"/>
    </row>
    <row r="360" spans="14:31" x14ac:dyDescent="0.3">
      <c r="N360"/>
      <c r="O360"/>
      <c r="AD360"/>
      <c r="AE360"/>
    </row>
    <row r="361" spans="14:31" x14ac:dyDescent="0.3">
      <c r="N361"/>
      <c r="O361"/>
      <c r="AD361"/>
      <c r="AE361"/>
    </row>
    <row r="362" spans="14:31" x14ac:dyDescent="0.3">
      <c r="N362"/>
      <c r="O362"/>
      <c r="AD362"/>
      <c r="AE362"/>
    </row>
    <row r="363" spans="14:31" x14ac:dyDescent="0.3">
      <c r="N363"/>
      <c r="O363"/>
      <c r="AD363"/>
      <c r="AE363"/>
    </row>
    <row r="364" spans="14:31" x14ac:dyDescent="0.3">
      <c r="N364"/>
      <c r="O364"/>
      <c r="AD364"/>
      <c r="AE364"/>
    </row>
    <row r="365" spans="14:31" x14ac:dyDescent="0.3">
      <c r="N365"/>
      <c r="O365"/>
      <c r="AD365"/>
      <c r="AE365"/>
    </row>
    <row r="366" spans="14:31" x14ac:dyDescent="0.3">
      <c r="N366"/>
      <c r="O366"/>
      <c r="AD366"/>
      <c r="AE366"/>
    </row>
    <row r="367" spans="14:31" x14ac:dyDescent="0.3">
      <c r="N367"/>
      <c r="O367"/>
      <c r="AD367"/>
      <c r="AE367"/>
    </row>
    <row r="368" spans="14:31" x14ac:dyDescent="0.3">
      <c r="N368"/>
      <c r="O368"/>
      <c r="AD368"/>
      <c r="AE368"/>
    </row>
    <row r="369" spans="14:31" x14ac:dyDescent="0.3">
      <c r="N369"/>
      <c r="O369"/>
      <c r="AD369"/>
      <c r="AE369"/>
    </row>
    <row r="370" spans="14:31" x14ac:dyDescent="0.3">
      <c r="N370"/>
      <c r="O370"/>
      <c r="AD370"/>
      <c r="AE370"/>
    </row>
    <row r="371" spans="14:31" x14ac:dyDescent="0.3">
      <c r="N371"/>
      <c r="O371"/>
      <c r="AD371"/>
      <c r="AE371"/>
    </row>
    <row r="372" spans="14:31" x14ac:dyDescent="0.3">
      <c r="N372"/>
      <c r="O372"/>
      <c r="AD372"/>
      <c r="AE372"/>
    </row>
    <row r="373" spans="14:31" x14ac:dyDescent="0.3">
      <c r="N373"/>
      <c r="O373"/>
      <c r="AD373"/>
      <c r="AE373"/>
    </row>
    <row r="374" spans="14:31" x14ac:dyDescent="0.3">
      <c r="N374"/>
      <c r="O374"/>
      <c r="AD374"/>
      <c r="AE374"/>
    </row>
    <row r="375" spans="14:31" x14ac:dyDescent="0.3">
      <c r="N375"/>
      <c r="O375"/>
      <c r="AD375"/>
      <c r="AE375"/>
    </row>
    <row r="376" spans="14:31" x14ac:dyDescent="0.3">
      <c r="N376"/>
      <c r="O376"/>
      <c r="AD376"/>
      <c r="AE376"/>
    </row>
    <row r="377" spans="14:31" x14ac:dyDescent="0.3">
      <c r="N377"/>
      <c r="O377"/>
      <c r="AD377"/>
      <c r="AE377"/>
    </row>
    <row r="378" spans="14:31" x14ac:dyDescent="0.3">
      <c r="N378"/>
      <c r="O378"/>
      <c r="AD378"/>
      <c r="AE378"/>
    </row>
    <row r="379" spans="14:31" x14ac:dyDescent="0.3">
      <c r="N379"/>
      <c r="O379"/>
      <c r="AD379"/>
      <c r="AE379"/>
    </row>
    <row r="380" spans="14:31" x14ac:dyDescent="0.3">
      <c r="N380"/>
      <c r="O380"/>
      <c r="AD380"/>
      <c r="AE380"/>
    </row>
    <row r="381" spans="14:31" x14ac:dyDescent="0.3">
      <c r="N381"/>
      <c r="O381"/>
      <c r="AD381"/>
      <c r="AE381"/>
    </row>
    <row r="382" spans="14:31" x14ac:dyDescent="0.3">
      <c r="N382"/>
      <c r="O382"/>
      <c r="AD382"/>
      <c r="AE382"/>
    </row>
    <row r="383" spans="14:31" x14ac:dyDescent="0.3">
      <c r="N383"/>
      <c r="O383"/>
      <c r="AD383"/>
      <c r="AE383"/>
    </row>
    <row r="384" spans="14:31" x14ac:dyDescent="0.3">
      <c r="N384"/>
      <c r="O384"/>
      <c r="AD384"/>
      <c r="AE384"/>
    </row>
    <row r="385" spans="14:31" x14ac:dyDescent="0.3">
      <c r="N385"/>
      <c r="O385"/>
      <c r="AD385"/>
      <c r="AE385"/>
    </row>
    <row r="386" spans="14:31" x14ac:dyDescent="0.3">
      <c r="N386"/>
      <c r="O386"/>
      <c r="AD386"/>
      <c r="AE386"/>
    </row>
    <row r="387" spans="14:31" x14ac:dyDescent="0.3">
      <c r="N387"/>
      <c r="O387"/>
      <c r="AD387"/>
      <c r="AE387"/>
    </row>
    <row r="388" spans="14:31" x14ac:dyDescent="0.3">
      <c r="N388"/>
      <c r="O388"/>
      <c r="AD388"/>
      <c r="AE388"/>
    </row>
    <row r="389" spans="14:31" x14ac:dyDescent="0.3">
      <c r="N389"/>
      <c r="O389"/>
      <c r="AD389"/>
      <c r="AE389"/>
    </row>
    <row r="390" spans="14:31" x14ac:dyDescent="0.3">
      <c r="N390"/>
      <c r="O390"/>
      <c r="AD390"/>
      <c r="AE390"/>
    </row>
    <row r="391" spans="14:31" x14ac:dyDescent="0.3">
      <c r="N391"/>
      <c r="O391"/>
      <c r="AD391"/>
      <c r="AE391"/>
    </row>
    <row r="392" spans="14:31" x14ac:dyDescent="0.3">
      <c r="N392"/>
      <c r="O392"/>
      <c r="AD392"/>
      <c r="AE392"/>
    </row>
    <row r="393" spans="14:31" x14ac:dyDescent="0.3">
      <c r="N393"/>
      <c r="O393"/>
      <c r="AD393"/>
      <c r="AE393"/>
    </row>
    <row r="394" spans="14:31" x14ac:dyDescent="0.3">
      <c r="N394"/>
      <c r="O394"/>
      <c r="AD394"/>
      <c r="AE394"/>
    </row>
    <row r="395" spans="14:31" x14ac:dyDescent="0.3">
      <c r="N395"/>
      <c r="O395"/>
      <c r="AD395"/>
      <c r="AE395"/>
    </row>
    <row r="396" spans="14:31" x14ac:dyDescent="0.3">
      <c r="N396"/>
      <c r="O396"/>
      <c r="AD396"/>
      <c r="AE396"/>
    </row>
    <row r="397" spans="14:31" x14ac:dyDescent="0.3">
      <c r="N397"/>
      <c r="O397"/>
      <c r="AD397"/>
      <c r="AE397"/>
    </row>
    <row r="398" spans="14:31" x14ac:dyDescent="0.3">
      <c r="N398"/>
      <c r="O398"/>
      <c r="AD398"/>
      <c r="AE398"/>
    </row>
    <row r="399" spans="14:31" x14ac:dyDescent="0.3">
      <c r="N399"/>
      <c r="O399"/>
      <c r="AD399"/>
      <c r="AE399"/>
    </row>
    <row r="400" spans="14:31" x14ac:dyDescent="0.3">
      <c r="N400"/>
      <c r="O400"/>
      <c r="AD400"/>
      <c r="AE400"/>
    </row>
    <row r="401" spans="14:31" x14ac:dyDescent="0.3">
      <c r="N401"/>
      <c r="O401"/>
      <c r="AD401"/>
      <c r="AE401"/>
    </row>
    <row r="402" spans="14:31" x14ac:dyDescent="0.3">
      <c r="N402"/>
      <c r="O402"/>
      <c r="AD402"/>
      <c r="AE402"/>
    </row>
    <row r="403" spans="14:31" x14ac:dyDescent="0.3">
      <c r="N403"/>
      <c r="O403"/>
      <c r="AD403"/>
      <c r="AE403"/>
    </row>
    <row r="404" spans="14:31" x14ac:dyDescent="0.3">
      <c r="N404"/>
      <c r="O404"/>
      <c r="AD404"/>
      <c r="AE404"/>
    </row>
    <row r="405" spans="14:31" x14ac:dyDescent="0.3">
      <c r="N405"/>
      <c r="O405"/>
      <c r="AD405"/>
      <c r="AE405"/>
    </row>
    <row r="406" spans="14:31" x14ac:dyDescent="0.3">
      <c r="N406"/>
      <c r="O406"/>
      <c r="AD406"/>
      <c r="AE406"/>
    </row>
    <row r="407" spans="14:31" x14ac:dyDescent="0.3">
      <c r="N407"/>
      <c r="O407"/>
      <c r="AD407"/>
      <c r="AE407"/>
    </row>
    <row r="408" spans="14:31" x14ac:dyDescent="0.3">
      <c r="N408"/>
      <c r="O408"/>
      <c r="AD408"/>
      <c r="AE408"/>
    </row>
    <row r="409" spans="14:31" x14ac:dyDescent="0.3">
      <c r="N409"/>
      <c r="O409"/>
      <c r="AD409"/>
      <c r="AE409"/>
    </row>
    <row r="410" spans="14:31" x14ac:dyDescent="0.3">
      <c r="N410"/>
      <c r="O410"/>
      <c r="AD410"/>
      <c r="AE410"/>
    </row>
    <row r="411" spans="14:31" x14ac:dyDescent="0.3">
      <c r="N411"/>
      <c r="O411"/>
      <c r="AD411"/>
      <c r="AE411"/>
    </row>
    <row r="412" spans="14:31" x14ac:dyDescent="0.3">
      <c r="N412"/>
      <c r="O412"/>
      <c r="AD412"/>
      <c r="AE412"/>
    </row>
    <row r="413" spans="14:31" x14ac:dyDescent="0.3">
      <c r="N413"/>
      <c r="O413"/>
      <c r="AD413"/>
      <c r="AE413"/>
    </row>
    <row r="414" spans="14:31" x14ac:dyDescent="0.3">
      <c r="N414"/>
      <c r="O414"/>
      <c r="AD414"/>
      <c r="AE414"/>
    </row>
    <row r="415" spans="14:31" x14ac:dyDescent="0.3">
      <c r="N415"/>
      <c r="O415"/>
      <c r="AD415"/>
      <c r="AE415"/>
    </row>
    <row r="416" spans="14:31" x14ac:dyDescent="0.3">
      <c r="N416"/>
      <c r="O416"/>
      <c r="AD416"/>
      <c r="AE416"/>
    </row>
    <row r="417" spans="14:31" x14ac:dyDescent="0.3">
      <c r="N417"/>
      <c r="O417"/>
      <c r="AD417"/>
      <c r="AE417"/>
    </row>
    <row r="418" spans="14:31" x14ac:dyDescent="0.3">
      <c r="N418"/>
      <c r="O418"/>
      <c r="AD418"/>
      <c r="AE418"/>
    </row>
    <row r="419" spans="14:31" x14ac:dyDescent="0.3">
      <c r="N419"/>
      <c r="O419"/>
      <c r="AD419"/>
      <c r="AE419"/>
    </row>
    <row r="420" spans="14:31" x14ac:dyDescent="0.3">
      <c r="N420"/>
      <c r="O420"/>
      <c r="AD420"/>
      <c r="AE420"/>
    </row>
    <row r="421" spans="14:31" x14ac:dyDescent="0.3">
      <c r="N421"/>
      <c r="O421"/>
      <c r="AD421"/>
      <c r="AE421"/>
    </row>
    <row r="422" spans="14:31" x14ac:dyDescent="0.3">
      <c r="N422"/>
      <c r="O422"/>
      <c r="AD422"/>
      <c r="AE422"/>
    </row>
    <row r="423" spans="14:31" x14ac:dyDescent="0.3">
      <c r="N423"/>
      <c r="O423"/>
      <c r="AD423"/>
      <c r="AE423"/>
    </row>
    <row r="424" spans="14:31" x14ac:dyDescent="0.3">
      <c r="N424"/>
      <c r="O424"/>
      <c r="AD424"/>
      <c r="AE424"/>
    </row>
    <row r="425" spans="14:31" x14ac:dyDescent="0.3">
      <c r="N425"/>
      <c r="O425"/>
      <c r="AD425"/>
      <c r="AE425"/>
    </row>
    <row r="426" spans="14:31" x14ac:dyDescent="0.3">
      <c r="N426"/>
      <c r="O426"/>
      <c r="AD426"/>
      <c r="AE426"/>
    </row>
    <row r="427" spans="14:31" x14ac:dyDescent="0.3">
      <c r="N427"/>
      <c r="O427"/>
      <c r="AD427"/>
      <c r="AE427"/>
    </row>
    <row r="428" spans="14:31" x14ac:dyDescent="0.3">
      <c r="N428"/>
      <c r="O428"/>
      <c r="AD428"/>
      <c r="AE428"/>
    </row>
    <row r="429" spans="14:31" x14ac:dyDescent="0.3">
      <c r="N429"/>
      <c r="O429"/>
      <c r="AD429"/>
      <c r="AE429"/>
    </row>
    <row r="430" spans="14:31" x14ac:dyDescent="0.3">
      <c r="N430"/>
      <c r="O430"/>
      <c r="AD430"/>
      <c r="AE430"/>
    </row>
    <row r="431" spans="14:31" x14ac:dyDescent="0.3">
      <c r="N431"/>
      <c r="O431"/>
      <c r="AD431"/>
      <c r="AE431"/>
    </row>
    <row r="432" spans="14:31" x14ac:dyDescent="0.3">
      <c r="N432"/>
      <c r="O432"/>
      <c r="AD432"/>
      <c r="AE432"/>
    </row>
    <row r="433" spans="14:31" x14ac:dyDescent="0.3">
      <c r="N433"/>
      <c r="O433"/>
      <c r="AD433"/>
      <c r="AE433"/>
    </row>
    <row r="434" spans="14:31" x14ac:dyDescent="0.3">
      <c r="N434"/>
      <c r="O434"/>
      <c r="AD434"/>
      <c r="AE434"/>
    </row>
    <row r="435" spans="14:31" x14ac:dyDescent="0.3">
      <c r="N435"/>
      <c r="O435"/>
      <c r="AD435"/>
      <c r="AE435"/>
    </row>
    <row r="436" spans="14:31" x14ac:dyDescent="0.3">
      <c r="N436"/>
      <c r="O436"/>
      <c r="AD436"/>
      <c r="AE436"/>
    </row>
    <row r="437" spans="14:31" x14ac:dyDescent="0.3">
      <c r="N437"/>
      <c r="O437"/>
      <c r="AD437"/>
      <c r="AE437"/>
    </row>
    <row r="438" spans="14:31" x14ac:dyDescent="0.3">
      <c r="N438"/>
      <c r="O438"/>
      <c r="AD438"/>
      <c r="AE438"/>
    </row>
    <row r="439" spans="14:31" x14ac:dyDescent="0.3">
      <c r="N439"/>
      <c r="O439"/>
      <c r="AD439"/>
      <c r="AE439"/>
    </row>
    <row r="440" spans="14:31" x14ac:dyDescent="0.3">
      <c r="N440"/>
      <c r="O440"/>
      <c r="AD440"/>
      <c r="AE440"/>
    </row>
    <row r="441" spans="14:31" x14ac:dyDescent="0.3">
      <c r="N441"/>
      <c r="O441"/>
      <c r="AD441"/>
      <c r="AE441"/>
    </row>
    <row r="442" spans="14:31" x14ac:dyDescent="0.3">
      <c r="N442"/>
      <c r="O442"/>
      <c r="AD442"/>
      <c r="AE442"/>
    </row>
    <row r="443" spans="14:31" x14ac:dyDescent="0.3">
      <c r="N443"/>
      <c r="O443"/>
      <c r="AD443"/>
      <c r="AE443"/>
    </row>
    <row r="444" spans="14:31" x14ac:dyDescent="0.3">
      <c r="N444"/>
      <c r="O444"/>
      <c r="AD444"/>
      <c r="AE444"/>
    </row>
    <row r="445" spans="14:31" x14ac:dyDescent="0.3">
      <c r="N445"/>
      <c r="O445"/>
      <c r="AD445"/>
      <c r="AE445"/>
    </row>
    <row r="446" spans="14:31" x14ac:dyDescent="0.3">
      <c r="N446"/>
      <c r="O446"/>
      <c r="AD446"/>
      <c r="AE446"/>
    </row>
    <row r="447" spans="14:31" x14ac:dyDescent="0.3">
      <c r="N447"/>
      <c r="O447"/>
      <c r="AD447"/>
      <c r="AE447"/>
    </row>
    <row r="448" spans="14:31" x14ac:dyDescent="0.3">
      <c r="N448"/>
      <c r="O448"/>
      <c r="AD448"/>
      <c r="AE448"/>
    </row>
    <row r="449" spans="14:31" x14ac:dyDescent="0.3">
      <c r="N449"/>
      <c r="O449"/>
      <c r="AD449"/>
      <c r="AE449"/>
    </row>
    <row r="450" spans="14:31" x14ac:dyDescent="0.3">
      <c r="N450"/>
      <c r="O450"/>
      <c r="AD450"/>
      <c r="AE450"/>
    </row>
    <row r="451" spans="14:31" x14ac:dyDescent="0.3">
      <c r="N451"/>
      <c r="O451"/>
      <c r="AD451"/>
      <c r="AE451"/>
    </row>
    <row r="452" spans="14:31" x14ac:dyDescent="0.3">
      <c r="N452"/>
      <c r="O452"/>
      <c r="AD452"/>
      <c r="AE452"/>
    </row>
    <row r="453" spans="14:31" x14ac:dyDescent="0.3">
      <c r="N453"/>
      <c r="O453"/>
      <c r="AD453"/>
      <c r="AE453"/>
    </row>
    <row r="454" spans="14:31" x14ac:dyDescent="0.3">
      <c r="N454"/>
      <c r="O454"/>
      <c r="AD454"/>
      <c r="AE454"/>
    </row>
    <row r="455" spans="14:31" x14ac:dyDescent="0.3">
      <c r="N455"/>
      <c r="O455"/>
      <c r="AD455"/>
      <c r="AE455"/>
    </row>
    <row r="456" spans="14:31" x14ac:dyDescent="0.3">
      <c r="N456"/>
      <c r="O456"/>
      <c r="AD456"/>
      <c r="AE456"/>
    </row>
    <row r="457" spans="14:31" x14ac:dyDescent="0.3">
      <c r="N457"/>
      <c r="O457"/>
      <c r="AD457"/>
      <c r="AE457"/>
    </row>
    <row r="458" spans="14:31" x14ac:dyDescent="0.3">
      <c r="N458"/>
      <c r="O458"/>
      <c r="AD458"/>
      <c r="AE458"/>
    </row>
    <row r="459" spans="14:31" x14ac:dyDescent="0.3">
      <c r="N459"/>
      <c r="O459"/>
      <c r="AD459"/>
      <c r="AE459"/>
    </row>
    <row r="460" spans="14:31" x14ac:dyDescent="0.3">
      <c r="N460"/>
      <c r="O460"/>
      <c r="AD460"/>
      <c r="AE460"/>
    </row>
    <row r="461" spans="14:31" x14ac:dyDescent="0.3">
      <c r="N461"/>
      <c r="O461"/>
      <c r="AD461"/>
      <c r="AE461"/>
    </row>
    <row r="462" spans="14:31" x14ac:dyDescent="0.3">
      <c r="N462"/>
      <c r="O462"/>
      <c r="AD462"/>
      <c r="AE462"/>
    </row>
    <row r="463" spans="14:31" x14ac:dyDescent="0.3">
      <c r="N463"/>
      <c r="O463"/>
      <c r="AD463"/>
      <c r="AE463"/>
    </row>
    <row r="464" spans="14:31" x14ac:dyDescent="0.3">
      <c r="N464"/>
      <c r="O464"/>
      <c r="AD464"/>
      <c r="AE464"/>
    </row>
    <row r="465" spans="14:31" x14ac:dyDescent="0.3">
      <c r="N465"/>
      <c r="O465"/>
      <c r="AD465"/>
      <c r="AE465"/>
    </row>
    <row r="466" spans="14:31" x14ac:dyDescent="0.3">
      <c r="N466"/>
      <c r="O466"/>
      <c r="AD466"/>
      <c r="AE466"/>
    </row>
    <row r="467" spans="14:31" x14ac:dyDescent="0.3">
      <c r="N467"/>
      <c r="O467"/>
      <c r="AD467"/>
      <c r="AE467"/>
    </row>
    <row r="468" spans="14:31" x14ac:dyDescent="0.3">
      <c r="N468"/>
      <c r="O468"/>
      <c r="AD468"/>
      <c r="AE468"/>
    </row>
    <row r="469" spans="14:31" x14ac:dyDescent="0.3">
      <c r="N469"/>
      <c r="O469"/>
      <c r="AD469"/>
      <c r="AE469"/>
    </row>
    <row r="470" spans="14:31" x14ac:dyDescent="0.3">
      <c r="N470"/>
      <c r="O470"/>
      <c r="AD470"/>
      <c r="AE470"/>
    </row>
    <row r="471" spans="14:31" x14ac:dyDescent="0.3">
      <c r="N471"/>
      <c r="O471"/>
      <c r="AD471"/>
      <c r="AE471"/>
    </row>
    <row r="472" spans="14:31" x14ac:dyDescent="0.3">
      <c r="N472"/>
      <c r="O472"/>
      <c r="AD472"/>
      <c r="AE472"/>
    </row>
    <row r="473" spans="14:31" x14ac:dyDescent="0.3">
      <c r="N473"/>
      <c r="O473"/>
      <c r="AD473"/>
      <c r="AE473"/>
    </row>
    <row r="474" spans="14:31" x14ac:dyDescent="0.3">
      <c r="N474"/>
      <c r="O474"/>
      <c r="AD474"/>
      <c r="AE474"/>
    </row>
    <row r="475" spans="14:31" x14ac:dyDescent="0.3">
      <c r="N475"/>
      <c r="O475"/>
      <c r="AD475"/>
      <c r="AE475"/>
    </row>
    <row r="476" spans="14:31" x14ac:dyDescent="0.3">
      <c r="N476"/>
      <c r="O476"/>
      <c r="AD476"/>
      <c r="AE476"/>
    </row>
    <row r="477" spans="14:31" x14ac:dyDescent="0.3">
      <c r="N477"/>
      <c r="O477"/>
      <c r="AD477"/>
      <c r="AE477"/>
    </row>
    <row r="478" spans="14:31" x14ac:dyDescent="0.3">
      <c r="N478"/>
      <c r="O478"/>
      <c r="AD478"/>
      <c r="AE478"/>
    </row>
    <row r="479" spans="14:31" x14ac:dyDescent="0.3">
      <c r="N479"/>
      <c r="O479"/>
      <c r="AD479"/>
      <c r="AE479"/>
    </row>
    <row r="480" spans="14:31" x14ac:dyDescent="0.3">
      <c r="N480"/>
      <c r="O480"/>
      <c r="AD480"/>
      <c r="AE480"/>
    </row>
    <row r="481" spans="14:31" x14ac:dyDescent="0.3">
      <c r="N481"/>
      <c r="O481"/>
      <c r="AD481"/>
      <c r="AE481"/>
    </row>
    <row r="482" spans="14:31" x14ac:dyDescent="0.3">
      <c r="N482"/>
      <c r="O482"/>
      <c r="AD482"/>
      <c r="AE482"/>
    </row>
    <row r="483" spans="14:31" x14ac:dyDescent="0.3">
      <c r="N483"/>
      <c r="O483"/>
      <c r="AD483"/>
      <c r="AE483"/>
    </row>
    <row r="484" spans="14:31" x14ac:dyDescent="0.3">
      <c r="N484"/>
      <c r="O484"/>
      <c r="AD484"/>
      <c r="AE484"/>
    </row>
    <row r="485" spans="14:31" x14ac:dyDescent="0.3">
      <c r="N485"/>
      <c r="O485"/>
      <c r="AD485"/>
      <c r="AE485"/>
    </row>
    <row r="486" spans="14:31" x14ac:dyDescent="0.3">
      <c r="N486"/>
      <c r="O486"/>
      <c r="AD486"/>
      <c r="AE486"/>
    </row>
    <row r="487" spans="14:31" x14ac:dyDescent="0.3">
      <c r="N487"/>
      <c r="O487"/>
      <c r="AD487"/>
      <c r="AE487"/>
    </row>
    <row r="488" spans="14:31" x14ac:dyDescent="0.3">
      <c r="N488"/>
      <c r="O488"/>
      <c r="AD488"/>
      <c r="AE488"/>
    </row>
    <row r="489" spans="14:31" x14ac:dyDescent="0.3">
      <c r="N489"/>
      <c r="O489"/>
      <c r="AD489"/>
      <c r="AE489"/>
    </row>
    <row r="490" spans="14:31" x14ac:dyDescent="0.3">
      <c r="N490"/>
      <c r="O490"/>
      <c r="AD490"/>
      <c r="AE490"/>
    </row>
    <row r="491" spans="14:31" x14ac:dyDescent="0.3">
      <c r="N491"/>
      <c r="O491"/>
      <c r="AD491"/>
      <c r="AE491"/>
    </row>
    <row r="492" spans="14:31" x14ac:dyDescent="0.3">
      <c r="N492"/>
      <c r="O492"/>
      <c r="AD492"/>
      <c r="AE492"/>
    </row>
    <row r="493" spans="14:31" x14ac:dyDescent="0.3">
      <c r="N493"/>
      <c r="O493"/>
      <c r="AD493"/>
      <c r="AE493"/>
    </row>
    <row r="494" spans="14:31" x14ac:dyDescent="0.3">
      <c r="N494"/>
      <c r="O494"/>
      <c r="AD494"/>
      <c r="AE494"/>
    </row>
    <row r="495" spans="14:31" x14ac:dyDescent="0.3">
      <c r="N495"/>
      <c r="O495"/>
      <c r="AD495"/>
      <c r="AE495"/>
    </row>
    <row r="496" spans="14:31" x14ac:dyDescent="0.3">
      <c r="N496"/>
      <c r="O496"/>
      <c r="AD496"/>
      <c r="AE496"/>
    </row>
    <row r="497" spans="14:31" x14ac:dyDescent="0.3">
      <c r="N497"/>
      <c r="O497"/>
      <c r="AD497"/>
      <c r="AE497"/>
    </row>
    <row r="498" spans="14:31" x14ac:dyDescent="0.3">
      <c r="N498"/>
      <c r="O498"/>
      <c r="AD498"/>
      <c r="AE498"/>
    </row>
    <row r="499" spans="14:31" x14ac:dyDescent="0.3">
      <c r="N499"/>
      <c r="O499"/>
      <c r="AD499"/>
      <c r="AE499"/>
    </row>
    <row r="500" spans="14:31" x14ac:dyDescent="0.3">
      <c r="N500"/>
      <c r="O500"/>
      <c r="AD500"/>
      <c r="AE500"/>
    </row>
    <row r="501" spans="14:31" x14ac:dyDescent="0.3">
      <c r="N501"/>
      <c r="O501"/>
      <c r="AD501"/>
      <c r="AE501"/>
    </row>
    <row r="502" spans="14:31" x14ac:dyDescent="0.3">
      <c r="N502"/>
      <c r="O502"/>
      <c r="AD502"/>
      <c r="AE502"/>
    </row>
    <row r="503" spans="14:31" x14ac:dyDescent="0.3">
      <c r="N503"/>
      <c r="O503"/>
      <c r="AD503"/>
      <c r="AE503"/>
    </row>
    <row r="504" spans="14:31" x14ac:dyDescent="0.3">
      <c r="N504"/>
      <c r="O504"/>
      <c r="AD504"/>
      <c r="AE504"/>
    </row>
    <row r="505" spans="14:31" x14ac:dyDescent="0.3">
      <c r="N505"/>
      <c r="O505"/>
      <c r="AD505"/>
      <c r="AE505"/>
    </row>
    <row r="506" spans="14:31" x14ac:dyDescent="0.3">
      <c r="N506"/>
      <c r="O506"/>
      <c r="AD506"/>
      <c r="AE506"/>
    </row>
    <row r="507" spans="14:31" x14ac:dyDescent="0.3">
      <c r="N507"/>
      <c r="O507"/>
      <c r="AD507"/>
      <c r="AE507"/>
    </row>
    <row r="508" spans="14:31" x14ac:dyDescent="0.3">
      <c r="N508"/>
      <c r="O508"/>
      <c r="AD508"/>
      <c r="AE508"/>
    </row>
    <row r="509" spans="14:31" x14ac:dyDescent="0.3">
      <c r="N509"/>
      <c r="O509"/>
      <c r="AD509"/>
      <c r="AE509"/>
    </row>
    <row r="510" spans="14:31" x14ac:dyDescent="0.3">
      <c r="N510"/>
      <c r="O510"/>
      <c r="AD510"/>
      <c r="AE510"/>
    </row>
    <row r="511" spans="14:31" x14ac:dyDescent="0.3">
      <c r="N511"/>
      <c r="O511"/>
      <c r="AD511"/>
      <c r="AE511"/>
    </row>
    <row r="512" spans="14:31" x14ac:dyDescent="0.3">
      <c r="N512"/>
      <c r="O512"/>
      <c r="AD512"/>
      <c r="AE512"/>
    </row>
    <row r="513" spans="14:31" x14ac:dyDescent="0.3">
      <c r="N513"/>
      <c r="O513"/>
      <c r="AD513"/>
      <c r="AE513"/>
    </row>
    <row r="514" spans="14:31" x14ac:dyDescent="0.3">
      <c r="N514"/>
      <c r="O514"/>
      <c r="AD514"/>
      <c r="AE514"/>
    </row>
    <row r="515" spans="14:31" x14ac:dyDescent="0.3">
      <c r="N515"/>
      <c r="O515"/>
      <c r="AD515"/>
      <c r="AE515"/>
    </row>
    <row r="516" spans="14:31" x14ac:dyDescent="0.3">
      <c r="N516"/>
      <c r="O516"/>
      <c r="AD516"/>
      <c r="AE516"/>
    </row>
    <row r="517" spans="14:31" x14ac:dyDescent="0.3">
      <c r="N517"/>
      <c r="O517"/>
      <c r="AD517"/>
      <c r="AE517"/>
    </row>
    <row r="518" spans="14:31" x14ac:dyDescent="0.3">
      <c r="N518"/>
      <c r="O518"/>
      <c r="AD518"/>
      <c r="AE518"/>
    </row>
    <row r="519" spans="14:31" x14ac:dyDescent="0.3">
      <c r="N519"/>
      <c r="O519"/>
      <c r="AD519"/>
      <c r="AE519"/>
    </row>
    <row r="520" spans="14:31" x14ac:dyDescent="0.3">
      <c r="N520"/>
      <c r="O520"/>
      <c r="AD520"/>
      <c r="AE520"/>
    </row>
    <row r="521" spans="14:31" x14ac:dyDescent="0.3">
      <c r="N521"/>
      <c r="O521"/>
      <c r="AD521"/>
      <c r="AE521"/>
    </row>
    <row r="522" spans="14:31" x14ac:dyDescent="0.3">
      <c r="N522"/>
      <c r="O522"/>
      <c r="AD522"/>
      <c r="AE522"/>
    </row>
    <row r="523" spans="14:31" x14ac:dyDescent="0.3">
      <c r="N523"/>
      <c r="O523"/>
      <c r="AD523"/>
      <c r="AE523"/>
    </row>
    <row r="524" spans="14:31" x14ac:dyDescent="0.3">
      <c r="N524"/>
      <c r="O524"/>
      <c r="AD524"/>
      <c r="AE524"/>
    </row>
    <row r="525" spans="14:31" x14ac:dyDescent="0.3">
      <c r="N525"/>
      <c r="O525"/>
      <c r="AD525"/>
      <c r="AE525"/>
    </row>
    <row r="526" spans="14:31" x14ac:dyDescent="0.3">
      <c r="N526"/>
      <c r="O526"/>
      <c r="AD526"/>
      <c r="AE526"/>
    </row>
    <row r="527" spans="14:31" x14ac:dyDescent="0.3">
      <c r="N527"/>
      <c r="O527"/>
      <c r="AD527"/>
      <c r="AE527"/>
    </row>
    <row r="528" spans="14:31" x14ac:dyDescent="0.3">
      <c r="N528"/>
      <c r="O528"/>
      <c r="AD528"/>
      <c r="AE528"/>
    </row>
    <row r="529" spans="14:31" x14ac:dyDescent="0.3">
      <c r="N529"/>
      <c r="O529"/>
      <c r="AD529"/>
      <c r="AE529"/>
    </row>
    <row r="530" spans="14:31" x14ac:dyDescent="0.3">
      <c r="N530"/>
      <c r="O530"/>
      <c r="AD530"/>
      <c r="AE530"/>
    </row>
    <row r="531" spans="14:31" x14ac:dyDescent="0.3">
      <c r="N531"/>
      <c r="O531"/>
      <c r="AD531"/>
      <c r="AE531"/>
    </row>
    <row r="532" spans="14:31" x14ac:dyDescent="0.3">
      <c r="N532"/>
      <c r="O532"/>
      <c r="AD532"/>
      <c r="AE532"/>
    </row>
    <row r="533" spans="14:31" x14ac:dyDescent="0.3">
      <c r="N533"/>
      <c r="O533"/>
      <c r="AD533"/>
      <c r="AE533"/>
    </row>
    <row r="534" spans="14:31" x14ac:dyDescent="0.3">
      <c r="N534"/>
      <c r="O534"/>
      <c r="AD534"/>
      <c r="AE534"/>
    </row>
    <row r="535" spans="14:31" x14ac:dyDescent="0.3">
      <c r="N535"/>
      <c r="O535"/>
      <c r="AD535"/>
      <c r="AE535"/>
    </row>
    <row r="536" spans="14:31" x14ac:dyDescent="0.3">
      <c r="N536"/>
      <c r="O536"/>
      <c r="AD536"/>
      <c r="AE536"/>
    </row>
    <row r="537" spans="14:31" x14ac:dyDescent="0.3">
      <c r="N537"/>
      <c r="O537"/>
      <c r="AD537"/>
      <c r="AE537"/>
    </row>
    <row r="538" spans="14:31" x14ac:dyDescent="0.3">
      <c r="N538"/>
      <c r="O538"/>
      <c r="AD538"/>
      <c r="AE538"/>
    </row>
    <row r="539" spans="14:31" x14ac:dyDescent="0.3">
      <c r="N539"/>
      <c r="O539"/>
      <c r="AD539"/>
      <c r="AE539"/>
    </row>
    <row r="540" spans="14:31" x14ac:dyDescent="0.3">
      <c r="N540"/>
      <c r="O540"/>
      <c r="AD540"/>
      <c r="AE540"/>
    </row>
    <row r="541" spans="14:31" x14ac:dyDescent="0.3">
      <c r="N541"/>
      <c r="O541"/>
      <c r="AD541"/>
      <c r="AE541"/>
    </row>
    <row r="542" spans="14:31" x14ac:dyDescent="0.3">
      <c r="N542"/>
      <c r="O542"/>
      <c r="AD542"/>
      <c r="AE542"/>
    </row>
    <row r="543" spans="14:31" x14ac:dyDescent="0.3">
      <c r="N543"/>
      <c r="O543"/>
      <c r="AD543"/>
      <c r="AE543"/>
    </row>
    <row r="544" spans="14:31" x14ac:dyDescent="0.3">
      <c r="N544"/>
      <c r="O544"/>
      <c r="AD544"/>
      <c r="AE544"/>
    </row>
    <row r="545" spans="14:31" x14ac:dyDescent="0.3">
      <c r="N545"/>
      <c r="O545"/>
      <c r="AD545"/>
      <c r="AE545"/>
    </row>
    <row r="546" spans="14:31" x14ac:dyDescent="0.3">
      <c r="N546"/>
      <c r="O546"/>
      <c r="AD546"/>
      <c r="AE546"/>
    </row>
    <row r="547" spans="14:31" x14ac:dyDescent="0.3">
      <c r="N547"/>
      <c r="O547"/>
      <c r="AD547"/>
      <c r="AE547"/>
    </row>
    <row r="548" spans="14:31" x14ac:dyDescent="0.3">
      <c r="N548"/>
      <c r="O548"/>
      <c r="AD548"/>
      <c r="AE548"/>
    </row>
    <row r="549" spans="14:31" x14ac:dyDescent="0.3">
      <c r="N549"/>
      <c r="O549"/>
      <c r="AD549"/>
      <c r="AE549"/>
    </row>
    <row r="550" spans="14:31" x14ac:dyDescent="0.3">
      <c r="N550"/>
      <c r="O550"/>
      <c r="AD550"/>
      <c r="AE550"/>
    </row>
    <row r="551" spans="14:31" x14ac:dyDescent="0.3">
      <c r="N551"/>
      <c r="O551"/>
      <c r="AD551"/>
      <c r="AE551"/>
    </row>
    <row r="552" spans="14:31" x14ac:dyDescent="0.3">
      <c r="N552"/>
      <c r="O552"/>
      <c r="AD552"/>
      <c r="AE552"/>
    </row>
    <row r="553" spans="14:31" x14ac:dyDescent="0.3">
      <c r="N553"/>
      <c r="O553"/>
      <c r="AD553"/>
      <c r="AE553"/>
    </row>
    <row r="554" spans="14:31" x14ac:dyDescent="0.3">
      <c r="N554"/>
      <c r="O554"/>
      <c r="AD554"/>
      <c r="AE554"/>
    </row>
    <row r="555" spans="14:31" x14ac:dyDescent="0.3">
      <c r="N555"/>
      <c r="O555"/>
      <c r="AD555"/>
      <c r="AE555"/>
    </row>
    <row r="556" spans="14:31" x14ac:dyDescent="0.3">
      <c r="N556"/>
      <c r="O556"/>
      <c r="AD556"/>
      <c r="AE556"/>
    </row>
    <row r="557" spans="14:31" x14ac:dyDescent="0.3">
      <c r="N557"/>
      <c r="O557"/>
      <c r="AD557"/>
      <c r="AE557"/>
    </row>
    <row r="558" spans="14:31" x14ac:dyDescent="0.3">
      <c r="N558"/>
      <c r="O558"/>
      <c r="AD558"/>
      <c r="AE558"/>
    </row>
    <row r="559" spans="14:31" x14ac:dyDescent="0.3">
      <c r="N559"/>
      <c r="O559"/>
      <c r="AD559"/>
      <c r="AE559"/>
    </row>
    <row r="560" spans="14:31" x14ac:dyDescent="0.3">
      <c r="N560"/>
      <c r="O560"/>
      <c r="AD560"/>
      <c r="AE560"/>
    </row>
    <row r="561" spans="14:31" x14ac:dyDescent="0.3">
      <c r="N561"/>
      <c r="O561"/>
      <c r="AD561"/>
      <c r="AE561"/>
    </row>
    <row r="562" spans="14:31" x14ac:dyDescent="0.3">
      <c r="N562"/>
      <c r="O562"/>
      <c r="AD562"/>
      <c r="AE562"/>
    </row>
    <row r="563" spans="14:31" x14ac:dyDescent="0.3">
      <c r="N563"/>
      <c r="O563"/>
      <c r="AD563"/>
      <c r="AE563"/>
    </row>
    <row r="564" spans="14:31" x14ac:dyDescent="0.3">
      <c r="N564"/>
      <c r="O564"/>
      <c r="AD564"/>
      <c r="AE564"/>
    </row>
    <row r="565" spans="14:31" x14ac:dyDescent="0.3">
      <c r="N565"/>
      <c r="O565"/>
      <c r="AD565"/>
      <c r="AE565"/>
    </row>
    <row r="566" spans="14:31" x14ac:dyDescent="0.3">
      <c r="N566"/>
      <c r="O566"/>
      <c r="AD566"/>
      <c r="AE566"/>
    </row>
    <row r="567" spans="14:31" x14ac:dyDescent="0.3">
      <c r="N567"/>
      <c r="O567"/>
      <c r="AD567"/>
      <c r="AE567"/>
    </row>
    <row r="568" spans="14:31" x14ac:dyDescent="0.3">
      <c r="N568"/>
      <c r="O568"/>
      <c r="AD568"/>
      <c r="AE568"/>
    </row>
    <row r="569" spans="14:31" x14ac:dyDescent="0.3">
      <c r="N569"/>
      <c r="O569"/>
      <c r="AD569"/>
      <c r="AE569"/>
    </row>
    <row r="570" spans="14:31" x14ac:dyDescent="0.3">
      <c r="N570"/>
      <c r="O570"/>
      <c r="AD570"/>
      <c r="AE570"/>
    </row>
    <row r="571" spans="14:31" x14ac:dyDescent="0.3">
      <c r="N571"/>
      <c r="O571"/>
      <c r="AD571"/>
      <c r="AE571"/>
    </row>
    <row r="572" spans="14:31" x14ac:dyDescent="0.3">
      <c r="N572"/>
      <c r="O572"/>
      <c r="AD572"/>
      <c r="AE572"/>
    </row>
    <row r="573" spans="14:31" x14ac:dyDescent="0.3">
      <c r="N573"/>
      <c r="O573"/>
      <c r="AD573"/>
      <c r="AE573"/>
    </row>
    <row r="574" spans="14:31" x14ac:dyDescent="0.3">
      <c r="N574"/>
      <c r="O574"/>
      <c r="AD574"/>
      <c r="AE574"/>
    </row>
    <row r="575" spans="14:31" x14ac:dyDescent="0.3">
      <c r="N575"/>
      <c r="O575"/>
      <c r="AD575"/>
      <c r="AE575"/>
    </row>
    <row r="576" spans="14:31" x14ac:dyDescent="0.3">
      <c r="N576"/>
      <c r="O576"/>
      <c r="AD576"/>
      <c r="AE576"/>
    </row>
    <row r="577" spans="14:31" x14ac:dyDescent="0.3">
      <c r="N577"/>
      <c r="O577"/>
      <c r="AD577"/>
      <c r="AE577"/>
    </row>
    <row r="578" spans="14:31" x14ac:dyDescent="0.3">
      <c r="N578"/>
      <c r="O578"/>
      <c r="AD578"/>
      <c r="AE578"/>
    </row>
    <row r="579" spans="14:31" x14ac:dyDescent="0.3">
      <c r="N579"/>
      <c r="O579"/>
      <c r="AD579"/>
      <c r="AE579"/>
    </row>
    <row r="580" spans="14:31" x14ac:dyDescent="0.3">
      <c r="N580"/>
      <c r="O580"/>
      <c r="AD580"/>
      <c r="AE580"/>
    </row>
    <row r="581" spans="14:31" x14ac:dyDescent="0.3">
      <c r="N581"/>
      <c r="O581"/>
      <c r="AD581"/>
      <c r="AE581"/>
    </row>
    <row r="582" spans="14:31" x14ac:dyDescent="0.3">
      <c r="N582"/>
      <c r="O582"/>
      <c r="AD582"/>
      <c r="AE582"/>
    </row>
    <row r="583" spans="14:31" x14ac:dyDescent="0.3">
      <c r="N583"/>
      <c r="O583"/>
      <c r="AD583"/>
      <c r="AE583"/>
    </row>
    <row r="584" spans="14:31" x14ac:dyDescent="0.3">
      <c r="N584"/>
      <c r="O584"/>
      <c r="AD584"/>
      <c r="AE584"/>
    </row>
    <row r="585" spans="14:31" x14ac:dyDescent="0.3">
      <c r="N585"/>
      <c r="O585"/>
      <c r="AD585"/>
      <c r="AE585"/>
    </row>
    <row r="586" spans="14:31" x14ac:dyDescent="0.3">
      <c r="N586"/>
      <c r="O586"/>
      <c r="AD586"/>
      <c r="AE586"/>
    </row>
    <row r="587" spans="14:31" x14ac:dyDescent="0.3">
      <c r="N587"/>
      <c r="O587"/>
      <c r="AD587"/>
      <c r="AE587"/>
    </row>
    <row r="588" spans="14:31" x14ac:dyDescent="0.3">
      <c r="N588"/>
      <c r="O588"/>
      <c r="AD588"/>
      <c r="AE588"/>
    </row>
    <row r="589" spans="14:31" x14ac:dyDescent="0.3">
      <c r="N589"/>
      <c r="O589"/>
      <c r="AD589"/>
      <c r="AE589"/>
    </row>
    <row r="590" spans="14:31" x14ac:dyDescent="0.3">
      <c r="N590"/>
      <c r="O590"/>
      <c r="AD590"/>
      <c r="AE590"/>
    </row>
    <row r="591" spans="14:31" x14ac:dyDescent="0.3">
      <c r="N591"/>
      <c r="O591"/>
      <c r="AD591"/>
      <c r="AE591"/>
    </row>
    <row r="592" spans="14:31" x14ac:dyDescent="0.3">
      <c r="N592"/>
      <c r="O592"/>
      <c r="AD592"/>
      <c r="AE592"/>
    </row>
    <row r="593" spans="14:31" x14ac:dyDescent="0.3">
      <c r="N593"/>
      <c r="O593"/>
      <c r="AD593"/>
      <c r="AE593"/>
    </row>
    <row r="594" spans="14:31" x14ac:dyDescent="0.3">
      <c r="N594"/>
      <c r="O594"/>
      <c r="AD594"/>
      <c r="AE594"/>
    </row>
    <row r="595" spans="14:31" x14ac:dyDescent="0.3">
      <c r="N595"/>
      <c r="O595"/>
      <c r="AD595"/>
      <c r="AE595"/>
    </row>
    <row r="596" spans="14:31" x14ac:dyDescent="0.3">
      <c r="N596"/>
      <c r="O596"/>
      <c r="AD596"/>
      <c r="AE596"/>
    </row>
    <row r="597" spans="14:31" x14ac:dyDescent="0.3">
      <c r="N597"/>
      <c r="O597"/>
      <c r="AD597"/>
      <c r="AE597"/>
    </row>
    <row r="598" spans="14:31" x14ac:dyDescent="0.3">
      <c r="N598"/>
      <c r="O598"/>
      <c r="AD598"/>
      <c r="AE598"/>
    </row>
    <row r="599" spans="14:31" x14ac:dyDescent="0.3">
      <c r="N599"/>
      <c r="O599"/>
      <c r="AD599"/>
      <c r="AE599"/>
    </row>
    <row r="600" spans="14:31" x14ac:dyDescent="0.3">
      <c r="N600"/>
      <c r="O600"/>
      <c r="AD600"/>
      <c r="AE600"/>
    </row>
    <row r="601" spans="14:31" x14ac:dyDescent="0.3">
      <c r="N601"/>
      <c r="O601"/>
      <c r="AD601"/>
      <c r="AE601"/>
    </row>
    <row r="602" spans="14:31" x14ac:dyDescent="0.3">
      <c r="N602"/>
      <c r="O602"/>
      <c r="AD602"/>
      <c r="AE602"/>
    </row>
    <row r="603" spans="14:31" x14ac:dyDescent="0.3">
      <c r="N603"/>
      <c r="O603"/>
      <c r="AD603"/>
      <c r="AE603"/>
    </row>
    <row r="604" spans="14:31" x14ac:dyDescent="0.3">
      <c r="N604"/>
      <c r="O604"/>
      <c r="AD604"/>
      <c r="AE604"/>
    </row>
    <row r="605" spans="14:31" x14ac:dyDescent="0.3">
      <c r="N605"/>
      <c r="O605"/>
      <c r="AD605"/>
      <c r="AE605"/>
    </row>
    <row r="606" spans="14:31" x14ac:dyDescent="0.3">
      <c r="N606"/>
      <c r="O606"/>
      <c r="AD606"/>
      <c r="AE606"/>
    </row>
    <row r="607" spans="14:31" x14ac:dyDescent="0.3">
      <c r="N607"/>
      <c r="O607"/>
      <c r="AD607"/>
      <c r="AE607"/>
    </row>
    <row r="608" spans="14:31" x14ac:dyDescent="0.3">
      <c r="N608"/>
      <c r="O608"/>
      <c r="AD608"/>
      <c r="AE608"/>
    </row>
    <row r="609" spans="14:31" x14ac:dyDescent="0.3">
      <c r="N609"/>
      <c r="O609"/>
      <c r="AD609"/>
      <c r="AE609"/>
    </row>
    <row r="610" spans="14:31" x14ac:dyDescent="0.3">
      <c r="N610"/>
      <c r="O610"/>
      <c r="AD610"/>
      <c r="AE610"/>
    </row>
    <row r="611" spans="14:31" x14ac:dyDescent="0.3">
      <c r="N611"/>
      <c r="O611"/>
      <c r="AD611"/>
      <c r="AE611"/>
    </row>
    <row r="612" spans="14:31" x14ac:dyDescent="0.3">
      <c r="N612"/>
      <c r="O612"/>
      <c r="AD612"/>
      <c r="AE612"/>
    </row>
    <row r="613" spans="14:31" x14ac:dyDescent="0.3">
      <c r="N613"/>
      <c r="O613"/>
      <c r="AD613"/>
      <c r="AE613"/>
    </row>
    <row r="614" spans="14:31" x14ac:dyDescent="0.3">
      <c r="N614"/>
      <c r="O614"/>
      <c r="AD614"/>
      <c r="AE614"/>
    </row>
    <row r="615" spans="14:31" x14ac:dyDescent="0.3">
      <c r="N615"/>
      <c r="O615"/>
      <c r="AD615"/>
      <c r="AE615"/>
    </row>
    <row r="616" spans="14:31" x14ac:dyDescent="0.3">
      <c r="N616"/>
      <c r="O616"/>
      <c r="AD616"/>
      <c r="AE616"/>
    </row>
    <row r="617" spans="14:31" x14ac:dyDescent="0.3">
      <c r="N617"/>
      <c r="O617"/>
      <c r="AD617"/>
      <c r="AE617"/>
    </row>
    <row r="618" spans="14:31" x14ac:dyDescent="0.3">
      <c r="N618"/>
      <c r="O618"/>
      <c r="AD618"/>
      <c r="AE618"/>
    </row>
    <row r="619" spans="14:31" x14ac:dyDescent="0.3">
      <c r="N619"/>
      <c r="O619"/>
      <c r="AD619"/>
      <c r="AE619"/>
    </row>
    <row r="620" spans="14:31" x14ac:dyDescent="0.3">
      <c r="N620"/>
      <c r="O620"/>
      <c r="AD620"/>
      <c r="AE620"/>
    </row>
    <row r="621" spans="14:31" x14ac:dyDescent="0.3">
      <c r="N621"/>
      <c r="O621"/>
      <c r="AD621"/>
      <c r="AE621"/>
    </row>
    <row r="622" spans="14:31" x14ac:dyDescent="0.3">
      <c r="N622"/>
      <c r="O622"/>
      <c r="AD622"/>
      <c r="AE622"/>
    </row>
    <row r="623" spans="14:31" x14ac:dyDescent="0.3">
      <c r="N623"/>
      <c r="O623"/>
      <c r="AD623"/>
      <c r="AE623"/>
    </row>
    <row r="624" spans="14:31" x14ac:dyDescent="0.3">
      <c r="N624"/>
      <c r="O624"/>
      <c r="AD624"/>
      <c r="AE624"/>
    </row>
    <row r="625" spans="14:31" x14ac:dyDescent="0.3">
      <c r="N625"/>
      <c r="O625"/>
      <c r="AD625"/>
      <c r="AE625"/>
    </row>
    <row r="626" spans="14:31" x14ac:dyDescent="0.3">
      <c r="N626"/>
      <c r="O626"/>
      <c r="AD626"/>
      <c r="AE626"/>
    </row>
    <row r="627" spans="14:31" x14ac:dyDescent="0.3">
      <c r="N627"/>
      <c r="O627"/>
      <c r="AD627"/>
      <c r="AE627"/>
    </row>
    <row r="628" spans="14:31" x14ac:dyDescent="0.3">
      <c r="N628"/>
      <c r="O628"/>
      <c r="AD628"/>
      <c r="AE628"/>
    </row>
    <row r="629" spans="14:31" x14ac:dyDescent="0.3">
      <c r="N629"/>
      <c r="O629"/>
      <c r="AD629"/>
      <c r="AE629"/>
    </row>
    <row r="630" spans="14:31" x14ac:dyDescent="0.3">
      <c r="N630"/>
      <c r="O630"/>
      <c r="AD630"/>
      <c r="AE630"/>
    </row>
    <row r="631" spans="14:31" x14ac:dyDescent="0.3">
      <c r="N631"/>
      <c r="O631"/>
      <c r="AD631"/>
      <c r="AE631"/>
    </row>
    <row r="632" spans="14:31" x14ac:dyDescent="0.3">
      <c r="N632"/>
      <c r="O632"/>
      <c r="AD632"/>
      <c r="AE632"/>
    </row>
    <row r="633" spans="14:31" x14ac:dyDescent="0.3">
      <c r="N633"/>
      <c r="O633"/>
      <c r="AD633"/>
      <c r="AE633"/>
    </row>
    <row r="634" spans="14:31" x14ac:dyDescent="0.3">
      <c r="N634"/>
      <c r="O634"/>
      <c r="AD634"/>
      <c r="AE634"/>
    </row>
    <row r="635" spans="14:31" x14ac:dyDescent="0.3">
      <c r="N635"/>
      <c r="O635"/>
      <c r="AD635"/>
      <c r="AE635"/>
    </row>
    <row r="636" spans="14:31" x14ac:dyDescent="0.3">
      <c r="N636"/>
      <c r="O636"/>
      <c r="AD636"/>
      <c r="AE636"/>
    </row>
    <row r="637" spans="14:31" x14ac:dyDescent="0.3">
      <c r="N637"/>
      <c r="O637"/>
      <c r="AD637"/>
      <c r="AE637"/>
    </row>
    <row r="638" spans="14:31" x14ac:dyDescent="0.3">
      <c r="N638"/>
      <c r="O638"/>
      <c r="AD638"/>
      <c r="AE638"/>
    </row>
    <row r="639" spans="14:31" x14ac:dyDescent="0.3">
      <c r="N639"/>
      <c r="O639"/>
      <c r="AD639"/>
      <c r="AE639"/>
    </row>
    <row r="640" spans="14:31" x14ac:dyDescent="0.3">
      <c r="N640"/>
      <c r="O640"/>
      <c r="AD640"/>
      <c r="AE640"/>
    </row>
    <row r="641" spans="14:31" x14ac:dyDescent="0.3">
      <c r="N641"/>
      <c r="O641"/>
      <c r="AD641"/>
      <c r="AE641"/>
    </row>
    <row r="642" spans="14:31" x14ac:dyDescent="0.3">
      <c r="N642"/>
      <c r="O642"/>
      <c r="AD642"/>
      <c r="AE642"/>
    </row>
    <row r="643" spans="14:31" x14ac:dyDescent="0.3">
      <c r="N643"/>
      <c r="O643"/>
      <c r="AD643"/>
      <c r="AE643"/>
    </row>
    <row r="644" spans="14:31" x14ac:dyDescent="0.3">
      <c r="N644"/>
      <c r="O644"/>
      <c r="AD644"/>
      <c r="AE644"/>
    </row>
    <row r="645" spans="14:31" x14ac:dyDescent="0.3">
      <c r="N645"/>
      <c r="O645"/>
      <c r="AD645"/>
      <c r="AE645"/>
    </row>
    <row r="646" spans="14:31" x14ac:dyDescent="0.3">
      <c r="N646"/>
      <c r="O646"/>
      <c r="AD646"/>
      <c r="AE646"/>
    </row>
    <row r="647" spans="14:31" x14ac:dyDescent="0.3">
      <c r="N647"/>
      <c r="O647"/>
      <c r="AD647"/>
      <c r="AE647"/>
    </row>
    <row r="648" spans="14:31" x14ac:dyDescent="0.3">
      <c r="N648"/>
      <c r="O648"/>
      <c r="AD648"/>
      <c r="AE648"/>
    </row>
    <row r="649" spans="14:31" x14ac:dyDescent="0.3">
      <c r="N649"/>
      <c r="O649"/>
      <c r="AD649"/>
      <c r="AE649"/>
    </row>
    <row r="650" spans="14:31" x14ac:dyDescent="0.3">
      <c r="N650"/>
      <c r="O650"/>
      <c r="AD650"/>
      <c r="AE650"/>
    </row>
    <row r="651" spans="14:31" x14ac:dyDescent="0.3">
      <c r="N651"/>
      <c r="O651"/>
      <c r="AD651"/>
      <c r="AE651"/>
    </row>
    <row r="652" spans="14:31" x14ac:dyDescent="0.3">
      <c r="N652"/>
      <c r="O652"/>
      <c r="AD652"/>
      <c r="AE652"/>
    </row>
    <row r="653" spans="14:31" x14ac:dyDescent="0.3">
      <c r="N653"/>
      <c r="O653"/>
      <c r="AD653"/>
      <c r="AE653"/>
    </row>
    <row r="654" spans="14:31" x14ac:dyDescent="0.3">
      <c r="N654"/>
      <c r="O654"/>
      <c r="AD654"/>
      <c r="AE654"/>
    </row>
    <row r="655" spans="14:31" x14ac:dyDescent="0.3">
      <c r="N655"/>
      <c r="O655"/>
      <c r="AD655"/>
      <c r="AE655"/>
    </row>
    <row r="656" spans="14:31" x14ac:dyDescent="0.3">
      <c r="N656"/>
      <c r="O656"/>
      <c r="AD656"/>
      <c r="AE656"/>
    </row>
    <row r="657" spans="14:31" x14ac:dyDescent="0.3">
      <c r="N657"/>
      <c r="O657"/>
      <c r="AD657"/>
      <c r="AE657"/>
    </row>
    <row r="658" spans="14:31" x14ac:dyDescent="0.3">
      <c r="N658"/>
      <c r="O658"/>
      <c r="AD658"/>
      <c r="AE658"/>
    </row>
    <row r="659" spans="14:31" x14ac:dyDescent="0.3">
      <c r="N659"/>
      <c r="O659"/>
      <c r="AD659"/>
      <c r="AE659"/>
    </row>
    <row r="660" spans="14:31" x14ac:dyDescent="0.3">
      <c r="N660"/>
      <c r="O660"/>
      <c r="AD660"/>
      <c r="AE660"/>
    </row>
    <row r="661" spans="14:31" x14ac:dyDescent="0.3">
      <c r="N661"/>
      <c r="O661"/>
      <c r="AD661"/>
      <c r="AE661"/>
    </row>
    <row r="662" spans="14:31" x14ac:dyDescent="0.3">
      <c r="N662"/>
      <c r="O662"/>
      <c r="AD662"/>
      <c r="AE662"/>
    </row>
    <row r="663" spans="14:31" x14ac:dyDescent="0.3">
      <c r="N663"/>
      <c r="O663"/>
      <c r="AD663"/>
      <c r="AE663"/>
    </row>
    <row r="664" spans="14:31" x14ac:dyDescent="0.3">
      <c r="N664"/>
      <c r="O664"/>
      <c r="AD664"/>
      <c r="AE664"/>
    </row>
    <row r="665" spans="14:31" x14ac:dyDescent="0.3">
      <c r="N665"/>
      <c r="O665"/>
      <c r="AD665"/>
      <c r="AE665"/>
    </row>
    <row r="666" spans="14:31" x14ac:dyDescent="0.3">
      <c r="N666"/>
      <c r="O666"/>
      <c r="AD666"/>
      <c r="AE666"/>
    </row>
    <row r="667" spans="14:31" x14ac:dyDescent="0.3">
      <c r="N667"/>
      <c r="O667"/>
      <c r="AD667"/>
      <c r="AE667"/>
    </row>
    <row r="668" spans="14:31" x14ac:dyDescent="0.3">
      <c r="N668"/>
      <c r="O668"/>
      <c r="AD668"/>
      <c r="AE668"/>
    </row>
    <row r="669" spans="14:31" x14ac:dyDescent="0.3">
      <c r="N669"/>
      <c r="O669"/>
      <c r="AD669"/>
      <c r="AE669"/>
    </row>
    <row r="670" spans="14:31" x14ac:dyDescent="0.3">
      <c r="N670"/>
      <c r="O670"/>
      <c r="AD670"/>
      <c r="AE670"/>
    </row>
    <row r="671" spans="14:31" x14ac:dyDescent="0.3">
      <c r="N671"/>
      <c r="O671"/>
      <c r="AD671"/>
      <c r="AE671"/>
    </row>
    <row r="672" spans="14:31" x14ac:dyDescent="0.3">
      <c r="N672"/>
      <c r="O672"/>
      <c r="AD672"/>
      <c r="AE672"/>
    </row>
    <row r="673" spans="14:31" x14ac:dyDescent="0.3">
      <c r="N673"/>
      <c r="O673"/>
      <c r="AD673"/>
      <c r="AE673"/>
    </row>
    <row r="674" spans="14:31" x14ac:dyDescent="0.3">
      <c r="N674"/>
      <c r="O674"/>
      <c r="AD674"/>
      <c r="AE674"/>
    </row>
    <row r="675" spans="14:31" x14ac:dyDescent="0.3">
      <c r="N675"/>
      <c r="O675"/>
      <c r="AD675"/>
      <c r="AE675"/>
    </row>
    <row r="676" spans="14:31" x14ac:dyDescent="0.3">
      <c r="N676"/>
      <c r="O676"/>
      <c r="AD676"/>
      <c r="AE676"/>
    </row>
    <row r="677" spans="14:31" x14ac:dyDescent="0.3">
      <c r="N677"/>
      <c r="O677"/>
      <c r="AD677"/>
      <c r="AE677"/>
    </row>
    <row r="678" spans="14:31" x14ac:dyDescent="0.3">
      <c r="N678"/>
      <c r="O678"/>
      <c r="AD678"/>
      <c r="AE678"/>
    </row>
    <row r="679" spans="14:31" x14ac:dyDescent="0.3">
      <c r="N679"/>
      <c r="O679"/>
      <c r="AD679"/>
      <c r="AE679"/>
    </row>
    <row r="680" spans="14:31" x14ac:dyDescent="0.3">
      <c r="N680"/>
      <c r="O680"/>
      <c r="AD680"/>
      <c r="AE680"/>
    </row>
    <row r="681" spans="14:31" x14ac:dyDescent="0.3">
      <c r="N681"/>
      <c r="O681"/>
      <c r="AD681"/>
      <c r="AE681"/>
    </row>
    <row r="682" spans="14:31" x14ac:dyDescent="0.3">
      <c r="N682"/>
      <c r="O682"/>
      <c r="AD682"/>
      <c r="AE682"/>
    </row>
    <row r="683" spans="14:31" x14ac:dyDescent="0.3">
      <c r="N683"/>
      <c r="O683"/>
      <c r="AD683"/>
      <c r="AE683"/>
    </row>
    <row r="684" spans="14:31" x14ac:dyDescent="0.3">
      <c r="N684"/>
      <c r="O684"/>
      <c r="AD684"/>
      <c r="AE684"/>
    </row>
    <row r="685" spans="14:31" x14ac:dyDescent="0.3">
      <c r="N685"/>
      <c r="O685"/>
      <c r="AD685"/>
      <c r="AE685"/>
    </row>
    <row r="686" spans="14:31" x14ac:dyDescent="0.3">
      <c r="N686"/>
      <c r="O686"/>
      <c r="AD686"/>
      <c r="AE686"/>
    </row>
    <row r="687" spans="14:31" x14ac:dyDescent="0.3">
      <c r="N687"/>
      <c r="O687"/>
      <c r="AD687"/>
      <c r="AE687"/>
    </row>
    <row r="688" spans="14:31" x14ac:dyDescent="0.3">
      <c r="N688"/>
      <c r="O688"/>
      <c r="AD688"/>
      <c r="AE688"/>
    </row>
    <row r="689" spans="14:31" x14ac:dyDescent="0.3">
      <c r="N689"/>
      <c r="O689"/>
      <c r="AD689"/>
      <c r="AE689"/>
    </row>
    <row r="690" spans="14:31" x14ac:dyDescent="0.3">
      <c r="N690"/>
      <c r="O690"/>
      <c r="AD690"/>
      <c r="AE690"/>
    </row>
    <row r="691" spans="14:31" x14ac:dyDescent="0.3">
      <c r="N691"/>
      <c r="O691"/>
      <c r="AD691"/>
      <c r="AE691"/>
    </row>
    <row r="692" spans="14:31" x14ac:dyDescent="0.3">
      <c r="N692"/>
      <c r="O692"/>
      <c r="AD692"/>
      <c r="AE692"/>
    </row>
    <row r="693" spans="14:31" x14ac:dyDescent="0.3">
      <c r="N693"/>
      <c r="O693"/>
      <c r="AD693"/>
      <c r="AE693"/>
    </row>
    <row r="694" spans="14:31" x14ac:dyDescent="0.3">
      <c r="N694"/>
      <c r="O694"/>
      <c r="AD694"/>
      <c r="AE694"/>
    </row>
    <row r="695" spans="14:31" x14ac:dyDescent="0.3">
      <c r="N695"/>
      <c r="O695"/>
      <c r="AD695"/>
      <c r="AE695"/>
    </row>
    <row r="696" spans="14:31" x14ac:dyDescent="0.3">
      <c r="N696"/>
      <c r="O696"/>
      <c r="AD696"/>
      <c r="AE696"/>
    </row>
    <row r="697" spans="14:31" x14ac:dyDescent="0.3">
      <c r="N697"/>
      <c r="O697"/>
      <c r="AD697"/>
      <c r="AE697"/>
    </row>
    <row r="698" spans="14:31" x14ac:dyDescent="0.3">
      <c r="N698"/>
      <c r="O698"/>
      <c r="AD698"/>
      <c r="AE698"/>
    </row>
    <row r="699" spans="14:31" x14ac:dyDescent="0.3">
      <c r="N699"/>
      <c r="O699"/>
      <c r="AD699"/>
      <c r="AE699"/>
    </row>
    <row r="700" spans="14:31" x14ac:dyDescent="0.3">
      <c r="N700"/>
      <c r="O700"/>
      <c r="AD700"/>
      <c r="AE700"/>
    </row>
    <row r="701" spans="14:31" x14ac:dyDescent="0.3">
      <c r="N701"/>
      <c r="O701"/>
      <c r="AD701"/>
      <c r="AE701"/>
    </row>
    <row r="702" spans="14:31" x14ac:dyDescent="0.3">
      <c r="N702"/>
      <c r="O702"/>
      <c r="AD702"/>
      <c r="AE702"/>
    </row>
    <row r="703" spans="14:31" x14ac:dyDescent="0.3">
      <c r="N703"/>
      <c r="O703"/>
      <c r="AD703"/>
      <c r="AE703"/>
    </row>
    <row r="704" spans="14:31" x14ac:dyDescent="0.3">
      <c r="N704"/>
      <c r="O704"/>
      <c r="AD704"/>
      <c r="AE704"/>
    </row>
    <row r="705" spans="14:31" x14ac:dyDescent="0.3">
      <c r="N705"/>
      <c r="O705"/>
      <c r="AD705"/>
      <c r="AE705"/>
    </row>
    <row r="706" spans="14:31" x14ac:dyDescent="0.3">
      <c r="N706"/>
      <c r="O706"/>
      <c r="AD706"/>
      <c r="AE706"/>
    </row>
    <row r="707" spans="14:31" x14ac:dyDescent="0.3">
      <c r="N707"/>
      <c r="O707"/>
      <c r="AD707"/>
      <c r="AE707"/>
    </row>
    <row r="708" spans="14:31" x14ac:dyDescent="0.3">
      <c r="N708"/>
      <c r="O708"/>
      <c r="AD708"/>
      <c r="AE708"/>
    </row>
    <row r="709" spans="14:31" x14ac:dyDescent="0.3">
      <c r="N709"/>
      <c r="O709"/>
      <c r="AD709"/>
      <c r="AE709"/>
    </row>
    <row r="710" spans="14:31" x14ac:dyDescent="0.3">
      <c r="N710"/>
      <c r="O710"/>
      <c r="AD710"/>
      <c r="AE710"/>
    </row>
    <row r="711" spans="14:31" x14ac:dyDescent="0.3">
      <c r="N711"/>
      <c r="O711"/>
      <c r="AD711"/>
      <c r="AE711"/>
    </row>
    <row r="712" spans="14:31" x14ac:dyDescent="0.3">
      <c r="N712"/>
      <c r="O712"/>
      <c r="AD712"/>
      <c r="AE712"/>
    </row>
    <row r="713" spans="14:31" x14ac:dyDescent="0.3">
      <c r="N713"/>
      <c r="O713"/>
      <c r="AD713"/>
      <c r="AE713"/>
    </row>
    <row r="714" spans="14:31" x14ac:dyDescent="0.3">
      <c r="N714"/>
      <c r="O714"/>
      <c r="AD714"/>
      <c r="AE714"/>
    </row>
    <row r="715" spans="14:31" x14ac:dyDescent="0.3">
      <c r="N715"/>
      <c r="O715"/>
      <c r="AD715"/>
      <c r="AE715"/>
    </row>
    <row r="716" spans="14:31" x14ac:dyDescent="0.3">
      <c r="N716"/>
      <c r="O716"/>
      <c r="AD716"/>
      <c r="AE716"/>
    </row>
    <row r="717" spans="14:31" x14ac:dyDescent="0.3">
      <c r="N717"/>
      <c r="O717"/>
      <c r="AD717"/>
      <c r="AE717"/>
    </row>
    <row r="718" spans="14:31" x14ac:dyDescent="0.3">
      <c r="N718"/>
      <c r="O718"/>
      <c r="AD718"/>
      <c r="AE718"/>
    </row>
    <row r="719" spans="14:31" x14ac:dyDescent="0.3">
      <c r="N719"/>
      <c r="O719"/>
      <c r="AD719"/>
      <c r="AE719"/>
    </row>
    <row r="720" spans="14:31" x14ac:dyDescent="0.3">
      <c r="N720"/>
      <c r="O720"/>
      <c r="AD720"/>
      <c r="AE720"/>
    </row>
    <row r="721" spans="14:31" x14ac:dyDescent="0.3">
      <c r="N721"/>
      <c r="O721"/>
      <c r="AD721"/>
      <c r="AE721"/>
    </row>
    <row r="722" spans="14:31" x14ac:dyDescent="0.3">
      <c r="N722"/>
      <c r="O722"/>
      <c r="AD722"/>
      <c r="AE722"/>
    </row>
    <row r="723" spans="14:31" x14ac:dyDescent="0.3">
      <c r="N723"/>
      <c r="O723"/>
      <c r="AD723"/>
      <c r="AE723"/>
    </row>
    <row r="724" spans="14:31" x14ac:dyDescent="0.3">
      <c r="N724"/>
      <c r="O724"/>
      <c r="AD724"/>
      <c r="AE724"/>
    </row>
    <row r="725" spans="14:31" x14ac:dyDescent="0.3">
      <c r="N725"/>
      <c r="O725"/>
      <c r="AD725"/>
      <c r="AE725"/>
    </row>
    <row r="726" spans="14:31" x14ac:dyDescent="0.3">
      <c r="N726"/>
      <c r="O726"/>
      <c r="AD726"/>
      <c r="AE726"/>
    </row>
    <row r="727" spans="14:31" x14ac:dyDescent="0.3">
      <c r="N727"/>
      <c r="O727"/>
      <c r="AD727"/>
      <c r="AE727"/>
    </row>
    <row r="728" spans="14:31" x14ac:dyDescent="0.3">
      <c r="N728"/>
      <c r="O728"/>
      <c r="AD728"/>
      <c r="AE728"/>
    </row>
    <row r="729" spans="14:31" x14ac:dyDescent="0.3">
      <c r="N729"/>
      <c r="O729"/>
      <c r="AD729"/>
      <c r="AE729"/>
    </row>
    <row r="730" spans="14:31" x14ac:dyDescent="0.3">
      <c r="N730"/>
      <c r="O730"/>
      <c r="AD730"/>
      <c r="AE730"/>
    </row>
    <row r="731" spans="14:31" x14ac:dyDescent="0.3">
      <c r="N731"/>
      <c r="O731"/>
      <c r="AD731"/>
      <c r="AE731"/>
    </row>
    <row r="732" spans="14:31" x14ac:dyDescent="0.3">
      <c r="N732"/>
      <c r="O732"/>
      <c r="AD732"/>
      <c r="AE732"/>
    </row>
    <row r="733" spans="14:31" x14ac:dyDescent="0.3">
      <c r="N733"/>
      <c r="O733"/>
      <c r="AD733"/>
      <c r="AE733"/>
    </row>
    <row r="734" spans="14:31" x14ac:dyDescent="0.3">
      <c r="N734"/>
      <c r="O734"/>
      <c r="AD734"/>
      <c r="AE734"/>
    </row>
    <row r="735" spans="14:31" x14ac:dyDescent="0.3">
      <c r="N735"/>
      <c r="O735"/>
      <c r="AD735"/>
      <c r="AE735"/>
    </row>
    <row r="736" spans="14:31" x14ac:dyDescent="0.3">
      <c r="N736"/>
      <c r="O736"/>
      <c r="AD736"/>
      <c r="AE736"/>
    </row>
    <row r="737" spans="14:31" x14ac:dyDescent="0.3">
      <c r="N737"/>
      <c r="O737"/>
      <c r="AD737"/>
      <c r="AE737"/>
    </row>
    <row r="738" spans="14:31" x14ac:dyDescent="0.3">
      <c r="N738"/>
      <c r="O738"/>
      <c r="AD738"/>
      <c r="AE738"/>
    </row>
    <row r="739" spans="14:31" x14ac:dyDescent="0.3">
      <c r="N739"/>
      <c r="O739"/>
      <c r="AD739"/>
      <c r="AE739"/>
    </row>
    <row r="740" spans="14:31" x14ac:dyDescent="0.3">
      <c r="N740"/>
      <c r="O740"/>
      <c r="AD740"/>
      <c r="AE740"/>
    </row>
    <row r="741" spans="14:31" x14ac:dyDescent="0.3">
      <c r="N741"/>
      <c r="O741"/>
      <c r="AD741"/>
      <c r="AE741"/>
    </row>
    <row r="742" spans="14:31" x14ac:dyDescent="0.3">
      <c r="N742"/>
      <c r="O742"/>
      <c r="AD742"/>
      <c r="AE742"/>
    </row>
    <row r="743" spans="14:31" x14ac:dyDescent="0.3">
      <c r="N743"/>
      <c r="O743"/>
      <c r="AD743"/>
      <c r="AE743"/>
    </row>
    <row r="744" spans="14:31" x14ac:dyDescent="0.3">
      <c r="N744"/>
      <c r="O744"/>
      <c r="AD744"/>
      <c r="AE744"/>
    </row>
    <row r="745" spans="14:31" x14ac:dyDescent="0.3">
      <c r="N745"/>
      <c r="O745"/>
      <c r="AD745"/>
      <c r="AE745"/>
    </row>
    <row r="746" spans="14:31" x14ac:dyDescent="0.3">
      <c r="N746"/>
      <c r="O746"/>
      <c r="AD746"/>
      <c r="AE746"/>
    </row>
    <row r="747" spans="14:31" x14ac:dyDescent="0.3">
      <c r="N747"/>
      <c r="O747"/>
      <c r="AD747"/>
      <c r="AE747"/>
    </row>
    <row r="748" spans="14:31" x14ac:dyDescent="0.3">
      <c r="N748"/>
      <c r="O748"/>
      <c r="AD748"/>
      <c r="AE748"/>
    </row>
    <row r="749" spans="14:31" x14ac:dyDescent="0.3">
      <c r="N749"/>
      <c r="O749"/>
      <c r="AD749"/>
      <c r="AE749"/>
    </row>
    <row r="750" spans="14:31" x14ac:dyDescent="0.3">
      <c r="N750"/>
      <c r="O750"/>
      <c r="AD750"/>
      <c r="AE750"/>
    </row>
    <row r="751" spans="14:31" x14ac:dyDescent="0.3">
      <c r="N751"/>
      <c r="O751"/>
      <c r="AD751"/>
      <c r="AE751"/>
    </row>
    <row r="752" spans="14:31" x14ac:dyDescent="0.3">
      <c r="N752"/>
      <c r="O752"/>
      <c r="AD752"/>
      <c r="AE752"/>
    </row>
    <row r="753" spans="14:31" x14ac:dyDescent="0.3">
      <c r="N753"/>
      <c r="O753"/>
      <c r="AD753"/>
      <c r="AE753"/>
    </row>
    <row r="754" spans="14:31" x14ac:dyDescent="0.3">
      <c r="N754"/>
      <c r="O754"/>
      <c r="AD754"/>
      <c r="AE754"/>
    </row>
    <row r="755" spans="14:31" x14ac:dyDescent="0.3">
      <c r="N755"/>
      <c r="O755"/>
      <c r="AD755"/>
      <c r="AE755"/>
    </row>
    <row r="756" spans="14:31" x14ac:dyDescent="0.3">
      <c r="N756"/>
      <c r="O756"/>
      <c r="AD756"/>
      <c r="AE756"/>
    </row>
    <row r="757" spans="14:31" x14ac:dyDescent="0.3">
      <c r="N757"/>
      <c r="O757"/>
      <c r="AD757"/>
      <c r="AE757"/>
    </row>
    <row r="758" spans="14:31" x14ac:dyDescent="0.3">
      <c r="N758"/>
      <c r="O758"/>
      <c r="AD758"/>
      <c r="AE758"/>
    </row>
    <row r="759" spans="14:31" x14ac:dyDescent="0.3">
      <c r="N759"/>
      <c r="O759"/>
      <c r="AD759"/>
      <c r="AE759"/>
    </row>
    <row r="760" spans="14:31" x14ac:dyDescent="0.3">
      <c r="N760"/>
      <c r="O760"/>
      <c r="AD760"/>
      <c r="AE760"/>
    </row>
    <row r="761" spans="14:31" x14ac:dyDescent="0.3">
      <c r="N761"/>
      <c r="O761"/>
      <c r="AD761"/>
      <c r="AE761"/>
    </row>
    <row r="762" spans="14:31" x14ac:dyDescent="0.3">
      <c r="N762"/>
      <c r="O762"/>
      <c r="AD762"/>
      <c r="AE762"/>
    </row>
    <row r="763" spans="14:31" x14ac:dyDescent="0.3">
      <c r="N763"/>
      <c r="O763"/>
      <c r="AD763"/>
      <c r="AE763"/>
    </row>
    <row r="764" spans="14:31" x14ac:dyDescent="0.3">
      <c r="N764"/>
      <c r="O764"/>
      <c r="AD764"/>
      <c r="AE764"/>
    </row>
    <row r="765" spans="14:31" x14ac:dyDescent="0.3">
      <c r="N765"/>
      <c r="O765"/>
      <c r="AD765"/>
      <c r="AE765"/>
    </row>
    <row r="766" spans="14:31" x14ac:dyDescent="0.3">
      <c r="N766"/>
      <c r="O766"/>
      <c r="AD766"/>
      <c r="AE766"/>
    </row>
    <row r="767" spans="14:31" x14ac:dyDescent="0.3">
      <c r="N767"/>
      <c r="O767"/>
      <c r="AD767"/>
      <c r="AE767"/>
    </row>
    <row r="768" spans="14:31" x14ac:dyDescent="0.3">
      <c r="N768"/>
      <c r="O768"/>
      <c r="AD768"/>
      <c r="AE768"/>
    </row>
    <row r="769" spans="14:31" x14ac:dyDescent="0.3">
      <c r="N769"/>
      <c r="O769"/>
      <c r="AD769"/>
      <c r="AE769"/>
    </row>
    <row r="770" spans="14:31" x14ac:dyDescent="0.3">
      <c r="N770"/>
      <c r="O770"/>
      <c r="AD770"/>
      <c r="AE770"/>
    </row>
    <row r="771" spans="14:31" x14ac:dyDescent="0.3">
      <c r="N771"/>
      <c r="O771"/>
      <c r="AD771"/>
      <c r="AE771"/>
    </row>
    <row r="772" spans="14:31" x14ac:dyDescent="0.3">
      <c r="N772"/>
      <c r="O772"/>
      <c r="AD772"/>
      <c r="AE772"/>
    </row>
    <row r="773" spans="14:31" x14ac:dyDescent="0.3">
      <c r="N773"/>
      <c r="O773"/>
      <c r="AD773"/>
      <c r="AE773"/>
    </row>
    <row r="774" spans="14:31" x14ac:dyDescent="0.3">
      <c r="N774"/>
      <c r="O774"/>
      <c r="AD774"/>
      <c r="AE774"/>
    </row>
    <row r="775" spans="14:31" x14ac:dyDescent="0.3">
      <c r="N775"/>
      <c r="O775"/>
      <c r="AD775"/>
      <c r="AE775"/>
    </row>
    <row r="776" spans="14:31" x14ac:dyDescent="0.3">
      <c r="N776"/>
      <c r="O776"/>
      <c r="AD776"/>
      <c r="AE776"/>
    </row>
    <row r="777" spans="14:31" x14ac:dyDescent="0.3">
      <c r="N777"/>
      <c r="O777"/>
      <c r="AD777"/>
      <c r="AE777"/>
    </row>
    <row r="778" spans="14:31" x14ac:dyDescent="0.3">
      <c r="N778"/>
      <c r="O778"/>
      <c r="AD778"/>
      <c r="AE778"/>
    </row>
    <row r="779" spans="14:31" x14ac:dyDescent="0.3">
      <c r="N779"/>
      <c r="O779"/>
      <c r="AD779"/>
      <c r="AE779"/>
    </row>
    <row r="780" spans="14:31" x14ac:dyDescent="0.3">
      <c r="N780"/>
      <c r="O780"/>
      <c r="AD780"/>
      <c r="AE780"/>
    </row>
    <row r="781" spans="14:31" x14ac:dyDescent="0.3">
      <c r="N781"/>
      <c r="O781"/>
      <c r="AD781"/>
      <c r="AE781"/>
    </row>
    <row r="782" spans="14:31" x14ac:dyDescent="0.3">
      <c r="N782"/>
      <c r="O782"/>
      <c r="AD782"/>
      <c r="AE782"/>
    </row>
    <row r="783" spans="14:31" x14ac:dyDescent="0.3">
      <c r="N783"/>
      <c r="O783"/>
      <c r="AD783"/>
      <c r="AE783"/>
    </row>
    <row r="784" spans="14:31" x14ac:dyDescent="0.3">
      <c r="N784"/>
      <c r="O784"/>
      <c r="AD784"/>
      <c r="AE784"/>
    </row>
    <row r="785" spans="14:31" x14ac:dyDescent="0.3">
      <c r="N785"/>
      <c r="O785"/>
      <c r="AD785"/>
      <c r="AE785"/>
    </row>
    <row r="786" spans="14:31" x14ac:dyDescent="0.3">
      <c r="N786"/>
      <c r="O786"/>
      <c r="AD786"/>
      <c r="AE786"/>
    </row>
    <row r="787" spans="14:31" x14ac:dyDescent="0.3">
      <c r="N787"/>
      <c r="O787"/>
      <c r="AD787"/>
      <c r="AE787"/>
    </row>
    <row r="788" spans="14:31" x14ac:dyDescent="0.3">
      <c r="N788"/>
      <c r="O788"/>
      <c r="AD788"/>
      <c r="AE788"/>
    </row>
    <row r="789" spans="14:31" x14ac:dyDescent="0.3">
      <c r="N789"/>
      <c r="O789"/>
      <c r="AD789"/>
      <c r="AE789"/>
    </row>
    <row r="790" spans="14:31" x14ac:dyDescent="0.3">
      <c r="N790"/>
      <c r="O790"/>
      <c r="AD790"/>
      <c r="AE790"/>
    </row>
    <row r="791" spans="14:31" x14ac:dyDescent="0.3">
      <c r="N791"/>
      <c r="O791"/>
      <c r="AD791"/>
      <c r="AE791"/>
    </row>
    <row r="792" spans="14:31" x14ac:dyDescent="0.3">
      <c r="N792"/>
      <c r="O792"/>
      <c r="AD792"/>
      <c r="AE792"/>
    </row>
    <row r="793" spans="14:31" x14ac:dyDescent="0.3">
      <c r="N793"/>
      <c r="O793"/>
      <c r="AD793"/>
      <c r="AE793"/>
    </row>
    <row r="794" spans="14:31" x14ac:dyDescent="0.3">
      <c r="N794"/>
      <c r="O794"/>
      <c r="AD794"/>
      <c r="AE794"/>
    </row>
    <row r="795" spans="14:31" x14ac:dyDescent="0.3">
      <c r="N795"/>
      <c r="O795"/>
      <c r="AD795"/>
      <c r="AE795"/>
    </row>
    <row r="796" spans="14:31" x14ac:dyDescent="0.3">
      <c r="N796"/>
      <c r="O796"/>
      <c r="AD796"/>
      <c r="AE796"/>
    </row>
    <row r="797" spans="14:31" x14ac:dyDescent="0.3">
      <c r="N797"/>
      <c r="O797"/>
      <c r="AD797"/>
      <c r="AE797"/>
    </row>
    <row r="798" spans="14:31" x14ac:dyDescent="0.3">
      <c r="N798"/>
      <c r="O798"/>
      <c r="AD798"/>
      <c r="AE798"/>
    </row>
    <row r="799" spans="14:31" x14ac:dyDescent="0.3">
      <c r="N799"/>
      <c r="O799"/>
      <c r="AD799"/>
      <c r="AE799"/>
    </row>
    <row r="800" spans="14:31" x14ac:dyDescent="0.3">
      <c r="N800"/>
      <c r="O800"/>
      <c r="AD800"/>
      <c r="AE800"/>
    </row>
    <row r="801" spans="14:31" x14ac:dyDescent="0.3">
      <c r="N801"/>
      <c r="O801"/>
      <c r="AD801"/>
      <c r="AE801"/>
    </row>
    <row r="802" spans="14:31" x14ac:dyDescent="0.3">
      <c r="N802"/>
      <c r="O802"/>
      <c r="AD802"/>
      <c r="AE802"/>
    </row>
    <row r="803" spans="14:31" x14ac:dyDescent="0.3">
      <c r="N803"/>
      <c r="O803"/>
      <c r="AD803"/>
      <c r="AE803"/>
    </row>
    <row r="804" spans="14:31" x14ac:dyDescent="0.3">
      <c r="N804"/>
      <c r="O804"/>
      <c r="AD804"/>
      <c r="AE804"/>
    </row>
    <row r="805" spans="14:31" x14ac:dyDescent="0.3">
      <c r="N805"/>
      <c r="O805"/>
      <c r="AD805"/>
      <c r="AE805"/>
    </row>
    <row r="806" spans="14:31" x14ac:dyDescent="0.3">
      <c r="N806"/>
      <c r="O806"/>
      <c r="AD806"/>
      <c r="AE806"/>
    </row>
    <row r="807" spans="14:31" x14ac:dyDescent="0.3">
      <c r="N807"/>
      <c r="O807"/>
      <c r="AD807"/>
      <c r="AE807"/>
    </row>
    <row r="808" spans="14:31" x14ac:dyDescent="0.3">
      <c r="N808"/>
      <c r="O808"/>
      <c r="AD808"/>
      <c r="AE808"/>
    </row>
    <row r="809" spans="14:31" x14ac:dyDescent="0.3">
      <c r="N809"/>
      <c r="O809"/>
      <c r="AD809"/>
      <c r="AE809"/>
    </row>
    <row r="810" spans="14:31" x14ac:dyDescent="0.3">
      <c r="N810"/>
      <c r="O810"/>
      <c r="AD810"/>
      <c r="AE810"/>
    </row>
    <row r="811" spans="14:31" x14ac:dyDescent="0.3">
      <c r="N811"/>
      <c r="O811"/>
      <c r="AD811"/>
      <c r="AE811"/>
    </row>
    <row r="812" spans="14:31" x14ac:dyDescent="0.3">
      <c r="N812"/>
      <c r="O812"/>
      <c r="AD812"/>
      <c r="AE812"/>
    </row>
    <row r="813" spans="14:31" x14ac:dyDescent="0.3">
      <c r="N813"/>
      <c r="O813"/>
      <c r="AD813"/>
      <c r="AE813"/>
    </row>
    <row r="814" spans="14:31" x14ac:dyDescent="0.3">
      <c r="N814"/>
      <c r="O814"/>
      <c r="AD814"/>
      <c r="AE814"/>
    </row>
    <row r="815" spans="14:31" x14ac:dyDescent="0.3">
      <c r="N815"/>
      <c r="O815"/>
      <c r="AD815"/>
      <c r="AE815"/>
    </row>
    <row r="816" spans="14:31" x14ac:dyDescent="0.3">
      <c r="N816"/>
      <c r="O816"/>
      <c r="AD816"/>
      <c r="AE816"/>
    </row>
    <row r="817" spans="14:31" x14ac:dyDescent="0.3">
      <c r="N817"/>
      <c r="O817"/>
      <c r="AD817"/>
      <c r="AE817"/>
    </row>
    <row r="818" spans="14:31" x14ac:dyDescent="0.3">
      <c r="N818"/>
      <c r="O818"/>
      <c r="AD818"/>
      <c r="AE818"/>
    </row>
    <row r="819" spans="14:31" x14ac:dyDescent="0.3">
      <c r="N819"/>
      <c r="O819"/>
      <c r="AD819"/>
      <c r="AE819"/>
    </row>
    <row r="820" spans="14:31" x14ac:dyDescent="0.3">
      <c r="N820"/>
      <c r="O820"/>
      <c r="AD820"/>
      <c r="AE820"/>
    </row>
    <row r="821" spans="14:31" x14ac:dyDescent="0.3">
      <c r="N821"/>
      <c r="O821"/>
      <c r="AD821"/>
      <c r="AE821"/>
    </row>
    <row r="822" spans="14:31" x14ac:dyDescent="0.3">
      <c r="N822"/>
      <c r="O822"/>
      <c r="AD822"/>
      <c r="AE822"/>
    </row>
    <row r="823" spans="14:31" x14ac:dyDescent="0.3">
      <c r="N823"/>
      <c r="O823"/>
      <c r="AD823"/>
      <c r="AE823"/>
    </row>
    <row r="824" spans="14:31" x14ac:dyDescent="0.3">
      <c r="N824"/>
      <c r="O824"/>
      <c r="AD824"/>
      <c r="AE824"/>
    </row>
    <row r="825" spans="14:31" x14ac:dyDescent="0.3">
      <c r="N825"/>
      <c r="O825"/>
      <c r="AD825"/>
      <c r="AE825"/>
    </row>
    <row r="826" spans="14:31" x14ac:dyDescent="0.3">
      <c r="N826"/>
      <c r="O826"/>
      <c r="AD826"/>
      <c r="AE826"/>
    </row>
    <row r="827" spans="14:31" x14ac:dyDescent="0.3">
      <c r="N827"/>
      <c r="O827"/>
      <c r="AD827"/>
      <c r="AE827"/>
    </row>
    <row r="828" spans="14:31" x14ac:dyDescent="0.3">
      <c r="N828"/>
      <c r="O828"/>
      <c r="AD828"/>
      <c r="AE828"/>
    </row>
    <row r="829" spans="14:31" x14ac:dyDescent="0.3">
      <c r="N829"/>
      <c r="O829"/>
      <c r="AD829"/>
      <c r="AE829"/>
    </row>
    <row r="830" spans="14:31" x14ac:dyDescent="0.3">
      <c r="N830"/>
      <c r="O830"/>
      <c r="AD830"/>
      <c r="AE830"/>
    </row>
    <row r="831" spans="14:31" x14ac:dyDescent="0.3">
      <c r="N831"/>
      <c r="O831"/>
      <c r="AD831"/>
      <c r="AE831"/>
    </row>
    <row r="832" spans="14:31" x14ac:dyDescent="0.3">
      <c r="N832"/>
      <c r="O832"/>
      <c r="AD832"/>
      <c r="AE832"/>
    </row>
    <row r="833" spans="14:31" x14ac:dyDescent="0.3">
      <c r="N833"/>
      <c r="O833"/>
      <c r="AD833"/>
      <c r="AE833"/>
    </row>
    <row r="834" spans="14:31" x14ac:dyDescent="0.3">
      <c r="N834"/>
      <c r="O834"/>
      <c r="AD834"/>
      <c r="AE834"/>
    </row>
    <row r="835" spans="14:31" x14ac:dyDescent="0.3">
      <c r="N835"/>
      <c r="O835"/>
      <c r="AD835"/>
      <c r="AE835"/>
    </row>
    <row r="836" spans="14:31" x14ac:dyDescent="0.3">
      <c r="N836"/>
      <c r="O836"/>
      <c r="AD836"/>
      <c r="AE836"/>
    </row>
    <row r="837" spans="14:31" x14ac:dyDescent="0.3">
      <c r="N837"/>
      <c r="O837"/>
      <c r="AD837"/>
      <c r="AE837"/>
    </row>
    <row r="838" spans="14:31" x14ac:dyDescent="0.3">
      <c r="N838"/>
      <c r="O838"/>
      <c r="AD838"/>
      <c r="AE838"/>
    </row>
    <row r="839" spans="14:31" x14ac:dyDescent="0.3">
      <c r="N839"/>
      <c r="O839"/>
      <c r="AD839"/>
      <c r="AE839"/>
    </row>
    <row r="840" spans="14:31" x14ac:dyDescent="0.3">
      <c r="N840"/>
      <c r="O840"/>
      <c r="AD840"/>
      <c r="AE840"/>
    </row>
    <row r="841" spans="14:31" x14ac:dyDescent="0.3">
      <c r="N841"/>
      <c r="O841"/>
      <c r="AD841"/>
      <c r="AE841"/>
    </row>
    <row r="842" spans="14:31" x14ac:dyDescent="0.3">
      <c r="N842"/>
      <c r="O842"/>
      <c r="AD842"/>
      <c r="AE842"/>
    </row>
    <row r="843" spans="14:31" x14ac:dyDescent="0.3">
      <c r="N843"/>
      <c r="O843"/>
      <c r="AD843"/>
      <c r="AE843"/>
    </row>
    <row r="844" spans="14:31" x14ac:dyDescent="0.3">
      <c r="N844"/>
      <c r="O844"/>
      <c r="AD844"/>
      <c r="AE844"/>
    </row>
    <row r="845" spans="14:31" x14ac:dyDescent="0.3">
      <c r="N845"/>
      <c r="O845"/>
      <c r="AD845"/>
      <c r="AE845"/>
    </row>
    <row r="846" spans="14:31" x14ac:dyDescent="0.3">
      <c r="N846"/>
      <c r="O846"/>
      <c r="AD846"/>
      <c r="AE846"/>
    </row>
    <row r="847" spans="14:31" x14ac:dyDescent="0.3">
      <c r="N847"/>
      <c r="O847"/>
      <c r="AD847"/>
      <c r="AE847"/>
    </row>
    <row r="848" spans="14:31" x14ac:dyDescent="0.3">
      <c r="N848"/>
      <c r="O848"/>
      <c r="AD848"/>
      <c r="AE848"/>
    </row>
    <row r="849" spans="14:31" x14ac:dyDescent="0.3">
      <c r="N849"/>
      <c r="O849"/>
      <c r="AD849"/>
      <c r="AE849"/>
    </row>
    <row r="850" spans="14:31" x14ac:dyDescent="0.3">
      <c r="N850"/>
      <c r="O850"/>
      <c r="AD850"/>
      <c r="AE850"/>
    </row>
    <row r="851" spans="14:31" x14ac:dyDescent="0.3">
      <c r="N851"/>
      <c r="O851"/>
      <c r="AD851"/>
      <c r="AE851"/>
    </row>
    <row r="852" spans="14:31" x14ac:dyDescent="0.3">
      <c r="N852"/>
      <c r="O852"/>
      <c r="AD852"/>
      <c r="AE852"/>
    </row>
    <row r="853" spans="14:31" x14ac:dyDescent="0.3">
      <c r="N853"/>
      <c r="O853"/>
      <c r="AD853"/>
      <c r="AE853"/>
    </row>
    <row r="854" spans="14:31" x14ac:dyDescent="0.3">
      <c r="N854"/>
      <c r="O854"/>
      <c r="AD854"/>
      <c r="AE854"/>
    </row>
    <row r="855" spans="14:31" x14ac:dyDescent="0.3">
      <c r="N855"/>
      <c r="O855"/>
      <c r="AD855"/>
      <c r="AE855"/>
    </row>
    <row r="856" spans="14:31" x14ac:dyDescent="0.3">
      <c r="N856"/>
      <c r="O856"/>
      <c r="AD856"/>
      <c r="AE856"/>
    </row>
    <row r="857" spans="14:31" x14ac:dyDescent="0.3">
      <c r="N857"/>
      <c r="O857"/>
      <c r="AD857"/>
      <c r="AE857"/>
    </row>
    <row r="858" spans="14:31" x14ac:dyDescent="0.3">
      <c r="N858"/>
      <c r="O858"/>
      <c r="AD858"/>
      <c r="AE858"/>
    </row>
    <row r="859" spans="14:31" x14ac:dyDescent="0.3">
      <c r="N859"/>
      <c r="O859"/>
      <c r="AD859"/>
      <c r="AE859"/>
    </row>
    <row r="860" spans="14:31" x14ac:dyDescent="0.3">
      <c r="N860"/>
      <c r="O860"/>
      <c r="AD860"/>
      <c r="AE860"/>
    </row>
    <row r="861" spans="14:31" x14ac:dyDescent="0.3">
      <c r="N861"/>
      <c r="O861"/>
      <c r="AD861"/>
      <c r="AE861"/>
    </row>
    <row r="862" spans="14:31" x14ac:dyDescent="0.3">
      <c r="N862"/>
      <c r="O862"/>
      <c r="AD862"/>
      <c r="AE862"/>
    </row>
    <row r="863" spans="14:31" x14ac:dyDescent="0.3">
      <c r="N863"/>
      <c r="O863"/>
      <c r="AD863"/>
      <c r="AE863"/>
    </row>
    <row r="864" spans="14:31" x14ac:dyDescent="0.3">
      <c r="N864"/>
      <c r="O864"/>
      <c r="AD864"/>
      <c r="AE864"/>
    </row>
    <row r="865" spans="14:31" x14ac:dyDescent="0.3">
      <c r="N865"/>
      <c r="O865"/>
      <c r="AD865"/>
      <c r="AE865"/>
    </row>
    <row r="866" spans="14:31" x14ac:dyDescent="0.3">
      <c r="N866"/>
      <c r="O866"/>
      <c r="AD866"/>
      <c r="AE866"/>
    </row>
    <row r="867" spans="14:31" x14ac:dyDescent="0.3">
      <c r="N867"/>
      <c r="O867"/>
      <c r="AD867"/>
      <c r="AE867"/>
    </row>
    <row r="868" spans="14:31" x14ac:dyDescent="0.3">
      <c r="N868"/>
      <c r="O868"/>
      <c r="AD868"/>
      <c r="AE868"/>
    </row>
    <row r="869" spans="14:31" x14ac:dyDescent="0.3">
      <c r="N869"/>
      <c r="O869"/>
      <c r="AD869"/>
      <c r="AE869"/>
    </row>
    <row r="870" spans="14:31" x14ac:dyDescent="0.3">
      <c r="N870"/>
      <c r="O870"/>
      <c r="AD870"/>
      <c r="AE870"/>
    </row>
    <row r="871" spans="14:31" x14ac:dyDescent="0.3">
      <c r="N871"/>
      <c r="O871"/>
      <c r="AD871"/>
      <c r="AE871"/>
    </row>
    <row r="872" spans="14:31" x14ac:dyDescent="0.3">
      <c r="N872"/>
      <c r="O872"/>
      <c r="AD872"/>
      <c r="AE872"/>
    </row>
    <row r="873" spans="14:31" x14ac:dyDescent="0.3">
      <c r="N873"/>
      <c r="O873"/>
      <c r="AD873"/>
      <c r="AE873"/>
    </row>
    <row r="874" spans="14:31" x14ac:dyDescent="0.3">
      <c r="N874"/>
      <c r="O874"/>
      <c r="AD874"/>
      <c r="AE874"/>
    </row>
    <row r="875" spans="14:31" x14ac:dyDescent="0.3">
      <c r="N875"/>
      <c r="O875"/>
      <c r="AD875"/>
      <c r="AE875"/>
    </row>
    <row r="876" spans="14:31" x14ac:dyDescent="0.3">
      <c r="N876"/>
      <c r="O876"/>
      <c r="AD876"/>
      <c r="AE876"/>
    </row>
    <row r="877" spans="14:31" x14ac:dyDescent="0.3">
      <c r="N877"/>
      <c r="O877"/>
      <c r="AD877"/>
      <c r="AE877"/>
    </row>
    <row r="878" spans="14:31" x14ac:dyDescent="0.3">
      <c r="N878"/>
      <c r="O878"/>
      <c r="AD878"/>
      <c r="AE878"/>
    </row>
    <row r="879" spans="14:31" x14ac:dyDescent="0.3">
      <c r="N879"/>
      <c r="O879"/>
      <c r="AD879"/>
      <c r="AE879"/>
    </row>
    <row r="880" spans="14:31" x14ac:dyDescent="0.3">
      <c r="N880"/>
      <c r="O880"/>
      <c r="AD880"/>
      <c r="AE880"/>
    </row>
    <row r="881" spans="14:31" x14ac:dyDescent="0.3">
      <c r="N881"/>
      <c r="O881"/>
      <c r="AD881"/>
      <c r="AE881"/>
    </row>
    <row r="882" spans="14:31" x14ac:dyDescent="0.3">
      <c r="N882"/>
      <c r="O882"/>
      <c r="AD882"/>
      <c r="AE882"/>
    </row>
    <row r="883" spans="14:31" x14ac:dyDescent="0.3">
      <c r="N883"/>
      <c r="O883"/>
      <c r="AD883"/>
      <c r="AE883"/>
    </row>
    <row r="884" spans="14:31" x14ac:dyDescent="0.3">
      <c r="N884"/>
      <c r="O884"/>
      <c r="AD884"/>
      <c r="AE884"/>
    </row>
    <row r="885" spans="14:31" x14ac:dyDescent="0.3">
      <c r="N885"/>
      <c r="O885"/>
      <c r="AD885"/>
      <c r="AE885"/>
    </row>
    <row r="886" spans="14:31" x14ac:dyDescent="0.3">
      <c r="N886"/>
      <c r="O886"/>
      <c r="AD886"/>
      <c r="AE886"/>
    </row>
    <row r="887" spans="14:31" x14ac:dyDescent="0.3">
      <c r="N887"/>
      <c r="O887"/>
      <c r="AD887"/>
      <c r="AE887"/>
    </row>
    <row r="888" spans="14:31" x14ac:dyDescent="0.3">
      <c r="N888"/>
      <c r="O888"/>
      <c r="AD888"/>
      <c r="AE888"/>
    </row>
    <row r="889" spans="14:31" x14ac:dyDescent="0.3">
      <c r="N889"/>
      <c r="O889"/>
      <c r="AD889"/>
      <c r="AE889"/>
    </row>
    <row r="890" spans="14:31" x14ac:dyDescent="0.3">
      <c r="N890"/>
      <c r="O890"/>
      <c r="AD890"/>
      <c r="AE890"/>
    </row>
    <row r="891" spans="14:31" x14ac:dyDescent="0.3">
      <c r="N891"/>
      <c r="O891"/>
      <c r="AD891"/>
      <c r="AE891"/>
    </row>
    <row r="892" spans="14:31" x14ac:dyDescent="0.3">
      <c r="N892"/>
      <c r="O892"/>
      <c r="AD892"/>
      <c r="AE892"/>
    </row>
    <row r="893" spans="14:31" x14ac:dyDescent="0.3">
      <c r="N893"/>
      <c r="O893"/>
      <c r="AD893"/>
      <c r="AE893"/>
    </row>
    <row r="894" spans="14:31" x14ac:dyDescent="0.3">
      <c r="N894"/>
      <c r="O894"/>
      <c r="AD894"/>
      <c r="AE894"/>
    </row>
    <row r="895" spans="14:31" x14ac:dyDescent="0.3">
      <c r="N895"/>
      <c r="O895"/>
      <c r="AD895"/>
      <c r="AE895"/>
    </row>
    <row r="896" spans="14:31" x14ac:dyDescent="0.3">
      <c r="N896"/>
      <c r="O896"/>
      <c r="AD896"/>
      <c r="AE896"/>
    </row>
    <row r="897" spans="14:31" x14ac:dyDescent="0.3">
      <c r="N897"/>
      <c r="O897"/>
      <c r="AD897"/>
      <c r="AE897"/>
    </row>
    <row r="898" spans="14:31" x14ac:dyDescent="0.3">
      <c r="N898"/>
      <c r="O898"/>
      <c r="AD898"/>
      <c r="AE898"/>
    </row>
    <row r="899" spans="14:31" x14ac:dyDescent="0.3">
      <c r="N899"/>
      <c r="O899"/>
      <c r="AD899"/>
      <c r="AE899"/>
    </row>
    <row r="900" spans="14:31" x14ac:dyDescent="0.3">
      <c r="N900"/>
      <c r="O900"/>
      <c r="AD900"/>
      <c r="AE900"/>
    </row>
    <row r="901" spans="14:31" x14ac:dyDescent="0.3">
      <c r="N901"/>
      <c r="O901"/>
      <c r="AD901"/>
      <c r="AE901"/>
    </row>
    <row r="902" spans="14:31" x14ac:dyDescent="0.3">
      <c r="N902"/>
      <c r="O902"/>
      <c r="AD902"/>
      <c r="AE902"/>
    </row>
    <row r="903" spans="14:31" x14ac:dyDescent="0.3">
      <c r="N903"/>
      <c r="O903"/>
      <c r="AD903"/>
      <c r="AE903"/>
    </row>
    <row r="904" spans="14:31" x14ac:dyDescent="0.3">
      <c r="N904"/>
      <c r="O904"/>
      <c r="AD904"/>
      <c r="AE904"/>
    </row>
    <row r="905" spans="14:31" x14ac:dyDescent="0.3">
      <c r="N905"/>
      <c r="O905"/>
      <c r="AD905"/>
      <c r="AE905"/>
    </row>
    <row r="906" spans="14:31" x14ac:dyDescent="0.3">
      <c r="N906"/>
      <c r="O906"/>
      <c r="AD906"/>
      <c r="AE906"/>
    </row>
    <row r="907" spans="14:31" x14ac:dyDescent="0.3">
      <c r="N907"/>
      <c r="O907"/>
      <c r="AD907"/>
      <c r="AE907"/>
    </row>
    <row r="908" spans="14:31" x14ac:dyDescent="0.3">
      <c r="N908"/>
      <c r="O908"/>
      <c r="AD908"/>
      <c r="AE908"/>
    </row>
    <row r="909" spans="14:31" x14ac:dyDescent="0.3">
      <c r="N909"/>
      <c r="O909"/>
      <c r="AD909"/>
      <c r="AE909"/>
    </row>
    <row r="910" spans="14:31" x14ac:dyDescent="0.3">
      <c r="N910"/>
      <c r="O910"/>
      <c r="AD910"/>
      <c r="AE910"/>
    </row>
    <row r="911" spans="14:31" x14ac:dyDescent="0.3">
      <c r="N911"/>
      <c r="O911"/>
      <c r="AD911"/>
      <c r="AE911"/>
    </row>
    <row r="912" spans="14:31" x14ac:dyDescent="0.3">
      <c r="N912"/>
      <c r="O912"/>
      <c r="AD912"/>
      <c r="AE912"/>
    </row>
    <row r="913" spans="14:31" x14ac:dyDescent="0.3">
      <c r="N913"/>
      <c r="O913"/>
      <c r="AD913"/>
      <c r="AE913"/>
    </row>
    <row r="914" spans="14:31" x14ac:dyDescent="0.3">
      <c r="N914"/>
      <c r="O914"/>
      <c r="AD914"/>
      <c r="AE914"/>
    </row>
    <row r="915" spans="14:31" x14ac:dyDescent="0.3">
      <c r="N915"/>
      <c r="O915"/>
      <c r="AD915"/>
      <c r="AE915"/>
    </row>
    <row r="916" spans="14:31" x14ac:dyDescent="0.3">
      <c r="N916"/>
      <c r="O916"/>
      <c r="AD916"/>
      <c r="AE916"/>
    </row>
    <row r="917" spans="14:31" x14ac:dyDescent="0.3">
      <c r="N917"/>
      <c r="O917"/>
      <c r="AD917"/>
      <c r="AE917"/>
    </row>
    <row r="918" spans="14:31" x14ac:dyDescent="0.3">
      <c r="N918"/>
      <c r="O918"/>
      <c r="AD918"/>
      <c r="AE918"/>
    </row>
    <row r="919" spans="14:31" x14ac:dyDescent="0.3">
      <c r="N919"/>
      <c r="O919"/>
      <c r="AD919"/>
      <c r="AE919"/>
    </row>
    <row r="920" spans="14:31" x14ac:dyDescent="0.3">
      <c r="N920"/>
      <c r="O920"/>
      <c r="AD920"/>
      <c r="AE920"/>
    </row>
    <row r="921" spans="14:31" x14ac:dyDescent="0.3">
      <c r="N921"/>
      <c r="O921"/>
      <c r="AD921"/>
      <c r="AE921"/>
    </row>
    <row r="922" spans="14:31" x14ac:dyDescent="0.3">
      <c r="N922"/>
      <c r="O922"/>
      <c r="AD922"/>
      <c r="AE922"/>
    </row>
    <row r="923" spans="14:31" x14ac:dyDescent="0.3">
      <c r="N923"/>
      <c r="O923"/>
      <c r="AD923"/>
      <c r="AE923"/>
    </row>
    <row r="924" spans="14:31" x14ac:dyDescent="0.3">
      <c r="N924"/>
      <c r="O924"/>
      <c r="AD924"/>
      <c r="AE924"/>
    </row>
    <row r="925" spans="14:31" x14ac:dyDescent="0.3">
      <c r="N925"/>
      <c r="O925"/>
      <c r="AD925"/>
      <c r="AE925"/>
    </row>
    <row r="926" spans="14:31" x14ac:dyDescent="0.3">
      <c r="N926"/>
      <c r="O926"/>
      <c r="AD926"/>
      <c r="AE926"/>
    </row>
    <row r="927" spans="14:31" x14ac:dyDescent="0.3">
      <c r="N927"/>
      <c r="O927"/>
      <c r="AD927"/>
      <c r="AE927"/>
    </row>
    <row r="928" spans="14:31" x14ac:dyDescent="0.3">
      <c r="N928"/>
      <c r="O928"/>
      <c r="AD928"/>
      <c r="AE928"/>
    </row>
    <row r="929" spans="14:31" x14ac:dyDescent="0.3">
      <c r="N929"/>
      <c r="O929"/>
      <c r="AD929"/>
      <c r="AE929"/>
    </row>
    <row r="930" spans="14:31" x14ac:dyDescent="0.3">
      <c r="N930"/>
      <c r="O930"/>
      <c r="AD930"/>
      <c r="AE930"/>
    </row>
    <row r="931" spans="14:31" x14ac:dyDescent="0.3">
      <c r="N931"/>
      <c r="O931"/>
      <c r="AD931"/>
      <c r="AE931"/>
    </row>
    <row r="932" spans="14:31" x14ac:dyDescent="0.3">
      <c r="N932"/>
      <c r="O932"/>
      <c r="AD932"/>
      <c r="AE932"/>
    </row>
    <row r="933" spans="14:31" x14ac:dyDescent="0.3">
      <c r="N933"/>
      <c r="O933"/>
      <c r="AD933"/>
      <c r="AE933"/>
    </row>
    <row r="934" spans="14:31" x14ac:dyDescent="0.3">
      <c r="N934"/>
      <c r="O934"/>
      <c r="AD934"/>
      <c r="AE934"/>
    </row>
    <row r="935" spans="14:31" x14ac:dyDescent="0.3">
      <c r="N935"/>
      <c r="O935"/>
      <c r="AD935"/>
      <c r="AE935"/>
    </row>
    <row r="936" spans="14:31" x14ac:dyDescent="0.3">
      <c r="N936"/>
      <c r="O936"/>
      <c r="AD936"/>
      <c r="AE936"/>
    </row>
    <row r="937" spans="14:31" x14ac:dyDescent="0.3">
      <c r="N937"/>
      <c r="O937"/>
      <c r="AD937"/>
      <c r="AE937"/>
    </row>
    <row r="938" spans="14:31" x14ac:dyDescent="0.3">
      <c r="N938"/>
      <c r="O938"/>
      <c r="AD938"/>
      <c r="AE938"/>
    </row>
    <row r="939" spans="14:31" x14ac:dyDescent="0.3">
      <c r="N939"/>
      <c r="O939"/>
      <c r="AD939"/>
      <c r="AE939"/>
    </row>
    <row r="940" spans="14:31" x14ac:dyDescent="0.3">
      <c r="N940"/>
      <c r="O940"/>
      <c r="AD940"/>
      <c r="AE940"/>
    </row>
    <row r="941" spans="14:31" x14ac:dyDescent="0.3">
      <c r="N941"/>
      <c r="O941"/>
      <c r="AD941"/>
      <c r="AE941"/>
    </row>
    <row r="942" spans="14:31" x14ac:dyDescent="0.3">
      <c r="N942"/>
      <c r="O942"/>
      <c r="AD942"/>
      <c r="AE942"/>
    </row>
    <row r="943" spans="14:31" x14ac:dyDescent="0.3">
      <c r="N943"/>
      <c r="O943"/>
      <c r="AD943"/>
      <c r="AE943"/>
    </row>
    <row r="944" spans="14:31" x14ac:dyDescent="0.3">
      <c r="N944"/>
      <c r="O944"/>
      <c r="AD944"/>
      <c r="AE944"/>
    </row>
    <row r="945" spans="14:31" x14ac:dyDescent="0.3">
      <c r="N945"/>
      <c r="O945"/>
      <c r="AD945"/>
      <c r="AE945"/>
    </row>
    <row r="946" spans="14:31" x14ac:dyDescent="0.3">
      <c r="N946"/>
      <c r="O946"/>
      <c r="AD946"/>
      <c r="AE946"/>
    </row>
    <row r="947" spans="14:31" x14ac:dyDescent="0.3">
      <c r="N947"/>
      <c r="O947"/>
      <c r="AD947"/>
      <c r="AE947"/>
    </row>
    <row r="948" spans="14:31" x14ac:dyDescent="0.3">
      <c r="N948"/>
      <c r="O948"/>
      <c r="AD948"/>
      <c r="AE948"/>
    </row>
    <row r="949" spans="14:31" x14ac:dyDescent="0.3">
      <c r="N949"/>
      <c r="O949"/>
      <c r="AD949"/>
      <c r="AE949"/>
    </row>
    <row r="950" spans="14:31" x14ac:dyDescent="0.3">
      <c r="N950"/>
      <c r="O950"/>
      <c r="AD950"/>
      <c r="AE950"/>
    </row>
    <row r="951" spans="14:31" x14ac:dyDescent="0.3">
      <c r="N951"/>
      <c r="O951"/>
      <c r="AD951"/>
      <c r="AE951"/>
    </row>
    <row r="952" spans="14:31" x14ac:dyDescent="0.3">
      <c r="N952"/>
      <c r="O952"/>
      <c r="AD952"/>
      <c r="AE952"/>
    </row>
    <row r="953" spans="14:31" x14ac:dyDescent="0.3">
      <c r="N953"/>
      <c r="O953"/>
      <c r="AD953"/>
      <c r="AE953"/>
    </row>
    <row r="954" spans="14:31" x14ac:dyDescent="0.3">
      <c r="N954"/>
      <c r="O954"/>
      <c r="AD954"/>
      <c r="AE954"/>
    </row>
    <row r="955" spans="14:31" x14ac:dyDescent="0.3">
      <c r="N955"/>
      <c r="O955"/>
      <c r="AD955"/>
      <c r="AE955"/>
    </row>
    <row r="956" spans="14:31" x14ac:dyDescent="0.3">
      <c r="N956"/>
      <c r="O956"/>
      <c r="AD956"/>
      <c r="AE956"/>
    </row>
    <row r="957" spans="14:31" x14ac:dyDescent="0.3">
      <c r="N957"/>
      <c r="O957"/>
      <c r="AD957"/>
      <c r="AE957"/>
    </row>
    <row r="958" spans="14:31" x14ac:dyDescent="0.3">
      <c r="N958"/>
      <c r="O958"/>
      <c r="AD958"/>
      <c r="AE958"/>
    </row>
    <row r="959" spans="14:31" x14ac:dyDescent="0.3">
      <c r="N959"/>
      <c r="O959"/>
      <c r="AD959"/>
      <c r="AE959"/>
    </row>
    <row r="960" spans="14:31" x14ac:dyDescent="0.3">
      <c r="N960"/>
      <c r="O960"/>
      <c r="AD960"/>
      <c r="AE960"/>
    </row>
    <row r="961" spans="14:31" x14ac:dyDescent="0.3">
      <c r="N961"/>
      <c r="O961"/>
      <c r="AD961"/>
      <c r="AE961"/>
    </row>
    <row r="962" spans="14:31" x14ac:dyDescent="0.3">
      <c r="N962"/>
      <c r="O962"/>
      <c r="AD962"/>
      <c r="AE962"/>
    </row>
    <row r="963" spans="14:31" x14ac:dyDescent="0.3">
      <c r="N963"/>
      <c r="O963"/>
      <c r="AD963"/>
      <c r="AE963"/>
    </row>
    <row r="964" spans="14:31" x14ac:dyDescent="0.3">
      <c r="N964"/>
      <c r="O964"/>
      <c r="AD964"/>
      <c r="AE964"/>
    </row>
    <row r="965" spans="14:31" x14ac:dyDescent="0.3">
      <c r="N965"/>
      <c r="O965"/>
      <c r="AD965"/>
      <c r="AE965"/>
    </row>
    <row r="966" spans="14:31" x14ac:dyDescent="0.3">
      <c r="N966"/>
      <c r="O966"/>
      <c r="AD966"/>
      <c r="AE966"/>
    </row>
    <row r="967" spans="14:31" x14ac:dyDescent="0.3">
      <c r="N967"/>
      <c r="O967"/>
      <c r="AD967"/>
      <c r="AE967"/>
    </row>
    <row r="968" spans="14:31" x14ac:dyDescent="0.3">
      <c r="N968"/>
      <c r="O968"/>
      <c r="AD968"/>
      <c r="AE968"/>
    </row>
    <row r="969" spans="14:31" x14ac:dyDescent="0.3">
      <c r="N969"/>
      <c r="O969"/>
      <c r="AD969"/>
      <c r="AE969"/>
    </row>
    <row r="970" spans="14:31" x14ac:dyDescent="0.3">
      <c r="N970"/>
      <c r="O970"/>
      <c r="AD970"/>
      <c r="AE970"/>
    </row>
    <row r="971" spans="14:31" x14ac:dyDescent="0.3">
      <c r="N971"/>
      <c r="O971"/>
      <c r="AD971"/>
      <c r="AE971"/>
    </row>
    <row r="972" spans="14:31" x14ac:dyDescent="0.3">
      <c r="N972"/>
      <c r="O972"/>
      <c r="AD972"/>
      <c r="AE972"/>
    </row>
    <row r="973" spans="14:31" x14ac:dyDescent="0.3">
      <c r="N973"/>
      <c r="O973"/>
      <c r="AD973"/>
      <c r="AE973"/>
    </row>
    <row r="974" spans="14:31" x14ac:dyDescent="0.3">
      <c r="N974"/>
      <c r="O974"/>
      <c r="AD974"/>
      <c r="AE974"/>
    </row>
    <row r="975" spans="14:31" x14ac:dyDescent="0.3">
      <c r="N975"/>
      <c r="O975"/>
      <c r="AD975"/>
      <c r="AE975"/>
    </row>
    <row r="976" spans="14:31" x14ac:dyDescent="0.3">
      <c r="N976"/>
      <c r="O976"/>
      <c r="AD976"/>
      <c r="AE976"/>
    </row>
    <row r="977" spans="14:31" x14ac:dyDescent="0.3">
      <c r="N977"/>
      <c r="O977"/>
      <c r="AD977"/>
      <c r="AE977"/>
    </row>
    <row r="978" spans="14:31" x14ac:dyDescent="0.3">
      <c r="N978"/>
      <c r="O978"/>
      <c r="AD978"/>
      <c r="AE978"/>
    </row>
    <row r="979" spans="14:31" x14ac:dyDescent="0.3">
      <c r="N979"/>
      <c r="O979"/>
      <c r="AD979"/>
      <c r="AE979"/>
    </row>
    <row r="980" spans="14:31" x14ac:dyDescent="0.3">
      <c r="N980"/>
      <c r="O980"/>
      <c r="AD980"/>
      <c r="AE980"/>
    </row>
    <row r="981" spans="14:31" x14ac:dyDescent="0.3">
      <c r="N981"/>
      <c r="O981"/>
      <c r="AD981"/>
      <c r="AE981"/>
    </row>
    <row r="982" spans="14:31" x14ac:dyDescent="0.3">
      <c r="N982"/>
      <c r="O982"/>
      <c r="AD982"/>
      <c r="AE982"/>
    </row>
    <row r="983" spans="14:31" x14ac:dyDescent="0.3">
      <c r="N983"/>
      <c r="O983"/>
      <c r="AD983"/>
      <c r="AE983"/>
    </row>
    <row r="984" spans="14:31" x14ac:dyDescent="0.3">
      <c r="N984"/>
      <c r="O984"/>
      <c r="AD984"/>
      <c r="AE984"/>
    </row>
    <row r="985" spans="14:31" x14ac:dyDescent="0.3">
      <c r="N985"/>
      <c r="O985"/>
      <c r="AD985"/>
      <c r="AE985"/>
    </row>
    <row r="986" spans="14:31" x14ac:dyDescent="0.3">
      <c r="N986"/>
      <c r="O986"/>
      <c r="AD986"/>
      <c r="AE986"/>
    </row>
    <row r="987" spans="14:31" x14ac:dyDescent="0.3">
      <c r="N987"/>
      <c r="O987"/>
      <c r="AD987"/>
      <c r="AE987"/>
    </row>
    <row r="988" spans="14:31" x14ac:dyDescent="0.3">
      <c r="N988"/>
      <c r="O988"/>
      <c r="AD988"/>
      <c r="AE988"/>
    </row>
    <row r="989" spans="14:31" x14ac:dyDescent="0.3">
      <c r="N989"/>
      <c r="O989"/>
      <c r="AD989"/>
      <c r="AE989"/>
    </row>
    <row r="990" spans="14:31" x14ac:dyDescent="0.3">
      <c r="N990"/>
      <c r="O990"/>
      <c r="AD990"/>
      <c r="AE990"/>
    </row>
    <row r="991" spans="14:31" x14ac:dyDescent="0.3">
      <c r="N991"/>
      <c r="O991"/>
      <c r="AD991"/>
      <c r="AE991"/>
    </row>
    <row r="992" spans="14:31" x14ac:dyDescent="0.3">
      <c r="N992"/>
      <c r="O992"/>
      <c r="AD992"/>
      <c r="AE992"/>
    </row>
    <row r="993" spans="14:31" x14ac:dyDescent="0.3">
      <c r="N993"/>
      <c r="O993"/>
      <c r="AD993"/>
      <c r="AE993"/>
    </row>
    <row r="994" spans="14:31" x14ac:dyDescent="0.3">
      <c r="N994"/>
      <c r="O994"/>
      <c r="AD994"/>
      <c r="AE994"/>
    </row>
    <row r="995" spans="14:31" x14ac:dyDescent="0.3">
      <c r="N995"/>
      <c r="O995"/>
      <c r="AD995"/>
      <c r="AE995"/>
    </row>
    <row r="996" spans="14:31" x14ac:dyDescent="0.3">
      <c r="N996"/>
      <c r="O996"/>
      <c r="AD996"/>
      <c r="AE996"/>
    </row>
    <row r="997" spans="14:31" x14ac:dyDescent="0.3">
      <c r="N997"/>
      <c r="O997"/>
      <c r="AD997"/>
      <c r="AE997"/>
    </row>
    <row r="998" spans="14:31" x14ac:dyDescent="0.3">
      <c r="N998"/>
      <c r="O998"/>
      <c r="AD998"/>
      <c r="AE998"/>
    </row>
    <row r="999" spans="14:31" x14ac:dyDescent="0.3">
      <c r="N999"/>
      <c r="O999"/>
      <c r="AD999"/>
      <c r="AE999"/>
    </row>
    <row r="1000" spans="14:31" x14ac:dyDescent="0.3">
      <c r="N1000"/>
      <c r="O1000"/>
      <c r="AD1000"/>
      <c r="AE1000"/>
    </row>
    <row r="1001" spans="14:31" x14ac:dyDescent="0.3">
      <c r="N1001"/>
      <c r="O1001"/>
      <c r="AD1001"/>
      <c r="AE1001"/>
    </row>
    <row r="1002" spans="14:31" x14ac:dyDescent="0.3">
      <c r="N1002"/>
      <c r="O1002"/>
      <c r="AD1002"/>
      <c r="AE1002"/>
    </row>
    <row r="1003" spans="14:31" x14ac:dyDescent="0.3">
      <c r="N1003"/>
      <c r="O1003"/>
      <c r="AD1003"/>
      <c r="AE1003"/>
    </row>
    <row r="1004" spans="14:31" x14ac:dyDescent="0.3">
      <c r="N1004"/>
      <c r="O1004"/>
      <c r="AD1004"/>
      <c r="AE1004"/>
    </row>
    <row r="1005" spans="14:31" x14ac:dyDescent="0.3">
      <c r="N1005"/>
      <c r="O1005"/>
      <c r="AD1005"/>
      <c r="AE1005"/>
    </row>
    <row r="1006" spans="14:31" x14ac:dyDescent="0.3">
      <c r="N1006"/>
      <c r="O1006"/>
      <c r="AD1006"/>
      <c r="AE1006"/>
    </row>
    <row r="1007" spans="14:31" x14ac:dyDescent="0.3">
      <c r="N1007"/>
      <c r="O1007"/>
      <c r="AD1007"/>
      <c r="AE1007"/>
    </row>
    <row r="1008" spans="14:31" x14ac:dyDescent="0.3">
      <c r="N1008"/>
      <c r="O1008"/>
      <c r="AD1008"/>
      <c r="AE1008"/>
    </row>
    <row r="1009" spans="14:31" x14ac:dyDescent="0.3">
      <c r="N1009"/>
      <c r="O1009"/>
      <c r="AD1009"/>
      <c r="AE1009"/>
    </row>
    <row r="1010" spans="14:31" x14ac:dyDescent="0.3">
      <c r="N1010"/>
      <c r="O1010"/>
      <c r="AD1010"/>
      <c r="AE1010"/>
    </row>
    <row r="1011" spans="14:31" x14ac:dyDescent="0.3">
      <c r="N1011"/>
      <c r="O1011"/>
      <c r="AD1011"/>
      <c r="AE1011"/>
    </row>
    <row r="1012" spans="14:31" x14ac:dyDescent="0.3">
      <c r="N1012"/>
      <c r="O1012"/>
      <c r="AD1012"/>
      <c r="AE1012"/>
    </row>
    <row r="1013" spans="14:31" x14ac:dyDescent="0.3">
      <c r="N1013"/>
      <c r="O1013"/>
      <c r="AD1013"/>
      <c r="AE1013"/>
    </row>
    <row r="1014" spans="14:31" x14ac:dyDescent="0.3">
      <c r="N1014"/>
      <c r="O1014"/>
      <c r="AD1014"/>
      <c r="AE1014"/>
    </row>
    <row r="1015" spans="14:31" x14ac:dyDescent="0.3">
      <c r="N1015"/>
      <c r="O1015"/>
      <c r="AD1015"/>
      <c r="AE1015"/>
    </row>
    <row r="1016" spans="14:31" x14ac:dyDescent="0.3">
      <c r="N1016"/>
      <c r="O1016"/>
      <c r="AD1016"/>
      <c r="AE1016"/>
    </row>
    <row r="1017" spans="14:31" x14ac:dyDescent="0.3">
      <c r="N1017"/>
      <c r="O1017"/>
      <c r="AD1017"/>
      <c r="AE1017"/>
    </row>
    <row r="1018" spans="14:31" x14ac:dyDescent="0.3">
      <c r="N1018"/>
      <c r="O1018"/>
      <c r="AD1018"/>
      <c r="AE1018"/>
    </row>
    <row r="1019" spans="14:31" x14ac:dyDescent="0.3">
      <c r="N1019"/>
      <c r="O1019"/>
      <c r="AD1019"/>
      <c r="AE1019"/>
    </row>
    <row r="1020" spans="14:31" x14ac:dyDescent="0.3">
      <c r="N1020"/>
      <c r="O1020"/>
      <c r="AD1020"/>
      <c r="AE1020"/>
    </row>
    <row r="1021" spans="14:31" x14ac:dyDescent="0.3">
      <c r="N1021"/>
      <c r="O1021"/>
      <c r="AD1021"/>
      <c r="AE1021"/>
    </row>
    <row r="1022" spans="14:31" x14ac:dyDescent="0.3">
      <c r="N1022"/>
      <c r="O1022"/>
      <c r="AD1022"/>
      <c r="AE1022"/>
    </row>
    <row r="1023" spans="14:31" x14ac:dyDescent="0.3">
      <c r="N1023"/>
      <c r="O1023"/>
      <c r="AD1023"/>
      <c r="AE1023"/>
    </row>
    <row r="1024" spans="14:31" x14ac:dyDescent="0.3">
      <c r="N1024"/>
      <c r="O1024"/>
      <c r="AD1024"/>
      <c r="AE1024"/>
    </row>
    <row r="1025" spans="14:31" x14ac:dyDescent="0.3">
      <c r="N1025"/>
      <c r="O1025"/>
      <c r="AD1025"/>
      <c r="AE1025"/>
    </row>
    <row r="1026" spans="14:31" x14ac:dyDescent="0.3">
      <c r="N1026"/>
      <c r="O1026"/>
      <c r="AD1026"/>
      <c r="AE1026"/>
    </row>
    <row r="1027" spans="14:31" x14ac:dyDescent="0.3">
      <c r="N1027"/>
      <c r="O1027"/>
      <c r="AD1027"/>
      <c r="AE1027"/>
    </row>
    <row r="1028" spans="14:31" x14ac:dyDescent="0.3">
      <c r="N1028"/>
      <c r="O1028"/>
      <c r="AD1028"/>
      <c r="AE1028"/>
    </row>
    <row r="1029" spans="14:31" x14ac:dyDescent="0.3">
      <c r="N1029"/>
      <c r="O1029"/>
      <c r="AD1029"/>
      <c r="AE1029"/>
    </row>
    <row r="1030" spans="14:31" x14ac:dyDescent="0.3">
      <c r="N1030"/>
      <c r="O1030"/>
      <c r="AD1030"/>
      <c r="AE1030"/>
    </row>
    <row r="1031" spans="14:31" x14ac:dyDescent="0.3">
      <c r="N1031"/>
      <c r="O1031"/>
      <c r="AD1031"/>
      <c r="AE1031"/>
    </row>
    <row r="1032" spans="14:31" x14ac:dyDescent="0.3">
      <c r="N1032"/>
      <c r="O1032"/>
      <c r="AD1032"/>
      <c r="AE1032"/>
    </row>
    <row r="1033" spans="14:31" x14ac:dyDescent="0.3">
      <c r="N1033"/>
      <c r="O1033"/>
      <c r="AD1033"/>
      <c r="AE1033"/>
    </row>
    <row r="1034" spans="14:31" x14ac:dyDescent="0.3">
      <c r="N1034"/>
      <c r="O1034"/>
      <c r="AD1034"/>
      <c r="AE1034"/>
    </row>
    <row r="1035" spans="14:31" x14ac:dyDescent="0.3">
      <c r="N1035"/>
      <c r="O1035"/>
      <c r="AD1035"/>
      <c r="AE1035"/>
    </row>
    <row r="1036" spans="14:31" x14ac:dyDescent="0.3">
      <c r="N1036"/>
      <c r="O1036"/>
      <c r="AD1036"/>
      <c r="AE1036"/>
    </row>
    <row r="1037" spans="14:31" x14ac:dyDescent="0.3">
      <c r="N1037"/>
      <c r="O1037"/>
      <c r="AD1037"/>
      <c r="AE1037"/>
    </row>
    <row r="1038" spans="14:31" x14ac:dyDescent="0.3">
      <c r="N1038"/>
      <c r="O1038"/>
      <c r="AD1038"/>
      <c r="AE1038"/>
    </row>
    <row r="1039" spans="14:31" x14ac:dyDescent="0.3">
      <c r="N1039"/>
      <c r="O1039"/>
      <c r="AD1039"/>
      <c r="AE1039"/>
    </row>
    <row r="1040" spans="14:31" x14ac:dyDescent="0.3">
      <c r="N1040"/>
      <c r="O1040"/>
      <c r="AD1040"/>
      <c r="AE1040"/>
    </row>
    <row r="1041" spans="14:31" x14ac:dyDescent="0.3">
      <c r="N1041"/>
      <c r="O1041"/>
      <c r="AD1041"/>
      <c r="AE1041"/>
    </row>
    <row r="1042" spans="14:31" x14ac:dyDescent="0.3">
      <c r="N1042"/>
      <c r="O1042"/>
      <c r="AD1042"/>
      <c r="AE1042"/>
    </row>
    <row r="1043" spans="14:31" x14ac:dyDescent="0.3">
      <c r="N1043"/>
      <c r="O1043"/>
      <c r="AD1043"/>
      <c r="AE1043"/>
    </row>
    <row r="1044" spans="14:31" x14ac:dyDescent="0.3">
      <c r="N1044"/>
      <c r="O1044"/>
      <c r="AD1044"/>
      <c r="AE1044"/>
    </row>
    <row r="1045" spans="14:31" x14ac:dyDescent="0.3">
      <c r="N1045"/>
      <c r="O1045"/>
      <c r="AD1045"/>
      <c r="AE1045"/>
    </row>
    <row r="1046" spans="14:31" x14ac:dyDescent="0.3">
      <c r="N1046"/>
      <c r="O1046"/>
      <c r="AD1046"/>
      <c r="AE1046"/>
    </row>
    <row r="1047" spans="14:31" x14ac:dyDescent="0.3">
      <c r="N1047"/>
      <c r="O1047"/>
      <c r="AD1047"/>
      <c r="AE1047"/>
    </row>
    <row r="1048" spans="14:31" x14ac:dyDescent="0.3">
      <c r="N1048"/>
      <c r="O1048"/>
      <c r="AD1048"/>
      <c r="AE1048"/>
    </row>
    <row r="1049" spans="14:31" x14ac:dyDescent="0.3">
      <c r="N1049"/>
      <c r="O1049"/>
      <c r="AD1049"/>
      <c r="AE1049"/>
    </row>
    <row r="1050" spans="14:31" x14ac:dyDescent="0.3">
      <c r="N1050"/>
      <c r="O1050"/>
      <c r="AD1050"/>
      <c r="AE1050"/>
    </row>
    <row r="1051" spans="14:31" x14ac:dyDescent="0.3">
      <c r="N1051"/>
      <c r="O1051"/>
      <c r="AD1051"/>
      <c r="AE1051"/>
    </row>
    <row r="1052" spans="14:31" x14ac:dyDescent="0.3">
      <c r="N1052"/>
      <c r="O1052"/>
      <c r="AD1052"/>
      <c r="AE1052"/>
    </row>
    <row r="1053" spans="14:31" x14ac:dyDescent="0.3">
      <c r="N1053"/>
      <c r="O1053"/>
      <c r="AD1053"/>
      <c r="AE1053"/>
    </row>
    <row r="1054" spans="14:31" x14ac:dyDescent="0.3">
      <c r="N1054"/>
      <c r="O1054"/>
      <c r="AD1054"/>
      <c r="AE1054"/>
    </row>
    <row r="1055" spans="14:31" x14ac:dyDescent="0.3">
      <c r="N1055"/>
      <c r="O1055"/>
      <c r="AD1055"/>
      <c r="AE1055"/>
    </row>
    <row r="1056" spans="14:31" x14ac:dyDescent="0.3">
      <c r="N1056"/>
      <c r="O1056"/>
      <c r="AD1056"/>
      <c r="AE1056"/>
    </row>
    <row r="1057" spans="14:31" x14ac:dyDescent="0.3">
      <c r="N1057"/>
      <c r="O1057"/>
      <c r="AD1057"/>
      <c r="AE1057"/>
    </row>
    <row r="1058" spans="14:31" x14ac:dyDescent="0.3">
      <c r="N1058"/>
      <c r="O1058"/>
      <c r="AD1058"/>
      <c r="AE1058"/>
    </row>
    <row r="1059" spans="14:31" x14ac:dyDescent="0.3">
      <c r="N1059"/>
      <c r="O1059"/>
      <c r="AD1059"/>
      <c r="AE1059"/>
    </row>
    <row r="1060" spans="14:31" x14ac:dyDescent="0.3">
      <c r="N1060"/>
      <c r="O1060"/>
      <c r="AD1060"/>
      <c r="AE1060"/>
    </row>
    <row r="1061" spans="14:31" x14ac:dyDescent="0.3">
      <c r="N1061"/>
      <c r="O1061"/>
      <c r="AD1061"/>
      <c r="AE1061"/>
    </row>
    <row r="1062" spans="14:31" x14ac:dyDescent="0.3">
      <c r="N1062"/>
      <c r="O1062"/>
      <c r="AD1062"/>
      <c r="AE1062"/>
    </row>
    <row r="1063" spans="14:31" x14ac:dyDescent="0.3">
      <c r="N1063"/>
      <c r="O1063"/>
      <c r="AD1063"/>
      <c r="AE1063"/>
    </row>
    <row r="1064" spans="14:31" x14ac:dyDescent="0.3">
      <c r="N1064"/>
      <c r="O1064"/>
      <c r="AD1064"/>
      <c r="AE1064"/>
    </row>
    <row r="1065" spans="14:31" x14ac:dyDescent="0.3">
      <c r="N1065"/>
      <c r="O1065"/>
      <c r="AD1065"/>
      <c r="AE1065"/>
    </row>
    <row r="1066" spans="14:31" x14ac:dyDescent="0.3">
      <c r="N1066"/>
      <c r="O1066"/>
      <c r="AD1066"/>
      <c r="AE1066"/>
    </row>
    <row r="1067" spans="14:31" x14ac:dyDescent="0.3">
      <c r="N1067"/>
      <c r="O1067"/>
      <c r="AD1067"/>
      <c r="AE1067"/>
    </row>
    <row r="1068" spans="14:31" x14ac:dyDescent="0.3">
      <c r="N1068"/>
      <c r="O1068"/>
      <c r="AD1068"/>
      <c r="AE1068"/>
    </row>
    <row r="1069" spans="14:31" x14ac:dyDescent="0.3">
      <c r="N1069"/>
      <c r="O1069"/>
      <c r="AD1069"/>
      <c r="AE1069"/>
    </row>
    <row r="1070" spans="14:31" x14ac:dyDescent="0.3">
      <c r="N1070"/>
      <c r="O1070"/>
      <c r="AD1070"/>
      <c r="AE1070"/>
    </row>
    <row r="1071" spans="14:31" x14ac:dyDescent="0.3">
      <c r="N1071"/>
      <c r="O1071"/>
      <c r="AD1071"/>
      <c r="AE1071"/>
    </row>
    <row r="1072" spans="14:31" x14ac:dyDescent="0.3">
      <c r="N1072"/>
      <c r="O1072"/>
      <c r="AD1072"/>
      <c r="AE1072"/>
    </row>
    <row r="1073" spans="14:31" x14ac:dyDescent="0.3">
      <c r="N1073"/>
      <c r="O1073"/>
      <c r="AD1073"/>
      <c r="AE1073"/>
    </row>
    <row r="1074" spans="14:31" x14ac:dyDescent="0.3">
      <c r="N1074"/>
      <c r="O1074"/>
      <c r="AD1074"/>
      <c r="AE1074"/>
    </row>
    <row r="1075" spans="14:31" x14ac:dyDescent="0.3">
      <c r="N1075"/>
      <c r="O1075"/>
      <c r="AD1075"/>
      <c r="AE1075"/>
    </row>
    <row r="1076" spans="14:31" x14ac:dyDescent="0.3">
      <c r="N1076"/>
      <c r="O1076"/>
      <c r="AD1076"/>
      <c r="AE1076"/>
    </row>
    <row r="1077" spans="14:31" x14ac:dyDescent="0.3">
      <c r="N1077"/>
      <c r="O1077"/>
      <c r="AD1077"/>
      <c r="AE1077"/>
    </row>
    <row r="1078" spans="14:31" x14ac:dyDescent="0.3">
      <c r="N1078"/>
      <c r="O1078"/>
      <c r="AD1078"/>
      <c r="AE1078"/>
    </row>
    <row r="1079" spans="14:31" x14ac:dyDescent="0.3">
      <c r="N1079"/>
      <c r="O1079"/>
      <c r="AD1079"/>
      <c r="AE1079"/>
    </row>
    <row r="1080" spans="14:31" x14ac:dyDescent="0.3">
      <c r="N1080"/>
      <c r="O1080"/>
      <c r="AD1080"/>
      <c r="AE1080"/>
    </row>
    <row r="1081" spans="14:31" x14ac:dyDescent="0.3">
      <c r="N1081"/>
      <c r="O1081"/>
      <c r="AD1081"/>
      <c r="AE1081"/>
    </row>
    <row r="1082" spans="14:31" x14ac:dyDescent="0.3">
      <c r="N1082"/>
      <c r="O1082"/>
      <c r="AD1082"/>
      <c r="AE1082"/>
    </row>
    <row r="1083" spans="14:31" x14ac:dyDescent="0.3">
      <c r="N1083"/>
      <c r="O1083"/>
      <c r="AD1083"/>
      <c r="AE1083"/>
    </row>
    <row r="1084" spans="14:31" x14ac:dyDescent="0.3">
      <c r="N1084"/>
      <c r="O1084"/>
      <c r="AD1084"/>
      <c r="AE1084"/>
    </row>
    <row r="1085" spans="14:31" x14ac:dyDescent="0.3">
      <c r="N1085"/>
      <c r="O1085"/>
      <c r="AD1085"/>
      <c r="AE1085"/>
    </row>
    <row r="1086" spans="14:31" x14ac:dyDescent="0.3">
      <c r="N1086"/>
      <c r="O1086"/>
      <c r="AD1086"/>
      <c r="AE1086"/>
    </row>
    <row r="1087" spans="14:31" x14ac:dyDescent="0.3">
      <c r="N1087"/>
      <c r="O1087"/>
      <c r="AD1087"/>
      <c r="AE1087"/>
    </row>
    <row r="1088" spans="14:31" x14ac:dyDescent="0.3">
      <c r="N1088"/>
      <c r="O1088"/>
      <c r="AD1088"/>
      <c r="AE1088"/>
    </row>
    <row r="1089" spans="14:31" x14ac:dyDescent="0.3">
      <c r="N1089"/>
      <c r="O1089"/>
      <c r="AD1089"/>
      <c r="AE1089"/>
    </row>
    <row r="1090" spans="14:31" x14ac:dyDescent="0.3">
      <c r="N1090"/>
      <c r="O1090"/>
      <c r="AD1090"/>
      <c r="AE1090"/>
    </row>
    <row r="1091" spans="14:31" x14ac:dyDescent="0.3">
      <c r="N1091"/>
      <c r="O1091"/>
      <c r="AD1091"/>
      <c r="AE1091"/>
    </row>
    <row r="1092" spans="14:31" x14ac:dyDescent="0.3">
      <c r="N1092"/>
      <c r="O1092"/>
      <c r="AD1092"/>
      <c r="AE1092"/>
    </row>
    <row r="1093" spans="14:31" x14ac:dyDescent="0.3">
      <c r="N1093"/>
      <c r="O1093"/>
      <c r="AD1093"/>
      <c r="AE1093"/>
    </row>
    <row r="1094" spans="14:31" x14ac:dyDescent="0.3">
      <c r="N1094"/>
      <c r="O1094"/>
      <c r="AD1094"/>
      <c r="AE1094"/>
    </row>
    <row r="1095" spans="14:31" x14ac:dyDescent="0.3">
      <c r="N1095"/>
      <c r="O1095"/>
      <c r="AD1095"/>
      <c r="AE1095"/>
    </row>
    <row r="1096" spans="14:31" x14ac:dyDescent="0.3">
      <c r="N1096"/>
      <c r="O1096"/>
      <c r="AD1096"/>
      <c r="AE1096"/>
    </row>
    <row r="1097" spans="14:31" x14ac:dyDescent="0.3">
      <c r="N1097"/>
      <c r="O1097"/>
      <c r="AD1097"/>
      <c r="AE1097"/>
    </row>
    <row r="1098" spans="14:31" x14ac:dyDescent="0.3">
      <c r="N1098"/>
      <c r="O1098"/>
      <c r="AD1098"/>
      <c r="AE1098"/>
    </row>
    <row r="1099" spans="14:31" x14ac:dyDescent="0.3">
      <c r="N1099"/>
      <c r="O1099"/>
      <c r="AD1099"/>
      <c r="AE1099"/>
    </row>
    <row r="1100" spans="14:31" x14ac:dyDescent="0.3">
      <c r="N1100"/>
      <c r="O1100"/>
      <c r="AD1100"/>
      <c r="AE1100"/>
    </row>
    <row r="1101" spans="14:31" x14ac:dyDescent="0.3">
      <c r="N1101"/>
      <c r="O1101"/>
      <c r="AD1101"/>
      <c r="AE1101"/>
    </row>
    <row r="1102" spans="14:31" x14ac:dyDescent="0.3">
      <c r="N1102"/>
      <c r="O1102"/>
      <c r="AD1102"/>
      <c r="AE1102"/>
    </row>
    <row r="1103" spans="14:31" x14ac:dyDescent="0.3">
      <c r="N1103"/>
      <c r="O1103"/>
      <c r="AD1103"/>
      <c r="AE1103"/>
    </row>
    <row r="1104" spans="14:31" x14ac:dyDescent="0.3">
      <c r="N1104"/>
      <c r="O1104"/>
      <c r="AD1104"/>
      <c r="AE1104"/>
    </row>
    <row r="1105" spans="14:31" x14ac:dyDescent="0.3">
      <c r="N1105"/>
      <c r="O1105"/>
      <c r="AD1105"/>
      <c r="AE1105"/>
    </row>
    <row r="1106" spans="14:31" x14ac:dyDescent="0.3">
      <c r="N1106"/>
      <c r="O1106"/>
      <c r="AD1106"/>
      <c r="AE1106"/>
    </row>
    <row r="1107" spans="14:31" x14ac:dyDescent="0.3">
      <c r="N1107"/>
      <c r="O1107"/>
      <c r="AD1107"/>
      <c r="AE1107"/>
    </row>
    <row r="1108" spans="14:31" x14ac:dyDescent="0.3">
      <c r="N1108"/>
      <c r="O1108"/>
      <c r="AD1108"/>
      <c r="AE1108"/>
    </row>
    <row r="1109" spans="14:31" x14ac:dyDescent="0.3">
      <c r="N1109"/>
      <c r="O1109"/>
      <c r="AD1109"/>
      <c r="AE1109"/>
    </row>
    <row r="1110" spans="14:31" x14ac:dyDescent="0.3">
      <c r="N1110"/>
      <c r="O1110"/>
      <c r="AD1110"/>
      <c r="AE1110"/>
    </row>
    <row r="1111" spans="14:31" x14ac:dyDescent="0.3">
      <c r="N1111"/>
      <c r="O1111"/>
      <c r="AD1111"/>
      <c r="AE1111"/>
    </row>
    <row r="1112" spans="14:31" x14ac:dyDescent="0.3">
      <c r="N1112"/>
      <c r="O1112"/>
      <c r="AD1112"/>
      <c r="AE1112"/>
    </row>
    <row r="1113" spans="14:31" x14ac:dyDescent="0.3">
      <c r="N1113"/>
      <c r="O1113"/>
      <c r="AD1113"/>
      <c r="AE1113"/>
    </row>
    <row r="1114" spans="14:31" x14ac:dyDescent="0.3">
      <c r="N1114"/>
      <c r="O1114"/>
      <c r="AD1114"/>
      <c r="AE1114"/>
    </row>
    <row r="1115" spans="14:31" x14ac:dyDescent="0.3">
      <c r="N1115"/>
      <c r="O1115"/>
      <c r="AD1115"/>
      <c r="AE1115"/>
    </row>
    <row r="1116" spans="14:31" x14ac:dyDescent="0.3">
      <c r="N1116"/>
      <c r="O1116"/>
      <c r="AD1116"/>
      <c r="AE1116"/>
    </row>
    <row r="1117" spans="14:31" x14ac:dyDescent="0.3">
      <c r="N1117"/>
      <c r="O1117"/>
      <c r="AD1117"/>
      <c r="AE1117"/>
    </row>
    <row r="1118" spans="14:31" x14ac:dyDescent="0.3">
      <c r="N1118"/>
      <c r="O1118"/>
      <c r="AD1118"/>
      <c r="AE1118"/>
    </row>
    <row r="1119" spans="14:31" x14ac:dyDescent="0.3">
      <c r="N1119"/>
      <c r="O1119"/>
      <c r="AD1119"/>
      <c r="AE1119"/>
    </row>
    <row r="1120" spans="14:31" x14ac:dyDescent="0.3">
      <c r="N1120"/>
      <c r="O1120"/>
      <c r="AD1120"/>
      <c r="AE1120"/>
    </row>
    <row r="1121" spans="14:31" x14ac:dyDescent="0.3">
      <c r="N1121"/>
      <c r="O1121"/>
      <c r="AD1121"/>
      <c r="AE1121"/>
    </row>
    <row r="1122" spans="14:31" x14ac:dyDescent="0.3">
      <c r="N1122"/>
      <c r="O1122"/>
      <c r="AD1122"/>
      <c r="AE1122"/>
    </row>
    <row r="1123" spans="14:31" x14ac:dyDescent="0.3">
      <c r="N1123"/>
      <c r="O1123"/>
      <c r="AD1123"/>
      <c r="AE1123"/>
    </row>
    <row r="1124" spans="14:31" x14ac:dyDescent="0.3">
      <c r="N1124"/>
      <c r="O1124"/>
      <c r="AD1124"/>
      <c r="AE1124"/>
    </row>
    <row r="1125" spans="14:31" x14ac:dyDescent="0.3">
      <c r="N1125"/>
      <c r="O1125"/>
      <c r="AD1125"/>
      <c r="AE1125"/>
    </row>
    <row r="1126" spans="14:31" x14ac:dyDescent="0.3">
      <c r="N1126"/>
      <c r="O1126"/>
      <c r="AD1126"/>
      <c r="AE1126"/>
    </row>
    <row r="1127" spans="14:31" x14ac:dyDescent="0.3">
      <c r="N1127"/>
      <c r="O1127"/>
      <c r="AD1127"/>
      <c r="AE1127"/>
    </row>
    <row r="1128" spans="14:31" x14ac:dyDescent="0.3">
      <c r="N1128"/>
      <c r="O1128"/>
      <c r="AD1128"/>
      <c r="AE1128"/>
    </row>
    <row r="1129" spans="14:31" x14ac:dyDescent="0.3">
      <c r="N1129"/>
      <c r="O1129"/>
      <c r="AD1129"/>
      <c r="AE1129"/>
    </row>
    <row r="1130" spans="14:31" x14ac:dyDescent="0.3">
      <c r="N1130"/>
      <c r="O1130"/>
      <c r="AD1130"/>
      <c r="AE1130"/>
    </row>
    <row r="1131" spans="14:31" x14ac:dyDescent="0.3">
      <c r="N1131"/>
      <c r="O1131"/>
      <c r="AD1131"/>
      <c r="AE1131"/>
    </row>
    <row r="1132" spans="14:31" x14ac:dyDescent="0.3">
      <c r="N1132"/>
      <c r="O1132"/>
      <c r="AD1132"/>
      <c r="AE1132"/>
    </row>
    <row r="1133" spans="14:31" x14ac:dyDescent="0.3">
      <c r="N1133"/>
      <c r="O1133"/>
      <c r="AD1133"/>
      <c r="AE1133"/>
    </row>
    <row r="1134" spans="14:31" x14ac:dyDescent="0.3">
      <c r="N1134"/>
      <c r="O1134"/>
      <c r="AD1134"/>
      <c r="AE1134"/>
    </row>
    <row r="1135" spans="14:31" x14ac:dyDescent="0.3">
      <c r="N1135"/>
      <c r="O1135"/>
      <c r="AD1135"/>
      <c r="AE1135"/>
    </row>
    <row r="1136" spans="14:31" x14ac:dyDescent="0.3">
      <c r="N1136"/>
      <c r="O1136"/>
      <c r="AD1136"/>
      <c r="AE1136"/>
    </row>
    <row r="1137" spans="14:31" x14ac:dyDescent="0.3">
      <c r="N1137"/>
      <c r="O1137"/>
      <c r="AD1137"/>
      <c r="AE1137"/>
    </row>
    <row r="1138" spans="14:31" x14ac:dyDescent="0.3">
      <c r="N1138"/>
      <c r="O1138"/>
      <c r="AD1138"/>
      <c r="AE1138"/>
    </row>
    <row r="1139" spans="14:31" x14ac:dyDescent="0.3">
      <c r="N1139"/>
      <c r="O1139"/>
      <c r="AD1139"/>
      <c r="AE1139"/>
    </row>
    <row r="1140" spans="14:31" x14ac:dyDescent="0.3">
      <c r="N1140"/>
      <c r="O1140"/>
      <c r="AD1140"/>
      <c r="AE1140"/>
    </row>
    <row r="1141" spans="14:31" x14ac:dyDescent="0.3">
      <c r="N1141"/>
      <c r="O1141"/>
      <c r="AD1141"/>
      <c r="AE1141"/>
    </row>
    <row r="1142" spans="14:31" x14ac:dyDescent="0.3">
      <c r="N1142"/>
      <c r="O1142"/>
      <c r="AD1142"/>
      <c r="AE1142"/>
    </row>
    <row r="1143" spans="14:31" x14ac:dyDescent="0.3">
      <c r="N1143"/>
      <c r="O1143"/>
      <c r="AD1143"/>
      <c r="AE1143"/>
    </row>
    <row r="1144" spans="14:31" x14ac:dyDescent="0.3">
      <c r="N1144"/>
      <c r="O1144"/>
      <c r="AD1144"/>
      <c r="AE1144"/>
    </row>
    <row r="1145" spans="14:31" x14ac:dyDescent="0.3">
      <c r="N1145"/>
      <c r="O1145"/>
      <c r="AD1145"/>
      <c r="AE1145"/>
    </row>
    <row r="1146" spans="14:31" x14ac:dyDescent="0.3">
      <c r="N1146"/>
      <c r="O1146"/>
      <c r="AD1146"/>
      <c r="AE1146"/>
    </row>
    <row r="1147" spans="14:31" x14ac:dyDescent="0.3">
      <c r="N1147"/>
      <c r="O1147"/>
      <c r="AD1147"/>
      <c r="AE1147"/>
    </row>
    <row r="1148" spans="14:31" x14ac:dyDescent="0.3">
      <c r="N1148"/>
      <c r="O1148"/>
      <c r="AD1148"/>
      <c r="AE1148"/>
    </row>
    <row r="1149" spans="14:31" x14ac:dyDescent="0.3">
      <c r="N1149"/>
      <c r="O1149"/>
      <c r="AD1149"/>
      <c r="AE1149"/>
    </row>
    <row r="1150" spans="14:31" x14ac:dyDescent="0.3">
      <c r="N1150"/>
      <c r="O1150"/>
      <c r="AD1150"/>
      <c r="AE1150"/>
    </row>
    <row r="1151" spans="14:31" x14ac:dyDescent="0.3">
      <c r="N1151"/>
      <c r="O1151"/>
      <c r="AD1151"/>
      <c r="AE1151"/>
    </row>
    <row r="1152" spans="14:31" x14ac:dyDescent="0.3">
      <c r="N1152"/>
      <c r="O1152"/>
      <c r="AD1152"/>
      <c r="AE1152"/>
    </row>
    <row r="1153" spans="14:31" x14ac:dyDescent="0.3">
      <c r="N1153"/>
      <c r="O1153"/>
      <c r="AD1153"/>
      <c r="AE1153"/>
    </row>
    <row r="1154" spans="14:31" x14ac:dyDescent="0.3">
      <c r="N1154"/>
      <c r="O1154"/>
      <c r="AD1154"/>
      <c r="AE1154"/>
    </row>
    <row r="1155" spans="14:31" x14ac:dyDescent="0.3">
      <c r="N1155"/>
      <c r="O1155"/>
      <c r="AD1155"/>
      <c r="AE1155"/>
    </row>
    <row r="1156" spans="14:31" x14ac:dyDescent="0.3">
      <c r="N1156"/>
      <c r="O1156"/>
      <c r="AD1156"/>
      <c r="AE1156"/>
    </row>
    <row r="1157" spans="14:31" x14ac:dyDescent="0.3">
      <c r="N1157"/>
      <c r="O1157"/>
      <c r="AD1157"/>
      <c r="AE1157"/>
    </row>
    <row r="1158" spans="14:31" x14ac:dyDescent="0.3">
      <c r="N1158"/>
      <c r="O1158"/>
      <c r="AD1158"/>
      <c r="AE1158"/>
    </row>
    <row r="1159" spans="14:31" x14ac:dyDescent="0.3">
      <c r="N1159"/>
      <c r="O1159"/>
      <c r="AD1159"/>
      <c r="AE1159"/>
    </row>
    <row r="1160" spans="14:31" x14ac:dyDescent="0.3">
      <c r="N1160"/>
      <c r="O1160"/>
      <c r="AD1160"/>
      <c r="AE1160"/>
    </row>
    <row r="1161" spans="14:31" x14ac:dyDescent="0.3">
      <c r="N1161"/>
      <c r="O1161"/>
      <c r="AD1161"/>
      <c r="AE1161"/>
    </row>
    <row r="1162" spans="14:31" x14ac:dyDescent="0.3">
      <c r="N1162"/>
      <c r="O1162"/>
      <c r="AD1162"/>
      <c r="AE1162"/>
    </row>
    <row r="1163" spans="14:31" x14ac:dyDescent="0.3">
      <c r="N1163"/>
      <c r="O1163"/>
      <c r="AD1163"/>
      <c r="AE1163"/>
    </row>
    <row r="1164" spans="14:31" x14ac:dyDescent="0.3">
      <c r="N1164"/>
      <c r="O1164"/>
      <c r="AD1164"/>
      <c r="AE1164"/>
    </row>
    <row r="1165" spans="14:31" x14ac:dyDescent="0.3">
      <c r="N1165"/>
      <c r="O1165"/>
      <c r="AD1165"/>
      <c r="AE1165"/>
    </row>
    <row r="1166" spans="14:31" x14ac:dyDescent="0.3">
      <c r="N1166"/>
      <c r="O1166"/>
      <c r="AD1166"/>
      <c r="AE1166"/>
    </row>
    <row r="1167" spans="14:31" x14ac:dyDescent="0.3">
      <c r="N1167"/>
      <c r="O1167"/>
      <c r="AD1167"/>
      <c r="AE1167"/>
    </row>
    <row r="1168" spans="14:31" x14ac:dyDescent="0.3">
      <c r="N1168"/>
      <c r="O1168"/>
      <c r="AD1168"/>
      <c r="AE1168"/>
    </row>
    <row r="1169" spans="14:31" x14ac:dyDescent="0.3">
      <c r="N1169"/>
      <c r="O1169"/>
      <c r="AD1169"/>
      <c r="AE1169"/>
    </row>
    <row r="1170" spans="14:31" x14ac:dyDescent="0.3">
      <c r="N1170"/>
      <c r="O1170"/>
      <c r="AD1170"/>
      <c r="AE1170"/>
    </row>
    <row r="1171" spans="14:31" x14ac:dyDescent="0.3">
      <c r="N1171"/>
      <c r="O1171"/>
      <c r="AD1171"/>
      <c r="AE1171"/>
    </row>
    <row r="1172" spans="14:31" x14ac:dyDescent="0.3">
      <c r="N1172"/>
      <c r="O1172"/>
      <c r="AD1172"/>
      <c r="AE1172"/>
    </row>
    <row r="1173" spans="14:31" x14ac:dyDescent="0.3">
      <c r="N1173"/>
      <c r="O1173"/>
      <c r="AD1173"/>
      <c r="AE1173"/>
    </row>
    <row r="1174" spans="14:31" x14ac:dyDescent="0.3">
      <c r="N1174"/>
      <c r="O1174"/>
      <c r="AD1174"/>
      <c r="AE1174"/>
    </row>
    <row r="1175" spans="14:31" x14ac:dyDescent="0.3">
      <c r="N1175"/>
      <c r="O1175"/>
      <c r="AD1175"/>
      <c r="AE1175"/>
    </row>
    <row r="1176" spans="14:31" x14ac:dyDescent="0.3">
      <c r="N1176"/>
      <c r="O1176"/>
      <c r="AD1176"/>
      <c r="AE1176"/>
    </row>
    <row r="1177" spans="14:31" x14ac:dyDescent="0.3">
      <c r="N1177"/>
      <c r="O1177"/>
      <c r="AD1177"/>
      <c r="AE1177"/>
    </row>
    <row r="1178" spans="14:31" x14ac:dyDescent="0.3">
      <c r="N1178"/>
      <c r="O1178"/>
      <c r="AD1178"/>
      <c r="AE1178"/>
    </row>
    <row r="1179" spans="14:31" x14ac:dyDescent="0.3">
      <c r="N1179"/>
      <c r="O1179"/>
      <c r="AD1179"/>
      <c r="AE1179"/>
    </row>
    <row r="1180" spans="14:31" x14ac:dyDescent="0.3">
      <c r="N1180"/>
      <c r="O1180"/>
      <c r="AD1180"/>
      <c r="AE1180"/>
    </row>
    <row r="1181" spans="14:31" x14ac:dyDescent="0.3">
      <c r="N1181"/>
      <c r="O1181"/>
      <c r="AD1181"/>
      <c r="AE1181"/>
    </row>
    <row r="1182" spans="14:31" x14ac:dyDescent="0.3">
      <c r="N1182"/>
      <c r="O1182"/>
      <c r="AD1182"/>
      <c r="AE1182"/>
    </row>
    <row r="1183" spans="14:31" x14ac:dyDescent="0.3">
      <c r="N1183"/>
      <c r="O1183"/>
      <c r="AD1183"/>
      <c r="AE1183"/>
    </row>
    <row r="1184" spans="14:31" x14ac:dyDescent="0.3">
      <c r="N1184"/>
      <c r="O1184"/>
      <c r="AD1184"/>
      <c r="AE1184"/>
    </row>
    <row r="1185" spans="14:31" x14ac:dyDescent="0.3">
      <c r="N1185"/>
      <c r="O1185"/>
      <c r="AD1185"/>
      <c r="AE1185"/>
    </row>
    <row r="1186" spans="14:31" x14ac:dyDescent="0.3">
      <c r="N1186"/>
      <c r="O1186"/>
      <c r="AD1186"/>
      <c r="AE1186"/>
    </row>
    <row r="1187" spans="14:31" x14ac:dyDescent="0.3">
      <c r="N1187"/>
      <c r="O1187"/>
      <c r="AD1187"/>
      <c r="AE1187"/>
    </row>
    <row r="1188" spans="14:31" x14ac:dyDescent="0.3">
      <c r="N1188"/>
      <c r="O1188"/>
      <c r="AD1188"/>
      <c r="AE1188"/>
    </row>
    <row r="1189" spans="14:31" x14ac:dyDescent="0.3">
      <c r="N1189"/>
      <c r="O1189"/>
      <c r="AD1189"/>
      <c r="AE1189"/>
    </row>
    <row r="1190" spans="14:31" x14ac:dyDescent="0.3">
      <c r="N1190"/>
      <c r="O1190"/>
      <c r="AD1190"/>
      <c r="AE1190"/>
    </row>
    <row r="1191" spans="14:31" x14ac:dyDescent="0.3">
      <c r="N1191"/>
      <c r="O1191"/>
      <c r="AD1191"/>
      <c r="AE1191"/>
    </row>
    <row r="1192" spans="14:31" x14ac:dyDescent="0.3">
      <c r="N1192"/>
      <c r="O1192"/>
      <c r="AD1192"/>
      <c r="AE1192"/>
    </row>
    <row r="1193" spans="14:31" x14ac:dyDescent="0.3">
      <c r="N1193"/>
      <c r="O1193"/>
      <c r="AD1193"/>
      <c r="AE1193"/>
    </row>
    <row r="1194" spans="14:31" x14ac:dyDescent="0.3">
      <c r="N1194"/>
      <c r="O1194"/>
      <c r="AD1194"/>
      <c r="AE1194"/>
    </row>
    <row r="1195" spans="14:31" x14ac:dyDescent="0.3">
      <c r="N1195"/>
      <c r="O1195"/>
      <c r="AD1195"/>
      <c r="AE1195"/>
    </row>
    <row r="1196" spans="14:31" x14ac:dyDescent="0.3">
      <c r="N1196"/>
      <c r="O1196"/>
      <c r="AD1196"/>
      <c r="AE1196"/>
    </row>
    <row r="1197" spans="14:31" x14ac:dyDescent="0.3">
      <c r="N1197"/>
      <c r="O1197"/>
      <c r="AD1197"/>
      <c r="AE1197"/>
    </row>
    <row r="1198" spans="14:31" x14ac:dyDescent="0.3">
      <c r="N1198"/>
      <c r="O1198"/>
      <c r="AD1198"/>
      <c r="AE1198"/>
    </row>
    <row r="1199" spans="14:31" x14ac:dyDescent="0.3">
      <c r="N1199"/>
      <c r="O1199"/>
      <c r="AD1199"/>
      <c r="AE1199"/>
    </row>
    <row r="1200" spans="14:31" x14ac:dyDescent="0.3">
      <c r="N1200"/>
      <c r="O1200"/>
      <c r="AD1200"/>
      <c r="AE1200"/>
    </row>
    <row r="1201" spans="14:31" x14ac:dyDescent="0.3">
      <c r="N1201"/>
      <c r="O1201"/>
      <c r="AD1201"/>
      <c r="AE1201"/>
    </row>
    <row r="1202" spans="14:31" x14ac:dyDescent="0.3">
      <c r="N1202"/>
      <c r="O1202"/>
      <c r="AD1202"/>
      <c r="AE1202"/>
    </row>
    <row r="1203" spans="14:31" x14ac:dyDescent="0.3">
      <c r="N1203"/>
      <c r="O1203"/>
      <c r="AD1203"/>
      <c r="AE1203"/>
    </row>
    <row r="1204" spans="14:31" x14ac:dyDescent="0.3">
      <c r="N1204"/>
      <c r="O1204"/>
      <c r="AD1204"/>
      <c r="AE1204"/>
    </row>
    <row r="1205" spans="14:31" x14ac:dyDescent="0.3">
      <c r="N1205"/>
      <c r="O1205"/>
      <c r="AD1205"/>
      <c r="AE1205"/>
    </row>
    <row r="1206" spans="14:31" x14ac:dyDescent="0.3">
      <c r="N1206"/>
      <c r="O1206"/>
      <c r="AD1206"/>
      <c r="AE1206"/>
    </row>
    <row r="1207" spans="14:31" x14ac:dyDescent="0.3">
      <c r="N1207"/>
      <c r="O1207"/>
      <c r="AD1207"/>
      <c r="AE1207"/>
    </row>
    <row r="1208" spans="14:31" x14ac:dyDescent="0.3">
      <c r="N1208"/>
      <c r="O1208"/>
      <c r="AD1208"/>
      <c r="AE1208"/>
    </row>
    <row r="1209" spans="14:31" x14ac:dyDescent="0.3">
      <c r="N1209"/>
      <c r="O1209"/>
      <c r="AD1209"/>
      <c r="AE1209"/>
    </row>
    <row r="1210" spans="14:31" x14ac:dyDescent="0.3">
      <c r="N1210"/>
      <c r="O1210"/>
      <c r="AD1210"/>
      <c r="AE1210"/>
    </row>
    <row r="1211" spans="14:31" x14ac:dyDescent="0.3">
      <c r="N1211"/>
      <c r="O1211"/>
      <c r="AD1211"/>
      <c r="AE1211"/>
    </row>
    <row r="1212" spans="14:31" x14ac:dyDescent="0.3">
      <c r="N1212"/>
      <c r="O1212"/>
      <c r="AD1212"/>
      <c r="AE1212"/>
    </row>
    <row r="1213" spans="14:31" x14ac:dyDescent="0.3">
      <c r="N1213"/>
      <c r="O1213"/>
      <c r="AD1213"/>
      <c r="AE1213"/>
    </row>
    <row r="1214" spans="14:31" x14ac:dyDescent="0.3">
      <c r="N1214"/>
      <c r="O1214"/>
      <c r="AD1214"/>
      <c r="AE1214"/>
    </row>
    <row r="1215" spans="14:31" x14ac:dyDescent="0.3">
      <c r="N1215"/>
      <c r="O1215"/>
      <c r="AD1215"/>
      <c r="AE1215"/>
    </row>
    <row r="1216" spans="14:31" x14ac:dyDescent="0.3">
      <c r="N1216"/>
      <c r="O1216"/>
      <c r="AD1216"/>
      <c r="AE1216"/>
    </row>
    <row r="1217" spans="14:31" x14ac:dyDescent="0.3">
      <c r="N1217"/>
      <c r="O1217"/>
      <c r="AD1217"/>
      <c r="AE1217"/>
    </row>
    <row r="1218" spans="14:31" x14ac:dyDescent="0.3">
      <c r="N1218"/>
      <c r="O1218"/>
      <c r="AD1218"/>
      <c r="AE1218"/>
    </row>
    <row r="1219" spans="14:31" x14ac:dyDescent="0.3">
      <c r="N1219"/>
      <c r="O1219"/>
      <c r="AD1219"/>
      <c r="AE1219"/>
    </row>
    <row r="1220" spans="14:31" x14ac:dyDescent="0.3">
      <c r="N1220"/>
      <c r="O1220"/>
      <c r="AD1220"/>
      <c r="AE1220"/>
    </row>
    <row r="1221" spans="14:31" x14ac:dyDescent="0.3">
      <c r="N1221"/>
      <c r="O1221"/>
      <c r="AD1221"/>
      <c r="AE1221"/>
    </row>
    <row r="1222" spans="14:31" x14ac:dyDescent="0.3">
      <c r="N1222"/>
      <c r="O1222"/>
      <c r="AD1222"/>
      <c r="AE1222"/>
    </row>
    <row r="1223" spans="14:31" x14ac:dyDescent="0.3">
      <c r="N1223"/>
      <c r="O1223"/>
      <c r="AD1223"/>
      <c r="AE1223"/>
    </row>
    <row r="1224" spans="14:31" x14ac:dyDescent="0.3">
      <c r="N1224"/>
      <c r="O1224"/>
      <c r="AD1224"/>
      <c r="AE1224"/>
    </row>
    <row r="1225" spans="14:31" x14ac:dyDescent="0.3">
      <c r="N1225"/>
      <c r="O1225"/>
      <c r="AD1225"/>
      <c r="AE1225"/>
    </row>
    <row r="1226" spans="14:31" x14ac:dyDescent="0.3">
      <c r="N1226"/>
      <c r="O1226"/>
      <c r="AD1226"/>
      <c r="AE1226"/>
    </row>
    <row r="1227" spans="14:31" x14ac:dyDescent="0.3">
      <c r="N1227"/>
      <c r="O1227"/>
      <c r="AD1227"/>
      <c r="AE1227"/>
    </row>
    <row r="1228" spans="14:31" x14ac:dyDescent="0.3">
      <c r="N1228"/>
      <c r="O1228"/>
      <c r="AD1228"/>
      <c r="AE1228"/>
    </row>
    <row r="1229" spans="14:31" x14ac:dyDescent="0.3">
      <c r="N1229"/>
      <c r="O1229"/>
      <c r="AD1229"/>
      <c r="AE1229"/>
    </row>
    <row r="1230" spans="14:31" x14ac:dyDescent="0.3">
      <c r="N1230"/>
      <c r="O1230"/>
      <c r="AD1230"/>
      <c r="AE1230"/>
    </row>
    <row r="1231" spans="14:31" x14ac:dyDescent="0.3">
      <c r="N1231"/>
      <c r="O1231"/>
      <c r="AD1231"/>
      <c r="AE1231"/>
    </row>
    <row r="1232" spans="14:31" x14ac:dyDescent="0.3">
      <c r="N1232"/>
      <c r="O1232"/>
      <c r="AD1232"/>
      <c r="AE1232"/>
    </row>
    <row r="1233" spans="14:31" x14ac:dyDescent="0.3">
      <c r="N1233"/>
      <c r="O1233"/>
      <c r="AD1233"/>
      <c r="AE1233"/>
    </row>
    <row r="1234" spans="14:31" x14ac:dyDescent="0.3">
      <c r="N1234"/>
      <c r="O1234"/>
      <c r="AD1234"/>
      <c r="AE1234"/>
    </row>
    <row r="1235" spans="14:31" x14ac:dyDescent="0.3">
      <c r="N1235"/>
      <c r="O1235"/>
      <c r="AD1235"/>
      <c r="AE1235"/>
    </row>
    <row r="1236" spans="14:31" x14ac:dyDescent="0.3">
      <c r="N1236"/>
      <c r="O1236"/>
      <c r="AD1236"/>
      <c r="AE1236"/>
    </row>
    <row r="1237" spans="14:31" x14ac:dyDescent="0.3">
      <c r="N1237"/>
      <c r="O1237"/>
      <c r="AD1237"/>
      <c r="AE1237"/>
    </row>
    <row r="1238" spans="14:31" x14ac:dyDescent="0.3">
      <c r="N1238"/>
      <c r="O1238"/>
      <c r="AD1238"/>
      <c r="AE1238"/>
    </row>
    <row r="1239" spans="14:31" x14ac:dyDescent="0.3">
      <c r="N1239"/>
      <c r="O1239"/>
      <c r="AD1239"/>
      <c r="AE1239"/>
    </row>
    <row r="1240" spans="14:31" x14ac:dyDescent="0.3">
      <c r="N1240"/>
      <c r="O1240"/>
      <c r="AD1240"/>
      <c r="AE1240"/>
    </row>
    <row r="1241" spans="14:31" x14ac:dyDescent="0.3">
      <c r="N1241"/>
      <c r="O1241"/>
      <c r="AD1241"/>
      <c r="AE1241"/>
    </row>
    <row r="1242" spans="14:31" x14ac:dyDescent="0.3">
      <c r="N1242"/>
      <c r="O1242"/>
      <c r="AD1242"/>
      <c r="AE1242"/>
    </row>
    <row r="1243" spans="14:31" x14ac:dyDescent="0.3">
      <c r="N1243"/>
      <c r="O1243"/>
      <c r="AD1243"/>
      <c r="AE1243"/>
    </row>
    <row r="1244" spans="14:31" x14ac:dyDescent="0.3">
      <c r="N1244"/>
      <c r="O1244"/>
      <c r="AD1244"/>
      <c r="AE1244"/>
    </row>
    <row r="1245" spans="14:31" x14ac:dyDescent="0.3">
      <c r="N1245"/>
      <c r="O1245"/>
      <c r="AD1245"/>
      <c r="AE1245"/>
    </row>
    <row r="1246" spans="14:31" x14ac:dyDescent="0.3">
      <c r="N1246"/>
      <c r="O1246"/>
      <c r="AD1246"/>
      <c r="AE1246"/>
    </row>
    <row r="1247" spans="14:31" x14ac:dyDescent="0.3">
      <c r="N1247"/>
      <c r="O1247"/>
      <c r="AD1247"/>
      <c r="AE1247"/>
    </row>
    <row r="1248" spans="14:31" x14ac:dyDescent="0.3">
      <c r="N1248"/>
      <c r="O1248"/>
      <c r="AD1248"/>
      <c r="AE1248"/>
    </row>
    <row r="1249" spans="14:31" x14ac:dyDescent="0.3">
      <c r="N1249"/>
      <c r="O1249"/>
      <c r="AD1249"/>
      <c r="AE1249"/>
    </row>
    <row r="1250" spans="14:31" x14ac:dyDescent="0.3">
      <c r="N1250"/>
      <c r="O1250"/>
      <c r="AD1250"/>
      <c r="AE1250"/>
    </row>
    <row r="1251" spans="14:31" x14ac:dyDescent="0.3">
      <c r="N1251"/>
      <c r="O1251"/>
      <c r="AD1251"/>
      <c r="AE1251"/>
    </row>
    <row r="1252" spans="14:31" x14ac:dyDescent="0.3">
      <c r="N1252"/>
      <c r="O1252"/>
      <c r="AD1252"/>
      <c r="AE1252"/>
    </row>
    <row r="1253" spans="14:31" x14ac:dyDescent="0.3">
      <c r="N1253"/>
      <c r="O1253"/>
      <c r="AD1253"/>
      <c r="AE1253"/>
    </row>
    <row r="1254" spans="14:31" x14ac:dyDescent="0.3">
      <c r="N1254"/>
      <c r="O1254"/>
      <c r="AD1254"/>
      <c r="AE1254"/>
    </row>
    <row r="1255" spans="14:31" x14ac:dyDescent="0.3">
      <c r="N1255"/>
      <c r="O1255"/>
      <c r="AD1255"/>
      <c r="AE1255"/>
    </row>
    <row r="1256" spans="14:31" x14ac:dyDescent="0.3">
      <c r="N1256"/>
      <c r="O1256"/>
      <c r="AD1256"/>
      <c r="AE1256"/>
    </row>
    <row r="1257" spans="14:31" x14ac:dyDescent="0.3">
      <c r="N1257"/>
      <c r="O1257"/>
      <c r="AD1257"/>
      <c r="AE1257"/>
    </row>
    <row r="1258" spans="14:31" x14ac:dyDescent="0.3">
      <c r="N1258"/>
      <c r="O1258"/>
      <c r="AD1258"/>
      <c r="AE1258"/>
    </row>
    <row r="1259" spans="14:31" x14ac:dyDescent="0.3">
      <c r="N1259"/>
      <c r="O1259"/>
      <c r="AD1259"/>
      <c r="AE1259"/>
    </row>
    <row r="1260" spans="14:31" x14ac:dyDescent="0.3">
      <c r="N1260"/>
      <c r="O1260"/>
      <c r="AD1260"/>
      <c r="AE1260"/>
    </row>
    <row r="1261" spans="14:31" x14ac:dyDescent="0.3">
      <c r="N1261"/>
      <c r="O1261"/>
      <c r="AD1261"/>
      <c r="AE1261"/>
    </row>
    <row r="1262" spans="14:31" x14ac:dyDescent="0.3">
      <c r="N1262"/>
      <c r="O1262"/>
      <c r="AD1262"/>
      <c r="AE1262"/>
    </row>
    <row r="1263" spans="14:31" x14ac:dyDescent="0.3">
      <c r="N1263"/>
      <c r="O1263"/>
      <c r="AD1263"/>
      <c r="AE1263"/>
    </row>
    <row r="1264" spans="14:31" x14ac:dyDescent="0.3">
      <c r="N1264"/>
      <c r="O1264"/>
      <c r="AD1264"/>
      <c r="AE1264"/>
    </row>
    <row r="1265" spans="14:31" x14ac:dyDescent="0.3">
      <c r="N1265"/>
      <c r="O1265"/>
      <c r="AD1265"/>
      <c r="AE1265"/>
    </row>
    <row r="1266" spans="14:31" x14ac:dyDescent="0.3">
      <c r="N1266"/>
      <c r="O1266"/>
      <c r="AD1266"/>
      <c r="AE1266"/>
    </row>
    <row r="1267" spans="14:31" x14ac:dyDescent="0.3">
      <c r="N1267"/>
      <c r="O1267"/>
      <c r="AD1267"/>
      <c r="AE1267"/>
    </row>
    <row r="1268" spans="14:31" x14ac:dyDescent="0.3">
      <c r="N1268"/>
      <c r="O1268"/>
      <c r="AD1268"/>
      <c r="AE1268"/>
    </row>
    <row r="1269" spans="14:31" x14ac:dyDescent="0.3">
      <c r="N1269"/>
      <c r="O1269"/>
      <c r="AD1269"/>
      <c r="AE1269"/>
    </row>
    <row r="1270" spans="14:31" x14ac:dyDescent="0.3">
      <c r="N1270"/>
      <c r="O1270"/>
      <c r="AD1270"/>
      <c r="AE1270"/>
    </row>
    <row r="1271" spans="14:31" x14ac:dyDescent="0.3">
      <c r="N1271"/>
      <c r="O1271"/>
      <c r="AD1271"/>
      <c r="AE1271"/>
    </row>
    <row r="1272" spans="14:31" x14ac:dyDescent="0.3">
      <c r="N1272"/>
      <c r="O1272"/>
      <c r="AD1272"/>
      <c r="AE1272"/>
    </row>
    <row r="1273" spans="14:31" x14ac:dyDescent="0.3">
      <c r="N1273"/>
      <c r="O1273"/>
      <c r="AD1273"/>
      <c r="AE1273"/>
    </row>
    <row r="1274" spans="14:31" x14ac:dyDescent="0.3">
      <c r="N1274"/>
      <c r="O1274"/>
      <c r="AD1274"/>
      <c r="AE1274"/>
    </row>
    <row r="1275" spans="14:31" x14ac:dyDescent="0.3">
      <c r="N1275"/>
      <c r="O1275"/>
      <c r="AD1275"/>
      <c r="AE1275"/>
    </row>
    <row r="1276" spans="14:31" x14ac:dyDescent="0.3">
      <c r="N1276"/>
      <c r="O1276"/>
      <c r="AD1276"/>
      <c r="AE1276"/>
    </row>
    <row r="1277" spans="14:31" x14ac:dyDescent="0.3">
      <c r="N1277"/>
      <c r="O1277"/>
      <c r="AD1277"/>
      <c r="AE1277"/>
    </row>
    <row r="1278" spans="14:31" x14ac:dyDescent="0.3">
      <c r="N1278"/>
      <c r="O1278"/>
      <c r="AD1278"/>
      <c r="AE1278"/>
    </row>
    <row r="1279" spans="14:31" x14ac:dyDescent="0.3">
      <c r="N1279"/>
      <c r="O1279"/>
      <c r="AD1279"/>
      <c r="AE1279"/>
    </row>
    <row r="1280" spans="14:31" x14ac:dyDescent="0.3">
      <c r="N1280"/>
      <c r="O1280"/>
      <c r="AD1280"/>
      <c r="AE1280"/>
    </row>
    <row r="1281" spans="14:31" x14ac:dyDescent="0.3">
      <c r="N1281"/>
      <c r="O1281"/>
      <c r="AD1281"/>
      <c r="AE1281"/>
    </row>
    <row r="1282" spans="14:31" x14ac:dyDescent="0.3">
      <c r="N1282"/>
      <c r="O1282"/>
      <c r="AD1282"/>
      <c r="AE1282"/>
    </row>
    <row r="1283" spans="14:31" x14ac:dyDescent="0.3">
      <c r="N1283"/>
      <c r="O1283"/>
      <c r="AD1283"/>
      <c r="AE1283"/>
    </row>
    <row r="1284" spans="14:31" x14ac:dyDescent="0.3">
      <c r="N1284"/>
      <c r="O1284"/>
      <c r="AD1284"/>
      <c r="AE1284"/>
    </row>
    <row r="1285" spans="14:31" x14ac:dyDescent="0.3">
      <c r="N1285"/>
      <c r="O1285"/>
      <c r="AD1285"/>
      <c r="AE1285"/>
    </row>
    <row r="1286" spans="14:31" x14ac:dyDescent="0.3">
      <c r="N1286"/>
      <c r="O1286"/>
      <c r="AD1286"/>
      <c r="AE1286"/>
    </row>
    <row r="1287" spans="14:31" x14ac:dyDescent="0.3">
      <c r="N1287"/>
      <c r="O1287"/>
      <c r="AD1287"/>
      <c r="AE1287"/>
    </row>
    <row r="1288" spans="14:31" x14ac:dyDescent="0.3">
      <c r="N1288"/>
      <c r="O1288"/>
      <c r="AD1288"/>
      <c r="AE1288"/>
    </row>
    <row r="1289" spans="14:31" x14ac:dyDescent="0.3">
      <c r="N1289"/>
      <c r="O1289"/>
      <c r="AD1289"/>
      <c r="AE1289"/>
    </row>
    <row r="1290" spans="14:31" x14ac:dyDescent="0.3">
      <c r="N1290"/>
      <c r="O1290"/>
      <c r="AD1290"/>
      <c r="AE1290"/>
    </row>
    <row r="1291" spans="14:31" x14ac:dyDescent="0.3">
      <c r="N1291"/>
      <c r="O1291"/>
      <c r="AD1291"/>
      <c r="AE1291"/>
    </row>
    <row r="1292" spans="14:31" x14ac:dyDescent="0.3">
      <c r="N1292"/>
      <c r="O1292"/>
      <c r="AD1292"/>
      <c r="AE1292"/>
    </row>
    <row r="1293" spans="14:31" x14ac:dyDescent="0.3">
      <c r="N1293"/>
      <c r="O1293"/>
      <c r="AD1293"/>
      <c r="AE1293"/>
    </row>
    <row r="1294" spans="14:31" x14ac:dyDescent="0.3">
      <c r="N1294"/>
      <c r="O1294"/>
      <c r="AD1294"/>
      <c r="AE1294"/>
    </row>
    <row r="1295" spans="14:31" x14ac:dyDescent="0.3">
      <c r="N1295"/>
      <c r="O1295"/>
      <c r="AD1295"/>
      <c r="AE1295"/>
    </row>
    <row r="1296" spans="14:31" x14ac:dyDescent="0.3">
      <c r="N1296"/>
      <c r="O1296"/>
      <c r="AD1296"/>
      <c r="AE1296"/>
    </row>
    <row r="1297" spans="14:31" x14ac:dyDescent="0.3">
      <c r="N1297"/>
      <c r="O1297"/>
      <c r="AD1297"/>
      <c r="AE1297"/>
    </row>
    <row r="1298" spans="14:31" x14ac:dyDescent="0.3">
      <c r="N1298"/>
      <c r="O1298"/>
      <c r="AD1298"/>
      <c r="AE1298"/>
    </row>
    <row r="1299" spans="14:31" x14ac:dyDescent="0.3">
      <c r="N1299"/>
      <c r="O1299"/>
      <c r="AD1299"/>
      <c r="AE1299"/>
    </row>
    <row r="1300" spans="14:31" x14ac:dyDescent="0.3">
      <c r="N1300"/>
      <c r="O1300"/>
      <c r="AD1300"/>
      <c r="AE1300"/>
    </row>
    <row r="1301" spans="14:31" x14ac:dyDescent="0.3">
      <c r="N1301"/>
      <c r="O1301"/>
      <c r="AD1301"/>
      <c r="AE1301"/>
    </row>
    <row r="1302" spans="14:31" x14ac:dyDescent="0.3">
      <c r="N1302"/>
      <c r="O1302"/>
      <c r="AD1302"/>
      <c r="AE1302"/>
    </row>
    <row r="1303" spans="14:31" x14ac:dyDescent="0.3">
      <c r="N1303"/>
      <c r="O1303"/>
      <c r="AD1303"/>
      <c r="AE1303"/>
    </row>
    <row r="1304" spans="14:31" x14ac:dyDescent="0.3">
      <c r="N1304"/>
      <c r="O1304"/>
      <c r="AD1304"/>
      <c r="AE1304"/>
    </row>
    <row r="1305" spans="14:31" x14ac:dyDescent="0.3">
      <c r="N1305"/>
      <c r="O1305"/>
      <c r="AD1305"/>
      <c r="AE1305"/>
    </row>
    <row r="1306" spans="14:31" x14ac:dyDescent="0.3">
      <c r="N1306"/>
      <c r="O1306"/>
      <c r="AD1306"/>
      <c r="AE1306"/>
    </row>
    <row r="1307" spans="14:31" x14ac:dyDescent="0.3">
      <c r="N1307"/>
      <c r="O1307"/>
      <c r="AD1307"/>
      <c r="AE1307"/>
    </row>
    <row r="1308" spans="14:31" x14ac:dyDescent="0.3">
      <c r="N1308"/>
      <c r="O1308"/>
      <c r="AD1308"/>
      <c r="AE1308"/>
    </row>
    <row r="1309" spans="14:31" x14ac:dyDescent="0.3">
      <c r="N1309"/>
      <c r="O1309"/>
      <c r="AD1309"/>
      <c r="AE1309"/>
    </row>
    <row r="1310" spans="14:31" x14ac:dyDescent="0.3">
      <c r="N1310"/>
      <c r="O1310"/>
      <c r="AD1310"/>
      <c r="AE1310"/>
    </row>
    <row r="1311" spans="14:31" x14ac:dyDescent="0.3">
      <c r="N1311"/>
      <c r="O1311"/>
      <c r="AD1311"/>
      <c r="AE1311"/>
    </row>
    <row r="1312" spans="14:31" x14ac:dyDescent="0.3">
      <c r="N1312"/>
      <c r="O1312"/>
      <c r="AD1312"/>
      <c r="AE1312"/>
    </row>
    <row r="1313" spans="14:31" x14ac:dyDescent="0.3">
      <c r="N1313"/>
      <c r="O1313"/>
      <c r="AD1313"/>
      <c r="AE1313"/>
    </row>
    <row r="1314" spans="14:31" x14ac:dyDescent="0.3">
      <c r="N1314"/>
      <c r="O1314"/>
      <c r="AD1314"/>
      <c r="AE1314"/>
    </row>
    <row r="1315" spans="14:31" x14ac:dyDescent="0.3">
      <c r="N1315"/>
      <c r="O1315"/>
      <c r="AD1315"/>
      <c r="AE1315"/>
    </row>
    <row r="1316" spans="14:31" x14ac:dyDescent="0.3">
      <c r="N1316"/>
      <c r="O1316"/>
      <c r="AD1316"/>
      <c r="AE1316"/>
    </row>
    <row r="1317" spans="14:31" x14ac:dyDescent="0.3">
      <c r="N1317"/>
      <c r="O1317"/>
      <c r="AD1317"/>
      <c r="AE1317"/>
    </row>
    <row r="1318" spans="14:31" x14ac:dyDescent="0.3">
      <c r="N1318"/>
      <c r="O1318"/>
      <c r="AD1318"/>
      <c r="AE1318"/>
    </row>
    <row r="1319" spans="14:31" x14ac:dyDescent="0.3">
      <c r="N1319"/>
      <c r="O1319"/>
      <c r="AD1319"/>
      <c r="AE1319"/>
    </row>
    <row r="1320" spans="14:31" x14ac:dyDescent="0.3">
      <c r="N1320"/>
      <c r="O1320"/>
      <c r="AD1320"/>
      <c r="AE1320"/>
    </row>
    <row r="1321" spans="14:31" x14ac:dyDescent="0.3">
      <c r="N1321"/>
      <c r="O1321"/>
      <c r="AD1321"/>
      <c r="AE1321"/>
    </row>
    <row r="1322" spans="14:31" x14ac:dyDescent="0.3">
      <c r="N1322"/>
      <c r="O1322"/>
      <c r="AD1322"/>
      <c r="AE1322"/>
    </row>
    <row r="1323" spans="14:31" x14ac:dyDescent="0.3">
      <c r="N1323"/>
      <c r="O1323"/>
      <c r="AD1323"/>
      <c r="AE1323"/>
    </row>
    <row r="1324" spans="14:31" x14ac:dyDescent="0.3">
      <c r="N1324"/>
      <c r="O1324"/>
      <c r="AD1324"/>
      <c r="AE1324"/>
    </row>
    <row r="1325" spans="14:31" x14ac:dyDescent="0.3">
      <c r="N1325"/>
      <c r="O1325"/>
      <c r="AD1325"/>
      <c r="AE1325"/>
    </row>
    <row r="1326" spans="14:31" x14ac:dyDescent="0.3">
      <c r="N1326"/>
      <c r="O1326"/>
      <c r="AD1326"/>
      <c r="AE1326"/>
    </row>
    <row r="1327" spans="14:31" x14ac:dyDescent="0.3">
      <c r="N1327"/>
      <c r="O1327"/>
      <c r="AD1327"/>
      <c r="AE1327"/>
    </row>
    <row r="1328" spans="14:31" x14ac:dyDescent="0.3">
      <c r="N1328"/>
      <c r="O1328"/>
      <c r="AD1328"/>
      <c r="AE1328"/>
    </row>
    <row r="1329" spans="14:31" x14ac:dyDescent="0.3">
      <c r="N1329"/>
      <c r="O1329"/>
      <c r="AD1329"/>
      <c r="AE1329"/>
    </row>
    <row r="1330" spans="14:31" x14ac:dyDescent="0.3">
      <c r="N1330"/>
      <c r="O1330"/>
      <c r="AD1330"/>
      <c r="AE1330"/>
    </row>
    <row r="1331" spans="14:31" x14ac:dyDescent="0.3">
      <c r="N1331"/>
      <c r="O1331"/>
      <c r="AD1331"/>
      <c r="AE1331"/>
    </row>
    <row r="1332" spans="14:31" x14ac:dyDescent="0.3">
      <c r="N1332"/>
      <c r="O1332"/>
      <c r="AD1332"/>
      <c r="AE1332"/>
    </row>
    <row r="1333" spans="14:31" x14ac:dyDescent="0.3">
      <c r="N1333"/>
      <c r="O1333"/>
      <c r="AD1333"/>
      <c r="AE1333"/>
    </row>
    <row r="1334" spans="14:31" x14ac:dyDescent="0.3">
      <c r="N1334"/>
      <c r="O1334"/>
      <c r="AD1334"/>
      <c r="AE1334"/>
    </row>
    <row r="1335" spans="14:31" x14ac:dyDescent="0.3">
      <c r="N1335"/>
      <c r="O1335"/>
      <c r="AD1335"/>
      <c r="AE1335"/>
    </row>
    <row r="1336" spans="14:31" x14ac:dyDescent="0.3">
      <c r="N1336"/>
      <c r="O1336"/>
      <c r="AD1336"/>
      <c r="AE1336"/>
    </row>
    <row r="1337" spans="14:31" x14ac:dyDescent="0.3">
      <c r="N1337"/>
      <c r="O1337"/>
      <c r="AD1337"/>
      <c r="AE1337"/>
    </row>
    <row r="1338" spans="14:31" x14ac:dyDescent="0.3">
      <c r="N1338"/>
      <c r="O1338"/>
      <c r="AD1338"/>
      <c r="AE1338"/>
    </row>
    <row r="1339" spans="14:31" x14ac:dyDescent="0.3">
      <c r="N1339"/>
      <c r="O1339"/>
      <c r="AD1339"/>
      <c r="AE1339"/>
    </row>
    <row r="1340" spans="14:31" x14ac:dyDescent="0.3">
      <c r="N1340"/>
      <c r="O1340"/>
      <c r="AD1340"/>
      <c r="AE1340"/>
    </row>
    <row r="1341" spans="14:31" x14ac:dyDescent="0.3">
      <c r="N1341"/>
      <c r="O1341"/>
      <c r="AD1341"/>
      <c r="AE1341"/>
    </row>
    <row r="1342" spans="14:31" x14ac:dyDescent="0.3">
      <c r="N1342"/>
      <c r="O1342"/>
      <c r="AD1342"/>
      <c r="AE1342"/>
    </row>
    <row r="1343" spans="14:31" x14ac:dyDescent="0.3">
      <c r="N1343"/>
      <c r="O1343"/>
      <c r="AD1343"/>
      <c r="AE1343"/>
    </row>
    <row r="1344" spans="14:31" x14ac:dyDescent="0.3">
      <c r="N1344"/>
      <c r="O1344"/>
      <c r="AD1344"/>
      <c r="AE1344"/>
    </row>
    <row r="1345" spans="14:31" x14ac:dyDescent="0.3">
      <c r="N1345"/>
      <c r="O1345"/>
      <c r="AD1345"/>
      <c r="AE1345"/>
    </row>
    <row r="1346" spans="14:31" x14ac:dyDescent="0.3">
      <c r="N1346"/>
      <c r="O1346"/>
      <c r="AD1346"/>
      <c r="AE1346"/>
    </row>
    <row r="1347" spans="14:31" x14ac:dyDescent="0.3">
      <c r="N1347"/>
      <c r="O1347"/>
      <c r="AD1347"/>
      <c r="AE1347"/>
    </row>
    <row r="1348" spans="14:31" x14ac:dyDescent="0.3">
      <c r="N1348"/>
      <c r="O1348"/>
      <c r="AD1348"/>
      <c r="AE1348"/>
    </row>
    <row r="1349" spans="14:31" x14ac:dyDescent="0.3">
      <c r="N1349"/>
      <c r="O1349"/>
      <c r="AD1349"/>
      <c r="AE1349"/>
    </row>
    <row r="1350" spans="14:31" x14ac:dyDescent="0.3">
      <c r="N1350"/>
      <c r="O1350"/>
      <c r="AD1350"/>
      <c r="AE1350"/>
    </row>
    <row r="1351" spans="14:31" x14ac:dyDescent="0.3">
      <c r="N1351"/>
      <c r="O1351"/>
      <c r="AD1351"/>
      <c r="AE1351"/>
    </row>
    <row r="1352" spans="14:31" x14ac:dyDescent="0.3">
      <c r="N1352"/>
      <c r="O1352"/>
      <c r="AD1352"/>
      <c r="AE1352"/>
    </row>
    <row r="1353" spans="14:31" x14ac:dyDescent="0.3">
      <c r="N1353"/>
      <c r="O1353"/>
      <c r="AD1353"/>
      <c r="AE1353"/>
    </row>
    <row r="1354" spans="14:31" x14ac:dyDescent="0.3">
      <c r="N1354"/>
      <c r="O1354"/>
      <c r="AD1354"/>
      <c r="AE1354"/>
    </row>
    <row r="1355" spans="14:31" x14ac:dyDescent="0.3">
      <c r="N1355"/>
      <c r="O1355"/>
      <c r="AD1355"/>
      <c r="AE1355"/>
    </row>
    <row r="1356" spans="14:31" x14ac:dyDescent="0.3">
      <c r="N1356"/>
      <c r="O1356"/>
      <c r="AD1356"/>
      <c r="AE1356"/>
    </row>
    <row r="1357" spans="14:31" x14ac:dyDescent="0.3">
      <c r="N1357"/>
      <c r="O1357"/>
      <c r="AD1357"/>
      <c r="AE1357"/>
    </row>
    <row r="1358" spans="14:31" x14ac:dyDescent="0.3">
      <c r="N1358"/>
      <c r="O1358"/>
      <c r="AD1358"/>
      <c r="AE1358"/>
    </row>
    <row r="1359" spans="14:31" x14ac:dyDescent="0.3">
      <c r="N1359"/>
      <c r="O1359"/>
      <c r="AD1359"/>
      <c r="AE1359"/>
    </row>
    <row r="1360" spans="14:31" x14ac:dyDescent="0.3">
      <c r="N1360"/>
      <c r="O1360"/>
      <c r="AD1360"/>
      <c r="AE1360"/>
    </row>
    <row r="1361" spans="14:31" x14ac:dyDescent="0.3">
      <c r="N1361"/>
      <c r="O1361"/>
      <c r="AD1361"/>
      <c r="AE1361"/>
    </row>
    <row r="1362" spans="14:31" x14ac:dyDescent="0.3">
      <c r="N1362"/>
      <c r="O1362"/>
      <c r="AD1362"/>
      <c r="AE1362"/>
    </row>
    <row r="1363" spans="14:31" x14ac:dyDescent="0.3">
      <c r="N1363"/>
      <c r="O1363"/>
      <c r="AD1363"/>
      <c r="AE1363"/>
    </row>
    <row r="1364" spans="14:31" x14ac:dyDescent="0.3">
      <c r="N1364"/>
      <c r="O1364"/>
      <c r="AD1364"/>
      <c r="AE1364"/>
    </row>
    <row r="1365" spans="14:31" x14ac:dyDescent="0.3">
      <c r="N1365"/>
      <c r="O1365"/>
      <c r="AD1365"/>
      <c r="AE1365"/>
    </row>
    <row r="1366" spans="14:31" x14ac:dyDescent="0.3">
      <c r="N1366"/>
      <c r="O1366"/>
      <c r="AD1366"/>
      <c r="AE1366"/>
    </row>
    <row r="1367" spans="14:31" x14ac:dyDescent="0.3">
      <c r="N1367"/>
      <c r="O1367"/>
      <c r="AD1367"/>
      <c r="AE1367"/>
    </row>
    <row r="1368" spans="14:31" x14ac:dyDescent="0.3">
      <c r="N1368"/>
      <c r="O1368"/>
      <c r="AD1368"/>
      <c r="AE1368"/>
    </row>
    <row r="1369" spans="14:31" x14ac:dyDescent="0.3">
      <c r="N1369"/>
      <c r="O1369"/>
      <c r="AD1369"/>
      <c r="AE1369"/>
    </row>
    <row r="1370" spans="14:31" x14ac:dyDescent="0.3">
      <c r="N1370"/>
      <c r="O1370"/>
      <c r="AD1370"/>
      <c r="AE1370"/>
    </row>
    <row r="1371" spans="14:31" x14ac:dyDescent="0.3">
      <c r="N1371"/>
      <c r="O1371"/>
      <c r="AD1371"/>
      <c r="AE1371"/>
    </row>
    <row r="1372" spans="14:31" x14ac:dyDescent="0.3">
      <c r="N1372"/>
      <c r="O1372"/>
      <c r="AD1372"/>
      <c r="AE1372"/>
    </row>
    <row r="1373" spans="14:31" x14ac:dyDescent="0.3">
      <c r="N1373"/>
      <c r="O1373"/>
      <c r="AD1373"/>
      <c r="AE1373"/>
    </row>
    <row r="1374" spans="14:31" x14ac:dyDescent="0.3">
      <c r="N1374"/>
      <c r="O1374"/>
      <c r="AD1374"/>
      <c r="AE1374"/>
    </row>
    <row r="1375" spans="14:31" x14ac:dyDescent="0.3">
      <c r="N1375"/>
      <c r="O1375"/>
      <c r="AD1375"/>
      <c r="AE1375"/>
    </row>
    <row r="1376" spans="14:31" x14ac:dyDescent="0.3">
      <c r="N1376"/>
      <c r="O1376"/>
      <c r="AD1376"/>
      <c r="AE1376"/>
    </row>
    <row r="1377" spans="14:31" x14ac:dyDescent="0.3">
      <c r="N1377"/>
      <c r="O1377"/>
      <c r="AD1377"/>
      <c r="AE1377"/>
    </row>
    <row r="1378" spans="14:31" x14ac:dyDescent="0.3">
      <c r="N1378"/>
      <c r="O1378"/>
      <c r="AD1378"/>
      <c r="AE1378"/>
    </row>
    <row r="1379" spans="14:31" x14ac:dyDescent="0.3">
      <c r="N1379"/>
      <c r="O1379"/>
      <c r="AD1379"/>
      <c r="AE1379"/>
    </row>
    <row r="1380" spans="14:31" x14ac:dyDescent="0.3">
      <c r="N1380"/>
      <c r="O1380"/>
      <c r="AD1380"/>
      <c r="AE1380"/>
    </row>
    <row r="1381" spans="14:31" x14ac:dyDescent="0.3">
      <c r="N1381"/>
      <c r="O1381"/>
      <c r="AD1381"/>
      <c r="AE1381"/>
    </row>
    <row r="1382" spans="14:31" x14ac:dyDescent="0.3">
      <c r="N1382"/>
      <c r="O1382"/>
      <c r="AD1382"/>
      <c r="AE1382"/>
    </row>
    <row r="1383" spans="14:31" x14ac:dyDescent="0.3">
      <c r="N1383"/>
      <c r="O1383"/>
      <c r="AD1383"/>
      <c r="AE1383"/>
    </row>
    <row r="1384" spans="14:31" x14ac:dyDescent="0.3">
      <c r="N1384"/>
      <c r="O1384"/>
      <c r="AD1384"/>
      <c r="AE1384"/>
    </row>
    <row r="1385" spans="14:31" x14ac:dyDescent="0.3">
      <c r="N1385"/>
      <c r="O1385"/>
      <c r="AD1385"/>
      <c r="AE1385"/>
    </row>
    <row r="1386" spans="14:31" x14ac:dyDescent="0.3">
      <c r="N1386"/>
      <c r="O1386"/>
      <c r="AD1386"/>
      <c r="AE1386"/>
    </row>
    <row r="1387" spans="14:31" x14ac:dyDescent="0.3">
      <c r="N1387"/>
      <c r="O1387"/>
      <c r="AD1387"/>
      <c r="AE1387"/>
    </row>
    <row r="1388" spans="14:31" x14ac:dyDescent="0.3">
      <c r="N1388"/>
      <c r="O1388"/>
      <c r="AD1388"/>
      <c r="AE1388"/>
    </row>
    <row r="1389" spans="14:31" x14ac:dyDescent="0.3">
      <c r="N1389"/>
      <c r="O1389"/>
      <c r="AD1389"/>
      <c r="AE1389"/>
    </row>
    <row r="1390" spans="14:31" x14ac:dyDescent="0.3">
      <c r="N1390"/>
      <c r="O1390"/>
      <c r="AD1390"/>
      <c r="AE1390"/>
    </row>
    <row r="1391" spans="14:31" x14ac:dyDescent="0.3">
      <c r="N1391"/>
      <c r="O1391"/>
      <c r="AD1391"/>
      <c r="AE1391"/>
    </row>
    <row r="1392" spans="14:31" x14ac:dyDescent="0.3">
      <c r="N1392"/>
      <c r="O1392"/>
      <c r="AD1392"/>
      <c r="AE1392"/>
    </row>
    <row r="1393" spans="14:31" x14ac:dyDescent="0.3">
      <c r="N1393"/>
      <c r="O1393"/>
      <c r="AD1393"/>
      <c r="AE1393"/>
    </row>
    <row r="1394" spans="14:31" x14ac:dyDescent="0.3">
      <c r="N1394"/>
      <c r="O1394"/>
      <c r="AD1394"/>
      <c r="AE1394"/>
    </row>
    <row r="1395" spans="14:31" x14ac:dyDescent="0.3">
      <c r="N1395"/>
      <c r="O1395"/>
      <c r="AD1395"/>
      <c r="AE1395"/>
    </row>
    <row r="1396" spans="14:31" x14ac:dyDescent="0.3">
      <c r="N1396"/>
      <c r="O1396"/>
      <c r="AD1396"/>
      <c r="AE1396"/>
    </row>
    <row r="1397" spans="14:31" x14ac:dyDescent="0.3">
      <c r="N1397"/>
      <c r="O1397"/>
      <c r="AD1397"/>
      <c r="AE1397"/>
    </row>
    <row r="1398" spans="14:31" x14ac:dyDescent="0.3">
      <c r="N1398"/>
      <c r="O1398"/>
      <c r="AD1398"/>
      <c r="AE1398"/>
    </row>
    <row r="1399" spans="14:31" x14ac:dyDescent="0.3">
      <c r="N1399"/>
      <c r="O1399"/>
      <c r="AD1399"/>
      <c r="AE1399"/>
    </row>
    <row r="1400" spans="14:31" x14ac:dyDescent="0.3">
      <c r="N1400"/>
      <c r="O1400"/>
      <c r="AD1400"/>
      <c r="AE1400"/>
    </row>
    <row r="1401" spans="14:31" x14ac:dyDescent="0.3">
      <c r="N1401"/>
      <c r="O1401"/>
      <c r="AD1401"/>
      <c r="AE1401"/>
    </row>
    <row r="1402" spans="14:31" x14ac:dyDescent="0.3">
      <c r="N1402"/>
      <c r="O1402"/>
      <c r="AD1402"/>
      <c r="AE1402"/>
    </row>
    <row r="1403" spans="14:31" x14ac:dyDescent="0.3">
      <c r="N1403"/>
      <c r="O1403"/>
      <c r="AD1403"/>
      <c r="AE1403"/>
    </row>
    <row r="1404" spans="14:31" x14ac:dyDescent="0.3">
      <c r="N1404"/>
      <c r="O1404"/>
      <c r="AD1404"/>
      <c r="AE1404"/>
    </row>
    <row r="1405" spans="14:31" x14ac:dyDescent="0.3">
      <c r="N1405"/>
      <c r="O1405"/>
      <c r="AD1405"/>
      <c r="AE1405"/>
    </row>
    <row r="1406" spans="14:31" x14ac:dyDescent="0.3">
      <c r="N1406"/>
      <c r="O1406"/>
      <c r="AD1406"/>
      <c r="AE1406"/>
    </row>
    <row r="1407" spans="14:31" x14ac:dyDescent="0.3">
      <c r="N1407"/>
      <c r="O1407"/>
      <c r="AD1407"/>
      <c r="AE1407"/>
    </row>
    <row r="1408" spans="14:31" x14ac:dyDescent="0.3">
      <c r="N1408"/>
      <c r="O1408"/>
      <c r="AD1408"/>
      <c r="AE1408"/>
    </row>
    <row r="1409" spans="14:31" x14ac:dyDescent="0.3">
      <c r="N1409"/>
      <c r="O1409"/>
      <c r="AD1409"/>
      <c r="AE1409"/>
    </row>
    <row r="1410" spans="14:31" x14ac:dyDescent="0.3">
      <c r="N1410"/>
      <c r="O1410"/>
      <c r="AD1410"/>
      <c r="AE1410"/>
    </row>
    <row r="1411" spans="14:31" x14ac:dyDescent="0.3">
      <c r="N1411"/>
      <c r="O1411"/>
      <c r="AD1411"/>
      <c r="AE1411"/>
    </row>
    <row r="1412" spans="14:31" x14ac:dyDescent="0.3">
      <c r="N1412"/>
      <c r="O1412"/>
      <c r="AD1412"/>
      <c r="AE1412"/>
    </row>
    <row r="1413" spans="14:31" x14ac:dyDescent="0.3">
      <c r="N1413"/>
      <c r="O1413"/>
      <c r="AD1413"/>
      <c r="AE1413"/>
    </row>
    <row r="1414" spans="14:31" x14ac:dyDescent="0.3">
      <c r="N1414"/>
      <c r="O1414"/>
      <c r="AD1414"/>
      <c r="AE1414"/>
    </row>
    <row r="1415" spans="14:31" x14ac:dyDescent="0.3">
      <c r="N1415"/>
      <c r="O1415"/>
      <c r="AD1415"/>
      <c r="AE1415"/>
    </row>
    <row r="1416" spans="14:31" x14ac:dyDescent="0.3">
      <c r="N1416"/>
      <c r="O1416"/>
      <c r="AD1416"/>
      <c r="AE1416"/>
    </row>
    <row r="1417" spans="14:31" x14ac:dyDescent="0.3">
      <c r="N1417"/>
      <c r="O1417"/>
      <c r="AD1417"/>
      <c r="AE1417"/>
    </row>
    <row r="1418" spans="14:31" x14ac:dyDescent="0.3">
      <c r="N1418"/>
      <c r="O1418"/>
      <c r="AD1418"/>
      <c r="AE1418"/>
    </row>
    <row r="1419" spans="14:31" x14ac:dyDescent="0.3">
      <c r="N1419"/>
      <c r="O1419"/>
      <c r="AD1419"/>
      <c r="AE1419"/>
    </row>
    <row r="1420" spans="14:31" x14ac:dyDescent="0.3">
      <c r="N1420"/>
      <c r="O1420"/>
      <c r="AD1420"/>
      <c r="AE1420"/>
    </row>
    <row r="1421" spans="14:31" x14ac:dyDescent="0.3">
      <c r="N1421"/>
      <c r="O1421"/>
      <c r="AD1421"/>
      <c r="AE1421"/>
    </row>
    <row r="1422" spans="14:31" x14ac:dyDescent="0.3">
      <c r="N1422"/>
      <c r="O1422"/>
      <c r="AD1422"/>
      <c r="AE1422"/>
    </row>
    <row r="1423" spans="14:31" x14ac:dyDescent="0.3">
      <c r="N1423"/>
      <c r="O1423"/>
      <c r="AD1423"/>
      <c r="AE1423"/>
    </row>
    <row r="1424" spans="14:31" x14ac:dyDescent="0.3">
      <c r="N1424"/>
      <c r="O1424"/>
      <c r="AD1424"/>
      <c r="AE1424"/>
    </row>
    <row r="1425" spans="14:31" x14ac:dyDescent="0.3">
      <c r="N1425"/>
      <c r="O1425"/>
      <c r="AD1425"/>
      <c r="AE1425"/>
    </row>
    <row r="1426" spans="14:31" x14ac:dyDescent="0.3">
      <c r="N1426"/>
      <c r="O1426"/>
      <c r="AD1426"/>
      <c r="AE1426"/>
    </row>
    <row r="1427" spans="14:31" x14ac:dyDescent="0.3">
      <c r="N1427"/>
      <c r="O1427"/>
      <c r="AD1427"/>
      <c r="AE1427"/>
    </row>
    <row r="1428" spans="14:31" x14ac:dyDescent="0.3">
      <c r="N1428"/>
      <c r="O1428"/>
      <c r="AD1428"/>
      <c r="AE1428"/>
    </row>
    <row r="1429" spans="14:31" x14ac:dyDescent="0.3">
      <c r="N1429"/>
      <c r="O1429"/>
      <c r="AD1429"/>
      <c r="AE1429"/>
    </row>
    <row r="1430" spans="14:31" x14ac:dyDescent="0.3">
      <c r="N1430"/>
      <c r="O1430"/>
      <c r="AD1430"/>
      <c r="AE1430"/>
    </row>
    <row r="1431" spans="14:31" x14ac:dyDescent="0.3">
      <c r="N1431"/>
      <c r="O1431"/>
      <c r="AD1431"/>
      <c r="AE1431"/>
    </row>
    <row r="1432" spans="14:31" x14ac:dyDescent="0.3">
      <c r="N1432"/>
      <c r="O1432"/>
      <c r="AD1432"/>
      <c r="AE1432"/>
    </row>
    <row r="1433" spans="14:31" x14ac:dyDescent="0.3">
      <c r="N1433"/>
      <c r="O1433"/>
      <c r="AD1433"/>
      <c r="AE1433"/>
    </row>
    <row r="1434" spans="14:31" x14ac:dyDescent="0.3">
      <c r="N1434"/>
      <c r="O1434"/>
      <c r="AD1434"/>
      <c r="AE1434"/>
    </row>
    <row r="1435" spans="14:31" x14ac:dyDescent="0.3">
      <c r="N1435"/>
      <c r="O1435"/>
      <c r="AD1435"/>
      <c r="AE1435"/>
    </row>
    <row r="1436" spans="14:31" x14ac:dyDescent="0.3">
      <c r="N1436"/>
      <c r="O1436"/>
      <c r="AD1436"/>
      <c r="AE1436"/>
    </row>
    <row r="1437" spans="14:31" x14ac:dyDescent="0.3">
      <c r="N1437"/>
      <c r="O1437"/>
      <c r="AD1437"/>
      <c r="AE1437"/>
    </row>
    <row r="1438" spans="14:31" x14ac:dyDescent="0.3">
      <c r="N1438"/>
      <c r="O1438"/>
      <c r="AD1438"/>
      <c r="AE1438"/>
    </row>
    <row r="1439" spans="14:31" x14ac:dyDescent="0.3">
      <c r="N1439"/>
      <c r="O1439"/>
      <c r="AD1439"/>
      <c r="AE1439"/>
    </row>
    <row r="1440" spans="14:31" x14ac:dyDescent="0.3">
      <c r="N1440"/>
      <c r="O1440"/>
      <c r="AD1440"/>
      <c r="AE1440"/>
    </row>
    <row r="1441" spans="14:31" x14ac:dyDescent="0.3">
      <c r="N1441"/>
      <c r="O1441"/>
      <c r="AD1441"/>
      <c r="AE1441"/>
    </row>
    <row r="1442" spans="14:31" x14ac:dyDescent="0.3">
      <c r="N1442"/>
      <c r="O1442"/>
      <c r="AD1442"/>
      <c r="AE1442"/>
    </row>
    <row r="1443" spans="14:31" x14ac:dyDescent="0.3">
      <c r="N1443"/>
      <c r="O1443"/>
      <c r="AD1443"/>
      <c r="AE1443"/>
    </row>
    <row r="1444" spans="14:31" x14ac:dyDescent="0.3">
      <c r="N1444"/>
      <c r="O1444"/>
      <c r="AD1444"/>
      <c r="AE1444"/>
    </row>
    <row r="1445" spans="14:31" x14ac:dyDescent="0.3">
      <c r="N1445"/>
      <c r="O1445"/>
      <c r="AD1445"/>
      <c r="AE1445"/>
    </row>
    <row r="1446" spans="14:31" x14ac:dyDescent="0.3">
      <c r="N1446"/>
      <c r="O1446"/>
      <c r="AD1446"/>
      <c r="AE1446"/>
    </row>
    <row r="1447" spans="14:31" x14ac:dyDescent="0.3">
      <c r="N1447"/>
      <c r="O1447"/>
      <c r="AD1447"/>
      <c r="AE1447"/>
    </row>
    <row r="1448" spans="14:31" x14ac:dyDescent="0.3">
      <c r="N1448"/>
      <c r="O1448"/>
      <c r="AD1448"/>
      <c r="AE1448"/>
    </row>
    <row r="1449" spans="14:31" x14ac:dyDescent="0.3">
      <c r="N1449"/>
      <c r="O1449"/>
      <c r="AD1449"/>
      <c r="AE1449"/>
    </row>
    <row r="1450" spans="14:31" x14ac:dyDescent="0.3">
      <c r="N1450"/>
      <c r="O1450"/>
      <c r="AD1450"/>
      <c r="AE1450"/>
    </row>
    <row r="1451" spans="14:31" x14ac:dyDescent="0.3">
      <c r="N1451"/>
      <c r="O1451"/>
      <c r="AD1451"/>
      <c r="AE1451"/>
    </row>
    <row r="1452" spans="14:31" x14ac:dyDescent="0.3">
      <c r="N1452"/>
      <c r="O1452"/>
      <c r="AD1452"/>
      <c r="AE1452"/>
    </row>
    <row r="1453" spans="14:31" x14ac:dyDescent="0.3">
      <c r="N1453"/>
      <c r="O1453"/>
      <c r="AD1453"/>
      <c r="AE1453"/>
    </row>
    <row r="1454" spans="14:31" x14ac:dyDescent="0.3">
      <c r="N1454"/>
      <c r="O1454"/>
      <c r="AD1454"/>
      <c r="AE1454"/>
    </row>
    <row r="1455" spans="14:31" x14ac:dyDescent="0.3">
      <c r="N1455"/>
      <c r="O1455"/>
      <c r="AD1455"/>
      <c r="AE1455"/>
    </row>
    <row r="1456" spans="14:31" x14ac:dyDescent="0.3">
      <c r="N1456"/>
      <c r="O1456"/>
      <c r="AD1456"/>
      <c r="AE1456"/>
    </row>
    <row r="1457" spans="14:31" x14ac:dyDescent="0.3">
      <c r="N1457"/>
      <c r="O1457"/>
      <c r="AD1457"/>
      <c r="AE1457"/>
    </row>
    <row r="1458" spans="14:31" x14ac:dyDescent="0.3">
      <c r="N1458"/>
      <c r="O1458"/>
      <c r="AD1458"/>
      <c r="AE1458"/>
    </row>
    <row r="1459" spans="14:31" x14ac:dyDescent="0.3">
      <c r="N1459"/>
      <c r="O1459"/>
      <c r="AD1459"/>
      <c r="AE1459"/>
    </row>
    <row r="1460" spans="14:31" x14ac:dyDescent="0.3">
      <c r="N1460"/>
      <c r="O1460"/>
      <c r="AD1460"/>
      <c r="AE1460"/>
    </row>
    <row r="1461" spans="14:31" x14ac:dyDescent="0.3">
      <c r="N1461"/>
      <c r="O1461"/>
      <c r="AD1461"/>
      <c r="AE1461"/>
    </row>
    <row r="1462" spans="14:31" x14ac:dyDescent="0.3">
      <c r="N1462"/>
      <c r="O1462"/>
      <c r="AD1462"/>
      <c r="AE1462"/>
    </row>
    <row r="1463" spans="14:31" x14ac:dyDescent="0.3">
      <c r="N1463"/>
      <c r="O1463"/>
      <c r="AD1463"/>
      <c r="AE1463"/>
    </row>
    <row r="1464" spans="14:31" x14ac:dyDescent="0.3">
      <c r="N1464"/>
      <c r="O1464"/>
      <c r="AD1464"/>
      <c r="AE1464"/>
    </row>
    <row r="1465" spans="14:31" x14ac:dyDescent="0.3">
      <c r="N1465"/>
      <c r="O1465"/>
      <c r="AD1465"/>
      <c r="AE1465"/>
    </row>
    <row r="1466" spans="14:31" x14ac:dyDescent="0.3">
      <c r="N1466"/>
      <c r="O1466"/>
      <c r="AD1466"/>
      <c r="AE1466"/>
    </row>
    <row r="1467" spans="14:31" x14ac:dyDescent="0.3">
      <c r="N1467"/>
      <c r="O1467"/>
      <c r="AD1467"/>
      <c r="AE1467"/>
    </row>
    <row r="1468" spans="14:31" x14ac:dyDescent="0.3">
      <c r="N1468"/>
      <c r="O1468"/>
      <c r="AD1468"/>
      <c r="AE1468"/>
    </row>
    <row r="1469" spans="14:31" x14ac:dyDescent="0.3">
      <c r="N1469"/>
      <c r="O1469"/>
      <c r="AD1469"/>
      <c r="AE1469"/>
    </row>
    <row r="1470" spans="14:31" x14ac:dyDescent="0.3">
      <c r="N1470"/>
      <c r="O1470"/>
      <c r="AD1470"/>
      <c r="AE1470"/>
    </row>
    <row r="1471" spans="14:31" x14ac:dyDescent="0.3">
      <c r="N1471"/>
      <c r="O1471"/>
      <c r="AD1471"/>
      <c r="AE1471"/>
    </row>
    <row r="1472" spans="14:31" x14ac:dyDescent="0.3">
      <c r="N1472"/>
      <c r="O1472"/>
      <c r="AD1472"/>
      <c r="AE1472"/>
    </row>
    <row r="1473" spans="14:31" x14ac:dyDescent="0.3">
      <c r="N1473"/>
      <c r="O1473"/>
      <c r="AD1473"/>
      <c r="AE1473"/>
    </row>
    <row r="1474" spans="14:31" x14ac:dyDescent="0.3">
      <c r="N1474"/>
      <c r="O1474"/>
      <c r="AD1474"/>
      <c r="AE1474"/>
    </row>
    <row r="1475" spans="14:31" x14ac:dyDescent="0.3">
      <c r="N1475"/>
      <c r="O1475"/>
      <c r="AD1475"/>
      <c r="AE1475"/>
    </row>
    <row r="1476" spans="14:31" x14ac:dyDescent="0.3">
      <c r="N1476"/>
      <c r="O1476"/>
      <c r="AD1476"/>
      <c r="AE1476"/>
    </row>
    <row r="1477" spans="14:31" x14ac:dyDescent="0.3">
      <c r="N1477"/>
      <c r="O1477"/>
      <c r="AD1477"/>
      <c r="AE1477"/>
    </row>
    <row r="1478" spans="14:31" x14ac:dyDescent="0.3">
      <c r="N1478"/>
      <c r="O1478"/>
      <c r="AD1478"/>
      <c r="AE1478"/>
    </row>
    <row r="1479" spans="14:31" x14ac:dyDescent="0.3">
      <c r="N1479"/>
      <c r="O1479"/>
      <c r="AD1479"/>
      <c r="AE1479"/>
    </row>
    <row r="1480" spans="14:31" x14ac:dyDescent="0.3">
      <c r="N1480"/>
      <c r="O1480"/>
      <c r="AD1480"/>
      <c r="AE1480"/>
    </row>
    <row r="1481" spans="14:31" x14ac:dyDescent="0.3">
      <c r="N1481"/>
      <c r="O1481"/>
      <c r="AD1481"/>
      <c r="AE1481"/>
    </row>
    <row r="1482" spans="14:31" x14ac:dyDescent="0.3">
      <c r="N1482"/>
      <c r="O1482"/>
      <c r="AD1482"/>
      <c r="AE1482"/>
    </row>
    <row r="1483" spans="14:31" x14ac:dyDescent="0.3">
      <c r="N1483"/>
      <c r="O1483"/>
      <c r="AD1483"/>
      <c r="AE1483"/>
    </row>
    <row r="1484" spans="14:31" x14ac:dyDescent="0.3">
      <c r="N1484"/>
      <c r="O1484"/>
      <c r="AD1484"/>
      <c r="AE1484"/>
    </row>
    <row r="1485" spans="14:31" x14ac:dyDescent="0.3">
      <c r="N1485"/>
      <c r="O1485"/>
      <c r="AD1485"/>
      <c r="AE1485"/>
    </row>
    <row r="1486" spans="14:31" x14ac:dyDescent="0.3">
      <c r="N1486"/>
      <c r="O1486"/>
      <c r="AD1486"/>
      <c r="AE1486"/>
    </row>
    <row r="1487" spans="14:31" x14ac:dyDescent="0.3">
      <c r="N1487"/>
      <c r="O1487"/>
      <c r="AD1487"/>
      <c r="AE1487"/>
    </row>
    <row r="1488" spans="14:31" x14ac:dyDescent="0.3">
      <c r="N1488"/>
      <c r="O1488"/>
      <c r="AD1488"/>
      <c r="AE1488"/>
    </row>
    <row r="1489" spans="14:31" x14ac:dyDescent="0.3">
      <c r="N1489"/>
      <c r="O1489"/>
      <c r="AD1489"/>
      <c r="AE1489"/>
    </row>
    <row r="1490" spans="14:31" x14ac:dyDescent="0.3">
      <c r="N1490"/>
      <c r="O1490"/>
      <c r="AD1490"/>
      <c r="AE1490"/>
    </row>
    <row r="1491" spans="14:31" x14ac:dyDescent="0.3">
      <c r="N1491"/>
      <c r="O1491"/>
      <c r="AD1491"/>
      <c r="AE1491"/>
    </row>
    <row r="1492" spans="14:31" x14ac:dyDescent="0.3">
      <c r="N1492"/>
      <c r="O1492"/>
      <c r="AD1492"/>
      <c r="AE1492"/>
    </row>
    <row r="1493" spans="14:31" x14ac:dyDescent="0.3">
      <c r="N1493"/>
      <c r="O1493"/>
      <c r="AD1493"/>
      <c r="AE1493"/>
    </row>
    <row r="1494" spans="14:31" x14ac:dyDescent="0.3">
      <c r="N1494"/>
      <c r="O1494"/>
      <c r="AD1494"/>
      <c r="AE1494"/>
    </row>
    <row r="1495" spans="14:31" x14ac:dyDescent="0.3">
      <c r="N1495"/>
      <c r="O1495"/>
      <c r="AD1495"/>
      <c r="AE1495"/>
    </row>
    <row r="1496" spans="14:31" x14ac:dyDescent="0.3">
      <c r="N1496"/>
      <c r="O1496"/>
      <c r="AD1496"/>
      <c r="AE1496"/>
    </row>
    <row r="1497" spans="14:31" x14ac:dyDescent="0.3">
      <c r="N1497"/>
      <c r="O1497"/>
      <c r="AD1497"/>
      <c r="AE1497"/>
    </row>
    <row r="1498" spans="14:31" x14ac:dyDescent="0.3">
      <c r="N1498"/>
      <c r="O1498"/>
      <c r="AD1498"/>
      <c r="AE1498"/>
    </row>
    <row r="1499" spans="14:31" x14ac:dyDescent="0.3">
      <c r="N1499"/>
      <c r="O1499"/>
      <c r="AD1499"/>
      <c r="AE1499"/>
    </row>
    <row r="1500" spans="14:31" x14ac:dyDescent="0.3">
      <c r="N1500"/>
      <c r="O1500"/>
      <c r="AD1500"/>
      <c r="AE1500"/>
    </row>
    <row r="1501" spans="14:31" x14ac:dyDescent="0.3">
      <c r="N1501"/>
      <c r="O1501"/>
      <c r="AD1501"/>
      <c r="AE1501"/>
    </row>
    <row r="1502" spans="14:31" x14ac:dyDescent="0.3">
      <c r="N1502"/>
      <c r="O1502"/>
      <c r="AD1502"/>
      <c r="AE1502"/>
    </row>
    <row r="1503" spans="14:31" x14ac:dyDescent="0.3">
      <c r="N1503"/>
      <c r="O1503"/>
      <c r="AD1503"/>
      <c r="AE1503"/>
    </row>
    <row r="1504" spans="14:31" x14ac:dyDescent="0.3">
      <c r="N1504"/>
      <c r="O1504"/>
      <c r="AD1504"/>
      <c r="AE1504"/>
    </row>
    <row r="1505" spans="14:31" x14ac:dyDescent="0.3">
      <c r="N1505"/>
      <c r="O1505"/>
      <c r="AD1505"/>
      <c r="AE1505"/>
    </row>
    <row r="1506" spans="14:31" x14ac:dyDescent="0.3">
      <c r="N1506"/>
      <c r="O1506"/>
      <c r="AD1506"/>
      <c r="AE1506"/>
    </row>
    <row r="1507" spans="14:31" x14ac:dyDescent="0.3">
      <c r="N1507"/>
      <c r="O1507"/>
      <c r="AD1507"/>
      <c r="AE1507"/>
    </row>
    <row r="1508" spans="14:31" x14ac:dyDescent="0.3">
      <c r="N1508"/>
      <c r="O1508"/>
      <c r="AD1508"/>
      <c r="AE1508"/>
    </row>
    <row r="1509" spans="14:31" x14ac:dyDescent="0.3">
      <c r="N1509"/>
      <c r="O1509"/>
      <c r="AD1509"/>
      <c r="AE1509"/>
    </row>
    <row r="1510" spans="14:31" x14ac:dyDescent="0.3">
      <c r="N1510"/>
      <c r="O1510"/>
      <c r="AD1510"/>
      <c r="AE1510"/>
    </row>
    <row r="1511" spans="14:31" x14ac:dyDescent="0.3">
      <c r="N1511"/>
      <c r="O1511"/>
      <c r="AD1511"/>
      <c r="AE1511"/>
    </row>
    <row r="1512" spans="14:31" x14ac:dyDescent="0.3">
      <c r="N1512"/>
      <c r="O1512"/>
      <c r="AD1512"/>
      <c r="AE1512"/>
    </row>
    <row r="1513" spans="14:31" x14ac:dyDescent="0.3">
      <c r="N1513"/>
      <c r="O1513"/>
      <c r="AD1513"/>
      <c r="AE1513"/>
    </row>
    <row r="1514" spans="14:31" x14ac:dyDescent="0.3">
      <c r="N1514"/>
      <c r="O1514"/>
      <c r="AD1514"/>
      <c r="AE1514"/>
    </row>
    <row r="1515" spans="14:31" x14ac:dyDescent="0.3">
      <c r="N1515"/>
      <c r="O1515"/>
      <c r="AD1515"/>
      <c r="AE1515"/>
    </row>
    <row r="1516" spans="14:31" x14ac:dyDescent="0.3">
      <c r="N1516"/>
      <c r="O1516"/>
      <c r="AD1516"/>
      <c r="AE1516"/>
    </row>
    <row r="1517" spans="14:31" x14ac:dyDescent="0.3">
      <c r="N1517"/>
      <c r="O1517"/>
      <c r="AD1517"/>
      <c r="AE1517"/>
    </row>
    <row r="1518" spans="14:31" x14ac:dyDescent="0.3">
      <c r="N1518"/>
      <c r="O1518"/>
      <c r="AD1518"/>
      <c r="AE1518"/>
    </row>
    <row r="1519" spans="14:31" x14ac:dyDescent="0.3">
      <c r="N1519"/>
      <c r="O1519"/>
      <c r="AD1519"/>
      <c r="AE1519"/>
    </row>
    <row r="1520" spans="14:31" x14ac:dyDescent="0.3">
      <c r="N1520"/>
      <c r="O1520"/>
      <c r="AD1520"/>
      <c r="AE1520"/>
    </row>
    <row r="1521" spans="14:31" x14ac:dyDescent="0.3">
      <c r="N1521"/>
      <c r="O1521"/>
      <c r="AD1521"/>
      <c r="AE1521"/>
    </row>
    <row r="1522" spans="14:31" x14ac:dyDescent="0.3">
      <c r="N1522"/>
      <c r="O1522"/>
      <c r="AD1522"/>
      <c r="AE1522"/>
    </row>
    <row r="1523" spans="14:31" x14ac:dyDescent="0.3">
      <c r="N1523"/>
      <c r="O1523"/>
      <c r="AD1523"/>
      <c r="AE1523"/>
    </row>
    <row r="1524" spans="14:31" x14ac:dyDescent="0.3">
      <c r="N1524"/>
      <c r="O1524"/>
      <c r="AD1524"/>
      <c r="AE1524"/>
    </row>
    <row r="1525" spans="14:31" x14ac:dyDescent="0.3">
      <c r="N1525"/>
      <c r="O1525"/>
      <c r="AD1525"/>
      <c r="AE1525"/>
    </row>
    <row r="1526" spans="14:31" x14ac:dyDescent="0.3">
      <c r="N1526"/>
      <c r="O1526"/>
      <c r="AD1526"/>
      <c r="AE1526"/>
    </row>
    <row r="1527" spans="14:31" x14ac:dyDescent="0.3">
      <c r="N1527"/>
      <c r="O1527"/>
      <c r="AD1527"/>
      <c r="AE1527"/>
    </row>
    <row r="1528" spans="14:31" x14ac:dyDescent="0.3">
      <c r="N1528"/>
      <c r="O1528"/>
      <c r="AD1528"/>
      <c r="AE1528"/>
    </row>
    <row r="1529" spans="14:31" x14ac:dyDescent="0.3">
      <c r="N1529"/>
      <c r="O1529"/>
      <c r="AD1529"/>
      <c r="AE1529"/>
    </row>
    <row r="1530" spans="14:31" x14ac:dyDescent="0.3">
      <c r="N1530"/>
      <c r="O1530"/>
      <c r="AD1530"/>
      <c r="AE1530"/>
    </row>
    <row r="1531" spans="14:31" x14ac:dyDescent="0.3">
      <c r="N1531"/>
      <c r="O1531"/>
      <c r="AD1531"/>
      <c r="AE1531"/>
    </row>
    <row r="1532" spans="14:31" x14ac:dyDescent="0.3">
      <c r="N1532"/>
      <c r="O1532"/>
      <c r="AD1532"/>
      <c r="AE1532"/>
    </row>
    <row r="1533" spans="14:31" x14ac:dyDescent="0.3">
      <c r="N1533"/>
      <c r="O1533"/>
      <c r="AD1533"/>
      <c r="AE1533"/>
    </row>
    <row r="1534" spans="14:31" x14ac:dyDescent="0.3">
      <c r="N1534"/>
      <c r="O1534"/>
      <c r="AD1534"/>
      <c r="AE1534"/>
    </row>
    <row r="1535" spans="14:31" x14ac:dyDescent="0.3">
      <c r="N1535"/>
      <c r="O1535"/>
      <c r="AD1535"/>
      <c r="AE1535"/>
    </row>
    <row r="1536" spans="14:31" x14ac:dyDescent="0.3">
      <c r="N1536"/>
      <c r="O1536"/>
      <c r="AD1536"/>
      <c r="AE1536"/>
    </row>
    <row r="1537" spans="14:31" x14ac:dyDescent="0.3">
      <c r="N1537"/>
      <c r="O1537"/>
      <c r="AD1537"/>
      <c r="AE1537"/>
    </row>
    <row r="1538" spans="14:31" x14ac:dyDescent="0.3">
      <c r="N1538"/>
      <c r="O1538"/>
      <c r="AD1538"/>
      <c r="AE1538"/>
    </row>
    <row r="1539" spans="14:31" x14ac:dyDescent="0.3">
      <c r="N1539"/>
      <c r="O1539"/>
      <c r="AD1539"/>
      <c r="AE1539"/>
    </row>
    <row r="1540" spans="14:31" x14ac:dyDescent="0.3">
      <c r="N1540"/>
      <c r="O1540"/>
      <c r="AD1540"/>
      <c r="AE1540"/>
    </row>
    <row r="1541" spans="14:31" x14ac:dyDescent="0.3">
      <c r="N1541"/>
      <c r="O1541"/>
      <c r="AD1541"/>
      <c r="AE1541"/>
    </row>
    <row r="1542" spans="14:31" x14ac:dyDescent="0.3">
      <c r="N1542"/>
      <c r="O1542"/>
      <c r="AD1542"/>
      <c r="AE1542"/>
    </row>
    <row r="1543" spans="14:31" x14ac:dyDescent="0.3">
      <c r="N1543"/>
      <c r="O1543"/>
      <c r="AD1543"/>
      <c r="AE1543"/>
    </row>
    <row r="1544" spans="14:31" x14ac:dyDescent="0.3">
      <c r="N1544"/>
      <c r="O1544"/>
      <c r="AD1544"/>
      <c r="AE1544"/>
    </row>
    <row r="1545" spans="14:31" x14ac:dyDescent="0.3">
      <c r="N1545"/>
      <c r="O1545"/>
      <c r="AD1545"/>
      <c r="AE1545"/>
    </row>
    <row r="1546" spans="14:31" x14ac:dyDescent="0.3">
      <c r="N1546"/>
      <c r="O1546"/>
      <c r="AD1546"/>
      <c r="AE1546"/>
    </row>
    <row r="1547" spans="14:31" x14ac:dyDescent="0.3">
      <c r="N1547"/>
      <c r="O1547"/>
      <c r="AD1547"/>
      <c r="AE1547"/>
    </row>
    <row r="1548" spans="14:31" x14ac:dyDescent="0.3">
      <c r="N1548"/>
      <c r="O1548"/>
      <c r="AD1548"/>
      <c r="AE1548"/>
    </row>
    <row r="1549" spans="14:31" x14ac:dyDescent="0.3">
      <c r="N1549"/>
      <c r="O1549"/>
      <c r="AD1549"/>
      <c r="AE1549"/>
    </row>
    <row r="1550" spans="14:31" x14ac:dyDescent="0.3">
      <c r="N1550"/>
      <c r="O1550"/>
      <c r="AD1550"/>
      <c r="AE1550"/>
    </row>
    <row r="1551" spans="14:31" x14ac:dyDescent="0.3">
      <c r="N1551"/>
      <c r="O1551"/>
      <c r="AD1551"/>
      <c r="AE1551"/>
    </row>
    <row r="1552" spans="14:31" x14ac:dyDescent="0.3">
      <c r="N1552"/>
      <c r="O1552"/>
      <c r="AD1552"/>
      <c r="AE1552"/>
    </row>
    <row r="1553" spans="14:31" x14ac:dyDescent="0.3">
      <c r="N1553"/>
      <c r="O1553"/>
      <c r="AD1553"/>
      <c r="AE1553"/>
    </row>
    <row r="1554" spans="14:31" x14ac:dyDescent="0.3">
      <c r="N1554"/>
      <c r="O1554"/>
      <c r="AD1554"/>
      <c r="AE1554"/>
    </row>
    <row r="1555" spans="14:31" x14ac:dyDescent="0.3">
      <c r="N1555"/>
      <c r="O1555"/>
      <c r="AD1555"/>
      <c r="AE1555"/>
    </row>
    <row r="1556" spans="14:31" x14ac:dyDescent="0.3">
      <c r="N1556"/>
      <c r="O1556"/>
      <c r="AD1556"/>
      <c r="AE1556"/>
    </row>
    <row r="1557" spans="14:31" x14ac:dyDescent="0.3">
      <c r="N1557"/>
      <c r="O1557"/>
      <c r="AD1557"/>
      <c r="AE1557"/>
    </row>
    <row r="1558" spans="14:31" x14ac:dyDescent="0.3">
      <c r="N1558"/>
      <c r="O1558"/>
      <c r="AD1558"/>
      <c r="AE1558"/>
    </row>
    <row r="1559" spans="14:31" x14ac:dyDescent="0.3">
      <c r="N1559"/>
      <c r="O1559"/>
      <c r="AD1559"/>
      <c r="AE1559"/>
    </row>
    <row r="1560" spans="14:31" x14ac:dyDescent="0.3">
      <c r="N1560"/>
      <c r="O1560"/>
      <c r="AD1560"/>
      <c r="AE1560"/>
    </row>
    <row r="1561" spans="14:31" x14ac:dyDescent="0.3">
      <c r="N1561"/>
      <c r="O1561"/>
      <c r="AD1561"/>
      <c r="AE1561"/>
    </row>
    <row r="1562" spans="14:31" x14ac:dyDescent="0.3">
      <c r="N1562"/>
      <c r="O1562"/>
      <c r="AD1562"/>
      <c r="AE1562"/>
    </row>
    <row r="1563" spans="14:31" x14ac:dyDescent="0.3">
      <c r="N1563"/>
      <c r="O1563"/>
      <c r="AD1563"/>
      <c r="AE1563"/>
    </row>
    <row r="1564" spans="14:31" x14ac:dyDescent="0.3">
      <c r="N1564"/>
      <c r="O1564"/>
      <c r="AD1564"/>
      <c r="AE1564"/>
    </row>
    <row r="1565" spans="14:31" x14ac:dyDescent="0.3">
      <c r="N1565"/>
      <c r="O1565"/>
      <c r="AD1565"/>
      <c r="AE1565"/>
    </row>
    <row r="1566" spans="14:31" x14ac:dyDescent="0.3">
      <c r="N1566"/>
      <c r="O1566"/>
      <c r="AD1566"/>
      <c r="AE1566"/>
    </row>
    <row r="1567" spans="14:31" x14ac:dyDescent="0.3">
      <c r="N1567"/>
      <c r="O1567"/>
      <c r="AD1567"/>
      <c r="AE1567"/>
    </row>
    <row r="1568" spans="14:31" x14ac:dyDescent="0.3">
      <c r="N1568"/>
      <c r="O1568"/>
      <c r="AD1568"/>
      <c r="AE1568"/>
    </row>
    <row r="1569" spans="14:31" x14ac:dyDescent="0.3">
      <c r="N1569"/>
      <c r="O1569"/>
      <c r="AD1569"/>
      <c r="AE1569"/>
    </row>
    <row r="1570" spans="14:31" x14ac:dyDescent="0.3">
      <c r="N1570"/>
      <c r="O1570"/>
      <c r="AD1570"/>
      <c r="AE1570"/>
    </row>
    <row r="1571" spans="14:31" x14ac:dyDescent="0.3">
      <c r="N1571"/>
      <c r="O1571"/>
      <c r="AD1571"/>
      <c r="AE1571"/>
    </row>
    <row r="1572" spans="14:31" x14ac:dyDescent="0.3">
      <c r="N1572"/>
      <c r="O1572"/>
      <c r="AD1572"/>
      <c r="AE1572"/>
    </row>
    <row r="1573" spans="14:31" x14ac:dyDescent="0.3">
      <c r="N1573"/>
      <c r="O1573"/>
      <c r="AD1573"/>
      <c r="AE1573"/>
    </row>
    <row r="1574" spans="14:31" x14ac:dyDescent="0.3">
      <c r="N1574"/>
      <c r="O1574"/>
      <c r="AD1574"/>
      <c r="AE1574"/>
    </row>
    <row r="1575" spans="14:31" x14ac:dyDescent="0.3">
      <c r="N1575"/>
      <c r="O1575"/>
      <c r="AD1575"/>
      <c r="AE1575"/>
    </row>
    <row r="1576" spans="14:31" x14ac:dyDescent="0.3">
      <c r="N1576"/>
      <c r="O1576"/>
      <c r="AD1576"/>
      <c r="AE1576"/>
    </row>
    <row r="1577" spans="14:31" x14ac:dyDescent="0.3">
      <c r="N1577"/>
      <c r="O1577"/>
      <c r="AD1577"/>
      <c r="AE1577"/>
    </row>
    <row r="1578" spans="14:31" x14ac:dyDescent="0.3">
      <c r="N1578"/>
      <c r="O1578"/>
      <c r="AD1578"/>
      <c r="AE1578"/>
    </row>
    <row r="1579" spans="14:31" x14ac:dyDescent="0.3">
      <c r="N1579"/>
      <c r="O1579"/>
      <c r="AD1579"/>
      <c r="AE1579"/>
    </row>
    <row r="1580" spans="14:31" x14ac:dyDescent="0.3">
      <c r="N1580"/>
      <c r="O1580"/>
      <c r="AD1580"/>
      <c r="AE1580"/>
    </row>
    <row r="1581" spans="14:31" x14ac:dyDescent="0.3">
      <c r="N1581"/>
      <c r="O1581"/>
      <c r="AD1581"/>
      <c r="AE1581"/>
    </row>
    <row r="1582" spans="14:31" x14ac:dyDescent="0.3">
      <c r="N1582"/>
      <c r="O1582"/>
      <c r="AD1582"/>
      <c r="AE1582"/>
    </row>
    <row r="1583" spans="14:31" x14ac:dyDescent="0.3">
      <c r="N1583"/>
      <c r="O1583"/>
      <c r="AD1583"/>
      <c r="AE1583"/>
    </row>
    <row r="1584" spans="14:31" x14ac:dyDescent="0.3">
      <c r="N1584"/>
      <c r="O1584"/>
      <c r="AD1584"/>
      <c r="AE1584"/>
    </row>
    <row r="1585" spans="14:31" x14ac:dyDescent="0.3">
      <c r="N1585"/>
      <c r="O1585"/>
      <c r="AD1585"/>
      <c r="AE1585"/>
    </row>
    <row r="1586" spans="14:31" x14ac:dyDescent="0.3">
      <c r="N1586"/>
      <c r="O1586"/>
      <c r="AD1586"/>
      <c r="AE1586"/>
    </row>
    <row r="1587" spans="14:31" x14ac:dyDescent="0.3">
      <c r="N1587"/>
      <c r="O1587"/>
      <c r="AD1587"/>
      <c r="AE1587"/>
    </row>
    <row r="1588" spans="14:31" x14ac:dyDescent="0.3">
      <c r="N1588"/>
      <c r="O1588"/>
      <c r="AD1588"/>
      <c r="AE1588"/>
    </row>
    <row r="1589" spans="14:31" x14ac:dyDescent="0.3">
      <c r="N1589"/>
      <c r="O1589"/>
      <c r="AD1589"/>
      <c r="AE1589"/>
    </row>
    <row r="1590" spans="14:31" x14ac:dyDescent="0.3">
      <c r="N1590"/>
      <c r="O1590"/>
      <c r="AD1590"/>
      <c r="AE1590"/>
    </row>
    <row r="1591" spans="14:31" x14ac:dyDescent="0.3">
      <c r="N1591"/>
      <c r="O1591"/>
      <c r="AD1591"/>
      <c r="AE1591"/>
    </row>
    <row r="1592" spans="14:31" x14ac:dyDescent="0.3">
      <c r="N1592"/>
      <c r="O1592"/>
      <c r="AD1592"/>
      <c r="AE1592"/>
    </row>
    <row r="1593" spans="14:31" x14ac:dyDescent="0.3">
      <c r="N1593"/>
      <c r="O1593"/>
      <c r="AD1593"/>
      <c r="AE1593"/>
    </row>
    <row r="1594" spans="14:31" x14ac:dyDescent="0.3">
      <c r="N1594"/>
      <c r="O1594"/>
      <c r="AD1594"/>
      <c r="AE1594"/>
    </row>
    <row r="1595" spans="14:31" x14ac:dyDescent="0.3">
      <c r="N1595"/>
      <c r="O1595"/>
      <c r="AD1595"/>
      <c r="AE1595"/>
    </row>
    <row r="1596" spans="14:31" x14ac:dyDescent="0.3">
      <c r="N1596"/>
      <c r="O1596"/>
      <c r="AD1596"/>
      <c r="AE1596"/>
    </row>
    <row r="1597" spans="14:31" x14ac:dyDescent="0.3">
      <c r="N1597"/>
      <c r="O1597"/>
      <c r="AD1597"/>
      <c r="AE1597"/>
    </row>
    <row r="1598" spans="14:31" x14ac:dyDescent="0.3">
      <c r="N1598"/>
      <c r="O1598"/>
      <c r="AD1598"/>
      <c r="AE1598"/>
    </row>
    <row r="1599" spans="14:31" x14ac:dyDescent="0.3">
      <c r="N1599"/>
      <c r="O1599"/>
      <c r="AD1599"/>
      <c r="AE1599"/>
    </row>
    <row r="1600" spans="14:31" x14ac:dyDescent="0.3">
      <c r="N1600"/>
      <c r="O1600"/>
      <c r="AD1600"/>
      <c r="AE1600"/>
    </row>
    <row r="1601" spans="14:31" x14ac:dyDescent="0.3">
      <c r="N1601"/>
      <c r="O1601"/>
      <c r="AD1601"/>
      <c r="AE1601"/>
    </row>
    <row r="1602" spans="14:31" x14ac:dyDescent="0.3">
      <c r="N1602"/>
      <c r="O1602"/>
      <c r="AD1602"/>
      <c r="AE1602"/>
    </row>
    <row r="1603" spans="14:31" x14ac:dyDescent="0.3">
      <c r="N1603"/>
      <c r="O1603"/>
      <c r="AD1603"/>
      <c r="AE1603"/>
    </row>
    <row r="1604" spans="14:31" x14ac:dyDescent="0.3">
      <c r="N1604"/>
      <c r="O1604"/>
      <c r="AD1604"/>
      <c r="AE1604"/>
    </row>
    <row r="1605" spans="14:31" x14ac:dyDescent="0.3">
      <c r="N1605"/>
      <c r="O1605"/>
      <c r="AD1605"/>
      <c r="AE1605"/>
    </row>
    <row r="1606" spans="14:31" x14ac:dyDescent="0.3">
      <c r="N1606"/>
      <c r="O1606"/>
      <c r="AD1606"/>
      <c r="AE1606"/>
    </row>
    <row r="1607" spans="14:31" x14ac:dyDescent="0.3">
      <c r="N1607"/>
      <c r="O1607"/>
      <c r="AD1607"/>
      <c r="AE1607"/>
    </row>
    <row r="1608" spans="14:31" x14ac:dyDescent="0.3">
      <c r="N1608"/>
      <c r="O1608"/>
      <c r="AD1608"/>
      <c r="AE1608"/>
    </row>
    <row r="1609" spans="14:31" x14ac:dyDescent="0.3">
      <c r="N1609"/>
      <c r="O1609"/>
      <c r="AD1609"/>
      <c r="AE1609"/>
    </row>
    <row r="1610" spans="14:31" x14ac:dyDescent="0.3">
      <c r="N1610"/>
      <c r="O1610"/>
      <c r="AD1610"/>
      <c r="AE1610"/>
    </row>
    <row r="1611" spans="14:31" x14ac:dyDescent="0.3">
      <c r="N1611"/>
      <c r="O1611"/>
      <c r="AD1611"/>
      <c r="AE1611"/>
    </row>
    <row r="1612" spans="14:31" x14ac:dyDescent="0.3">
      <c r="N1612"/>
      <c r="O1612"/>
      <c r="AD1612"/>
      <c r="AE1612"/>
    </row>
    <row r="1613" spans="14:31" x14ac:dyDescent="0.3">
      <c r="N1613"/>
      <c r="O1613"/>
      <c r="AD1613"/>
      <c r="AE1613"/>
    </row>
    <row r="1614" spans="14:31" x14ac:dyDescent="0.3">
      <c r="N1614"/>
      <c r="O1614"/>
      <c r="AD1614"/>
      <c r="AE1614"/>
    </row>
    <row r="1615" spans="14:31" x14ac:dyDescent="0.3">
      <c r="N1615"/>
      <c r="O1615"/>
      <c r="AD1615"/>
      <c r="AE1615"/>
    </row>
    <row r="1616" spans="14:31" x14ac:dyDescent="0.3">
      <c r="N1616"/>
      <c r="O1616"/>
      <c r="AD1616"/>
      <c r="AE1616"/>
    </row>
    <row r="1617" spans="14:31" x14ac:dyDescent="0.3">
      <c r="N1617"/>
      <c r="O1617"/>
      <c r="AD1617"/>
      <c r="AE1617"/>
    </row>
    <row r="1618" spans="14:31" x14ac:dyDescent="0.3">
      <c r="N1618"/>
      <c r="O1618"/>
      <c r="AD1618"/>
      <c r="AE1618"/>
    </row>
    <row r="1619" spans="14:31" x14ac:dyDescent="0.3">
      <c r="N1619"/>
      <c r="O1619"/>
      <c r="AD1619"/>
      <c r="AE1619"/>
    </row>
    <row r="1620" spans="14:31" x14ac:dyDescent="0.3">
      <c r="N1620"/>
      <c r="O1620"/>
      <c r="AD1620"/>
      <c r="AE1620"/>
    </row>
    <row r="1621" spans="14:31" x14ac:dyDescent="0.3">
      <c r="N1621"/>
      <c r="O1621"/>
      <c r="AD1621"/>
      <c r="AE1621"/>
    </row>
    <row r="1622" spans="14:31" x14ac:dyDescent="0.3">
      <c r="N1622"/>
      <c r="O1622"/>
      <c r="AD1622"/>
      <c r="AE1622"/>
    </row>
    <row r="1623" spans="14:31" x14ac:dyDescent="0.3">
      <c r="N1623"/>
      <c r="O1623"/>
      <c r="AD1623"/>
      <c r="AE1623"/>
    </row>
    <row r="1624" spans="14:31" x14ac:dyDescent="0.3">
      <c r="N1624"/>
      <c r="O1624"/>
      <c r="AD1624"/>
      <c r="AE1624"/>
    </row>
    <row r="1625" spans="14:31" x14ac:dyDescent="0.3">
      <c r="N1625"/>
      <c r="O1625"/>
      <c r="AD1625"/>
      <c r="AE1625"/>
    </row>
    <row r="1626" spans="14:31" x14ac:dyDescent="0.3">
      <c r="N1626"/>
      <c r="O1626"/>
      <c r="AD1626"/>
      <c r="AE1626"/>
    </row>
    <row r="1627" spans="14:31" x14ac:dyDescent="0.3">
      <c r="N1627"/>
      <c r="O1627"/>
      <c r="AD1627"/>
      <c r="AE1627"/>
    </row>
    <row r="1628" spans="14:31" x14ac:dyDescent="0.3">
      <c r="N1628"/>
      <c r="O1628"/>
      <c r="AD1628"/>
      <c r="AE1628"/>
    </row>
    <row r="1629" spans="14:31" x14ac:dyDescent="0.3">
      <c r="N1629"/>
      <c r="O1629"/>
      <c r="AD1629"/>
      <c r="AE1629"/>
    </row>
    <row r="1630" spans="14:31" x14ac:dyDescent="0.3">
      <c r="N1630"/>
      <c r="O1630"/>
      <c r="AD1630"/>
      <c r="AE1630"/>
    </row>
    <row r="1631" spans="14:31" x14ac:dyDescent="0.3">
      <c r="N1631"/>
      <c r="O1631"/>
      <c r="AD1631"/>
      <c r="AE1631"/>
    </row>
    <row r="1632" spans="14:31" x14ac:dyDescent="0.3">
      <c r="N1632"/>
      <c r="O1632"/>
      <c r="AD1632"/>
      <c r="AE1632"/>
    </row>
    <row r="1633" spans="14:31" x14ac:dyDescent="0.3">
      <c r="N1633"/>
      <c r="O1633"/>
      <c r="AD1633"/>
      <c r="AE1633"/>
    </row>
    <row r="1634" spans="14:31" x14ac:dyDescent="0.3">
      <c r="N1634"/>
      <c r="O1634"/>
      <c r="AD1634"/>
      <c r="AE1634"/>
    </row>
    <row r="1635" spans="14:31" x14ac:dyDescent="0.3">
      <c r="N1635"/>
      <c r="O1635"/>
      <c r="AD1635"/>
      <c r="AE1635"/>
    </row>
    <row r="1636" spans="14:31" x14ac:dyDescent="0.3">
      <c r="N1636"/>
      <c r="O1636"/>
      <c r="AD1636"/>
      <c r="AE1636"/>
    </row>
    <row r="1637" spans="14:31" x14ac:dyDescent="0.3">
      <c r="N1637"/>
      <c r="O1637"/>
      <c r="AD1637"/>
      <c r="AE1637"/>
    </row>
    <row r="1638" spans="14:31" x14ac:dyDescent="0.3">
      <c r="N1638"/>
      <c r="O1638"/>
      <c r="AD1638"/>
      <c r="AE1638"/>
    </row>
    <row r="1639" spans="14:31" x14ac:dyDescent="0.3">
      <c r="N1639"/>
      <c r="O1639"/>
      <c r="AD1639"/>
      <c r="AE1639"/>
    </row>
    <row r="1640" spans="14:31" x14ac:dyDescent="0.3">
      <c r="N1640"/>
      <c r="O1640"/>
      <c r="AD1640"/>
      <c r="AE1640"/>
    </row>
    <row r="1641" spans="14:31" x14ac:dyDescent="0.3">
      <c r="N1641"/>
      <c r="O1641"/>
      <c r="AD1641"/>
      <c r="AE1641"/>
    </row>
    <row r="1642" spans="14:31" x14ac:dyDescent="0.3">
      <c r="N1642"/>
      <c r="O1642"/>
      <c r="AD1642"/>
      <c r="AE1642"/>
    </row>
    <row r="1643" spans="14:31" x14ac:dyDescent="0.3">
      <c r="N1643"/>
      <c r="O1643"/>
      <c r="AD1643"/>
      <c r="AE1643"/>
    </row>
    <row r="1644" spans="14:31" x14ac:dyDescent="0.3">
      <c r="N1644"/>
      <c r="O1644"/>
      <c r="AD1644"/>
      <c r="AE1644"/>
    </row>
    <row r="1645" spans="14:31" x14ac:dyDescent="0.3">
      <c r="N1645"/>
      <c r="O1645"/>
      <c r="AD1645"/>
      <c r="AE1645"/>
    </row>
    <row r="1646" spans="14:31" x14ac:dyDescent="0.3">
      <c r="N1646"/>
      <c r="O1646"/>
      <c r="AD1646"/>
      <c r="AE1646"/>
    </row>
    <row r="1647" spans="14:31" x14ac:dyDescent="0.3">
      <c r="N1647"/>
      <c r="O1647"/>
      <c r="AD1647"/>
      <c r="AE1647"/>
    </row>
    <row r="1648" spans="14:31" x14ac:dyDescent="0.3">
      <c r="N1648"/>
      <c r="O1648"/>
      <c r="AD1648"/>
      <c r="AE1648"/>
    </row>
    <row r="1649" spans="14:31" x14ac:dyDescent="0.3">
      <c r="N1649"/>
      <c r="O1649"/>
      <c r="AD1649"/>
      <c r="AE1649"/>
    </row>
    <row r="1650" spans="14:31" x14ac:dyDescent="0.3">
      <c r="N1650"/>
      <c r="O1650"/>
      <c r="AD1650"/>
      <c r="AE1650"/>
    </row>
    <row r="1651" spans="14:31" x14ac:dyDescent="0.3">
      <c r="N1651"/>
      <c r="O1651"/>
      <c r="AD1651"/>
      <c r="AE1651"/>
    </row>
    <row r="1652" spans="14:31" x14ac:dyDescent="0.3">
      <c r="N1652"/>
      <c r="O1652"/>
      <c r="AD1652"/>
      <c r="AE1652"/>
    </row>
    <row r="1653" spans="14:31" x14ac:dyDescent="0.3">
      <c r="N1653"/>
      <c r="O1653"/>
      <c r="AD1653"/>
      <c r="AE1653"/>
    </row>
    <row r="1654" spans="14:31" x14ac:dyDescent="0.3">
      <c r="N1654"/>
      <c r="O1654"/>
      <c r="AD1654"/>
      <c r="AE1654"/>
    </row>
    <row r="1655" spans="14:31" x14ac:dyDescent="0.3">
      <c r="N1655"/>
      <c r="O1655"/>
      <c r="AD1655"/>
      <c r="AE1655"/>
    </row>
    <row r="1656" spans="14:31" x14ac:dyDescent="0.3">
      <c r="N1656"/>
      <c r="O1656"/>
      <c r="AD1656"/>
      <c r="AE1656"/>
    </row>
    <row r="1657" spans="14:31" x14ac:dyDescent="0.3">
      <c r="N1657"/>
      <c r="O1657"/>
      <c r="AD1657"/>
      <c r="AE1657"/>
    </row>
    <row r="1658" spans="14:31" x14ac:dyDescent="0.3">
      <c r="N1658"/>
      <c r="O1658"/>
      <c r="AD1658"/>
      <c r="AE1658"/>
    </row>
    <row r="1659" spans="14:31" x14ac:dyDescent="0.3">
      <c r="N1659"/>
      <c r="O1659"/>
      <c r="AD1659"/>
      <c r="AE1659"/>
    </row>
    <row r="1660" spans="14:31" x14ac:dyDescent="0.3">
      <c r="N1660"/>
      <c r="O1660"/>
      <c r="AD1660"/>
      <c r="AE1660"/>
    </row>
    <row r="1661" spans="14:31" x14ac:dyDescent="0.3">
      <c r="N1661"/>
      <c r="O1661"/>
      <c r="AD1661"/>
      <c r="AE1661"/>
    </row>
    <row r="1662" spans="14:31" x14ac:dyDescent="0.3">
      <c r="N1662"/>
      <c r="O1662"/>
      <c r="AD1662"/>
      <c r="AE1662"/>
    </row>
    <row r="1663" spans="14:31" x14ac:dyDescent="0.3">
      <c r="N1663"/>
      <c r="O1663"/>
      <c r="AD1663"/>
      <c r="AE1663"/>
    </row>
    <row r="1664" spans="14:31" x14ac:dyDescent="0.3">
      <c r="N1664"/>
      <c r="O1664"/>
      <c r="AD1664"/>
      <c r="AE1664"/>
    </row>
    <row r="1665" spans="14:31" x14ac:dyDescent="0.3">
      <c r="N1665"/>
      <c r="O1665"/>
      <c r="AD1665"/>
      <c r="AE1665"/>
    </row>
    <row r="1666" spans="14:31" x14ac:dyDescent="0.3">
      <c r="N1666"/>
      <c r="O1666"/>
      <c r="AD1666"/>
      <c r="AE1666"/>
    </row>
    <row r="1667" spans="14:31" x14ac:dyDescent="0.3">
      <c r="N1667"/>
      <c r="O1667"/>
      <c r="AD1667"/>
      <c r="AE1667"/>
    </row>
    <row r="1668" spans="14:31" x14ac:dyDescent="0.3">
      <c r="N1668"/>
      <c r="O1668"/>
      <c r="AD1668"/>
      <c r="AE1668"/>
    </row>
    <row r="1669" spans="14:31" x14ac:dyDescent="0.3">
      <c r="N1669"/>
      <c r="O1669"/>
      <c r="AD1669"/>
      <c r="AE1669"/>
    </row>
    <row r="1670" spans="14:31" x14ac:dyDescent="0.3">
      <c r="N1670"/>
      <c r="O1670"/>
      <c r="AD1670"/>
      <c r="AE1670"/>
    </row>
    <row r="1671" spans="14:31" x14ac:dyDescent="0.3">
      <c r="N1671"/>
      <c r="O1671"/>
      <c r="AD1671"/>
      <c r="AE1671"/>
    </row>
    <row r="1672" spans="14:31" x14ac:dyDescent="0.3">
      <c r="N1672"/>
      <c r="O1672"/>
      <c r="AD1672"/>
      <c r="AE1672"/>
    </row>
    <row r="1673" spans="14:31" x14ac:dyDescent="0.3">
      <c r="N1673"/>
      <c r="O1673"/>
      <c r="AD1673"/>
      <c r="AE1673"/>
    </row>
    <row r="1674" spans="14:31" x14ac:dyDescent="0.3">
      <c r="N1674"/>
      <c r="O1674"/>
      <c r="AD1674"/>
      <c r="AE1674"/>
    </row>
    <row r="1675" spans="14:31" x14ac:dyDescent="0.3">
      <c r="N1675"/>
      <c r="O1675"/>
      <c r="AD1675"/>
      <c r="AE1675"/>
    </row>
    <row r="1676" spans="14:31" x14ac:dyDescent="0.3">
      <c r="N1676"/>
      <c r="O1676"/>
      <c r="AD1676"/>
      <c r="AE1676"/>
    </row>
    <row r="1677" spans="14:31" x14ac:dyDescent="0.3">
      <c r="N1677"/>
      <c r="O1677"/>
      <c r="AD1677"/>
      <c r="AE1677"/>
    </row>
    <row r="1678" spans="14:31" x14ac:dyDescent="0.3">
      <c r="N1678"/>
      <c r="O1678"/>
      <c r="AD1678"/>
      <c r="AE1678"/>
    </row>
    <row r="1679" spans="14:31" x14ac:dyDescent="0.3">
      <c r="N1679"/>
      <c r="O1679"/>
      <c r="AD1679"/>
      <c r="AE1679"/>
    </row>
    <row r="1680" spans="14:31" x14ac:dyDescent="0.3">
      <c r="N1680"/>
      <c r="O1680"/>
      <c r="AD1680"/>
      <c r="AE1680"/>
    </row>
    <row r="1681" spans="14:31" x14ac:dyDescent="0.3">
      <c r="N1681"/>
      <c r="O1681"/>
      <c r="AD1681"/>
      <c r="AE1681"/>
    </row>
    <row r="1682" spans="14:31" x14ac:dyDescent="0.3">
      <c r="N1682"/>
      <c r="O1682"/>
      <c r="AD1682"/>
      <c r="AE1682"/>
    </row>
    <row r="1683" spans="14:31" x14ac:dyDescent="0.3">
      <c r="N1683"/>
      <c r="O1683"/>
      <c r="AD1683"/>
      <c r="AE1683"/>
    </row>
    <row r="1684" spans="14:31" x14ac:dyDescent="0.3">
      <c r="N1684"/>
      <c r="O1684"/>
      <c r="AD1684"/>
      <c r="AE1684"/>
    </row>
    <row r="1685" spans="14:31" x14ac:dyDescent="0.3">
      <c r="N1685"/>
      <c r="O1685"/>
      <c r="AD1685"/>
      <c r="AE1685"/>
    </row>
    <row r="1686" spans="14:31" x14ac:dyDescent="0.3">
      <c r="N1686"/>
      <c r="O1686"/>
      <c r="AD1686"/>
      <c r="AE1686"/>
    </row>
    <row r="1687" spans="14:31" x14ac:dyDescent="0.3">
      <c r="N1687"/>
      <c r="O1687"/>
      <c r="AD1687"/>
      <c r="AE1687"/>
    </row>
    <row r="1688" spans="14:31" x14ac:dyDescent="0.3">
      <c r="N1688"/>
      <c r="O1688"/>
      <c r="AD1688"/>
      <c r="AE1688"/>
    </row>
    <row r="1689" spans="14:31" x14ac:dyDescent="0.3">
      <c r="N1689"/>
      <c r="O1689"/>
      <c r="AD1689"/>
      <c r="AE1689"/>
    </row>
    <row r="1690" spans="14:31" x14ac:dyDescent="0.3">
      <c r="N1690"/>
      <c r="O1690"/>
      <c r="AD1690"/>
      <c r="AE1690"/>
    </row>
    <row r="1691" spans="14:31" x14ac:dyDescent="0.3">
      <c r="N1691"/>
      <c r="O1691"/>
      <c r="AD1691"/>
      <c r="AE1691"/>
    </row>
    <row r="1692" spans="14:31" x14ac:dyDescent="0.3">
      <c r="N1692"/>
      <c r="O1692"/>
      <c r="AD1692"/>
      <c r="AE1692"/>
    </row>
    <row r="1693" spans="14:31" x14ac:dyDescent="0.3">
      <c r="N1693"/>
      <c r="O1693"/>
      <c r="AD1693"/>
      <c r="AE1693"/>
    </row>
    <row r="1694" spans="14:31" x14ac:dyDescent="0.3">
      <c r="N1694"/>
      <c r="O1694"/>
      <c r="AD1694"/>
      <c r="AE1694"/>
    </row>
    <row r="1695" spans="14:31" x14ac:dyDescent="0.3">
      <c r="N1695"/>
      <c r="O1695"/>
      <c r="AD1695"/>
      <c r="AE1695"/>
    </row>
    <row r="1696" spans="14:31" x14ac:dyDescent="0.3">
      <c r="N1696"/>
      <c r="O1696"/>
      <c r="AD1696"/>
      <c r="AE1696"/>
    </row>
    <row r="1697" spans="14:31" x14ac:dyDescent="0.3">
      <c r="N1697"/>
      <c r="O1697"/>
      <c r="AD1697"/>
      <c r="AE1697"/>
    </row>
    <row r="1698" spans="14:31" x14ac:dyDescent="0.3">
      <c r="N1698"/>
      <c r="O1698"/>
      <c r="AD1698"/>
      <c r="AE1698"/>
    </row>
    <row r="1699" spans="14:31" x14ac:dyDescent="0.3">
      <c r="N1699"/>
      <c r="O1699"/>
      <c r="AD1699"/>
      <c r="AE1699"/>
    </row>
    <row r="1700" spans="14:31" x14ac:dyDescent="0.3">
      <c r="N1700"/>
      <c r="O1700"/>
      <c r="AD1700"/>
      <c r="AE1700"/>
    </row>
    <row r="1701" spans="14:31" x14ac:dyDescent="0.3">
      <c r="N1701"/>
      <c r="O1701"/>
      <c r="AD1701"/>
      <c r="AE1701"/>
    </row>
    <row r="1702" spans="14:31" x14ac:dyDescent="0.3">
      <c r="N1702"/>
      <c r="O1702"/>
      <c r="AD1702"/>
      <c r="AE1702"/>
    </row>
    <row r="1703" spans="14:31" x14ac:dyDescent="0.3">
      <c r="N1703"/>
      <c r="O1703"/>
      <c r="AD1703"/>
      <c r="AE1703"/>
    </row>
    <row r="1704" spans="14:31" x14ac:dyDescent="0.3">
      <c r="N1704"/>
      <c r="O1704"/>
      <c r="AD1704"/>
      <c r="AE1704"/>
    </row>
    <row r="1705" spans="14:31" x14ac:dyDescent="0.3">
      <c r="N1705"/>
      <c r="O1705"/>
      <c r="AD1705"/>
      <c r="AE1705"/>
    </row>
    <row r="1706" spans="14:31" x14ac:dyDescent="0.3">
      <c r="N1706"/>
      <c r="O1706"/>
      <c r="AD1706"/>
      <c r="AE1706"/>
    </row>
    <row r="1707" spans="14:31" x14ac:dyDescent="0.3">
      <c r="N1707"/>
      <c r="O1707"/>
      <c r="AD1707"/>
      <c r="AE1707"/>
    </row>
    <row r="1708" spans="14:31" x14ac:dyDescent="0.3">
      <c r="N1708"/>
      <c r="O1708"/>
      <c r="AD1708"/>
      <c r="AE1708"/>
    </row>
    <row r="1709" spans="14:31" x14ac:dyDescent="0.3">
      <c r="N1709"/>
      <c r="O1709"/>
      <c r="AD1709"/>
      <c r="AE1709"/>
    </row>
    <row r="1710" spans="14:31" x14ac:dyDescent="0.3">
      <c r="N1710"/>
      <c r="O1710"/>
      <c r="AD1710"/>
      <c r="AE1710"/>
    </row>
    <row r="1711" spans="14:31" x14ac:dyDescent="0.3">
      <c r="N1711"/>
      <c r="O1711"/>
      <c r="AD1711"/>
      <c r="AE1711"/>
    </row>
    <row r="1712" spans="14:31" x14ac:dyDescent="0.3">
      <c r="N1712"/>
      <c r="O1712"/>
      <c r="AD1712"/>
      <c r="AE1712"/>
    </row>
    <row r="1713" spans="14:31" x14ac:dyDescent="0.3">
      <c r="N1713"/>
      <c r="O1713"/>
      <c r="AD1713"/>
      <c r="AE1713"/>
    </row>
    <row r="1714" spans="14:31" x14ac:dyDescent="0.3">
      <c r="N1714"/>
      <c r="O1714"/>
      <c r="AD1714"/>
      <c r="AE1714"/>
    </row>
    <row r="1715" spans="14:31" x14ac:dyDescent="0.3">
      <c r="N1715"/>
      <c r="O1715"/>
      <c r="AD1715"/>
      <c r="AE1715"/>
    </row>
    <row r="1716" spans="14:31" x14ac:dyDescent="0.3">
      <c r="N1716"/>
      <c r="O1716"/>
      <c r="AD1716"/>
      <c r="AE1716"/>
    </row>
    <row r="1717" spans="14:31" x14ac:dyDescent="0.3">
      <c r="N1717"/>
      <c r="O1717"/>
      <c r="AD1717"/>
      <c r="AE1717"/>
    </row>
    <row r="1718" spans="14:31" x14ac:dyDescent="0.3">
      <c r="N1718"/>
      <c r="O1718"/>
      <c r="AD1718"/>
      <c r="AE1718"/>
    </row>
    <row r="1719" spans="14:31" x14ac:dyDescent="0.3">
      <c r="N1719"/>
      <c r="O1719"/>
      <c r="AD1719"/>
      <c r="AE1719"/>
    </row>
    <row r="1720" spans="14:31" x14ac:dyDescent="0.3">
      <c r="N1720"/>
      <c r="O1720"/>
      <c r="AD1720"/>
      <c r="AE1720"/>
    </row>
    <row r="1721" spans="14:31" x14ac:dyDescent="0.3">
      <c r="N1721"/>
      <c r="O1721"/>
      <c r="AD1721"/>
      <c r="AE1721"/>
    </row>
    <row r="1722" spans="14:31" x14ac:dyDescent="0.3">
      <c r="N1722"/>
      <c r="O1722"/>
      <c r="AD1722"/>
      <c r="AE1722"/>
    </row>
    <row r="1723" spans="14:31" x14ac:dyDescent="0.3">
      <c r="N1723"/>
      <c r="O1723"/>
      <c r="AD1723"/>
      <c r="AE1723"/>
    </row>
    <row r="1724" spans="14:31" x14ac:dyDescent="0.3">
      <c r="N1724"/>
      <c r="O1724"/>
      <c r="AD1724"/>
      <c r="AE1724"/>
    </row>
    <row r="1725" spans="14:31" x14ac:dyDescent="0.3">
      <c r="N1725"/>
      <c r="O1725"/>
      <c r="AD1725"/>
      <c r="AE1725"/>
    </row>
    <row r="1726" spans="14:31" x14ac:dyDescent="0.3">
      <c r="N1726"/>
      <c r="O1726"/>
      <c r="AD1726"/>
      <c r="AE1726"/>
    </row>
    <row r="1727" spans="14:31" x14ac:dyDescent="0.3">
      <c r="N1727"/>
      <c r="O1727"/>
      <c r="AD1727"/>
      <c r="AE1727"/>
    </row>
    <row r="1728" spans="14:31" x14ac:dyDescent="0.3">
      <c r="N1728"/>
      <c r="O1728"/>
      <c r="AD1728"/>
      <c r="AE1728"/>
    </row>
    <row r="1729" spans="14:31" x14ac:dyDescent="0.3">
      <c r="N1729"/>
      <c r="O1729"/>
      <c r="AD1729"/>
      <c r="AE1729"/>
    </row>
    <row r="1730" spans="14:31" x14ac:dyDescent="0.3">
      <c r="N1730"/>
      <c r="O1730"/>
      <c r="AD1730"/>
      <c r="AE1730"/>
    </row>
    <row r="1731" spans="14:31" x14ac:dyDescent="0.3">
      <c r="N1731"/>
      <c r="O1731"/>
      <c r="AD1731"/>
      <c r="AE1731"/>
    </row>
    <row r="1732" spans="14:31" x14ac:dyDescent="0.3">
      <c r="N1732"/>
      <c r="O1732"/>
      <c r="AD1732"/>
      <c r="AE1732"/>
    </row>
    <row r="1733" spans="14:31" x14ac:dyDescent="0.3">
      <c r="N1733"/>
      <c r="O1733"/>
      <c r="AD1733"/>
      <c r="AE1733"/>
    </row>
    <row r="1734" spans="14:31" x14ac:dyDescent="0.3">
      <c r="N1734"/>
      <c r="O1734"/>
      <c r="AD1734"/>
      <c r="AE1734"/>
    </row>
    <row r="1735" spans="14:31" x14ac:dyDescent="0.3">
      <c r="N1735"/>
      <c r="O1735"/>
      <c r="AD1735"/>
      <c r="AE1735"/>
    </row>
    <row r="1736" spans="14:31" x14ac:dyDescent="0.3">
      <c r="N1736"/>
      <c r="O1736"/>
      <c r="AD1736"/>
      <c r="AE1736"/>
    </row>
    <row r="1737" spans="14:31" x14ac:dyDescent="0.3">
      <c r="N1737"/>
      <c r="O1737"/>
      <c r="AD1737"/>
      <c r="AE1737"/>
    </row>
    <row r="1738" spans="14:31" x14ac:dyDescent="0.3">
      <c r="N1738"/>
      <c r="O1738"/>
      <c r="AD1738"/>
      <c r="AE1738"/>
    </row>
    <row r="1739" spans="14:31" x14ac:dyDescent="0.3">
      <c r="N1739"/>
      <c r="O1739"/>
      <c r="AD1739"/>
      <c r="AE1739"/>
    </row>
    <row r="1740" spans="14:31" x14ac:dyDescent="0.3">
      <c r="N1740"/>
      <c r="O1740"/>
      <c r="AD1740"/>
      <c r="AE1740"/>
    </row>
    <row r="1741" spans="14:31" x14ac:dyDescent="0.3">
      <c r="N1741"/>
      <c r="O1741"/>
      <c r="AD1741"/>
      <c r="AE1741"/>
    </row>
    <row r="1742" spans="14:31" x14ac:dyDescent="0.3">
      <c r="N1742"/>
      <c r="O1742"/>
      <c r="AD1742"/>
      <c r="AE1742"/>
    </row>
    <row r="1743" spans="14:31" x14ac:dyDescent="0.3">
      <c r="N1743"/>
      <c r="O1743"/>
      <c r="AD1743"/>
      <c r="AE1743"/>
    </row>
    <row r="1744" spans="14:31" x14ac:dyDescent="0.3">
      <c r="N1744"/>
      <c r="O1744"/>
      <c r="AD1744"/>
      <c r="AE1744"/>
    </row>
    <row r="1745" spans="14:31" x14ac:dyDescent="0.3">
      <c r="N1745"/>
      <c r="O1745"/>
      <c r="AD1745"/>
      <c r="AE1745"/>
    </row>
    <row r="1746" spans="14:31" x14ac:dyDescent="0.3">
      <c r="N1746"/>
      <c r="O1746"/>
      <c r="AD1746"/>
      <c r="AE1746"/>
    </row>
    <row r="1747" spans="14:31" x14ac:dyDescent="0.3">
      <c r="N1747"/>
      <c r="O1747"/>
      <c r="AD1747"/>
      <c r="AE1747"/>
    </row>
    <row r="1748" spans="14:31" x14ac:dyDescent="0.3">
      <c r="N1748"/>
      <c r="O1748"/>
      <c r="AD1748"/>
      <c r="AE1748"/>
    </row>
    <row r="1749" spans="14:31" x14ac:dyDescent="0.3">
      <c r="N1749"/>
      <c r="O1749"/>
      <c r="AD1749"/>
      <c r="AE1749"/>
    </row>
    <row r="1750" spans="14:31" x14ac:dyDescent="0.3">
      <c r="N1750"/>
      <c r="O1750"/>
      <c r="AD1750"/>
      <c r="AE1750"/>
    </row>
    <row r="1751" spans="14:31" x14ac:dyDescent="0.3">
      <c r="N1751"/>
      <c r="O1751"/>
      <c r="AD1751"/>
      <c r="AE1751"/>
    </row>
    <row r="1752" spans="14:31" x14ac:dyDescent="0.3">
      <c r="N1752"/>
      <c r="O1752"/>
      <c r="AD1752"/>
      <c r="AE1752"/>
    </row>
    <row r="1753" spans="14:31" x14ac:dyDescent="0.3">
      <c r="N1753"/>
      <c r="O1753"/>
      <c r="AD1753"/>
      <c r="AE1753"/>
    </row>
    <row r="1754" spans="14:31" x14ac:dyDescent="0.3">
      <c r="N1754"/>
      <c r="O1754"/>
      <c r="AD1754"/>
      <c r="AE1754"/>
    </row>
    <row r="1755" spans="14:31" x14ac:dyDescent="0.3">
      <c r="N1755"/>
      <c r="O1755"/>
      <c r="AD1755"/>
      <c r="AE1755"/>
    </row>
    <row r="1756" spans="14:31" x14ac:dyDescent="0.3">
      <c r="N1756"/>
      <c r="O1756"/>
      <c r="AD1756"/>
      <c r="AE1756"/>
    </row>
    <row r="1757" spans="14:31" x14ac:dyDescent="0.3">
      <c r="N1757"/>
      <c r="O1757"/>
      <c r="AD1757"/>
      <c r="AE1757"/>
    </row>
    <row r="1758" spans="14:31" x14ac:dyDescent="0.3">
      <c r="N1758"/>
      <c r="O1758"/>
      <c r="AD1758"/>
      <c r="AE1758"/>
    </row>
    <row r="1759" spans="14:31" x14ac:dyDescent="0.3">
      <c r="N1759"/>
      <c r="O1759"/>
      <c r="AD1759"/>
      <c r="AE1759"/>
    </row>
    <row r="1760" spans="14:31" x14ac:dyDescent="0.3">
      <c r="N1760"/>
      <c r="O1760"/>
      <c r="AD1760"/>
      <c r="AE1760"/>
    </row>
    <row r="1761" spans="14:31" x14ac:dyDescent="0.3">
      <c r="N1761"/>
      <c r="O1761"/>
      <c r="AD1761"/>
      <c r="AE1761"/>
    </row>
    <row r="1762" spans="14:31" x14ac:dyDescent="0.3">
      <c r="N1762"/>
      <c r="O1762"/>
      <c r="AD1762"/>
      <c r="AE1762"/>
    </row>
    <row r="1763" spans="14:31" x14ac:dyDescent="0.3">
      <c r="N1763"/>
      <c r="O1763"/>
      <c r="AD1763"/>
      <c r="AE1763"/>
    </row>
    <row r="1764" spans="14:31" x14ac:dyDescent="0.3">
      <c r="N1764"/>
      <c r="O1764"/>
      <c r="AD1764"/>
      <c r="AE1764"/>
    </row>
    <row r="1765" spans="14:31" x14ac:dyDescent="0.3">
      <c r="N1765"/>
      <c r="O1765"/>
      <c r="AD1765"/>
      <c r="AE1765"/>
    </row>
    <row r="1766" spans="14:31" x14ac:dyDescent="0.3">
      <c r="N1766"/>
      <c r="O1766"/>
      <c r="AD1766"/>
      <c r="AE1766"/>
    </row>
    <row r="1767" spans="14:31" x14ac:dyDescent="0.3">
      <c r="N1767"/>
      <c r="O1767"/>
      <c r="AD1767"/>
      <c r="AE1767"/>
    </row>
    <row r="1768" spans="14:31" x14ac:dyDescent="0.3">
      <c r="N1768"/>
      <c r="O1768"/>
      <c r="AD1768"/>
      <c r="AE1768"/>
    </row>
    <row r="1769" spans="14:31" x14ac:dyDescent="0.3">
      <c r="N1769"/>
      <c r="O1769"/>
      <c r="AD1769"/>
      <c r="AE1769"/>
    </row>
    <row r="1770" spans="14:31" x14ac:dyDescent="0.3">
      <c r="N1770"/>
      <c r="O1770"/>
      <c r="AD1770"/>
      <c r="AE1770"/>
    </row>
    <row r="1771" spans="14:31" x14ac:dyDescent="0.3">
      <c r="N1771"/>
      <c r="O1771"/>
      <c r="AD1771"/>
      <c r="AE1771"/>
    </row>
    <row r="1772" spans="14:31" x14ac:dyDescent="0.3">
      <c r="N1772"/>
      <c r="O1772"/>
      <c r="AD1772"/>
      <c r="AE1772"/>
    </row>
    <row r="1773" spans="14:31" x14ac:dyDescent="0.3">
      <c r="N1773"/>
      <c r="O1773"/>
      <c r="AD1773"/>
      <c r="AE1773"/>
    </row>
    <row r="1774" spans="14:31" x14ac:dyDescent="0.3">
      <c r="N1774"/>
      <c r="O1774"/>
      <c r="AD1774"/>
      <c r="AE1774"/>
    </row>
    <row r="1775" spans="14:31" x14ac:dyDescent="0.3">
      <c r="N1775"/>
      <c r="O1775"/>
      <c r="AD1775"/>
      <c r="AE1775"/>
    </row>
    <row r="1776" spans="14:31" x14ac:dyDescent="0.3">
      <c r="N1776"/>
      <c r="O1776"/>
      <c r="AD1776"/>
      <c r="AE1776"/>
    </row>
    <row r="1777" spans="14:31" x14ac:dyDescent="0.3">
      <c r="N1777"/>
      <c r="O1777"/>
      <c r="AD1777"/>
      <c r="AE1777"/>
    </row>
    <row r="1778" spans="14:31" x14ac:dyDescent="0.3">
      <c r="N1778"/>
      <c r="O1778"/>
      <c r="AD1778"/>
      <c r="AE1778"/>
    </row>
    <row r="1779" spans="14:31" x14ac:dyDescent="0.3">
      <c r="N1779"/>
      <c r="O1779"/>
      <c r="AD1779"/>
      <c r="AE1779"/>
    </row>
    <row r="1780" spans="14:31" x14ac:dyDescent="0.3">
      <c r="N1780"/>
      <c r="O1780"/>
      <c r="AD1780"/>
      <c r="AE1780"/>
    </row>
    <row r="1781" spans="14:31" x14ac:dyDescent="0.3">
      <c r="N1781"/>
      <c r="O1781"/>
      <c r="AD1781"/>
      <c r="AE1781"/>
    </row>
    <row r="1782" spans="14:31" x14ac:dyDescent="0.3">
      <c r="N1782"/>
      <c r="O1782"/>
      <c r="AD1782"/>
      <c r="AE1782"/>
    </row>
    <row r="1783" spans="14:31" x14ac:dyDescent="0.3">
      <c r="N1783"/>
      <c r="O1783"/>
      <c r="AD1783"/>
      <c r="AE1783"/>
    </row>
    <row r="1784" spans="14:31" x14ac:dyDescent="0.3">
      <c r="N1784"/>
      <c r="O1784"/>
      <c r="AD1784"/>
      <c r="AE1784"/>
    </row>
    <row r="1785" spans="14:31" x14ac:dyDescent="0.3">
      <c r="N1785"/>
      <c r="O1785"/>
      <c r="AD1785"/>
      <c r="AE1785"/>
    </row>
    <row r="1786" spans="14:31" x14ac:dyDescent="0.3">
      <c r="N1786"/>
      <c r="O1786"/>
      <c r="AD1786"/>
      <c r="AE1786"/>
    </row>
    <row r="1787" spans="14:31" x14ac:dyDescent="0.3">
      <c r="N1787"/>
      <c r="O1787"/>
      <c r="AD1787"/>
      <c r="AE1787"/>
    </row>
    <row r="1788" spans="14:31" x14ac:dyDescent="0.3">
      <c r="N1788"/>
      <c r="O1788"/>
      <c r="AD1788"/>
      <c r="AE1788"/>
    </row>
    <row r="1789" spans="14:31" x14ac:dyDescent="0.3">
      <c r="N1789"/>
      <c r="O1789"/>
      <c r="AD1789"/>
      <c r="AE1789"/>
    </row>
    <row r="1790" spans="14:31" x14ac:dyDescent="0.3">
      <c r="N1790"/>
      <c r="O1790"/>
      <c r="AD1790"/>
      <c r="AE1790"/>
    </row>
    <row r="1791" spans="14:31" x14ac:dyDescent="0.3">
      <c r="N1791"/>
      <c r="O1791"/>
      <c r="AD1791"/>
      <c r="AE1791"/>
    </row>
    <row r="1792" spans="14:31" x14ac:dyDescent="0.3">
      <c r="N1792"/>
      <c r="O1792"/>
      <c r="AD1792"/>
      <c r="AE1792"/>
    </row>
    <row r="1793" spans="14:31" x14ac:dyDescent="0.3">
      <c r="N1793"/>
      <c r="O1793"/>
      <c r="AD1793"/>
      <c r="AE1793"/>
    </row>
    <row r="1794" spans="14:31" x14ac:dyDescent="0.3">
      <c r="N1794"/>
      <c r="O1794"/>
      <c r="AD1794"/>
      <c r="AE1794"/>
    </row>
    <row r="1795" spans="14:31" x14ac:dyDescent="0.3">
      <c r="N1795"/>
      <c r="O1795"/>
      <c r="AD1795"/>
      <c r="AE1795"/>
    </row>
    <row r="1796" spans="14:31" x14ac:dyDescent="0.3">
      <c r="N1796"/>
      <c r="O1796"/>
      <c r="AD1796"/>
      <c r="AE1796"/>
    </row>
    <row r="1797" spans="14:31" x14ac:dyDescent="0.3">
      <c r="N1797"/>
      <c r="O1797"/>
      <c r="AD1797"/>
      <c r="AE1797"/>
    </row>
    <row r="1798" spans="14:31" x14ac:dyDescent="0.3">
      <c r="N1798"/>
      <c r="O1798"/>
      <c r="AD1798"/>
      <c r="AE1798"/>
    </row>
    <row r="1799" spans="14:31" x14ac:dyDescent="0.3">
      <c r="N1799"/>
      <c r="O1799"/>
      <c r="AD1799"/>
      <c r="AE1799"/>
    </row>
    <row r="1800" spans="14:31" x14ac:dyDescent="0.3">
      <c r="N1800"/>
      <c r="O1800"/>
      <c r="AD1800"/>
      <c r="AE1800"/>
    </row>
    <row r="1801" spans="14:31" x14ac:dyDescent="0.3">
      <c r="N1801"/>
      <c r="O1801"/>
      <c r="AD1801"/>
      <c r="AE1801"/>
    </row>
    <row r="1802" spans="14:31" x14ac:dyDescent="0.3">
      <c r="N1802"/>
      <c r="O1802"/>
      <c r="AD1802"/>
      <c r="AE1802"/>
    </row>
    <row r="1803" spans="14:31" x14ac:dyDescent="0.3">
      <c r="N1803"/>
      <c r="O1803"/>
      <c r="AD1803"/>
      <c r="AE1803"/>
    </row>
    <row r="1804" spans="14:31" x14ac:dyDescent="0.3">
      <c r="N1804"/>
      <c r="O1804"/>
      <c r="AD1804"/>
      <c r="AE1804"/>
    </row>
    <row r="1805" spans="14:31" x14ac:dyDescent="0.3">
      <c r="N1805"/>
      <c r="O1805"/>
      <c r="AD1805"/>
      <c r="AE1805"/>
    </row>
    <row r="1806" spans="14:31" x14ac:dyDescent="0.3">
      <c r="N1806"/>
      <c r="O1806"/>
      <c r="AD1806"/>
      <c r="AE1806"/>
    </row>
    <row r="1807" spans="14:31" x14ac:dyDescent="0.3">
      <c r="N1807"/>
      <c r="O1807"/>
      <c r="AD1807"/>
      <c r="AE1807"/>
    </row>
    <row r="1808" spans="14:31" x14ac:dyDescent="0.3">
      <c r="N1808"/>
      <c r="O1808"/>
      <c r="AD1808"/>
      <c r="AE1808"/>
    </row>
    <row r="1809" spans="14:31" x14ac:dyDescent="0.3">
      <c r="N1809"/>
      <c r="O1809"/>
      <c r="AD1809"/>
      <c r="AE1809"/>
    </row>
    <row r="1810" spans="14:31" x14ac:dyDescent="0.3">
      <c r="N1810"/>
      <c r="O1810"/>
      <c r="AD1810"/>
      <c r="AE1810"/>
    </row>
    <row r="1811" spans="14:31" x14ac:dyDescent="0.3">
      <c r="N1811"/>
      <c r="O1811"/>
      <c r="AD1811"/>
      <c r="AE1811"/>
    </row>
    <row r="1812" spans="14:31" x14ac:dyDescent="0.3">
      <c r="N1812"/>
      <c r="O1812"/>
      <c r="AD1812"/>
      <c r="AE1812"/>
    </row>
    <row r="1813" spans="14:31" x14ac:dyDescent="0.3">
      <c r="N1813"/>
      <c r="O1813"/>
      <c r="AD1813"/>
      <c r="AE1813"/>
    </row>
    <row r="1814" spans="14:31" x14ac:dyDescent="0.3">
      <c r="N1814"/>
      <c r="O1814"/>
      <c r="AD1814"/>
      <c r="AE1814"/>
    </row>
    <row r="1815" spans="14:31" x14ac:dyDescent="0.3">
      <c r="N1815"/>
      <c r="O1815"/>
      <c r="AD1815"/>
      <c r="AE1815"/>
    </row>
    <row r="1816" spans="14:31" x14ac:dyDescent="0.3">
      <c r="N1816"/>
      <c r="O1816"/>
      <c r="AD1816"/>
      <c r="AE1816"/>
    </row>
    <row r="1817" spans="14:31" x14ac:dyDescent="0.3">
      <c r="N1817"/>
      <c r="O1817"/>
      <c r="AD1817"/>
      <c r="AE1817"/>
    </row>
    <row r="1818" spans="14:31" x14ac:dyDescent="0.3">
      <c r="N1818"/>
      <c r="O1818"/>
      <c r="AD1818"/>
      <c r="AE1818"/>
    </row>
    <row r="1819" spans="14:31" x14ac:dyDescent="0.3">
      <c r="N1819"/>
      <c r="O1819"/>
      <c r="AD1819"/>
      <c r="AE1819"/>
    </row>
    <row r="1820" spans="14:31" x14ac:dyDescent="0.3">
      <c r="N1820"/>
      <c r="O1820"/>
      <c r="AD1820"/>
      <c r="AE1820"/>
    </row>
    <row r="1821" spans="14:31" x14ac:dyDescent="0.3">
      <c r="N1821"/>
      <c r="O1821"/>
      <c r="AD1821"/>
      <c r="AE1821"/>
    </row>
    <row r="1822" spans="14:31" x14ac:dyDescent="0.3">
      <c r="N1822"/>
      <c r="O1822"/>
      <c r="AD1822"/>
      <c r="AE1822"/>
    </row>
    <row r="1823" spans="14:31" x14ac:dyDescent="0.3">
      <c r="N1823"/>
      <c r="O1823"/>
      <c r="AD1823"/>
      <c r="AE1823"/>
    </row>
    <row r="1824" spans="14:31" x14ac:dyDescent="0.3">
      <c r="N1824"/>
      <c r="O1824"/>
      <c r="AD1824"/>
      <c r="AE1824"/>
    </row>
    <row r="1825" spans="14:31" x14ac:dyDescent="0.3">
      <c r="N1825"/>
      <c r="O1825"/>
      <c r="AD1825"/>
      <c r="AE1825"/>
    </row>
    <row r="1826" spans="14:31" x14ac:dyDescent="0.3">
      <c r="N1826"/>
      <c r="O1826"/>
      <c r="AD1826"/>
      <c r="AE1826"/>
    </row>
    <row r="1827" spans="14:31" x14ac:dyDescent="0.3">
      <c r="N1827"/>
      <c r="O1827"/>
      <c r="AD1827"/>
      <c r="AE1827"/>
    </row>
    <row r="1828" spans="14:31" x14ac:dyDescent="0.3">
      <c r="N1828"/>
      <c r="O1828"/>
      <c r="AD1828"/>
      <c r="AE1828"/>
    </row>
    <row r="1829" spans="14:31" x14ac:dyDescent="0.3">
      <c r="N1829"/>
      <c r="O1829"/>
      <c r="AD1829"/>
      <c r="AE1829"/>
    </row>
    <row r="1830" spans="14:31" x14ac:dyDescent="0.3">
      <c r="N1830"/>
      <c r="O1830"/>
      <c r="AD1830"/>
      <c r="AE1830"/>
    </row>
    <row r="1831" spans="14:31" x14ac:dyDescent="0.3">
      <c r="N1831"/>
      <c r="O1831"/>
      <c r="AD1831"/>
      <c r="AE1831"/>
    </row>
    <row r="1832" spans="14:31" x14ac:dyDescent="0.3">
      <c r="N1832"/>
      <c r="O1832"/>
      <c r="AD1832"/>
      <c r="AE1832"/>
    </row>
    <row r="1833" spans="14:31" x14ac:dyDescent="0.3">
      <c r="N1833"/>
      <c r="O1833"/>
      <c r="AD1833"/>
      <c r="AE1833"/>
    </row>
    <row r="1834" spans="14:31" x14ac:dyDescent="0.3">
      <c r="N1834"/>
      <c r="O1834"/>
      <c r="AD1834"/>
      <c r="AE1834"/>
    </row>
    <row r="1835" spans="14:31" x14ac:dyDescent="0.3">
      <c r="N1835"/>
      <c r="O1835"/>
      <c r="AD1835"/>
      <c r="AE1835"/>
    </row>
    <row r="1836" spans="14:31" x14ac:dyDescent="0.3">
      <c r="N1836"/>
      <c r="O1836"/>
      <c r="AD1836"/>
      <c r="AE1836"/>
    </row>
    <row r="1837" spans="14:31" x14ac:dyDescent="0.3">
      <c r="N1837"/>
      <c r="O1837"/>
      <c r="AD1837"/>
      <c r="AE1837"/>
    </row>
    <row r="1838" spans="14:31" x14ac:dyDescent="0.3">
      <c r="N1838"/>
      <c r="O1838"/>
      <c r="AD1838"/>
      <c r="AE1838"/>
    </row>
    <row r="1839" spans="14:31" x14ac:dyDescent="0.3">
      <c r="N1839"/>
      <c r="O1839"/>
      <c r="AD1839"/>
      <c r="AE1839"/>
    </row>
    <row r="1840" spans="14:31" x14ac:dyDescent="0.3">
      <c r="N1840"/>
      <c r="O1840"/>
      <c r="AD1840"/>
      <c r="AE1840"/>
    </row>
    <row r="1841" spans="14:31" x14ac:dyDescent="0.3">
      <c r="N1841"/>
      <c r="O1841"/>
      <c r="AD1841"/>
      <c r="AE1841"/>
    </row>
    <row r="1842" spans="14:31" x14ac:dyDescent="0.3">
      <c r="N1842"/>
      <c r="O1842"/>
      <c r="AD1842"/>
      <c r="AE1842"/>
    </row>
    <row r="1843" spans="14:31" x14ac:dyDescent="0.3">
      <c r="N1843"/>
      <c r="O1843"/>
      <c r="AD1843"/>
      <c r="AE1843"/>
    </row>
    <row r="1844" spans="14:31" x14ac:dyDescent="0.3">
      <c r="N1844"/>
      <c r="O1844"/>
      <c r="AD1844"/>
      <c r="AE1844"/>
    </row>
    <row r="1845" spans="14:31" x14ac:dyDescent="0.3">
      <c r="N1845"/>
      <c r="O1845"/>
      <c r="AD1845"/>
      <c r="AE1845"/>
    </row>
    <row r="1846" spans="14:31" x14ac:dyDescent="0.3">
      <c r="N1846"/>
      <c r="O1846"/>
      <c r="AD1846"/>
      <c r="AE1846"/>
    </row>
    <row r="1847" spans="14:31" x14ac:dyDescent="0.3">
      <c r="N1847"/>
      <c r="O1847"/>
      <c r="AD1847"/>
      <c r="AE1847"/>
    </row>
    <row r="1848" spans="14:31" x14ac:dyDescent="0.3">
      <c r="N1848"/>
      <c r="O1848"/>
      <c r="AD1848"/>
      <c r="AE1848"/>
    </row>
    <row r="1849" spans="14:31" x14ac:dyDescent="0.3">
      <c r="N1849"/>
      <c r="O1849"/>
      <c r="AD1849"/>
      <c r="AE1849"/>
    </row>
    <row r="1850" spans="14:31" x14ac:dyDescent="0.3">
      <c r="N1850"/>
      <c r="O1850"/>
      <c r="AD1850"/>
      <c r="AE1850"/>
    </row>
    <row r="1851" spans="14:31" x14ac:dyDescent="0.3">
      <c r="N1851"/>
      <c r="O1851"/>
      <c r="AD1851"/>
      <c r="AE1851"/>
    </row>
    <row r="1852" spans="14:31" x14ac:dyDescent="0.3">
      <c r="N1852"/>
      <c r="O1852"/>
      <c r="AD1852"/>
      <c r="AE1852"/>
    </row>
    <row r="1853" spans="14:31" x14ac:dyDescent="0.3">
      <c r="N1853"/>
      <c r="O1853"/>
      <c r="AD1853"/>
      <c r="AE1853"/>
    </row>
    <row r="1854" spans="14:31" x14ac:dyDescent="0.3">
      <c r="N1854"/>
      <c r="O1854"/>
      <c r="AD1854"/>
      <c r="AE1854"/>
    </row>
    <row r="1855" spans="14:31" x14ac:dyDescent="0.3">
      <c r="N1855"/>
      <c r="O1855"/>
      <c r="AD1855"/>
      <c r="AE1855"/>
    </row>
    <row r="1856" spans="14:31" x14ac:dyDescent="0.3">
      <c r="N1856"/>
      <c r="O1856"/>
      <c r="AD1856"/>
      <c r="AE1856"/>
    </row>
    <row r="1857" spans="14:31" x14ac:dyDescent="0.3">
      <c r="N1857"/>
      <c r="O1857"/>
      <c r="AD1857"/>
      <c r="AE1857"/>
    </row>
    <row r="1858" spans="14:31" x14ac:dyDescent="0.3">
      <c r="N1858"/>
      <c r="O1858"/>
      <c r="AD1858"/>
      <c r="AE1858"/>
    </row>
    <row r="1859" spans="14:31" x14ac:dyDescent="0.3">
      <c r="N1859"/>
      <c r="O1859"/>
      <c r="AD1859"/>
      <c r="AE1859"/>
    </row>
    <row r="1860" spans="14:31" x14ac:dyDescent="0.3">
      <c r="N1860"/>
      <c r="O1860"/>
      <c r="AD1860"/>
      <c r="AE1860"/>
    </row>
    <row r="1861" spans="14:31" x14ac:dyDescent="0.3">
      <c r="N1861"/>
      <c r="O1861"/>
      <c r="AD1861"/>
      <c r="AE1861"/>
    </row>
    <row r="1862" spans="14:31" x14ac:dyDescent="0.3">
      <c r="N1862"/>
      <c r="O1862"/>
      <c r="AD1862"/>
      <c r="AE1862"/>
    </row>
    <row r="1863" spans="14:31" x14ac:dyDescent="0.3">
      <c r="N1863"/>
      <c r="O1863"/>
      <c r="AD1863"/>
      <c r="AE1863"/>
    </row>
    <row r="1864" spans="14:31" x14ac:dyDescent="0.3">
      <c r="N1864"/>
      <c r="O1864"/>
      <c r="AD1864"/>
      <c r="AE1864"/>
    </row>
    <row r="1865" spans="14:31" x14ac:dyDescent="0.3">
      <c r="N1865"/>
      <c r="O1865"/>
      <c r="AD1865"/>
      <c r="AE1865"/>
    </row>
    <row r="1866" spans="14:31" x14ac:dyDescent="0.3">
      <c r="N1866"/>
      <c r="O1866"/>
      <c r="AD1866"/>
      <c r="AE1866"/>
    </row>
    <row r="1867" spans="14:31" x14ac:dyDescent="0.3">
      <c r="N1867"/>
      <c r="O1867"/>
      <c r="AD1867"/>
      <c r="AE1867"/>
    </row>
    <row r="1868" spans="14:31" x14ac:dyDescent="0.3">
      <c r="N1868"/>
      <c r="O1868"/>
      <c r="AD1868"/>
      <c r="AE1868"/>
    </row>
    <row r="1869" spans="14:31" x14ac:dyDescent="0.3">
      <c r="N1869"/>
      <c r="O1869"/>
      <c r="AD1869"/>
      <c r="AE1869"/>
    </row>
    <row r="1870" spans="14:31" x14ac:dyDescent="0.3">
      <c r="N1870"/>
      <c r="O1870"/>
      <c r="AD1870"/>
      <c r="AE1870"/>
    </row>
    <row r="1871" spans="14:31" x14ac:dyDescent="0.3">
      <c r="N1871"/>
      <c r="O1871"/>
      <c r="AD1871"/>
      <c r="AE1871"/>
    </row>
    <row r="1872" spans="14:31" x14ac:dyDescent="0.3">
      <c r="N1872"/>
      <c r="O1872"/>
      <c r="AD1872"/>
      <c r="AE1872"/>
    </row>
    <row r="1873" spans="14:31" x14ac:dyDescent="0.3">
      <c r="N1873"/>
      <c r="O1873"/>
      <c r="AD1873"/>
      <c r="AE1873"/>
    </row>
    <row r="1874" spans="14:31" x14ac:dyDescent="0.3">
      <c r="N1874"/>
      <c r="O1874"/>
      <c r="AD1874"/>
      <c r="AE1874"/>
    </row>
    <row r="1875" spans="14:31" x14ac:dyDescent="0.3">
      <c r="N1875"/>
      <c r="O1875"/>
      <c r="AD1875"/>
      <c r="AE1875"/>
    </row>
    <row r="1876" spans="14:31" x14ac:dyDescent="0.3">
      <c r="N1876"/>
      <c r="O1876"/>
      <c r="AD1876"/>
      <c r="AE1876"/>
    </row>
    <row r="1877" spans="14:31" x14ac:dyDescent="0.3">
      <c r="N1877"/>
      <c r="O1877"/>
      <c r="AD1877"/>
      <c r="AE1877"/>
    </row>
    <row r="1878" spans="14:31" x14ac:dyDescent="0.3">
      <c r="N1878"/>
      <c r="O1878"/>
      <c r="AD1878"/>
      <c r="AE1878"/>
    </row>
    <row r="1879" spans="14:31" x14ac:dyDescent="0.3">
      <c r="N1879"/>
      <c r="O1879"/>
      <c r="AD1879"/>
      <c r="AE1879"/>
    </row>
    <row r="1880" spans="14:31" x14ac:dyDescent="0.3">
      <c r="N1880"/>
      <c r="O1880"/>
      <c r="AD1880"/>
      <c r="AE1880"/>
    </row>
    <row r="1881" spans="14:31" x14ac:dyDescent="0.3">
      <c r="N1881"/>
      <c r="O1881"/>
      <c r="AD1881"/>
      <c r="AE1881"/>
    </row>
    <row r="1882" spans="14:31" x14ac:dyDescent="0.3">
      <c r="N1882"/>
      <c r="O1882"/>
      <c r="AD1882"/>
      <c r="AE1882"/>
    </row>
    <row r="1883" spans="14:31" x14ac:dyDescent="0.3">
      <c r="N1883"/>
      <c r="O1883"/>
      <c r="AD1883"/>
      <c r="AE1883"/>
    </row>
    <row r="1884" spans="14:31" x14ac:dyDescent="0.3">
      <c r="N1884"/>
      <c r="O1884"/>
      <c r="AD1884"/>
      <c r="AE1884"/>
    </row>
    <row r="1885" spans="14:31" x14ac:dyDescent="0.3">
      <c r="N1885"/>
      <c r="O1885"/>
      <c r="AD1885"/>
      <c r="AE1885"/>
    </row>
    <row r="1886" spans="14:31" x14ac:dyDescent="0.3">
      <c r="N1886"/>
      <c r="O1886"/>
      <c r="AD1886"/>
      <c r="AE1886"/>
    </row>
    <row r="1887" spans="14:31" x14ac:dyDescent="0.3">
      <c r="N1887"/>
      <c r="O1887"/>
      <c r="AD1887"/>
      <c r="AE1887"/>
    </row>
    <row r="1888" spans="14:31" x14ac:dyDescent="0.3">
      <c r="N1888"/>
      <c r="O1888"/>
      <c r="AD1888"/>
      <c r="AE1888"/>
    </row>
    <row r="1889" spans="14:31" x14ac:dyDescent="0.3">
      <c r="N1889"/>
      <c r="O1889"/>
      <c r="AD1889"/>
      <c r="AE1889"/>
    </row>
    <row r="1890" spans="14:31" x14ac:dyDescent="0.3">
      <c r="N1890"/>
      <c r="O1890"/>
      <c r="AD1890"/>
      <c r="AE1890"/>
    </row>
    <row r="1891" spans="14:31" x14ac:dyDescent="0.3">
      <c r="N1891"/>
      <c r="O1891"/>
      <c r="AD1891"/>
      <c r="AE1891"/>
    </row>
    <row r="1892" spans="14:31" x14ac:dyDescent="0.3">
      <c r="N1892"/>
      <c r="O1892"/>
      <c r="AD1892"/>
      <c r="AE1892"/>
    </row>
    <row r="1893" spans="14:31" x14ac:dyDescent="0.3">
      <c r="N1893"/>
      <c r="O1893"/>
      <c r="AD1893"/>
      <c r="AE1893"/>
    </row>
    <row r="1894" spans="14:31" x14ac:dyDescent="0.3">
      <c r="N1894"/>
      <c r="O1894"/>
      <c r="AD1894"/>
      <c r="AE1894"/>
    </row>
    <row r="1895" spans="14:31" x14ac:dyDescent="0.3">
      <c r="N1895"/>
      <c r="O1895"/>
      <c r="AD1895"/>
      <c r="AE1895"/>
    </row>
    <row r="1896" spans="14:31" x14ac:dyDescent="0.3">
      <c r="N1896"/>
      <c r="O1896"/>
      <c r="AD1896"/>
      <c r="AE1896"/>
    </row>
    <row r="1897" spans="14:31" x14ac:dyDescent="0.3">
      <c r="N1897"/>
      <c r="O1897"/>
      <c r="AD1897"/>
      <c r="AE1897"/>
    </row>
    <row r="1898" spans="14:31" x14ac:dyDescent="0.3">
      <c r="N1898"/>
      <c r="O1898"/>
      <c r="AD1898"/>
      <c r="AE1898"/>
    </row>
    <row r="1899" spans="14:31" x14ac:dyDescent="0.3">
      <c r="N1899"/>
      <c r="O1899"/>
      <c r="AD1899"/>
      <c r="AE1899"/>
    </row>
    <row r="1900" spans="14:31" x14ac:dyDescent="0.3">
      <c r="N1900"/>
      <c r="O1900"/>
      <c r="AD1900"/>
      <c r="AE1900"/>
    </row>
    <row r="1901" spans="14:31" x14ac:dyDescent="0.3">
      <c r="N1901"/>
      <c r="O1901"/>
      <c r="AD1901"/>
      <c r="AE1901"/>
    </row>
    <row r="1902" spans="14:31" x14ac:dyDescent="0.3">
      <c r="N1902"/>
      <c r="O1902"/>
      <c r="AD1902"/>
      <c r="AE1902"/>
    </row>
    <row r="1903" spans="14:31" x14ac:dyDescent="0.3">
      <c r="N1903"/>
      <c r="O1903"/>
      <c r="AD1903"/>
      <c r="AE1903"/>
    </row>
    <row r="1904" spans="14:31" x14ac:dyDescent="0.3">
      <c r="N1904"/>
      <c r="O1904"/>
      <c r="AD1904"/>
      <c r="AE1904"/>
    </row>
    <row r="1905" spans="14:31" x14ac:dyDescent="0.3">
      <c r="N1905"/>
      <c r="O1905"/>
      <c r="AD1905"/>
      <c r="AE1905"/>
    </row>
    <row r="1906" spans="14:31" x14ac:dyDescent="0.3">
      <c r="N1906"/>
      <c r="O1906"/>
      <c r="AD1906"/>
      <c r="AE1906"/>
    </row>
    <row r="1907" spans="14:31" x14ac:dyDescent="0.3">
      <c r="N1907"/>
      <c r="O1907"/>
      <c r="AD1907"/>
      <c r="AE1907"/>
    </row>
    <row r="1908" spans="14:31" x14ac:dyDescent="0.3">
      <c r="N1908"/>
      <c r="O1908"/>
      <c r="AD1908"/>
      <c r="AE1908"/>
    </row>
    <row r="1909" spans="14:31" x14ac:dyDescent="0.3">
      <c r="N1909"/>
      <c r="O1909"/>
      <c r="AD1909"/>
      <c r="AE1909"/>
    </row>
    <row r="1910" spans="14:31" x14ac:dyDescent="0.3">
      <c r="N1910"/>
      <c r="O1910"/>
      <c r="AD1910"/>
      <c r="AE1910"/>
    </row>
    <row r="1911" spans="14:31" x14ac:dyDescent="0.3">
      <c r="N1911"/>
      <c r="O1911"/>
      <c r="AD1911"/>
      <c r="AE1911"/>
    </row>
    <row r="1912" spans="14:31" x14ac:dyDescent="0.3">
      <c r="N1912"/>
      <c r="O1912"/>
      <c r="AD1912"/>
      <c r="AE1912"/>
    </row>
    <row r="1913" spans="14:31" x14ac:dyDescent="0.3">
      <c r="N1913"/>
      <c r="O1913"/>
      <c r="AD1913"/>
      <c r="AE1913"/>
    </row>
    <row r="1914" spans="14:31" x14ac:dyDescent="0.3">
      <c r="N1914"/>
      <c r="O1914"/>
      <c r="AD1914"/>
      <c r="AE1914"/>
    </row>
    <row r="1915" spans="14:31" x14ac:dyDescent="0.3">
      <c r="N1915"/>
      <c r="O1915"/>
      <c r="AD1915"/>
      <c r="AE1915"/>
    </row>
    <row r="1916" spans="14:31" x14ac:dyDescent="0.3">
      <c r="N1916"/>
      <c r="O1916"/>
      <c r="AD1916"/>
      <c r="AE1916"/>
    </row>
    <row r="1917" spans="14:31" x14ac:dyDescent="0.3">
      <c r="N1917"/>
      <c r="O1917"/>
      <c r="AD1917"/>
      <c r="AE1917"/>
    </row>
    <row r="1918" spans="14:31" x14ac:dyDescent="0.3">
      <c r="N1918"/>
      <c r="O1918"/>
      <c r="AD1918"/>
      <c r="AE1918"/>
    </row>
    <row r="1919" spans="14:31" x14ac:dyDescent="0.3">
      <c r="N1919"/>
      <c r="O1919"/>
      <c r="AD1919"/>
      <c r="AE1919"/>
    </row>
    <row r="1920" spans="14:31" x14ac:dyDescent="0.3">
      <c r="N1920"/>
      <c r="O1920"/>
      <c r="AD1920"/>
      <c r="AE1920"/>
    </row>
    <row r="1921" spans="14:31" x14ac:dyDescent="0.3">
      <c r="N1921"/>
      <c r="O1921"/>
      <c r="AD1921"/>
      <c r="AE1921"/>
    </row>
    <row r="1922" spans="14:31" x14ac:dyDescent="0.3">
      <c r="N1922"/>
      <c r="O1922"/>
      <c r="AD1922"/>
      <c r="AE1922"/>
    </row>
    <row r="1923" spans="14:31" x14ac:dyDescent="0.3">
      <c r="N1923"/>
      <c r="O1923"/>
      <c r="AD1923"/>
      <c r="AE1923"/>
    </row>
    <row r="1924" spans="14:31" x14ac:dyDescent="0.3">
      <c r="N1924"/>
      <c r="O1924"/>
      <c r="AD1924"/>
      <c r="AE1924"/>
    </row>
    <row r="1925" spans="14:31" x14ac:dyDescent="0.3">
      <c r="N1925"/>
      <c r="O1925"/>
      <c r="AD1925"/>
      <c r="AE1925"/>
    </row>
    <row r="1926" spans="14:31" x14ac:dyDescent="0.3">
      <c r="N1926"/>
      <c r="O1926"/>
      <c r="AD1926"/>
      <c r="AE1926"/>
    </row>
    <row r="1927" spans="14:31" x14ac:dyDescent="0.3">
      <c r="N1927"/>
      <c r="O1927"/>
      <c r="AD1927"/>
      <c r="AE1927"/>
    </row>
    <row r="1928" spans="14:31" x14ac:dyDescent="0.3">
      <c r="N1928"/>
      <c r="O1928"/>
      <c r="AD1928"/>
      <c r="AE1928"/>
    </row>
    <row r="1929" spans="14:31" x14ac:dyDescent="0.3">
      <c r="N1929"/>
      <c r="O1929"/>
      <c r="AD1929"/>
      <c r="AE1929"/>
    </row>
    <row r="1930" spans="14:31" x14ac:dyDescent="0.3">
      <c r="N1930"/>
      <c r="O1930"/>
      <c r="AD1930"/>
      <c r="AE1930"/>
    </row>
    <row r="1931" spans="14:31" x14ac:dyDescent="0.3">
      <c r="N1931"/>
      <c r="O1931"/>
      <c r="AD1931"/>
      <c r="AE1931"/>
    </row>
    <row r="1932" spans="14:31" x14ac:dyDescent="0.3">
      <c r="N1932"/>
      <c r="O1932"/>
      <c r="AD1932"/>
      <c r="AE1932"/>
    </row>
    <row r="1933" spans="14:31" x14ac:dyDescent="0.3">
      <c r="N1933"/>
      <c r="O1933"/>
      <c r="AD1933"/>
      <c r="AE1933"/>
    </row>
    <row r="1934" spans="14:31" x14ac:dyDescent="0.3">
      <c r="N1934"/>
      <c r="O1934"/>
      <c r="AD1934"/>
      <c r="AE1934"/>
    </row>
    <row r="1935" spans="14:31" x14ac:dyDescent="0.3">
      <c r="N1935"/>
      <c r="O1935"/>
      <c r="AD1935"/>
      <c r="AE1935"/>
    </row>
    <row r="1936" spans="14:31" x14ac:dyDescent="0.3">
      <c r="N1936"/>
      <c r="O1936"/>
      <c r="AD1936"/>
      <c r="AE1936"/>
    </row>
    <row r="1937" spans="14:31" x14ac:dyDescent="0.3">
      <c r="N1937"/>
      <c r="O1937"/>
      <c r="AD1937"/>
      <c r="AE1937"/>
    </row>
    <row r="1938" spans="14:31" x14ac:dyDescent="0.3">
      <c r="N1938"/>
      <c r="O1938"/>
      <c r="AD1938"/>
      <c r="AE1938"/>
    </row>
    <row r="1939" spans="14:31" x14ac:dyDescent="0.3">
      <c r="N1939"/>
      <c r="O1939"/>
      <c r="AD1939"/>
      <c r="AE1939"/>
    </row>
    <row r="1940" spans="14:31" x14ac:dyDescent="0.3">
      <c r="N1940"/>
      <c r="O1940"/>
      <c r="AD1940"/>
      <c r="AE1940"/>
    </row>
    <row r="1941" spans="14:31" x14ac:dyDescent="0.3">
      <c r="N1941"/>
      <c r="O1941"/>
      <c r="AD1941"/>
      <c r="AE1941"/>
    </row>
    <row r="1942" spans="14:31" x14ac:dyDescent="0.3">
      <c r="N1942"/>
      <c r="O1942"/>
      <c r="AD1942"/>
      <c r="AE1942"/>
    </row>
    <row r="1943" spans="14:31" x14ac:dyDescent="0.3">
      <c r="N1943"/>
      <c r="O1943"/>
      <c r="AD1943"/>
      <c r="AE1943"/>
    </row>
    <row r="1944" spans="14:31" x14ac:dyDescent="0.3">
      <c r="N1944"/>
      <c r="O1944"/>
      <c r="AD1944"/>
      <c r="AE1944"/>
    </row>
    <row r="1945" spans="14:31" x14ac:dyDescent="0.3">
      <c r="N1945"/>
      <c r="O1945"/>
      <c r="AD1945"/>
      <c r="AE1945"/>
    </row>
    <row r="1946" spans="14:31" x14ac:dyDescent="0.3">
      <c r="N1946"/>
      <c r="O1946"/>
      <c r="AD1946"/>
      <c r="AE1946"/>
    </row>
    <row r="1947" spans="14:31" x14ac:dyDescent="0.3">
      <c r="N1947"/>
      <c r="O1947"/>
      <c r="AD1947"/>
      <c r="AE1947"/>
    </row>
    <row r="1948" spans="14:31" x14ac:dyDescent="0.3">
      <c r="N1948"/>
      <c r="O1948"/>
      <c r="AD1948"/>
      <c r="AE1948"/>
    </row>
    <row r="1949" spans="14:31" x14ac:dyDescent="0.3">
      <c r="N1949"/>
      <c r="O1949"/>
      <c r="AD1949"/>
      <c r="AE1949"/>
    </row>
    <row r="1950" spans="14:31" x14ac:dyDescent="0.3">
      <c r="N1950"/>
      <c r="O1950"/>
      <c r="AD1950"/>
      <c r="AE1950"/>
    </row>
    <row r="1951" spans="14:31" x14ac:dyDescent="0.3">
      <c r="N1951"/>
      <c r="O1951"/>
      <c r="AD1951"/>
      <c r="AE1951"/>
    </row>
    <row r="1952" spans="14:31" x14ac:dyDescent="0.3">
      <c r="N1952"/>
      <c r="O1952"/>
      <c r="AD1952"/>
      <c r="AE1952"/>
    </row>
    <row r="1953" spans="14:31" x14ac:dyDescent="0.3">
      <c r="N1953"/>
      <c r="O1953"/>
      <c r="AD1953"/>
      <c r="AE1953"/>
    </row>
    <row r="1954" spans="14:31" x14ac:dyDescent="0.3">
      <c r="N1954"/>
      <c r="O1954"/>
      <c r="AD1954"/>
      <c r="AE1954"/>
    </row>
    <row r="1955" spans="14:31" x14ac:dyDescent="0.3">
      <c r="N1955"/>
      <c r="O1955"/>
      <c r="AD1955"/>
      <c r="AE1955"/>
    </row>
    <row r="1956" spans="14:31" x14ac:dyDescent="0.3">
      <c r="N1956"/>
      <c r="O1956"/>
      <c r="AD1956"/>
      <c r="AE1956"/>
    </row>
    <row r="1957" spans="14:31" x14ac:dyDescent="0.3">
      <c r="N1957"/>
      <c r="O1957"/>
      <c r="AD1957"/>
      <c r="AE1957"/>
    </row>
    <row r="1958" spans="14:31" x14ac:dyDescent="0.3">
      <c r="N1958"/>
      <c r="O1958"/>
      <c r="AD1958"/>
      <c r="AE1958"/>
    </row>
    <row r="1959" spans="14:31" x14ac:dyDescent="0.3">
      <c r="N1959"/>
      <c r="O1959"/>
      <c r="AD1959"/>
      <c r="AE1959"/>
    </row>
    <row r="1960" spans="14:31" x14ac:dyDescent="0.3">
      <c r="N1960"/>
      <c r="O1960"/>
      <c r="AD1960"/>
      <c r="AE1960"/>
    </row>
    <row r="1961" spans="14:31" x14ac:dyDescent="0.3">
      <c r="N1961"/>
      <c r="O1961"/>
      <c r="AD1961"/>
      <c r="AE1961"/>
    </row>
    <row r="1962" spans="14:31" x14ac:dyDescent="0.3">
      <c r="N1962"/>
      <c r="O1962"/>
      <c r="AD1962"/>
      <c r="AE1962"/>
    </row>
    <row r="1963" spans="14:31" x14ac:dyDescent="0.3">
      <c r="N1963"/>
      <c r="O1963"/>
      <c r="AD1963"/>
      <c r="AE1963"/>
    </row>
    <row r="1964" spans="14:31" x14ac:dyDescent="0.3">
      <c r="N1964"/>
      <c r="O1964"/>
      <c r="AD1964"/>
      <c r="AE1964"/>
    </row>
    <row r="1965" spans="14:31" x14ac:dyDescent="0.3">
      <c r="N1965"/>
      <c r="O1965"/>
      <c r="AD1965"/>
      <c r="AE1965"/>
    </row>
    <row r="1966" spans="14:31" x14ac:dyDescent="0.3">
      <c r="N1966"/>
      <c r="O1966"/>
      <c r="AD1966"/>
      <c r="AE1966"/>
    </row>
    <row r="1967" spans="14:31" x14ac:dyDescent="0.3">
      <c r="N1967"/>
      <c r="O1967"/>
      <c r="AD1967"/>
      <c r="AE1967"/>
    </row>
    <row r="1968" spans="14:31" x14ac:dyDescent="0.3">
      <c r="N1968"/>
      <c r="O1968"/>
      <c r="AD1968"/>
      <c r="AE1968"/>
    </row>
    <row r="1969" spans="14:31" x14ac:dyDescent="0.3">
      <c r="N1969"/>
      <c r="O1969"/>
      <c r="AD1969"/>
      <c r="AE1969"/>
    </row>
    <row r="1970" spans="14:31" x14ac:dyDescent="0.3">
      <c r="N1970"/>
      <c r="O1970"/>
      <c r="AD1970"/>
      <c r="AE1970"/>
    </row>
    <row r="1971" spans="14:31" x14ac:dyDescent="0.3">
      <c r="N1971"/>
      <c r="O1971"/>
      <c r="AD1971"/>
      <c r="AE1971"/>
    </row>
    <row r="1972" spans="14:31" x14ac:dyDescent="0.3">
      <c r="N1972"/>
      <c r="O1972"/>
      <c r="AD1972"/>
      <c r="AE1972"/>
    </row>
    <row r="1973" spans="14:31" x14ac:dyDescent="0.3">
      <c r="N1973"/>
      <c r="O1973"/>
      <c r="AD1973"/>
      <c r="AE1973"/>
    </row>
    <row r="1974" spans="14:31" x14ac:dyDescent="0.3">
      <c r="N1974"/>
      <c r="O1974"/>
      <c r="AD1974"/>
      <c r="AE1974"/>
    </row>
    <row r="1975" spans="14:31" x14ac:dyDescent="0.3">
      <c r="N1975"/>
      <c r="O1975"/>
      <c r="AD1975"/>
      <c r="AE1975"/>
    </row>
    <row r="1976" spans="14:31" x14ac:dyDescent="0.3">
      <c r="N1976"/>
      <c r="O1976"/>
      <c r="AD1976"/>
      <c r="AE1976"/>
    </row>
    <row r="1977" spans="14:31" x14ac:dyDescent="0.3">
      <c r="N1977"/>
      <c r="O1977"/>
      <c r="AD1977"/>
      <c r="AE1977"/>
    </row>
    <row r="1978" spans="14:31" x14ac:dyDescent="0.3">
      <c r="N1978"/>
      <c r="O1978"/>
      <c r="AD1978"/>
      <c r="AE1978"/>
    </row>
    <row r="1979" spans="14:31" x14ac:dyDescent="0.3">
      <c r="N1979"/>
      <c r="O1979"/>
      <c r="AD1979"/>
      <c r="AE1979"/>
    </row>
    <row r="1980" spans="14:31" x14ac:dyDescent="0.3">
      <c r="N1980"/>
      <c r="O1980"/>
      <c r="AD1980"/>
      <c r="AE1980"/>
    </row>
    <row r="1981" spans="14:31" x14ac:dyDescent="0.3">
      <c r="N1981"/>
      <c r="O1981"/>
      <c r="AD1981"/>
      <c r="AE1981"/>
    </row>
    <row r="1982" spans="14:31" x14ac:dyDescent="0.3">
      <c r="N1982"/>
      <c r="O1982"/>
      <c r="AD1982"/>
      <c r="AE1982"/>
    </row>
    <row r="1983" spans="14:31" x14ac:dyDescent="0.3">
      <c r="N1983"/>
      <c r="O1983"/>
      <c r="AD1983"/>
      <c r="AE1983"/>
    </row>
    <row r="1984" spans="14:31" x14ac:dyDescent="0.3">
      <c r="N1984"/>
      <c r="O1984"/>
      <c r="AD1984"/>
      <c r="AE1984"/>
    </row>
    <row r="1985" spans="14:31" x14ac:dyDescent="0.3">
      <c r="N1985"/>
      <c r="O1985"/>
      <c r="AD1985"/>
      <c r="AE1985"/>
    </row>
    <row r="1986" spans="14:31" x14ac:dyDescent="0.3">
      <c r="N1986"/>
      <c r="O1986"/>
      <c r="AD1986"/>
      <c r="AE1986"/>
    </row>
    <row r="1987" spans="14:31" x14ac:dyDescent="0.3">
      <c r="N1987"/>
      <c r="O1987"/>
      <c r="AD1987"/>
      <c r="AE1987"/>
    </row>
    <row r="1988" spans="14:31" x14ac:dyDescent="0.3">
      <c r="N1988"/>
      <c r="O1988"/>
      <c r="AD1988"/>
      <c r="AE1988"/>
    </row>
    <row r="1989" spans="14:31" x14ac:dyDescent="0.3">
      <c r="N1989"/>
      <c r="O1989"/>
      <c r="AD1989"/>
      <c r="AE1989"/>
    </row>
    <row r="1990" spans="14:31" x14ac:dyDescent="0.3">
      <c r="N1990"/>
      <c r="O1990"/>
      <c r="AD1990"/>
      <c r="AE1990"/>
    </row>
    <row r="1991" spans="14:31" x14ac:dyDescent="0.3">
      <c r="N1991"/>
      <c r="O1991"/>
      <c r="AD1991"/>
      <c r="AE1991"/>
    </row>
    <row r="1992" spans="14:31" x14ac:dyDescent="0.3">
      <c r="N1992"/>
      <c r="O1992"/>
      <c r="AD1992"/>
      <c r="AE1992"/>
    </row>
    <row r="1993" spans="14:31" x14ac:dyDescent="0.3">
      <c r="N1993"/>
      <c r="O1993"/>
      <c r="AD1993"/>
      <c r="AE1993"/>
    </row>
    <row r="1994" spans="14:31" x14ac:dyDescent="0.3">
      <c r="N1994"/>
      <c r="O1994"/>
      <c r="AD1994"/>
      <c r="AE1994"/>
    </row>
    <row r="1995" spans="14:31" x14ac:dyDescent="0.3">
      <c r="N1995"/>
      <c r="O1995"/>
      <c r="AD1995"/>
      <c r="AE1995"/>
    </row>
    <row r="1996" spans="14:31" x14ac:dyDescent="0.3">
      <c r="N1996"/>
      <c r="O1996"/>
      <c r="AD1996"/>
      <c r="AE1996"/>
    </row>
    <row r="1997" spans="14:31" x14ac:dyDescent="0.3">
      <c r="N1997"/>
      <c r="O1997"/>
      <c r="AD1997"/>
      <c r="AE1997"/>
    </row>
    <row r="1998" spans="14:31" x14ac:dyDescent="0.3">
      <c r="N1998"/>
      <c r="O1998"/>
      <c r="AD1998"/>
      <c r="AE1998"/>
    </row>
    <row r="1999" spans="14:31" x14ac:dyDescent="0.3">
      <c r="N1999"/>
      <c r="O1999"/>
      <c r="AD1999"/>
      <c r="AE1999"/>
    </row>
    <row r="2000" spans="14:31" x14ac:dyDescent="0.3">
      <c r="N2000"/>
      <c r="O2000"/>
      <c r="AD2000"/>
      <c r="AE2000"/>
    </row>
    <row r="2001" spans="14:31" x14ac:dyDescent="0.3">
      <c r="N2001"/>
      <c r="O2001"/>
      <c r="AD2001"/>
      <c r="AE2001"/>
    </row>
    <row r="2002" spans="14:31" x14ac:dyDescent="0.3">
      <c r="N2002"/>
      <c r="O2002"/>
      <c r="AD2002"/>
      <c r="AE2002"/>
    </row>
    <row r="2003" spans="14:31" x14ac:dyDescent="0.3">
      <c r="N2003"/>
      <c r="O2003"/>
      <c r="AD2003"/>
      <c r="AE2003"/>
    </row>
    <row r="2004" spans="14:31" x14ac:dyDescent="0.3">
      <c r="N2004"/>
      <c r="O2004"/>
      <c r="AD2004"/>
      <c r="AE2004"/>
    </row>
    <row r="2005" spans="14:31" x14ac:dyDescent="0.3">
      <c r="N2005"/>
      <c r="O2005"/>
      <c r="AD2005"/>
      <c r="AE2005"/>
    </row>
    <row r="2006" spans="14:31" x14ac:dyDescent="0.3">
      <c r="N2006"/>
      <c r="O2006"/>
      <c r="AD2006"/>
      <c r="AE2006"/>
    </row>
    <row r="2007" spans="14:31" x14ac:dyDescent="0.3">
      <c r="N2007"/>
      <c r="O2007"/>
      <c r="AD2007"/>
      <c r="AE2007"/>
    </row>
    <row r="2008" spans="14:31" x14ac:dyDescent="0.3">
      <c r="N2008"/>
      <c r="O2008"/>
      <c r="AD2008"/>
      <c r="AE2008"/>
    </row>
    <row r="2009" spans="14:31" x14ac:dyDescent="0.3">
      <c r="N2009"/>
      <c r="O2009"/>
      <c r="AD2009"/>
      <c r="AE2009"/>
    </row>
    <row r="2010" spans="14:31" x14ac:dyDescent="0.3">
      <c r="N2010"/>
      <c r="O2010"/>
      <c r="AD2010"/>
      <c r="AE2010"/>
    </row>
    <row r="2011" spans="14:31" x14ac:dyDescent="0.3">
      <c r="N2011"/>
      <c r="O2011"/>
      <c r="AD2011"/>
      <c r="AE2011"/>
    </row>
    <row r="2012" spans="14:31" x14ac:dyDescent="0.3">
      <c r="N2012"/>
      <c r="O2012"/>
      <c r="AD2012"/>
      <c r="AE2012"/>
    </row>
    <row r="2013" spans="14:31" x14ac:dyDescent="0.3">
      <c r="N2013"/>
      <c r="O2013"/>
      <c r="AD2013"/>
      <c r="AE2013"/>
    </row>
    <row r="2014" spans="14:31" x14ac:dyDescent="0.3">
      <c r="N2014"/>
      <c r="O2014"/>
      <c r="AD2014"/>
      <c r="AE2014"/>
    </row>
    <row r="2015" spans="14:31" x14ac:dyDescent="0.3">
      <c r="N2015"/>
      <c r="O2015"/>
      <c r="AD2015"/>
      <c r="AE2015"/>
    </row>
    <row r="2016" spans="14:31" x14ac:dyDescent="0.3">
      <c r="N2016"/>
      <c r="O2016"/>
      <c r="AD2016"/>
      <c r="AE2016"/>
    </row>
    <row r="2017" spans="14:31" x14ac:dyDescent="0.3">
      <c r="N2017"/>
      <c r="O2017"/>
      <c r="AD2017"/>
      <c r="AE2017"/>
    </row>
    <row r="2018" spans="14:31" x14ac:dyDescent="0.3">
      <c r="N2018"/>
      <c r="O2018"/>
      <c r="AD2018"/>
      <c r="AE2018"/>
    </row>
    <row r="2019" spans="14:31" x14ac:dyDescent="0.3">
      <c r="N2019"/>
      <c r="O2019"/>
      <c r="AD2019"/>
      <c r="AE2019"/>
    </row>
    <row r="2020" spans="14:31" x14ac:dyDescent="0.3">
      <c r="N2020"/>
      <c r="O2020"/>
      <c r="AD2020"/>
      <c r="AE2020"/>
    </row>
    <row r="2021" spans="14:31" x14ac:dyDescent="0.3">
      <c r="N2021"/>
      <c r="O2021"/>
      <c r="AD2021"/>
      <c r="AE2021"/>
    </row>
    <row r="2022" spans="14:31" x14ac:dyDescent="0.3">
      <c r="N2022"/>
      <c r="O2022"/>
      <c r="AD2022"/>
      <c r="AE2022"/>
    </row>
    <row r="2023" spans="14:31" x14ac:dyDescent="0.3">
      <c r="N2023"/>
      <c r="O2023"/>
      <c r="AD2023"/>
      <c r="AE2023"/>
    </row>
    <row r="2024" spans="14:31" x14ac:dyDescent="0.3">
      <c r="N2024"/>
      <c r="O2024"/>
      <c r="AD2024"/>
      <c r="AE2024"/>
    </row>
    <row r="2025" spans="14:31" x14ac:dyDescent="0.3">
      <c r="N2025"/>
      <c r="O2025"/>
      <c r="AD2025"/>
      <c r="AE2025"/>
    </row>
    <row r="2026" spans="14:31" x14ac:dyDescent="0.3">
      <c r="N2026"/>
      <c r="O2026"/>
      <c r="AD2026"/>
      <c r="AE2026"/>
    </row>
    <row r="2027" spans="14:31" x14ac:dyDescent="0.3">
      <c r="N2027"/>
      <c r="O2027"/>
      <c r="AD2027"/>
      <c r="AE2027"/>
    </row>
    <row r="2028" spans="14:31" x14ac:dyDescent="0.3">
      <c r="N2028"/>
      <c r="O2028"/>
      <c r="AD2028"/>
      <c r="AE2028"/>
    </row>
    <row r="2029" spans="14:31" x14ac:dyDescent="0.3">
      <c r="N2029"/>
      <c r="O2029"/>
      <c r="AD2029"/>
      <c r="AE2029"/>
    </row>
    <row r="2030" spans="14:31" x14ac:dyDescent="0.3">
      <c r="N2030"/>
      <c r="O2030"/>
      <c r="AD2030"/>
      <c r="AE2030"/>
    </row>
    <row r="2031" spans="14:31" x14ac:dyDescent="0.3">
      <c r="N2031"/>
      <c r="O2031"/>
      <c r="AD2031"/>
      <c r="AE2031"/>
    </row>
    <row r="2032" spans="14:31" x14ac:dyDescent="0.3">
      <c r="N2032"/>
      <c r="O2032"/>
      <c r="AD2032"/>
      <c r="AE2032"/>
    </row>
    <row r="2033" spans="14:31" x14ac:dyDescent="0.3">
      <c r="N2033"/>
      <c r="O2033"/>
      <c r="AD2033"/>
      <c r="AE2033"/>
    </row>
    <row r="2034" spans="14:31" x14ac:dyDescent="0.3">
      <c r="N2034"/>
      <c r="O2034"/>
      <c r="AD2034"/>
      <c r="AE2034"/>
    </row>
    <row r="2035" spans="14:31" x14ac:dyDescent="0.3">
      <c r="N2035"/>
      <c r="O2035"/>
      <c r="AD2035"/>
      <c r="AE2035"/>
    </row>
    <row r="2036" spans="14:31" x14ac:dyDescent="0.3">
      <c r="N2036"/>
      <c r="O2036"/>
      <c r="AD2036"/>
      <c r="AE2036"/>
    </row>
    <row r="2037" spans="14:31" x14ac:dyDescent="0.3">
      <c r="N2037"/>
      <c r="O2037"/>
      <c r="AD2037"/>
      <c r="AE2037"/>
    </row>
    <row r="2038" spans="14:31" x14ac:dyDescent="0.3">
      <c r="N2038"/>
      <c r="O2038"/>
      <c r="AD2038"/>
      <c r="AE2038"/>
    </row>
    <row r="2039" spans="14:31" x14ac:dyDescent="0.3">
      <c r="N2039"/>
      <c r="O2039"/>
      <c r="AD2039"/>
      <c r="AE2039"/>
    </row>
    <row r="2040" spans="14:31" x14ac:dyDescent="0.3">
      <c r="N2040"/>
      <c r="O2040"/>
      <c r="AD2040"/>
      <c r="AE2040"/>
    </row>
    <row r="2041" spans="14:31" x14ac:dyDescent="0.3">
      <c r="N2041"/>
      <c r="O2041"/>
      <c r="AD2041"/>
      <c r="AE2041"/>
    </row>
    <row r="2042" spans="14:31" x14ac:dyDescent="0.3">
      <c r="N2042"/>
      <c r="O2042"/>
      <c r="AD2042"/>
      <c r="AE2042"/>
    </row>
    <row r="2043" spans="14:31" x14ac:dyDescent="0.3">
      <c r="N2043"/>
      <c r="O2043"/>
      <c r="AD2043"/>
      <c r="AE2043"/>
    </row>
    <row r="2044" spans="14:31" x14ac:dyDescent="0.3">
      <c r="N2044"/>
      <c r="O2044"/>
      <c r="AD2044"/>
      <c r="AE2044"/>
    </row>
    <row r="2045" spans="14:31" x14ac:dyDescent="0.3">
      <c r="N2045"/>
      <c r="O2045"/>
      <c r="AD2045"/>
      <c r="AE2045"/>
    </row>
    <row r="2046" spans="14:31" x14ac:dyDescent="0.3">
      <c r="N2046"/>
      <c r="O2046"/>
      <c r="AD2046"/>
      <c r="AE2046"/>
    </row>
    <row r="2047" spans="14:31" x14ac:dyDescent="0.3">
      <c r="N2047"/>
      <c r="O2047"/>
      <c r="AD2047"/>
      <c r="AE2047"/>
    </row>
    <row r="2048" spans="14:31" x14ac:dyDescent="0.3">
      <c r="N2048"/>
      <c r="O2048"/>
      <c r="AD2048"/>
      <c r="AE2048"/>
    </row>
    <row r="2049" spans="14:31" x14ac:dyDescent="0.3">
      <c r="N2049"/>
      <c r="O2049"/>
      <c r="AD2049"/>
      <c r="AE2049"/>
    </row>
    <row r="2050" spans="14:31" x14ac:dyDescent="0.3">
      <c r="N2050"/>
      <c r="O2050"/>
      <c r="AD2050"/>
      <c r="AE2050"/>
    </row>
    <row r="2051" spans="14:31" x14ac:dyDescent="0.3">
      <c r="N2051"/>
      <c r="O2051"/>
      <c r="AD2051"/>
      <c r="AE2051"/>
    </row>
    <row r="2052" spans="14:31" x14ac:dyDescent="0.3">
      <c r="N2052"/>
      <c r="O2052"/>
      <c r="AD2052"/>
      <c r="AE2052"/>
    </row>
    <row r="2053" spans="14:31" x14ac:dyDescent="0.3">
      <c r="N2053"/>
      <c r="O2053"/>
      <c r="AD2053"/>
      <c r="AE2053"/>
    </row>
    <row r="2054" spans="14:31" x14ac:dyDescent="0.3">
      <c r="N2054"/>
      <c r="O2054"/>
      <c r="AD2054"/>
      <c r="AE2054"/>
    </row>
    <row r="2055" spans="14:31" x14ac:dyDescent="0.3">
      <c r="N2055"/>
      <c r="O2055"/>
      <c r="AD2055"/>
      <c r="AE2055"/>
    </row>
    <row r="2056" spans="14:31" x14ac:dyDescent="0.3">
      <c r="N2056"/>
      <c r="O2056"/>
      <c r="AD2056"/>
      <c r="AE2056"/>
    </row>
    <row r="2057" spans="14:31" x14ac:dyDescent="0.3">
      <c r="N2057"/>
      <c r="O2057"/>
      <c r="AD2057"/>
      <c r="AE2057"/>
    </row>
    <row r="2058" spans="14:31" x14ac:dyDescent="0.3">
      <c r="N2058"/>
      <c r="O2058"/>
      <c r="AD2058"/>
      <c r="AE2058"/>
    </row>
    <row r="2059" spans="14:31" x14ac:dyDescent="0.3">
      <c r="N2059"/>
      <c r="O2059"/>
      <c r="AD2059"/>
      <c r="AE2059"/>
    </row>
    <row r="2060" spans="14:31" x14ac:dyDescent="0.3">
      <c r="N2060"/>
      <c r="O2060"/>
      <c r="AD2060"/>
      <c r="AE2060"/>
    </row>
    <row r="2061" spans="14:31" x14ac:dyDescent="0.3">
      <c r="N2061"/>
      <c r="O2061"/>
      <c r="AD2061"/>
      <c r="AE2061"/>
    </row>
    <row r="2062" spans="14:31" x14ac:dyDescent="0.3">
      <c r="N2062"/>
      <c r="O2062"/>
      <c r="AD2062"/>
      <c r="AE2062"/>
    </row>
    <row r="2063" spans="14:31" x14ac:dyDescent="0.3">
      <c r="N2063"/>
      <c r="O2063"/>
      <c r="AD2063"/>
      <c r="AE2063"/>
    </row>
    <row r="2064" spans="14:31" x14ac:dyDescent="0.3">
      <c r="N2064"/>
      <c r="O2064"/>
      <c r="AD2064"/>
      <c r="AE2064"/>
    </row>
    <row r="2065" spans="14:31" x14ac:dyDescent="0.3">
      <c r="N2065"/>
      <c r="O2065"/>
      <c r="AD2065"/>
      <c r="AE2065"/>
    </row>
    <row r="2066" spans="14:31" x14ac:dyDescent="0.3">
      <c r="N2066"/>
      <c r="O2066"/>
      <c r="AD2066"/>
      <c r="AE2066"/>
    </row>
    <row r="2067" spans="14:31" x14ac:dyDescent="0.3">
      <c r="N2067"/>
      <c r="O2067"/>
      <c r="AD2067"/>
      <c r="AE2067"/>
    </row>
    <row r="2068" spans="14:31" x14ac:dyDescent="0.3">
      <c r="N2068"/>
      <c r="O2068"/>
      <c r="AD2068"/>
      <c r="AE2068"/>
    </row>
    <row r="2069" spans="14:31" x14ac:dyDescent="0.3">
      <c r="N2069"/>
      <c r="O2069"/>
      <c r="AD2069"/>
      <c r="AE2069"/>
    </row>
    <row r="2070" spans="14:31" x14ac:dyDescent="0.3">
      <c r="N2070"/>
      <c r="O2070"/>
      <c r="AD2070"/>
      <c r="AE2070"/>
    </row>
    <row r="2071" spans="14:31" x14ac:dyDescent="0.3">
      <c r="N2071"/>
      <c r="O2071"/>
      <c r="AD2071"/>
      <c r="AE2071"/>
    </row>
    <row r="2072" spans="14:31" x14ac:dyDescent="0.3">
      <c r="N2072"/>
      <c r="O2072"/>
      <c r="AD2072"/>
      <c r="AE2072"/>
    </row>
    <row r="2073" spans="14:31" x14ac:dyDescent="0.3">
      <c r="N2073"/>
      <c r="O2073"/>
      <c r="AD2073"/>
      <c r="AE2073"/>
    </row>
    <row r="2074" spans="14:31" x14ac:dyDescent="0.3">
      <c r="N2074"/>
      <c r="O2074"/>
      <c r="AD2074"/>
      <c r="AE2074"/>
    </row>
    <row r="2075" spans="14:31" x14ac:dyDescent="0.3">
      <c r="N2075"/>
      <c r="O2075"/>
      <c r="AD2075"/>
      <c r="AE2075"/>
    </row>
    <row r="2076" spans="14:31" x14ac:dyDescent="0.3">
      <c r="N2076"/>
      <c r="O2076"/>
      <c r="AD2076"/>
      <c r="AE2076"/>
    </row>
    <row r="2077" spans="14:31" x14ac:dyDescent="0.3">
      <c r="N2077"/>
      <c r="O2077"/>
      <c r="AD2077"/>
      <c r="AE2077"/>
    </row>
    <row r="2078" spans="14:31" x14ac:dyDescent="0.3">
      <c r="N2078"/>
      <c r="O2078"/>
      <c r="AD2078"/>
      <c r="AE2078"/>
    </row>
    <row r="2079" spans="14:31" x14ac:dyDescent="0.3">
      <c r="N2079"/>
      <c r="O2079"/>
      <c r="AD2079"/>
      <c r="AE2079"/>
    </row>
    <row r="2080" spans="14:31" x14ac:dyDescent="0.3">
      <c r="N2080"/>
      <c r="O2080"/>
      <c r="AD2080"/>
      <c r="AE2080"/>
    </row>
    <row r="2081" spans="14:31" x14ac:dyDescent="0.3">
      <c r="N2081"/>
      <c r="O2081"/>
      <c r="AD2081"/>
      <c r="AE2081"/>
    </row>
    <row r="2082" spans="14:31" x14ac:dyDescent="0.3">
      <c r="N2082"/>
      <c r="O2082"/>
      <c r="AD2082"/>
      <c r="AE2082"/>
    </row>
    <row r="2083" spans="14:31" x14ac:dyDescent="0.3">
      <c r="N2083"/>
      <c r="O2083"/>
      <c r="AD2083"/>
      <c r="AE2083"/>
    </row>
    <row r="2084" spans="14:31" x14ac:dyDescent="0.3">
      <c r="N2084"/>
      <c r="O2084"/>
      <c r="AD2084"/>
      <c r="AE2084"/>
    </row>
    <row r="2085" spans="14:31" x14ac:dyDescent="0.3">
      <c r="N2085"/>
      <c r="O2085"/>
      <c r="AD2085"/>
      <c r="AE2085"/>
    </row>
    <row r="2086" spans="14:31" x14ac:dyDescent="0.3">
      <c r="N2086"/>
      <c r="O2086"/>
      <c r="AD2086"/>
      <c r="AE2086"/>
    </row>
    <row r="2087" spans="14:31" x14ac:dyDescent="0.3">
      <c r="N2087"/>
      <c r="O2087"/>
      <c r="AD2087"/>
      <c r="AE2087"/>
    </row>
    <row r="2088" spans="14:31" x14ac:dyDescent="0.3">
      <c r="N2088"/>
      <c r="O2088"/>
      <c r="AD2088"/>
      <c r="AE2088"/>
    </row>
    <row r="2089" spans="14:31" x14ac:dyDescent="0.3">
      <c r="N2089"/>
      <c r="O2089"/>
      <c r="AD2089"/>
      <c r="AE2089"/>
    </row>
    <row r="2090" spans="14:31" x14ac:dyDescent="0.3">
      <c r="N2090"/>
      <c r="O2090"/>
      <c r="AD2090"/>
      <c r="AE2090"/>
    </row>
    <row r="2091" spans="14:31" x14ac:dyDescent="0.3">
      <c r="N2091"/>
      <c r="O2091"/>
      <c r="AD2091"/>
      <c r="AE2091"/>
    </row>
    <row r="2092" spans="14:31" x14ac:dyDescent="0.3">
      <c r="N2092"/>
      <c r="O2092"/>
      <c r="AD2092"/>
      <c r="AE2092"/>
    </row>
    <row r="2093" spans="14:31" x14ac:dyDescent="0.3">
      <c r="N2093"/>
      <c r="O2093"/>
      <c r="AD2093"/>
      <c r="AE2093"/>
    </row>
    <row r="2094" spans="14:31" x14ac:dyDescent="0.3">
      <c r="N2094"/>
      <c r="O2094"/>
      <c r="AD2094"/>
      <c r="AE2094"/>
    </row>
    <row r="2095" spans="14:31" x14ac:dyDescent="0.3">
      <c r="N2095"/>
      <c r="O2095"/>
      <c r="AD2095"/>
      <c r="AE2095"/>
    </row>
    <row r="2096" spans="14:31" x14ac:dyDescent="0.3">
      <c r="N2096"/>
      <c r="O2096"/>
      <c r="AD2096"/>
      <c r="AE2096"/>
    </row>
    <row r="2097" spans="14:31" x14ac:dyDescent="0.3">
      <c r="N2097"/>
      <c r="O2097"/>
      <c r="AD2097"/>
      <c r="AE2097"/>
    </row>
    <row r="2098" spans="14:31" x14ac:dyDescent="0.3">
      <c r="N2098"/>
      <c r="O2098"/>
      <c r="AD2098"/>
      <c r="AE2098"/>
    </row>
    <row r="2099" spans="14:31" x14ac:dyDescent="0.3">
      <c r="N2099"/>
      <c r="O2099"/>
      <c r="AD2099"/>
      <c r="AE2099"/>
    </row>
    <row r="2100" spans="14:31" x14ac:dyDescent="0.3">
      <c r="N2100"/>
      <c r="O2100"/>
      <c r="AD2100"/>
      <c r="AE2100"/>
    </row>
    <row r="2101" spans="14:31" x14ac:dyDescent="0.3">
      <c r="N2101"/>
      <c r="O2101"/>
      <c r="AD2101"/>
      <c r="AE2101"/>
    </row>
    <row r="2102" spans="14:31" x14ac:dyDescent="0.3">
      <c r="N2102"/>
      <c r="O2102"/>
      <c r="AD2102"/>
      <c r="AE2102"/>
    </row>
    <row r="2103" spans="14:31" x14ac:dyDescent="0.3">
      <c r="N2103"/>
      <c r="O2103"/>
      <c r="AD2103"/>
      <c r="AE2103"/>
    </row>
    <row r="2104" spans="14:31" x14ac:dyDescent="0.3">
      <c r="N2104"/>
      <c r="O2104"/>
      <c r="AD2104"/>
      <c r="AE2104"/>
    </row>
    <row r="2105" spans="14:31" x14ac:dyDescent="0.3">
      <c r="N2105"/>
      <c r="O2105"/>
      <c r="AD2105"/>
      <c r="AE2105"/>
    </row>
    <row r="2106" spans="14:31" x14ac:dyDescent="0.3">
      <c r="N2106"/>
      <c r="O2106"/>
      <c r="AD2106"/>
      <c r="AE2106"/>
    </row>
    <row r="2107" spans="14:31" x14ac:dyDescent="0.3">
      <c r="N2107"/>
      <c r="O2107"/>
      <c r="AD2107"/>
      <c r="AE2107"/>
    </row>
    <row r="2108" spans="14:31" x14ac:dyDescent="0.3">
      <c r="N2108"/>
      <c r="O2108"/>
      <c r="AD2108"/>
      <c r="AE2108"/>
    </row>
    <row r="2109" spans="14:31" x14ac:dyDescent="0.3">
      <c r="N2109"/>
      <c r="O2109"/>
      <c r="AD2109"/>
      <c r="AE2109"/>
    </row>
    <row r="2110" spans="14:31" x14ac:dyDescent="0.3">
      <c r="N2110"/>
      <c r="O2110"/>
      <c r="AD2110"/>
      <c r="AE2110"/>
    </row>
    <row r="2111" spans="14:31" x14ac:dyDescent="0.3">
      <c r="N2111"/>
      <c r="O2111"/>
      <c r="AD2111"/>
      <c r="AE2111"/>
    </row>
    <row r="2112" spans="14:31" x14ac:dyDescent="0.3">
      <c r="N2112"/>
      <c r="O2112"/>
      <c r="AD2112"/>
      <c r="AE2112"/>
    </row>
    <row r="2113" spans="14:31" x14ac:dyDescent="0.3">
      <c r="N2113"/>
      <c r="O2113"/>
      <c r="AD2113"/>
      <c r="AE2113"/>
    </row>
    <row r="2114" spans="14:31" x14ac:dyDescent="0.3">
      <c r="N2114"/>
      <c r="O2114"/>
      <c r="AD2114"/>
      <c r="AE2114"/>
    </row>
    <row r="2115" spans="14:31" x14ac:dyDescent="0.3">
      <c r="N2115"/>
      <c r="O2115"/>
      <c r="AD2115"/>
      <c r="AE2115"/>
    </row>
    <row r="2116" spans="14:31" x14ac:dyDescent="0.3">
      <c r="N2116"/>
      <c r="O2116"/>
      <c r="AD2116"/>
      <c r="AE2116"/>
    </row>
    <row r="2117" spans="14:31" x14ac:dyDescent="0.3">
      <c r="N2117"/>
      <c r="O2117"/>
      <c r="AD2117"/>
      <c r="AE2117"/>
    </row>
    <row r="2118" spans="14:31" x14ac:dyDescent="0.3">
      <c r="N2118"/>
      <c r="O2118"/>
      <c r="AD2118"/>
      <c r="AE2118"/>
    </row>
    <row r="2119" spans="14:31" x14ac:dyDescent="0.3">
      <c r="N2119"/>
      <c r="O2119"/>
      <c r="AD2119"/>
      <c r="AE2119"/>
    </row>
    <row r="2120" spans="14:31" x14ac:dyDescent="0.3">
      <c r="N2120"/>
      <c r="O2120"/>
      <c r="AD2120"/>
      <c r="AE2120"/>
    </row>
    <row r="2121" spans="14:31" x14ac:dyDescent="0.3">
      <c r="N2121"/>
      <c r="O2121"/>
      <c r="AD2121"/>
      <c r="AE2121"/>
    </row>
    <row r="2122" spans="14:31" x14ac:dyDescent="0.3">
      <c r="N2122"/>
      <c r="O2122"/>
      <c r="AD2122"/>
      <c r="AE2122"/>
    </row>
    <row r="2123" spans="14:31" x14ac:dyDescent="0.3">
      <c r="N2123"/>
      <c r="O2123"/>
      <c r="AD2123"/>
      <c r="AE2123"/>
    </row>
    <row r="2124" spans="14:31" x14ac:dyDescent="0.3">
      <c r="N2124"/>
      <c r="O2124"/>
      <c r="AD2124"/>
      <c r="AE2124"/>
    </row>
    <row r="2125" spans="14:31" x14ac:dyDescent="0.3">
      <c r="N2125"/>
      <c r="O2125"/>
      <c r="AD2125"/>
      <c r="AE2125"/>
    </row>
    <row r="2126" spans="14:31" x14ac:dyDescent="0.3">
      <c r="N2126"/>
      <c r="O2126"/>
      <c r="AD2126"/>
      <c r="AE2126"/>
    </row>
    <row r="2127" spans="14:31" x14ac:dyDescent="0.3">
      <c r="N2127"/>
      <c r="O2127"/>
      <c r="AD2127"/>
      <c r="AE2127"/>
    </row>
    <row r="2128" spans="14:31" x14ac:dyDescent="0.3">
      <c r="N2128"/>
      <c r="O2128"/>
      <c r="AD2128"/>
      <c r="AE2128"/>
    </row>
    <row r="2129" spans="14:31" x14ac:dyDescent="0.3">
      <c r="N2129"/>
      <c r="O2129"/>
      <c r="AD2129"/>
      <c r="AE2129"/>
    </row>
    <row r="2130" spans="14:31" x14ac:dyDescent="0.3">
      <c r="N2130"/>
      <c r="O2130"/>
      <c r="AD2130"/>
      <c r="AE2130"/>
    </row>
    <row r="2131" spans="14:31" x14ac:dyDescent="0.3">
      <c r="N2131"/>
      <c r="O2131"/>
      <c r="AD2131"/>
      <c r="AE2131"/>
    </row>
    <row r="2132" spans="14:31" x14ac:dyDescent="0.3">
      <c r="N2132"/>
      <c r="O2132"/>
      <c r="AD2132"/>
      <c r="AE2132"/>
    </row>
    <row r="2133" spans="14:31" x14ac:dyDescent="0.3">
      <c r="N2133"/>
      <c r="O2133"/>
      <c r="AD2133"/>
      <c r="AE2133"/>
    </row>
    <row r="2134" spans="14:31" x14ac:dyDescent="0.3">
      <c r="N2134"/>
      <c r="O2134"/>
      <c r="AD2134"/>
      <c r="AE2134"/>
    </row>
    <row r="2135" spans="14:31" x14ac:dyDescent="0.3">
      <c r="N2135"/>
      <c r="O2135"/>
      <c r="AD2135"/>
      <c r="AE2135"/>
    </row>
    <row r="2136" spans="14:31" x14ac:dyDescent="0.3">
      <c r="N2136"/>
      <c r="O2136"/>
      <c r="AD2136"/>
      <c r="AE2136"/>
    </row>
    <row r="2137" spans="14:31" x14ac:dyDescent="0.3">
      <c r="N2137"/>
      <c r="O2137"/>
      <c r="AD2137"/>
      <c r="AE2137"/>
    </row>
    <row r="2138" spans="14:31" x14ac:dyDescent="0.3">
      <c r="N2138"/>
      <c r="O2138"/>
      <c r="AD2138"/>
      <c r="AE2138"/>
    </row>
    <row r="2139" spans="14:31" x14ac:dyDescent="0.3">
      <c r="N2139"/>
      <c r="O2139"/>
      <c r="AD2139"/>
      <c r="AE2139"/>
    </row>
    <row r="2140" spans="14:31" x14ac:dyDescent="0.3">
      <c r="N2140"/>
      <c r="O2140"/>
      <c r="AD2140"/>
      <c r="AE2140"/>
    </row>
    <row r="2141" spans="14:31" x14ac:dyDescent="0.3">
      <c r="N2141"/>
      <c r="O2141"/>
      <c r="AD2141"/>
      <c r="AE2141"/>
    </row>
    <row r="2142" spans="14:31" x14ac:dyDescent="0.3">
      <c r="N2142"/>
      <c r="O2142"/>
      <c r="AD2142"/>
      <c r="AE2142"/>
    </row>
    <row r="2143" spans="14:31" x14ac:dyDescent="0.3">
      <c r="N2143"/>
      <c r="O2143"/>
      <c r="AD2143"/>
      <c r="AE2143"/>
    </row>
    <row r="2144" spans="14:31" x14ac:dyDescent="0.3">
      <c r="N2144"/>
      <c r="O2144"/>
      <c r="AD2144"/>
      <c r="AE2144"/>
    </row>
    <row r="2145" spans="14:31" x14ac:dyDescent="0.3">
      <c r="N2145"/>
      <c r="O2145"/>
      <c r="AD2145"/>
      <c r="AE2145"/>
    </row>
    <row r="2146" spans="14:31" x14ac:dyDescent="0.3">
      <c r="N2146"/>
      <c r="O2146"/>
      <c r="AD2146"/>
      <c r="AE2146"/>
    </row>
    <row r="2147" spans="14:31" x14ac:dyDescent="0.3">
      <c r="N2147"/>
      <c r="O2147"/>
      <c r="AD2147"/>
      <c r="AE2147"/>
    </row>
    <row r="2148" spans="14:31" x14ac:dyDescent="0.3">
      <c r="N2148"/>
      <c r="O2148"/>
      <c r="AD2148"/>
      <c r="AE2148"/>
    </row>
    <row r="2149" spans="14:31" x14ac:dyDescent="0.3">
      <c r="N2149"/>
      <c r="O2149"/>
      <c r="AD2149"/>
      <c r="AE2149"/>
    </row>
    <row r="2150" spans="14:31" x14ac:dyDescent="0.3">
      <c r="N2150"/>
      <c r="O2150"/>
      <c r="AD2150"/>
      <c r="AE2150"/>
    </row>
    <row r="2151" spans="14:31" x14ac:dyDescent="0.3">
      <c r="N2151"/>
      <c r="O2151"/>
      <c r="AD2151"/>
      <c r="AE2151"/>
    </row>
    <row r="2152" spans="14:31" x14ac:dyDescent="0.3">
      <c r="N2152"/>
      <c r="O2152"/>
      <c r="AD2152"/>
      <c r="AE2152"/>
    </row>
    <row r="2153" spans="14:31" x14ac:dyDescent="0.3">
      <c r="N2153"/>
      <c r="O2153"/>
      <c r="AD2153"/>
      <c r="AE2153"/>
    </row>
    <row r="2154" spans="14:31" x14ac:dyDescent="0.3">
      <c r="N2154"/>
      <c r="O2154"/>
      <c r="AD2154"/>
      <c r="AE2154"/>
    </row>
    <row r="2155" spans="14:31" x14ac:dyDescent="0.3">
      <c r="N2155"/>
      <c r="O2155"/>
      <c r="AD2155"/>
      <c r="AE2155"/>
    </row>
    <row r="2156" spans="14:31" x14ac:dyDescent="0.3">
      <c r="N2156"/>
      <c r="O2156"/>
      <c r="AD2156"/>
      <c r="AE2156"/>
    </row>
    <row r="2157" spans="14:31" x14ac:dyDescent="0.3">
      <c r="N2157"/>
      <c r="O2157"/>
      <c r="AD2157"/>
      <c r="AE2157"/>
    </row>
    <row r="2158" spans="14:31" x14ac:dyDescent="0.3">
      <c r="N2158"/>
      <c r="O2158"/>
      <c r="AD2158"/>
      <c r="AE2158"/>
    </row>
    <row r="2159" spans="14:31" x14ac:dyDescent="0.3">
      <c r="N2159"/>
      <c r="O2159"/>
      <c r="AD2159"/>
      <c r="AE2159"/>
    </row>
    <row r="2160" spans="14:31" x14ac:dyDescent="0.3">
      <c r="N2160"/>
      <c r="O2160"/>
      <c r="AD2160"/>
      <c r="AE2160"/>
    </row>
    <row r="2161" spans="14:31" x14ac:dyDescent="0.3">
      <c r="N2161"/>
      <c r="O2161"/>
      <c r="AD2161"/>
      <c r="AE2161"/>
    </row>
    <row r="2162" spans="14:31" x14ac:dyDescent="0.3">
      <c r="N2162"/>
      <c r="O2162"/>
      <c r="AD2162"/>
      <c r="AE2162"/>
    </row>
    <row r="2163" spans="14:31" x14ac:dyDescent="0.3">
      <c r="N2163"/>
      <c r="O2163"/>
      <c r="AD2163"/>
      <c r="AE2163"/>
    </row>
    <row r="2164" spans="14:31" x14ac:dyDescent="0.3">
      <c r="N2164"/>
      <c r="O2164"/>
      <c r="AD2164"/>
      <c r="AE2164"/>
    </row>
    <row r="2165" spans="14:31" x14ac:dyDescent="0.3">
      <c r="N2165"/>
      <c r="O2165"/>
      <c r="AD2165"/>
      <c r="AE2165"/>
    </row>
    <row r="2166" spans="14:31" x14ac:dyDescent="0.3">
      <c r="N2166"/>
      <c r="O2166"/>
      <c r="AD2166"/>
      <c r="AE2166"/>
    </row>
    <row r="2167" spans="14:31" x14ac:dyDescent="0.3">
      <c r="N2167"/>
      <c r="O2167"/>
      <c r="AD2167"/>
      <c r="AE2167"/>
    </row>
    <row r="2168" spans="14:31" x14ac:dyDescent="0.3">
      <c r="N2168"/>
      <c r="O2168"/>
      <c r="AD2168"/>
      <c r="AE2168"/>
    </row>
    <row r="2169" spans="14:31" x14ac:dyDescent="0.3">
      <c r="N2169"/>
      <c r="O2169"/>
      <c r="AD2169"/>
      <c r="AE2169"/>
    </row>
    <row r="2170" spans="14:31" x14ac:dyDescent="0.3">
      <c r="N2170"/>
      <c r="O2170"/>
      <c r="AD2170"/>
      <c r="AE2170"/>
    </row>
    <row r="2171" spans="14:31" x14ac:dyDescent="0.3">
      <c r="N2171"/>
      <c r="O2171"/>
      <c r="AD2171"/>
      <c r="AE2171"/>
    </row>
    <row r="2172" spans="14:31" x14ac:dyDescent="0.3">
      <c r="N2172"/>
      <c r="O2172"/>
      <c r="AD2172"/>
      <c r="AE2172"/>
    </row>
    <row r="2173" spans="14:31" x14ac:dyDescent="0.3">
      <c r="N2173"/>
      <c r="O2173"/>
      <c r="AD2173"/>
      <c r="AE2173"/>
    </row>
    <row r="2174" spans="14:31" x14ac:dyDescent="0.3">
      <c r="N2174"/>
      <c r="O2174"/>
      <c r="AD2174"/>
      <c r="AE2174"/>
    </row>
    <row r="2175" spans="14:31" x14ac:dyDescent="0.3">
      <c r="N2175"/>
      <c r="O2175"/>
      <c r="AD2175"/>
      <c r="AE2175"/>
    </row>
    <row r="2176" spans="14:31" x14ac:dyDescent="0.3">
      <c r="N2176"/>
      <c r="O2176"/>
      <c r="AD2176"/>
      <c r="AE2176"/>
    </row>
    <row r="2177" spans="14:31" x14ac:dyDescent="0.3">
      <c r="N2177"/>
      <c r="O2177"/>
      <c r="AD2177"/>
      <c r="AE2177"/>
    </row>
    <row r="2178" spans="14:31" x14ac:dyDescent="0.3">
      <c r="N2178"/>
      <c r="O2178"/>
      <c r="AD2178"/>
      <c r="AE2178"/>
    </row>
    <row r="2179" spans="14:31" x14ac:dyDescent="0.3">
      <c r="N2179"/>
      <c r="O2179"/>
      <c r="AD2179"/>
      <c r="AE2179"/>
    </row>
    <row r="2180" spans="14:31" x14ac:dyDescent="0.3">
      <c r="N2180"/>
      <c r="O2180"/>
      <c r="AD2180"/>
      <c r="AE2180"/>
    </row>
    <row r="2181" spans="14:31" x14ac:dyDescent="0.3">
      <c r="N2181"/>
      <c r="O2181"/>
      <c r="AD2181"/>
      <c r="AE2181"/>
    </row>
    <row r="2182" spans="14:31" x14ac:dyDescent="0.3">
      <c r="N2182"/>
      <c r="O2182"/>
      <c r="AD2182"/>
      <c r="AE2182"/>
    </row>
    <row r="2183" spans="14:31" x14ac:dyDescent="0.3">
      <c r="N2183"/>
      <c r="O2183"/>
      <c r="AD2183"/>
      <c r="AE2183"/>
    </row>
    <row r="2184" spans="14:31" x14ac:dyDescent="0.3">
      <c r="N2184"/>
      <c r="O2184"/>
      <c r="AD2184"/>
      <c r="AE2184"/>
    </row>
    <row r="2185" spans="14:31" x14ac:dyDescent="0.3">
      <c r="N2185"/>
      <c r="O2185"/>
      <c r="AD2185"/>
      <c r="AE2185"/>
    </row>
    <row r="2186" spans="14:31" x14ac:dyDescent="0.3">
      <c r="N2186"/>
      <c r="O2186"/>
      <c r="AD2186"/>
      <c r="AE2186"/>
    </row>
    <row r="2187" spans="14:31" x14ac:dyDescent="0.3">
      <c r="N2187"/>
      <c r="O2187"/>
      <c r="AD2187"/>
      <c r="AE2187"/>
    </row>
    <row r="2188" spans="14:31" x14ac:dyDescent="0.3">
      <c r="N2188"/>
      <c r="O2188"/>
      <c r="AD2188"/>
      <c r="AE2188"/>
    </row>
    <row r="2189" spans="14:31" x14ac:dyDescent="0.3">
      <c r="N2189"/>
      <c r="O2189"/>
      <c r="AD2189"/>
      <c r="AE2189"/>
    </row>
    <row r="2190" spans="14:31" x14ac:dyDescent="0.3">
      <c r="N2190"/>
      <c r="O2190"/>
      <c r="AD2190"/>
      <c r="AE2190"/>
    </row>
    <row r="2191" spans="14:31" x14ac:dyDescent="0.3">
      <c r="N2191"/>
      <c r="O2191"/>
      <c r="AD2191"/>
      <c r="AE2191"/>
    </row>
    <row r="2192" spans="14:31" x14ac:dyDescent="0.3">
      <c r="N2192"/>
      <c r="O2192"/>
      <c r="AD2192"/>
      <c r="AE2192"/>
    </row>
    <row r="2193" spans="14:31" x14ac:dyDescent="0.3">
      <c r="N2193"/>
      <c r="O2193"/>
      <c r="AD2193"/>
      <c r="AE2193"/>
    </row>
    <row r="2194" spans="14:31" x14ac:dyDescent="0.3">
      <c r="N2194"/>
      <c r="O2194"/>
      <c r="AD2194"/>
      <c r="AE2194"/>
    </row>
    <row r="2195" spans="14:31" x14ac:dyDescent="0.3">
      <c r="N2195"/>
      <c r="O2195"/>
      <c r="AD2195"/>
      <c r="AE2195"/>
    </row>
    <row r="2196" spans="14:31" x14ac:dyDescent="0.3">
      <c r="N2196"/>
      <c r="O2196"/>
      <c r="AD2196"/>
      <c r="AE2196"/>
    </row>
    <row r="2197" spans="14:31" x14ac:dyDescent="0.3">
      <c r="N2197"/>
      <c r="O2197"/>
      <c r="AD2197"/>
      <c r="AE2197"/>
    </row>
    <row r="2198" spans="14:31" x14ac:dyDescent="0.3">
      <c r="N2198"/>
      <c r="O2198"/>
      <c r="AD2198"/>
      <c r="AE2198"/>
    </row>
    <row r="2199" spans="14:31" x14ac:dyDescent="0.3">
      <c r="N2199"/>
      <c r="O2199"/>
      <c r="AD2199"/>
      <c r="AE2199"/>
    </row>
    <row r="2200" spans="14:31" x14ac:dyDescent="0.3">
      <c r="N2200"/>
      <c r="O2200"/>
      <c r="AD2200"/>
      <c r="AE2200"/>
    </row>
    <row r="2201" spans="14:31" x14ac:dyDescent="0.3">
      <c r="N2201"/>
      <c r="O2201"/>
      <c r="AD2201"/>
      <c r="AE2201"/>
    </row>
    <row r="2202" spans="14:31" x14ac:dyDescent="0.3">
      <c r="N2202"/>
      <c r="O2202"/>
      <c r="AD2202"/>
      <c r="AE2202"/>
    </row>
    <row r="2203" spans="14:31" x14ac:dyDescent="0.3">
      <c r="N2203"/>
      <c r="O2203"/>
      <c r="AD2203"/>
      <c r="AE2203"/>
    </row>
    <row r="2204" spans="14:31" x14ac:dyDescent="0.3">
      <c r="N2204"/>
      <c r="O2204"/>
      <c r="AD2204"/>
      <c r="AE2204"/>
    </row>
    <row r="2205" spans="14:31" x14ac:dyDescent="0.3">
      <c r="N2205"/>
      <c r="O2205"/>
      <c r="AD2205"/>
      <c r="AE2205"/>
    </row>
    <row r="2206" spans="14:31" x14ac:dyDescent="0.3">
      <c r="N2206"/>
      <c r="O2206"/>
      <c r="AD2206"/>
      <c r="AE2206"/>
    </row>
    <row r="2207" spans="14:31" x14ac:dyDescent="0.3">
      <c r="N2207"/>
      <c r="O2207"/>
      <c r="AD2207"/>
      <c r="AE2207"/>
    </row>
    <row r="2208" spans="14:31" x14ac:dyDescent="0.3">
      <c r="N2208"/>
      <c r="O2208"/>
      <c r="AD2208"/>
      <c r="AE2208"/>
    </row>
    <row r="2209" spans="14:31" x14ac:dyDescent="0.3">
      <c r="N2209"/>
      <c r="O2209"/>
      <c r="AD2209"/>
      <c r="AE2209"/>
    </row>
    <row r="2210" spans="14:31" x14ac:dyDescent="0.3">
      <c r="N2210"/>
      <c r="O2210"/>
      <c r="AD2210"/>
      <c r="AE2210"/>
    </row>
    <row r="2211" spans="14:31" x14ac:dyDescent="0.3">
      <c r="N2211"/>
      <c r="O2211"/>
      <c r="AD2211"/>
      <c r="AE2211"/>
    </row>
    <row r="2212" spans="14:31" x14ac:dyDescent="0.3">
      <c r="N2212"/>
      <c r="O2212"/>
      <c r="AD2212"/>
      <c r="AE2212"/>
    </row>
    <row r="2213" spans="14:31" x14ac:dyDescent="0.3">
      <c r="N2213"/>
      <c r="O2213"/>
      <c r="AD2213"/>
      <c r="AE2213"/>
    </row>
    <row r="2214" spans="14:31" x14ac:dyDescent="0.3">
      <c r="N2214"/>
      <c r="O2214"/>
      <c r="AD2214"/>
      <c r="AE2214"/>
    </row>
    <row r="2215" spans="14:31" x14ac:dyDescent="0.3">
      <c r="N2215"/>
      <c r="O2215"/>
      <c r="AD2215"/>
      <c r="AE2215"/>
    </row>
    <row r="2216" spans="14:31" x14ac:dyDescent="0.3">
      <c r="N2216"/>
      <c r="O2216"/>
      <c r="AD2216"/>
      <c r="AE2216"/>
    </row>
    <row r="2217" spans="14:31" x14ac:dyDescent="0.3">
      <c r="N2217"/>
      <c r="O2217"/>
      <c r="AD2217"/>
      <c r="AE2217"/>
    </row>
    <row r="2218" spans="14:31" x14ac:dyDescent="0.3">
      <c r="N2218"/>
      <c r="O2218"/>
      <c r="AD2218"/>
      <c r="AE2218"/>
    </row>
    <row r="2219" spans="14:31" x14ac:dyDescent="0.3">
      <c r="N2219"/>
      <c r="O2219"/>
      <c r="AD2219"/>
      <c r="AE2219"/>
    </row>
    <row r="2220" spans="14:31" x14ac:dyDescent="0.3">
      <c r="N2220"/>
      <c r="O2220"/>
      <c r="AD2220"/>
      <c r="AE2220"/>
    </row>
    <row r="2221" spans="14:31" x14ac:dyDescent="0.3">
      <c r="N2221"/>
      <c r="O2221"/>
      <c r="AD2221"/>
      <c r="AE2221"/>
    </row>
    <row r="2222" spans="14:31" x14ac:dyDescent="0.3">
      <c r="N2222"/>
      <c r="O2222"/>
      <c r="AD2222"/>
      <c r="AE2222"/>
    </row>
    <row r="2223" spans="14:31" x14ac:dyDescent="0.3">
      <c r="N2223"/>
      <c r="O2223"/>
      <c r="AD2223"/>
      <c r="AE2223"/>
    </row>
    <row r="2224" spans="14:31" x14ac:dyDescent="0.3">
      <c r="N2224"/>
      <c r="O2224"/>
      <c r="AD2224"/>
      <c r="AE2224"/>
    </row>
    <row r="2225" spans="14:31" x14ac:dyDescent="0.3">
      <c r="N2225"/>
      <c r="O2225"/>
      <c r="AD2225"/>
      <c r="AE2225"/>
    </row>
    <row r="2226" spans="14:31" x14ac:dyDescent="0.3">
      <c r="N2226"/>
      <c r="O2226"/>
      <c r="AD2226"/>
      <c r="AE2226"/>
    </row>
    <row r="2227" spans="14:31" x14ac:dyDescent="0.3">
      <c r="N2227"/>
      <c r="O2227"/>
      <c r="AD2227"/>
      <c r="AE2227"/>
    </row>
    <row r="2228" spans="14:31" x14ac:dyDescent="0.3">
      <c r="N2228"/>
      <c r="O2228"/>
      <c r="AD2228"/>
      <c r="AE2228"/>
    </row>
    <row r="2229" spans="14:31" x14ac:dyDescent="0.3">
      <c r="N2229"/>
      <c r="O2229"/>
      <c r="AD2229"/>
      <c r="AE2229"/>
    </row>
    <row r="2230" spans="14:31" x14ac:dyDescent="0.3">
      <c r="N2230"/>
      <c r="O2230"/>
      <c r="AD2230"/>
      <c r="AE2230"/>
    </row>
    <row r="2231" spans="14:31" x14ac:dyDescent="0.3">
      <c r="N2231"/>
      <c r="O2231"/>
      <c r="AD2231"/>
      <c r="AE2231"/>
    </row>
    <row r="2232" spans="14:31" x14ac:dyDescent="0.3">
      <c r="N2232"/>
      <c r="O2232"/>
      <c r="AD2232"/>
      <c r="AE2232"/>
    </row>
    <row r="2233" spans="14:31" x14ac:dyDescent="0.3">
      <c r="N2233"/>
      <c r="O2233"/>
      <c r="AD2233"/>
      <c r="AE2233"/>
    </row>
    <row r="2234" spans="14:31" x14ac:dyDescent="0.3">
      <c r="N2234"/>
      <c r="O2234"/>
      <c r="AD2234"/>
      <c r="AE2234"/>
    </row>
    <row r="2235" spans="14:31" x14ac:dyDescent="0.3">
      <c r="N2235"/>
      <c r="O2235"/>
      <c r="AD2235"/>
      <c r="AE2235"/>
    </row>
    <row r="2236" spans="14:31" x14ac:dyDescent="0.3">
      <c r="N2236"/>
      <c r="O2236"/>
      <c r="AD2236"/>
      <c r="AE2236"/>
    </row>
    <row r="2237" spans="14:31" x14ac:dyDescent="0.3">
      <c r="N2237"/>
      <c r="O2237"/>
      <c r="AD2237"/>
      <c r="AE2237"/>
    </row>
    <row r="2238" spans="14:31" x14ac:dyDescent="0.3">
      <c r="N2238"/>
      <c r="O2238"/>
      <c r="AD2238"/>
      <c r="AE2238"/>
    </row>
    <row r="2239" spans="14:31" x14ac:dyDescent="0.3">
      <c r="N2239"/>
      <c r="O2239"/>
      <c r="AD2239"/>
      <c r="AE2239"/>
    </row>
    <row r="2240" spans="14:31" x14ac:dyDescent="0.3">
      <c r="N2240"/>
      <c r="O2240"/>
      <c r="AD2240"/>
      <c r="AE2240"/>
    </row>
    <row r="2241" spans="14:31" x14ac:dyDescent="0.3">
      <c r="N2241"/>
      <c r="O2241"/>
      <c r="AD2241"/>
      <c r="AE2241"/>
    </row>
    <row r="2242" spans="14:31" x14ac:dyDescent="0.3">
      <c r="N2242"/>
      <c r="O2242"/>
      <c r="AD2242"/>
      <c r="AE2242"/>
    </row>
    <row r="2243" spans="14:31" x14ac:dyDescent="0.3">
      <c r="N2243"/>
      <c r="O2243"/>
      <c r="AD2243"/>
      <c r="AE2243"/>
    </row>
    <row r="2244" spans="14:31" x14ac:dyDescent="0.3">
      <c r="N2244"/>
      <c r="O2244"/>
      <c r="AD2244"/>
      <c r="AE2244"/>
    </row>
    <row r="2245" spans="14:31" x14ac:dyDescent="0.3">
      <c r="N2245"/>
      <c r="O2245"/>
      <c r="AD2245"/>
      <c r="AE2245"/>
    </row>
    <row r="2246" spans="14:31" x14ac:dyDescent="0.3">
      <c r="N2246"/>
      <c r="O2246"/>
      <c r="AD2246"/>
      <c r="AE2246"/>
    </row>
    <row r="2247" spans="14:31" x14ac:dyDescent="0.3">
      <c r="N2247"/>
      <c r="O2247"/>
      <c r="AD2247"/>
      <c r="AE2247"/>
    </row>
    <row r="2248" spans="14:31" x14ac:dyDescent="0.3">
      <c r="N2248"/>
      <c r="O2248"/>
      <c r="AD2248"/>
      <c r="AE2248"/>
    </row>
    <row r="2249" spans="14:31" x14ac:dyDescent="0.3">
      <c r="N2249"/>
      <c r="O2249"/>
      <c r="AD2249"/>
      <c r="AE2249"/>
    </row>
    <row r="2250" spans="14:31" x14ac:dyDescent="0.3">
      <c r="N2250"/>
      <c r="O2250"/>
      <c r="AD2250"/>
      <c r="AE2250"/>
    </row>
    <row r="2251" spans="14:31" x14ac:dyDescent="0.3">
      <c r="N2251"/>
      <c r="O2251"/>
      <c r="AD2251"/>
      <c r="AE2251"/>
    </row>
    <row r="2252" spans="14:31" x14ac:dyDescent="0.3">
      <c r="N2252"/>
      <c r="O2252"/>
      <c r="AD2252"/>
      <c r="AE2252"/>
    </row>
    <row r="2253" spans="14:31" x14ac:dyDescent="0.3">
      <c r="N2253"/>
      <c r="O2253"/>
      <c r="AD2253"/>
      <c r="AE2253"/>
    </row>
    <row r="2254" spans="14:31" x14ac:dyDescent="0.3">
      <c r="N2254"/>
      <c r="O2254"/>
      <c r="AD2254"/>
      <c r="AE2254"/>
    </row>
    <row r="2255" spans="14:31" x14ac:dyDescent="0.3">
      <c r="N2255"/>
      <c r="O2255"/>
      <c r="AD2255"/>
      <c r="AE2255"/>
    </row>
    <row r="2256" spans="14:31" x14ac:dyDescent="0.3">
      <c r="N2256"/>
      <c r="O2256"/>
      <c r="AD2256"/>
      <c r="AE2256"/>
    </row>
    <row r="2257" spans="14:31" x14ac:dyDescent="0.3">
      <c r="N2257"/>
      <c r="O2257"/>
      <c r="AD2257"/>
      <c r="AE2257"/>
    </row>
    <row r="2258" spans="14:31" x14ac:dyDescent="0.3">
      <c r="N2258"/>
      <c r="O2258"/>
      <c r="AD2258"/>
      <c r="AE2258"/>
    </row>
    <row r="2259" spans="14:31" x14ac:dyDescent="0.3">
      <c r="N2259"/>
      <c r="O2259"/>
      <c r="AD2259"/>
      <c r="AE2259"/>
    </row>
    <row r="2260" spans="14:31" x14ac:dyDescent="0.3">
      <c r="N2260"/>
      <c r="O2260"/>
      <c r="AD2260"/>
      <c r="AE2260"/>
    </row>
    <row r="2261" spans="14:31" x14ac:dyDescent="0.3">
      <c r="N2261"/>
      <c r="O2261"/>
      <c r="AD2261"/>
      <c r="AE2261"/>
    </row>
    <row r="2262" spans="14:31" x14ac:dyDescent="0.3">
      <c r="N2262"/>
      <c r="O2262"/>
      <c r="AD2262"/>
      <c r="AE2262"/>
    </row>
    <row r="2263" spans="14:31" x14ac:dyDescent="0.3">
      <c r="N2263"/>
      <c r="O2263"/>
      <c r="AD2263"/>
      <c r="AE2263"/>
    </row>
    <row r="2264" spans="14:31" x14ac:dyDescent="0.3">
      <c r="N2264"/>
      <c r="O2264"/>
      <c r="AD2264"/>
      <c r="AE2264"/>
    </row>
    <row r="2265" spans="14:31" x14ac:dyDescent="0.3">
      <c r="N2265"/>
      <c r="O2265"/>
      <c r="AD2265"/>
      <c r="AE2265"/>
    </row>
    <row r="2266" spans="14:31" x14ac:dyDescent="0.3">
      <c r="N2266"/>
      <c r="O2266"/>
      <c r="AD2266"/>
      <c r="AE2266"/>
    </row>
    <row r="2267" spans="14:31" x14ac:dyDescent="0.3">
      <c r="N2267"/>
      <c r="O2267"/>
      <c r="AD2267"/>
      <c r="AE2267"/>
    </row>
    <row r="2268" spans="14:31" x14ac:dyDescent="0.3">
      <c r="N2268"/>
      <c r="O2268"/>
      <c r="AD2268"/>
      <c r="AE2268"/>
    </row>
    <row r="2269" spans="14:31" x14ac:dyDescent="0.3">
      <c r="N2269"/>
      <c r="O2269"/>
      <c r="AD2269"/>
      <c r="AE2269"/>
    </row>
    <row r="2270" spans="14:31" x14ac:dyDescent="0.3">
      <c r="N2270"/>
      <c r="O2270"/>
      <c r="AD2270"/>
      <c r="AE2270"/>
    </row>
    <row r="2271" spans="14:31" x14ac:dyDescent="0.3">
      <c r="N2271"/>
      <c r="O2271"/>
      <c r="AD2271"/>
      <c r="AE2271"/>
    </row>
    <row r="2272" spans="14:31" x14ac:dyDescent="0.3">
      <c r="N2272"/>
      <c r="O2272"/>
      <c r="AD2272"/>
      <c r="AE2272"/>
    </row>
    <row r="2273" spans="14:31" x14ac:dyDescent="0.3">
      <c r="N2273"/>
      <c r="O2273"/>
      <c r="AD2273"/>
      <c r="AE2273"/>
    </row>
    <row r="2274" spans="14:31" x14ac:dyDescent="0.3">
      <c r="N2274"/>
      <c r="O2274"/>
      <c r="AD2274"/>
      <c r="AE2274"/>
    </row>
    <row r="2275" spans="14:31" x14ac:dyDescent="0.3">
      <c r="N2275"/>
      <c r="O2275"/>
      <c r="AD2275"/>
      <c r="AE2275"/>
    </row>
    <row r="2276" spans="14:31" x14ac:dyDescent="0.3">
      <c r="N2276"/>
      <c r="O2276"/>
      <c r="AD2276"/>
      <c r="AE2276"/>
    </row>
    <row r="2277" spans="14:31" x14ac:dyDescent="0.3">
      <c r="N2277"/>
      <c r="O2277"/>
      <c r="AD2277"/>
      <c r="AE2277"/>
    </row>
    <row r="2278" spans="14:31" x14ac:dyDescent="0.3">
      <c r="N2278"/>
      <c r="O2278"/>
      <c r="AD2278"/>
      <c r="AE2278"/>
    </row>
    <row r="2279" spans="14:31" x14ac:dyDescent="0.3">
      <c r="N2279"/>
      <c r="O2279"/>
      <c r="AD2279"/>
      <c r="AE2279"/>
    </row>
    <row r="2280" spans="14:31" x14ac:dyDescent="0.3">
      <c r="N2280"/>
      <c r="O2280"/>
      <c r="AD2280"/>
      <c r="AE2280"/>
    </row>
    <row r="2281" spans="14:31" x14ac:dyDescent="0.3">
      <c r="N2281"/>
      <c r="O2281"/>
      <c r="AD2281"/>
      <c r="AE2281"/>
    </row>
    <row r="2282" spans="14:31" x14ac:dyDescent="0.3">
      <c r="N2282"/>
      <c r="O2282"/>
      <c r="AD2282"/>
      <c r="AE2282"/>
    </row>
    <row r="2283" spans="14:31" x14ac:dyDescent="0.3">
      <c r="N2283"/>
      <c r="O2283"/>
      <c r="AD2283"/>
      <c r="AE2283"/>
    </row>
    <row r="2284" spans="14:31" x14ac:dyDescent="0.3">
      <c r="N2284"/>
      <c r="O2284"/>
      <c r="AD2284"/>
      <c r="AE2284"/>
    </row>
    <row r="2285" spans="14:31" x14ac:dyDescent="0.3">
      <c r="N2285"/>
      <c r="O2285"/>
      <c r="AD2285"/>
      <c r="AE2285"/>
    </row>
    <row r="2286" spans="14:31" x14ac:dyDescent="0.3">
      <c r="N2286"/>
      <c r="O2286"/>
      <c r="AD2286"/>
      <c r="AE2286"/>
    </row>
    <row r="2287" spans="14:31" x14ac:dyDescent="0.3">
      <c r="N2287"/>
      <c r="O2287"/>
      <c r="AD2287"/>
      <c r="AE2287"/>
    </row>
    <row r="2288" spans="14:31" x14ac:dyDescent="0.3">
      <c r="N2288"/>
      <c r="O2288"/>
      <c r="AD2288"/>
      <c r="AE2288"/>
    </row>
    <row r="2289" spans="14:31" x14ac:dyDescent="0.3">
      <c r="N2289"/>
      <c r="O2289"/>
      <c r="AD2289"/>
      <c r="AE2289"/>
    </row>
    <row r="2290" spans="14:31" x14ac:dyDescent="0.3">
      <c r="N2290"/>
      <c r="O2290"/>
      <c r="AD2290"/>
      <c r="AE2290"/>
    </row>
    <row r="2291" spans="14:31" x14ac:dyDescent="0.3">
      <c r="N2291"/>
      <c r="O2291"/>
      <c r="AD2291"/>
      <c r="AE2291"/>
    </row>
    <row r="2292" spans="14:31" x14ac:dyDescent="0.3">
      <c r="N2292"/>
      <c r="O2292"/>
      <c r="AD2292"/>
      <c r="AE2292"/>
    </row>
    <row r="2293" spans="14:31" x14ac:dyDescent="0.3">
      <c r="N2293"/>
      <c r="O2293"/>
      <c r="AD2293"/>
      <c r="AE2293"/>
    </row>
    <row r="2294" spans="14:31" x14ac:dyDescent="0.3">
      <c r="N2294"/>
      <c r="O2294"/>
      <c r="AD2294"/>
      <c r="AE2294"/>
    </row>
    <row r="2295" spans="14:31" x14ac:dyDescent="0.3">
      <c r="N2295"/>
      <c r="O2295"/>
      <c r="AD2295"/>
      <c r="AE2295"/>
    </row>
    <row r="2296" spans="14:31" x14ac:dyDescent="0.3">
      <c r="N2296"/>
      <c r="O2296"/>
      <c r="AD2296"/>
      <c r="AE2296"/>
    </row>
    <row r="2297" spans="14:31" x14ac:dyDescent="0.3">
      <c r="N2297"/>
      <c r="O2297"/>
      <c r="AD2297"/>
      <c r="AE2297"/>
    </row>
    <row r="2298" spans="14:31" x14ac:dyDescent="0.3">
      <c r="N2298"/>
      <c r="O2298"/>
      <c r="AD2298"/>
      <c r="AE2298"/>
    </row>
    <row r="2299" spans="14:31" x14ac:dyDescent="0.3">
      <c r="N2299"/>
      <c r="O2299"/>
      <c r="AD2299"/>
      <c r="AE2299"/>
    </row>
    <row r="2300" spans="14:31" x14ac:dyDescent="0.3">
      <c r="N2300"/>
      <c r="O2300"/>
      <c r="AD2300"/>
      <c r="AE2300"/>
    </row>
    <row r="2301" spans="14:31" x14ac:dyDescent="0.3">
      <c r="N2301"/>
      <c r="O2301"/>
      <c r="AD2301"/>
      <c r="AE2301"/>
    </row>
    <row r="2302" spans="14:31" x14ac:dyDescent="0.3">
      <c r="N2302"/>
      <c r="O2302"/>
      <c r="AD2302"/>
      <c r="AE2302"/>
    </row>
    <row r="2303" spans="14:31" x14ac:dyDescent="0.3">
      <c r="N2303"/>
      <c r="O2303"/>
      <c r="AD2303"/>
      <c r="AE2303"/>
    </row>
    <row r="2304" spans="14:31" x14ac:dyDescent="0.3">
      <c r="N2304"/>
      <c r="O2304"/>
      <c r="AD2304"/>
      <c r="AE2304"/>
    </row>
    <row r="2305" spans="14:31" x14ac:dyDescent="0.3">
      <c r="N2305"/>
      <c r="O2305"/>
      <c r="AD2305"/>
      <c r="AE2305"/>
    </row>
    <row r="2306" spans="14:31" x14ac:dyDescent="0.3">
      <c r="N2306"/>
      <c r="O2306"/>
      <c r="AD2306"/>
      <c r="AE2306"/>
    </row>
    <row r="2307" spans="14:31" x14ac:dyDescent="0.3">
      <c r="N2307"/>
      <c r="O2307"/>
      <c r="AD2307"/>
      <c r="AE2307"/>
    </row>
    <row r="2308" spans="14:31" x14ac:dyDescent="0.3">
      <c r="N2308"/>
      <c r="O2308"/>
      <c r="AD2308"/>
      <c r="AE2308"/>
    </row>
    <row r="2309" spans="14:31" x14ac:dyDescent="0.3">
      <c r="N2309"/>
      <c r="O2309"/>
      <c r="AD2309"/>
      <c r="AE2309"/>
    </row>
    <row r="2310" spans="14:31" x14ac:dyDescent="0.3">
      <c r="N2310"/>
      <c r="O2310"/>
      <c r="AD2310"/>
      <c r="AE2310"/>
    </row>
    <row r="2311" spans="14:31" x14ac:dyDescent="0.3">
      <c r="N2311"/>
      <c r="O2311"/>
      <c r="AD2311"/>
      <c r="AE2311"/>
    </row>
    <row r="2312" spans="14:31" x14ac:dyDescent="0.3">
      <c r="N2312"/>
      <c r="O2312"/>
      <c r="AD2312"/>
      <c r="AE2312"/>
    </row>
    <row r="2313" spans="14:31" x14ac:dyDescent="0.3">
      <c r="N2313"/>
      <c r="O2313"/>
      <c r="AD2313"/>
      <c r="AE2313"/>
    </row>
    <row r="2314" spans="14:31" x14ac:dyDescent="0.3">
      <c r="N2314"/>
      <c r="O2314"/>
      <c r="AD2314"/>
      <c r="AE2314"/>
    </row>
    <row r="2315" spans="14:31" x14ac:dyDescent="0.3">
      <c r="N2315"/>
      <c r="O2315"/>
      <c r="AD2315"/>
      <c r="AE2315"/>
    </row>
    <row r="2316" spans="14:31" x14ac:dyDescent="0.3">
      <c r="N2316"/>
      <c r="O2316"/>
      <c r="AD2316"/>
      <c r="AE2316"/>
    </row>
    <row r="2317" spans="14:31" x14ac:dyDescent="0.3">
      <c r="N2317"/>
      <c r="O2317"/>
      <c r="AD2317"/>
      <c r="AE2317"/>
    </row>
    <row r="2318" spans="14:31" x14ac:dyDescent="0.3">
      <c r="N2318"/>
      <c r="O2318"/>
      <c r="AD2318"/>
      <c r="AE2318"/>
    </row>
    <row r="2319" spans="14:31" x14ac:dyDescent="0.3">
      <c r="N2319"/>
      <c r="O2319"/>
      <c r="AD2319"/>
      <c r="AE2319"/>
    </row>
    <row r="2320" spans="14:31" x14ac:dyDescent="0.3">
      <c r="N2320"/>
      <c r="O2320"/>
      <c r="AD2320"/>
      <c r="AE2320"/>
    </row>
    <row r="2321" spans="14:31" x14ac:dyDescent="0.3">
      <c r="N2321"/>
      <c r="O2321"/>
      <c r="AD2321"/>
      <c r="AE2321"/>
    </row>
    <row r="2322" spans="14:31" x14ac:dyDescent="0.3">
      <c r="N2322"/>
      <c r="O2322"/>
      <c r="AD2322"/>
      <c r="AE2322"/>
    </row>
    <row r="2323" spans="14:31" x14ac:dyDescent="0.3">
      <c r="N2323"/>
      <c r="O2323"/>
      <c r="AD2323"/>
      <c r="AE2323"/>
    </row>
    <row r="2324" spans="14:31" x14ac:dyDescent="0.3">
      <c r="N2324"/>
      <c r="O2324"/>
      <c r="AD2324"/>
      <c r="AE2324"/>
    </row>
    <row r="2325" spans="14:31" x14ac:dyDescent="0.3">
      <c r="N2325"/>
      <c r="O2325"/>
      <c r="AD2325"/>
      <c r="AE2325"/>
    </row>
    <row r="2326" spans="14:31" x14ac:dyDescent="0.3">
      <c r="N2326"/>
      <c r="O2326"/>
      <c r="AD2326"/>
      <c r="AE2326"/>
    </row>
    <row r="2327" spans="14:31" x14ac:dyDescent="0.3">
      <c r="N2327"/>
      <c r="O2327"/>
      <c r="AD2327"/>
      <c r="AE2327"/>
    </row>
    <row r="2328" spans="14:31" x14ac:dyDescent="0.3">
      <c r="N2328"/>
      <c r="O2328"/>
      <c r="AD2328"/>
      <c r="AE2328"/>
    </row>
    <row r="2329" spans="14:31" x14ac:dyDescent="0.3">
      <c r="N2329"/>
      <c r="O2329"/>
      <c r="AD2329"/>
      <c r="AE2329"/>
    </row>
    <row r="2330" spans="14:31" x14ac:dyDescent="0.3">
      <c r="N2330"/>
      <c r="O2330"/>
      <c r="AD2330"/>
      <c r="AE2330"/>
    </row>
    <row r="2331" spans="14:31" x14ac:dyDescent="0.3">
      <c r="N2331"/>
      <c r="O2331"/>
      <c r="AD2331"/>
      <c r="AE2331"/>
    </row>
    <row r="2332" spans="14:31" x14ac:dyDescent="0.3">
      <c r="N2332"/>
      <c r="O2332"/>
      <c r="AD2332"/>
      <c r="AE2332"/>
    </row>
    <row r="2333" spans="14:31" x14ac:dyDescent="0.3">
      <c r="N2333"/>
      <c r="O2333"/>
      <c r="AD2333"/>
      <c r="AE2333"/>
    </row>
    <row r="2334" spans="14:31" x14ac:dyDescent="0.3">
      <c r="N2334"/>
      <c r="O2334"/>
      <c r="AD2334"/>
      <c r="AE2334"/>
    </row>
    <row r="2335" spans="14:31" x14ac:dyDescent="0.3">
      <c r="N2335"/>
      <c r="O2335"/>
      <c r="AD2335"/>
      <c r="AE2335"/>
    </row>
    <row r="2336" spans="14:31" x14ac:dyDescent="0.3">
      <c r="N2336"/>
      <c r="O2336"/>
      <c r="AD2336"/>
      <c r="AE2336"/>
    </row>
    <row r="2337" spans="14:31" x14ac:dyDescent="0.3">
      <c r="N2337"/>
      <c r="O2337"/>
      <c r="AD2337"/>
      <c r="AE2337"/>
    </row>
    <row r="2338" spans="14:31" x14ac:dyDescent="0.3">
      <c r="N2338"/>
      <c r="O2338"/>
      <c r="AD2338"/>
      <c r="AE2338"/>
    </row>
    <row r="2339" spans="14:31" x14ac:dyDescent="0.3">
      <c r="N2339"/>
      <c r="O2339"/>
      <c r="AD2339"/>
      <c r="AE2339"/>
    </row>
    <row r="2340" spans="14:31" x14ac:dyDescent="0.3">
      <c r="N2340"/>
      <c r="O2340"/>
      <c r="AD2340"/>
      <c r="AE2340"/>
    </row>
    <row r="2341" spans="14:31" x14ac:dyDescent="0.3">
      <c r="N2341"/>
      <c r="O2341"/>
      <c r="AD2341"/>
      <c r="AE2341"/>
    </row>
    <row r="2342" spans="14:31" x14ac:dyDescent="0.3">
      <c r="N2342"/>
      <c r="O2342"/>
      <c r="AD2342"/>
      <c r="AE2342"/>
    </row>
    <row r="2343" spans="14:31" x14ac:dyDescent="0.3">
      <c r="N2343"/>
      <c r="O2343"/>
      <c r="AD2343"/>
      <c r="AE2343"/>
    </row>
    <row r="2344" spans="14:31" x14ac:dyDescent="0.3">
      <c r="N2344"/>
      <c r="O2344"/>
      <c r="AD2344"/>
      <c r="AE2344"/>
    </row>
    <row r="2345" spans="14:31" x14ac:dyDescent="0.3">
      <c r="N2345"/>
      <c r="O2345"/>
      <c r="AD2345"/>
      <c r="AE2345"/>
    </row>
    <row r="2346" spans="14:31" x14ac:dyDescent="0.3">
      <c r="N2346"/>
      <c r="O2346"/>
      <c r="AD2346"/>
      <c r="AE2346"/>
    </row>
    <row r="2347" spans="14:31" x14ac:dyDescent="0.3">
      <c r="N2347"/>
      <c r="O2347"/>
      <c r="AD2347"/>
      <c r="AE2347"/>
    </row>
    <row r="2348" spans="14:31" x14ac:dyDescent="0.3">
      <c r="N2348"/>
      <c r="O2348"/>
      <c r="AD2348"/>
      <c r="AE2348"/>
    </row>
    <row r="2349" spans="14:31" x14ac:dyDescent="0.3">
      <c r="N2349"/>
      <c r="O2349"/>
      <c r="AD2349"/>
      <c r="AE2349"/>
    </row>
    <row r="2350" spans="14:31" x14ac:dyDescent="0.3">
      <c r="N2350"/>
      <c r="O2350"/>
      <c r="AD2350"/>
      <c r="AE2350"/>
    </row>
    <row r="2351" spans="14:31" x14ac:dyDescent="0.3">
      <c r="N2351"/>
      <c r="O2351"/>
      <c r="AD2351"/>
      <c r="AE2351"/>
    </row>
    <row r="2352" spans="14:31" x14ac:dyDescent="0.3">
      <c r="N2352"/>
      <c r="O2352"/>
      <c r="AD2352"/>
      <c r="AE2352"/>
    </row>
    <row r="2353" spans="14:31" x14ac:dyDescent="0.3">
      <c r="N2353"/>
      <c r="O2353"/>
      <c r="AD2353"/>
      <c r="AE2353"/>
    </row>
    <row r="2354" spans="14:31" x14ac:dyDescent="0.3">
      <c r="N2354"/>
      <c r="O2354"/>
      <c r="AD2354"/>
      <c r="AE2354"/>
    </row>
    <row r="2355" spans="14:31" x14ac:dyDescent="0.3">
      <c r="N2355"/>
      <c r="O2355"/>
      <c r="AD2355"/>
      <c r="AE2355"/>
    </row>
    <row r="2356" spans="14:31" x14ac:dyDescent="0.3">
      <c r="N2356"/>
      <c r="O2356"/>
      <c r="AD2356"/>
      <c r="AE2356"/>
    </row>
    <row r="2357" spans="14:31" x14ac:dyDescent="0.3">
      <c r="N2357"/>
      <c r="O2357"/>
      <c r="AD2357"/>
      <c r="AE2357"/>
    </row>
    <row r="2358" spans="14:31" x14ac:dyDescent="0.3">
      <c r="N2358"/>
      <c r="O2358"/>
      <c r="AD2358"/>
      <c r="AE2358"/>
    </row>
    <row r="2359" spans="14:31" x14ac:dyDescent="0.3">
      <c r="N2359"/>
      <c r="O2359"/>
      <c r="AD2359"/>
      <c r="AE2359"/>
    </row>
    <row r="2360" spans="14:31" x14ac:dyDescent="0.3">
      <c r="N2360"/>
      <c r="O2360"/>
      <c r="AD2360"/>
      <c r="AE2360"/>
    </row>
    <row r="2361" spans="14:31" x14ac:dyDescent="0.3">
      <c r="N2361"/>
      <c r="O2361"/>
      <c r="AD2361"/>
      <c r="AE2361"/>
    </row>
    <row r="2362" spans="14:31" x14ac:dyDescent="0.3">
      <c r="N2362"/>
      <c r="O2362"/>
      <c r="AD2362"/>
      <c r="AE2362"/>
    </row>
    <row r="2363" spans="14:31" x14ac:dyDescent="0.3">
      <c r="N2363"/>
      <c r="O2363"/>
      <c r="AD2363"/>
      <c r="AE2363"/>
    </row>
    <row r="2364" spans="14:31" x14ac:dyDescent="0.3">
      <c r="N2364"/>
      <c r="O2364"/>
      <c r="AD2364"/>
      <c r="AE2364"/>
    </row>
    <row r="2365" spans="14:31" x14ac:dyDescent="0.3">
      <c r="N2365"/>
      <c r="O2365"/>
      <c r="AD2365"/>
      <c r="AE2365"/>
    </row>
    <row r="2366" spans="14:31" x14ac:dyDescent="0.3">
      <c r="N2366"/>
      <c r="O2366"/>
      <c r="AD2366"/>
      <c r="AE2366"/>
    </row>
    <row r="2367" spans="14:31" x14ac:dyDescent="0.3">
      <c r="N2367"/>
      <c r="O2367"/>
      <c r="AD2367"/>
      <c r="AE2367"/>
    </row>
    <row r="2368" spans="14:31" x14ac:dyDescent="0.3">
      <c r="N2368"/>
      <c r="O2368"/>
      <c r="AD2368"/>
      <c r="AE2368"/>
    </row>
    <row r="2369" spans="14:31" x14ac:dyDescent="0.3">
      <c r="N2369"/>
      <c r="O2369"/>
      <c r="AD2369"/>
      <c r="AE2369"/>
    </row>
    <row r="2370" spans="14:31" x14ac:dyDescent="0.3">
      <c r="N2370"/>
      <c r="O2370"/>
      <c r="AD2370"/>
      <c r="AE2370"/>
    </row>
    <row r="2371" spans="14:31" x14ac:dyDescent="0.3">
      <c r="N2371"/>
      <c r="O2371"/>
      <c r="AD2371"/>
      <c r="AE2371"/>
    </row>
    <row r="2372" spans="14:31" x14ac:dyDescent="0.3">
      <c r="N2372"/>
      <c r="O2372"/>
      <c r="AD2372"/>
      <c r="AE2372"/>
    </row>
    <row r="2373" spans="14:31" x14ac:dyDescent="0.3">
      <c r="N2373"/>
      <c r="O2373"/>
      <c r="AD2373"/>
      <c r="AE2373"/>
    </row>
    <row r="2374" spans="14:31" x14ac:dyDescent="0.3">
      <c r="N2374"/>
      <c r="O2374"/>
      <c r="AD2374"/>
      <c r="AE2374"/>
    </row>
    <row r="2375" spans="14:31" x14ac:dyDescent="0.3">
      <c r="N2375"/>
      <c r="O2375"/>
      <c r="AD2375"/>
      <c r="AE2375"/>
    </row>
    <row r="2376" spans="14:31" x14ac:dyDescent="0.3">
      <c r="N2376"/>
      <c r="O2376"/>
      <c r="AD2376"/>
      <c r="AE2376"/>
    </row>
    <row r="2377" spans="14:31" x14ac:dyDescent="0.3">
      <c r="N2377"/>
      <c r="O2377"/>
      <c r="AD2377"/>
      <c r="AE2377"/>
    </row>
    <row r="2378" spans="14:31" x14ac:dyDescent="0.3">
      <c r="N2378"/>
      <c r="O2378"/>
      <c r="AD2378"/>
      <c r="AE2378"/>
    </row>
    <row r="2379" spans="14:31" x14ac:dyDescent="0.3">
      <c r="N2379"/>
      <c r="O2379"/>
      <c r="AD2379"/>
      <c r="AE2379"/>
    </row>
    <row r="2380" spans="14:31" x14ac:dyDescent="0.3">
      <c r="N2380"/>
      <c r="O2380"/>
      <c r="AD2380"/>
      <c r="AE2380"/>
    </row>
    <row r="2381" spans="14:31" x14ac:dyDescent="0.3">
      <c r="N2381"/>
      <c r="O2381"/>
      <c r="AD2381"/>
      <c r="AE2381"/>
    </row>
    <row r="2382" spans="14:31" x14ac:dyDescent="0.3">
      <c r="N2382"/>
      <c r="O2382"/>
      <c r="AD2382"/>
      <c r="AE2382"/>
    </row>
    <row r="2383" spans="14:31" x14ac:dyDescent="0.3">
      <c r="N2383"/>
      <c r="O2383"/>
      <c r="AD2383"/>
      <c r="AE2383"/>
    </row>
    <row r="2384" spans="14:31" x14ac:dyDescent="0.3">
      <c r="N2384"/>
      <c r="O2384"/>
      <c r="AD2384"/>
      <c r="AE2384"/>
    </row>
    <row r="2385" spans="14:31" x14ac:dyDescent="0.3">
      <c r="N2385"/>
      <c r="O2385"/>
      <c r="AD2385"/>
      <c r="AE2385"/>
    </row>
    <row r="2386" spans="14:31" x14ac:dyDescent="0.3">
      <c r="N2386"/>
      <c r="O2386"/>
      <c r="AD2386"/>
      <c r="AE2386"/>
    </row>
    <row r="2387" spans="14:31" x14ac:dyDescent="0.3">
      <c r="N2387"/>
      <c r="O2387"/>
      <c r="AD2387"/>
      <c r="AE2387"/>
    </row>
    <row r="2388" spans="14:31" x14ac:dyDescent="0.3">
      <c r="N2388"/>
      <c r="O2388"/>
      <c r="AD2388"/>
      <c r="AE2388"/>
    </row>
    <row r="2389" spans="14:31" x14ac:dyDescent="0.3">
      <c r="N2389"/>
      <c r="O2389"/>
      <c r="AD2389"/>
      <c r="AE2389"/>
    </row>
    <row r="2390" spans="14:31" x14ac:dyDescent="0.3">
      <c r="N2390"/>
      <c r="O2390"/>
      <c r="AD2390"/>
      <c r="AE2390"/>
    </row>
    <row r="2391" spans="14:31" x14ac:dyDescent="0.3">
      <c r="N2391"/>
      <c r="O2391"/>
      <c r="AD2391"/>
      <c r="AE2391"/>
    </row>
    <row r="2392" spans="14:31" x14ac:dyDescent="0.3">
      <c r="N2392"/>
      <c r="O2392"/>
      <c r="AD2392"/>
      <c r="AE2392"/>
    </row>
    <row r="2393" spans="14:31" x14ac:dyDescent="0.3">
      <c r="N2393"/>
      <c r="O2393"/>
      <c r="AD2393"/>
      <c r="AE2393"/>
    </row>
    <row r="2394" spans="14:31" x14ac:dyDescent="0.3">
      <c r="N2394"/>
      <c r="O2394"/>
      <c r="AD2394"/>
      <c r="AE2394"/>
    </row>
    <row r="2395" spans="14:31" x14ac:dyDescent="0.3">
      <c r="N2395"/>
      <c r="O2395"/>
      <c r="AD2395"/>
      <c r="AE2395"/>
    </row>
    <row r="2396" spans="14:31" x14ac:dyDescent="0.3">
      <c r="N2396"/>
      <c r="O2396"/>
      <c r="AD2396"/>
      <c r="AE2396"/>
    </row>
    <row r="2397" spans="14:31" x14ac:dyDescent="0.3">
      <c r="N2397"/>
      <c r="O2397"/>
      <c r="AD2397"/>
      <c r="AE2397"/>
    </row>
    <row r="2398" spans="14:31" x14ac:dyDescent="0.3">
      <c r="N2398"/>
      <c r="O2398"/>
      <c r="AD2398"/>
      <c r="AE2398"/>
    </row>
    <row r="2399" spans="14:31" x14ac:dyDescent="0.3">
      <c r="N2399"/>
      <c r="O2399"/>
      <c r="AD2399"/>
      <c r="AE2399"/>
    </row>
    <row r="2400" spans="14:31" x14ac:dyDescent="0.3">
      <c r="N2400"/>
      <c r="O2400"/>
      <c r="AD2400"/>
      <c r="AE2400"/>
    </row>
    <row r="2401" spans="14:31" x14ac:dyDescent="0.3">
      <c r="N2401"/>
      <c r="O2401"/>
      <c r="AD2401"/>
      <c r="AE2401"/>
    </row>
    <row r="2402" spans="14:31" x14ac:dyDescent="0.3">
      <c r="N2402"/>
      <c r="O2402"/>
      <c r="AD2402"/>
      <c r="AE2402"/>
    </row>
    <row r="2403" spans="14:31" x14ac:dyDescent="0.3">
      <c r="N2403"/>
      <c r="O2403"/>
      <c r="AD2403"/>
      <c r="AE2403"/>
    </row>
    <row r="2404" spans="14:31" x14ac:dyDescent="0.3">
      <c r="N2404"/>
      <c r="O2404"/>
      <c r="AD2404"/>
      <c r="AE2404"/>
    </row>
    <row r="2405" spans="14:31" x14ac:dyDescent="0.3">
      <c r="N2405"/>
      <c r="O2405"/>
      <c r="AD2405"/>
      <c r="AE2405"/>
    </row>
    <row r="2406" spans="14:31" x14ac:dyDescent="0.3">
      <c r="N2406"/>
      <c r="O2406"/>
      <c r="AD2406"/>
      <c r="AE2406"/>
    </row>
    <row r="2407" spans="14:31" x14ac:dyDescent="0.3">
      <c r="N2407"/>
      <c r="O2407"/>
      <c r="AD2407"/>
      <c r="AE2407"/>
    </row>
    <row r="2408" spans="14:31" x14ac:dyDescent="0.3">
      <c r="N2408"/>
      <c r="O2408"/>
      <c r="AD2408"/>
      <c r="AE2408"/>
    </row>
    <row r="2409" spans="14:31" x14ac:dyDescent="0.3">
      <c r="N2409"/>
      <c r="O2409"/>
      <c r="AD2409"/>
      <c r="AE2409"/>
    </row>
    <row r="2410" spans="14:31" x14ac:dyDescent="0.3">
      <c r="N2410"/>
      <c r="O2410"/>
      <c r="AD2410"/>
      <c r="AE2410"/>
    </row>
    <row r="2411" spans="14:31" x14ac:dyDescent="0.3">
      <c r="N2411"/>
      <c r="O2411"/>
      <c r="AD2411"/>
      <c r="AE2411"/>
    </row>
    <row r="2412" spans="14:31" x14ac:dyDescent="0.3">
      <c r="N2412"/>
      <c r="O2412"/>
      <c r="AD2412"/>
      <c r="AE2412"/>
    </row>
    <row r="2413" spans="14:31" x14ac:dyDescent="0.3">
      <c r="N2413"/>
      <c r="O2413"/>
      <c r="AD2413"/>
      <c r="AE2413"/>
    </row>
    <row r="2414" spans="14:31" x14ac:dyDescent="0.3">
      <c r="N2414"/>
      <c r="O2414"/>
      <c r="AD2414"/>
      <c r="AE2414"/>
    </row>
    <row r="2415" spans="14:31" x14ac:dyDescent="0.3">
      <c r="N2415"/>
      <c r="O2415"/>
      <c r="AD2415"/>
      <c r="AE2415"/>
    </row>
    <row r="2416" spans="14:31" x14ac:dyDescent="0.3">
      <c r="N2416"/>
      <c r="O2416"/>
      <c r="AD2416"/>
      <c r="AE2416"/>
    </row>
    <row r="2417" spans="14:31" x14ac:dyDescent="0.3">
      <c r="N2417"/>
      <c r="O2417"/>
      <c r="AD2417"/>
      <c r="AE2417"/>
    </row>
    <row r="2418" spans="14:31" x14ac:dyDescent="0.3">
      <c r="N2418"/>
      <c r="O2418"/>
      <c r="AD2418"/>
      <c r="AE2418"/>
    </row>
    <row r="2419" spans="14:31" x14ac:dyDescent="0.3">
      <c r="N2419"/>
      <c r="O2419"/>
      <c r="AD2419"/>
      <c r="AE2419"/>
    </row>
    <row r="2420" spans="14:31" x14ac:dyDescent="0.3">
      <c r="N2420"/>
      <c r="O2420"/>
      <c r="AD2420"/>
      <c r="AE2420"/>
    </row>
    <row r="2421" spans="14:31" x14ac:dyDescent="0.3">
      <c r="N2421"/>
      <c r="O2421"/>
      <c r="AD2421"/>
      <c r="AE2421"/>
    </row>
    <row r="2422" spans="14:31" x14ac:dyDescent="0.3">
      <c r="N2422"/>
      <c r="O2422"/>
      <c r="AD2422"/>
      <c r="AE2422"/>
    </row>
    <row r="2423" spans="14:31" x14ac:dyDescent="0.3">
      <c r="N2423"/>
      <c r="O2423"/>
      <c r="AD2423"/>
      <c r="AE2423"/>
    </row>
    <row r="2424" spans="14:31" x14ac:dyDescent="0.3">
      <c r="N2424"/>
      <c r="O2424"/>
      <c r="AD2424"/>
      <c r="AE2424"/>
    </row>
    <row r="2425" spans="14:31" x14ac:dyDescent="0.3">
      <c r="N2425"/>
      <c r="O2425"/>
      <c r="AD2425"/>
      <c r="AE2425"/>
    </row>
    <row r="2426" spans="14:31" x14ac:dyDescent="0.3">
      <c r="N2426"/>
      <c r="O2426"/>
      <c r="AD2426"/>
      <c r="AE2426"/>
    </row>
    <row r="2427" spans="14:31" x14ac:dyDescent="0.3">
      <c r="N2427"/>
      <c r="O2427"/>
      <c r="AD2427"/>
      <c r="AE2427"/>
    </row>
    <row r="2428" spans="14:31" x14ac:dyDescent="0.3">
      <c r="N2428"/>
      <c r="O2428"/>
      <c r="AD2428"/>
      <c r="AE2428"/>
    </row>
    <row r="2429" spans="14:31" x14ac:dyDescent="0.3">
      <c r="N2429"/>
      <c r="O2429"/>
      <c r="AD2429"/>
      <c r="AE2429"/>
    </row>
    <row r="2430" spans="14:31" x14ac:dyDescent="0.3">
      <c r="N2430"/>
      <c r="O2430"/>
      <c r="AD2430"/>
      <c r="AE2430"/>
    </row>
    <row r="2431" spans="14:31" x14ac:dyDescent="0.3">
      <c r="N2431"/>
      <c r="O2431"/>
      <c r="AD2431"/>
      <c r="AE2431"/>
    </row>
    <row r="2432" spans="14:31" x14ac:dyDescent="0.3">
      <c r="N2432"/>
      <c r="O2432"/>
      <c r="AD2432"/>
      <c r="AE2432"/>
    </row>
    <row r="2433" spans="14:31" x14ac:dyDescent="0.3">
      <c r="N2433"/>
      <c r="O2433"/>
      <c r="AD2433"/>
      <c r="AE2433"/>
    </row>
    <row r="2434" spans="14:31" x14ac:dyDescent="0.3">
      <c r="N2434"/>
      <c r="O2434"/>
      <c r="AD2434"/>
      <c r="AE2434"/>
    </row>
    <row r="2435" spans="14:31" x14ac:dyDescent="0.3">
      <c r="N2435"/>
      <c r="O2435"/>
      <c r="AD2435"/>
      <c r="AE2435"/>
    </row>
    <row r="2436" spans="14:31" x14ac:dyDescent="0.3">
      <c r="N2436"/>
      <c r="O2436"/>
      <c r="AD2436"/>
      <c r="AE2436"/>
    </row>
    <row r="2437" spans="14:31" x14ac:dyDescent="0.3">
      <c r="N2437"/>
      <c r="O2437"/>
      <c r="AD2437"/>
      <c r="AE2437"/>
    </row>
    <row r="2438" spans="14:31" x14ac:dyDescent="0.3">
      <c r="N2438"/>
      <c r="O2438"/>
      <c r="AD2438"/>
      <c r="AE2438"/>
    </row>
    <row r="2439" spans="14:31" x14ac:dyDescent="0.3">
      <c r="N2439"/>
      <c r="O2439"/>
      <c r="AD2439"/>
      <c r="AE2439"/>
    </row>
    <row r="2440" spans="14:31" x14ac:dyDescent="0.3">
      <c r="N2440"/>
      <c r="O2440"/>
      <c r="AD2440"/>
      <c r="AE2440"/>
    </row>
    <row r="2441" spans="14:31" x14ac:dyDescent="0.3">
      <c r="N2441"/>
      <c r="O2441"/>
      <c r="AD2441"/>
      <c r="AE2441"/>
    </row>
    <row r="2442" spans="14:31" x14ac:dyDescent="0.3">
      <c r="N2442"/>
      <c r="O2442"/>
      <c r="AD2442"/>
      <c r="AE2442"/>
    </row>
    <row r="2443" spans="14:31" x14ac:dyDescent="0.3">
      <c r="N2443"/>
      <c r="O2443"/>
      <c r="AD2443"/>
      <c r="AE2443"/>
    </row>
    <row r="2444" spans="14:31" x14ac:dyDescent="0.3">
      <c r="N2444"/>
      <c r="O2444"/>
      <c r="AD2444"/>
      <c r="AE2444"/>
    </row>
    <row r="2445" spans="14:31" x14ac:dyDescent="0.3">
      <c r="N2445"/>
      <c r="O2445"/>
      <c r="AD2445"/>
      <c r="AE2445"/>
    </row>
    <row r="2446" spans="14:31" x14ac:dyDescent="0.3">
      <c r="N2446"/>
      <c r="O2446"/>
      <c r="AD2446"/>
      <c r="AE2446"/>
    </row>
    <row r="2447" spans="14:31" x14ac:dyDescent="0.3">
      <c r="N2447"/>
      <c r="O2447"/>
      <c r="AD2447"/>
      <c r="AE2447"/>
    </row>
    <row r="2448" spans="14:31" x14ac:dyDescent="0.3">
      <c r="N2448"/>
      <c r="O2448"/>
      <c r="AD2448"/>
      <c r="AE2448"/>
    </row>
    <row r="2449" spans="14:31" x14ac:dyDescent="0.3">
      <c r="N2449"/>
      <c r="O2449"/>
      <c r="AD2449"/>
      <c r="AE2449"/>
    </row>
    <row r="2450" spans="14:31" x14ac:dyDescent="0.3">
      <c r="N2450"/>
      <c r="O2450"/>
      <c r="AD2450"/>
      <c r="AE2450"/>
    </row>
    <row r="2451" spans="14:31" x14ac:dyDescent="0.3">
      <c r="N2451"/>
      <c r="O2451"/>
      <c r="AD2451"/>
      <c r="AE2451"/>
    </row>
    <row r="2452" spans="14:31" x14ac:dyDescent="0.3">
      <c r="N2452"/>
      <c r="O2452"/>
      <c r="AD2452"/>
      <c r="AE2452"/>
    </row>
    <row r="2453" spans="14:31" x14ac:dyDescent="0.3">
      <c r="N2453"/>
      <c r="O2453"/>
      <c r="AD2453"/>
      <c r="AE2453"/>
    </row>
    <row r="2454" spans="14:31" x14ac:dyDescent="0.3">
      <c r="N2454"/>
      <c r="O2454"/>
      <c r="AD2454"/>
      <c r="AE2454"/>
    </row>
    <row r="2455" spans="14:31" x14ac:dyDescent="0.3">
      <c r="N2455"/>
      <c r="O2455"/>
      <c r="AD2455"/>
      <c r="AE2455"/>
    </row>
    <row r="2456" spans="14:31" x14ac:dyDescent="0.3">
      <c r="N2456"/>
      <c r="O2456"/>
      <c r="AD2456"/>
      <c r="AE2456"/>
    </row>
    <row r="2457" spans="14:31" x14ac:dyDescent="0.3">
      <c r="N2457"/>
      <c r="O2457"/>
      <c r="AD2457"/>
      <c r="AE2457"/>
    </row>
    <row r="2458" spans="14:31" x14ac:dyDescent="0.3">
      <c r="N2458"/>
      <c r="O2458"/>
      <c r="AD2458"/>
      <c r="AE2458"/>
    </row>
    <row r="2459" spans="14:31" x14ac:dyDescent="0.3">
      <c r="N2459"/>
      <c r="O2459"/>
      <c r="AD2459"/>
      <c r="AE2459"/>
    </row>
    <row r="2460" spans="14:31" x14ac:dyDescent="0.3">
      <c r="N2460"/>
      <c r="O2460"/>
      <c r="AD2460"/>
      <c r="AE2460"/>
    </row>
    <row r="2461" spans="14:31" x14ac:dyDescent="0.3">
      <c r="N2461"/>
      <c r="O2461"/>
      <c r="AD2461"/>
      <c r="AE2461"/>
    </row>
    <row r="2462" spans="14:31" x14ac:dyDescent="0.3">
      <c r="N2462"/>
      <c r="O2462"/>
      <c r="AD2462"/>
      <c r="AE2462"/>
    </row>
    <row r="2463" spans="14:31" x14ac:dyDescent="0.3">
      <c r="N2463"/>
      <c r="O2463"/>
      <c r="AD2463"/>
      <c r="AE2463"/>
    </row>
    <row r="2464" spans="14:31" x14ac:dyDescent="0.3">
      <c r="N2464"/>
      <c r="O2464"/>
      <c r="AD2464"/>
      <c r="AE2464"/>
    </row>
    <row r="2465" spans="14:31" x14ac:dyDescent="0.3">
      <c r="N2465"/>
      <c r="O2465"/>
      <c r="AD2465"/>
      <c r="AE2465"/>
    </row>
    <row r="2466" spans="14:31" x14ac:dyDescent="0.3">
      <c r="N2466"/>
      <c r="O2466"/>
      <c r="AD2466"/>
      <c r="AE2466"/>
    </row>
    <row r="2467" spans="14:31" x14ac:dyDescent="0.3">
      <c r="N2467"/>
      <c r="O2467"/>
      <c r="AD2467"/>
      <c r="AE2467"/>
    </row>
    <row r="2468" spans="14:31" x14ac:dyDescent="0.3">
      <c r="N2468"/>
      <c r="O2468"/>
      <c r="AD2468"/>
      <c r="AE2468"/>
    </row>
    <row r="2469" spans="14:31" x14ac:dyDescent="0.3">
      <c r="N2469"/>
      <c r="O2469"/>
      <c r="AD2469"/>
      <c r="AE2469"/>
    </row>
    <row r="2470" spans="14:31" x14ac:dyDescent="0.3">
      <c r="N2470"/>
      <c r="O2470"/>
      <c r="AD2470"/>
      <c r="AE2470"/>
    </row>
    <row r="2471" spans="14:31" x14ac:dyDescent="0.3">
      <c r="N2471"/>
      <c r="O2471"/>
      <c r="AD2471"/>
      <c r="AE2471"/>
    </row>
    <row r="2472" spans="14:31" x14ac:dyDescent="0.3">
      <c r="N2472"/>
      <c r="O2472"/>
      <c r="AD2472"/>
      <c r="AE2472"/>
    </row>
    <row r="2473" spans="14:31" x14ac:dyDescent="0.3">
      <c r="N2473"/>
      <c r="O2473"/>
      <c r="AD2473"/>
      <c r="AE2473"/>
    </row>
    <row r="2474" spans="14:31" x14ac:dyDescent="0.3">
      <c r="N2474"/>
      <c r="O2474"/>
      <c r="AD2474"/>
      <c r="AE2474"/>
    </row>
    <row r="2475" spans="14:31" x14ac:dyDescent="0.3">
      <c r="N2475"/>
      <c r="O2475"/>
      <c r="AD2475"/>
      <c r="AE2475"/>
    </row>
    <row r="2476" spans="14:31" x14ac:dyDescent="0.3">
      <c r="N2476"/>
      <c r="O2476"/>
      <c r="AD2476"/>
      <c r="AE2476"/>
    </row>
    <row r="2477" spans="14:31" x14ac:dyDescent="0.3">
      <c r="N2477"/>
      <c r="O2477"/>
      <c r="AD2477"/>
      <c r="AE2477"/>
    </row>
    <row r="2478" spans="14:31" x14ac:dyDescent="0.3">
      <c r="N2478"/>
      <c r="O2478"/>
      <c r="AD2478"/>
      <c r="AE2478"/>
    </row>
    <row r="2479" spans="14:31" x14ac:dyDescent="0.3">
      <c r="N2479"/>
      <c r="O2479"/>
      <c r="AD2479"/>
      <c r="AE2479"/>
    </row>
    <row r="2480" spans="14:31" x14ac:dyDescent="0.3">
      <c r="N2480"/>
      <c r="O2480"/>
      <c r="AD2480"/>
      <c r="AE2480"/>
    </row>
    <row r="2481" spans="14:31" x14ac:dyDescent="0.3">
      <c r="N2481"/>
      <c r="O2481"/>
      <c r="AD2481"/>
      <c r="AE2481"/>
    </row>
    <row r="2482" spans="14:31" x14ac:dyDescent="0.3">
      <c r="N2482"/>
      <c r="O2482"/>
      <c r="AD2482"/>
      <c r="AE2482"/>
    </row>
    <row r="2483" spans="14:31" x14ac:dyDescent="0.3">
      <c r="N2483"/>
      <c r="O2483"/>
      <c r="AD2483"/>
      <c r="AE2483"/>
    </row>
    <row r="2484" spans="14:31" x14ac:dyDescent="0.3">
      <c r="N2484"/>
      <c r="O2484"/>
      <c r="AD2484"/>
      <c r="AE2484"/>
    </row>
    <row r="2485" spans="14:31" x14ac:dyDescent="0.3">
      <c r="N2485"/>
      <c r="O2485"/>
      <c r="AD2485"/>
      <c r="AE2485"/>
    </row>
    <row r="2486" spans="14:31" x14ac:dyDescent="0.3">
      <c r="N2486"/>
      <c r="O2486"/>
      <c r="AD2486"/>
      <c r="AE2486"/>
    </row>
    <row r="2487" spans="14:31" x14ac:dyDescent="0.3">
      <c r="N2487"/>
      <c r="O2487"/>
      <c r="AD2487"/>
      <c r="AE2487"/>
    </row>
    <row r="2488" spans="14:31" x14ac:dyDescent="0.3">
      <c r="N2488"/>
      <c r="O2488"/>
      <c r="AD2488"/>
      <c r="AE2488"/>
    </row>
    <row r="2489" spans="14:31" x14ac:dyDescent="0.3">
      <c r="N2489"/>
      <c r="O2489"/>
      <c r="AD2489"/>
      <c r="AE2489"/>
    </row>
    <row r="2490" spans="14:31" x14ac:dyDescent="0.3">
      <c r="N2490"/>
      <c r="O2490"/>
      <c r="AD2490"/>
      <c r="AE2490"/>
    </row>
    <row r="2491" spans="14:31" x14ac:dyDescent="0.3">
      <c r="N2491"/>
      <c r="O2491"/>
      <c r="AD2491"/>
      <c r="AE2491"/>
    </row>
    <row r="2492" spans="14:31" x14ac:dyDescent="0.3">
      <c r="N2492"/>
      <c r="O2492"/>
      <c r="AD2492"/>
      <c r="AE2492"/>
    </row>
    <row r="2493" spans="14:31" x14ac:dyDescent="0.3">
      <c r="N2493"/>
      <c r="O2493"/>
      <c r="AD2493"/>
      <c r="AE2493"/>
    </row>
    <row r="2494" spans="14:31" x14ac:dyDescent="0.3">
      <c r="N2494"/>
      <c r="O2494"/>
      <c r="AD2494"/>
      <c r="AE2494"/>
    </row>
    <row r="2495" spans="14:31" x14ac:dyDescent="0.3">
      <c r="N2495"/>
      <c r="O2495"/>
      <c r="AD2495"/>
      <c r="AE2495"/>
    </row>
    <row r="2496" spans="14:31" x14ac:dyDescent="0.3">
      <c r="N2496"/>
      <c r="O2496"/>
      <c r="AD2496"/>
      <c r="AE2496"/>
    </row>
    <row r="2497" spans="14:31" x14ac:dyDescent="0.3">
      <c r="N2497"/>
      <c r="O2497"/>
      <c r="AD2497"/>
      <c r="AE2497"/>
    </row>
    <row r="2498" spans="14:31" x14ac:dyDescent="0.3">
      <c r="N2498"/>
      <c r="O2498"/>
      <c r="AD2498"/>
      <c r="AE2498"/>
    </row>
    <row r="2499" spans="14:31" x14ac:dyDescent="0.3">
      <c r="N2499"/>
      <c r="O2499"/>
      <c r="AD2499"/>
      <c r="AE2499"/>
    </row>
    <row r="2500" spans="14:31" x14ac:dyDescent="0.3">
      <c r="N2500"/>
      <c r="O2500"/>
      <c r="AD2500"/>
      <c r="AE2500"/>
    </row>
    <row r="2501" spans="14:31" x14ac:dyDescent="0.3">
      <c r="N2501"/>
      <c r="O2501"/>
      <c r="AD2501"/>
      <c r="AE2501"/>
    </row>
    <row r="2502" spans="14:31" x14ac:dyDescent="0.3">
      <c r="N2502"/>
      <c r="O2502"/>
      <c r="AD2502"/>
      <c r="AE2502"/>
    </row>
    <row r="2503" spans="14:31" x14ac:dyDescent="0.3">
      <c r="N2503"/>
      <c r="O2503"/>
      <c r="AD2503"/>
      <c r="AE2503"/>
    </row>
    <row r="2504" spans="14:31" x14ac:dyDescent="0.3">
      <c r="N2504"/>
      <c r="O2504"/>
      <c r="AD2504"/>
      <c r="AE2504"/>
    </row>
    <row r="2505" spans="14:31" x14ac:dyDescent="0.3">
      <c r="N2505"/>
      <c r="O2505"/>
      <c r="AD2505"/>
      <c r="AE2505"/>
    </row>
    <row r="2506" spans="14:31" x14ac:dyDescent="0.3">
      <c r="N2506"/>
      <c r="O2506"/>
      <c r="AD2506"/>
      <c r="AE2506"/>
    </row>
    <row r="2507" spans="14:31" x14ac:dyDescent="0.3">
      <c r="N2507"/>
      <c r="O2507"/>
      <c r="AD2507"/>
      <c r="AE2507"/>
    </row>
    <row r="2508" spans="14:31" x14ac:dyDescent="0.3">
      <c r="N2508"/>
      <c r="O2508"/>
      <c r="AD2508"/>
      <c r="AE2508"/>
    </row>
    <row r="2509" spans="14:31" x14ac:dyDescent="0.3">
      <c r="N2509"/>
      <c r="O2509"/>
      <c r="AD2509"/>
      <c r="AE2509"/>
    </row>
    <row r="2510" spans="14:31" x14ac:dyDescent="0.3">
      <c r="N2510"/>
      <c r="O2510"/>
      <c r="AD2510"/>
      <c r="AE2510"/>
    </row>
    <row r="2511" spans="14:31" x14ac:dyDescent="0.3">
      <c r="N2511"/>
      <c r="O2511"/>
      <c r="AD2511"/>
      <c r="AE2511"/>
    </row>
    <row r="2512" spans="14:31" x14ac:dyDescent="0.3">
      <c r="N2512"/>
      <c r="O2512"/>
      <c r="AD2512"/>
      <c r="AE2512"/>
    </row>
    <row r="2513" spans="14:31" x14ac:dyDescent="0.3">
      <c r="N2513"/>
      <c r="O2513"/>
      <c r="AD2513"/>
      <c r="AE2513"/>
    </row>
    <row r="2514" spans="14:31" x14ac:dyDescent="0.3">
      <c r="N2514"/>
      <c r="O2514"/>
      <c r="AD2514"/>
      <c r="AE2514"/>
    </row>
    <row r="2515" spans="14:31" x14ac:dyDescent="0.3">
      <c r="N2515"/>
      <c r="O2515"/>
      <c r="AD2515"/>
      <c r="AE2515"/>
    </row>
    <row r="2516" spans="14:31" x14ac:dyDescent="0.3">
      <c r="N2516"/>
      <c r="O2516"/>
      <c r="AD2516"/>
      <c r="AE2516"/>
    </row>
    <row r="2517" spans="14:31" x14ac:dyDescent="0.3">
      <c r="N2517"/>
      <c r="O2517"/>
      <c r="AD2517"/>
      <c r="AE2517"/>
    </row>
    <row r="2518" spans="14:31" x14ac:dyDescent="0.3">
      <c r="N2518"/>
      <c r="O2518"/>
      <c r="AD2518"/>
      <c r="AE2518"/>
    </row>
    <row r="2519" spans="14:31" x14ac:dyDescent="0.3">
      <c r="N2519"/>
      <c r="O2519"/>
      <c r="AD2519"/>
      <c r="AE2519"/>
    </row>
    <row r="2520" spans="14:31" x14ac:dyDescent="0.3">
      <c r="N2520"/>
      <c r="O2520"/>
      <c r="AD2520"/>
      <c r="AE2520"/>
    </row>
    <row r="2521" spans="14:31" x14ac:dyDescent="0.3">
      <c r="N2521"/>
      <c r="O2521"/>
      <c r="AD2521"/>
      <c r="AE2521"/>
    </row>
    <row r="2522" spans="14:31" x14ac:dyDescent="0.3">
      <c r="N2522"/>
      <c r="O2522"/>
      <c r="AD2522"/>
      <c r="AE2522"/>
    </row>
    <row r="2523" spans="14:31" x14ac:dyDescent="0.3">
      <c r="N2523"/>
      <c r="O2523"/>
      <c r="AD2523"/>
      <c r="AE2523"/>
    </row>
    <row r="2524" spans="14:31" x14ac:dyDescent="0.3">
      <c r="N2524"/>
      <c r="O2524"/>
      <c r="AD2524"/>
      <c r="AE2524"/>
    </row>
    <row r="2525" spans="14:31" x14ac:dyDescent="0.3">
      <c r="N2525"/>
      <c r="O2525"/>
      <c r="AD2525"/>
      <c r="AE2525"/>
    </row>
    <row r="2526" spans="14:31" x14ac:dyDescent="0.3">
      <c r="N2526"/>
      <c r="O2526"/>
      <c r="AD2526"/>
      <c r="AE2526"/>
    </row>
    <row r="2527" spans="14:31" x14ac:dyDescent="0.3">
      <c r="N2527"/>
      <c r="O2527"/>
      <c r="AD2527"/>
      <c r="AE2527"/>
    </row>
    <row r="2528" spans="14:31" x14ac:dyDescent="0.3">
      <c r="N2528"/>
      <c r="O2528"/>
      <c r="AD2528"/>
      <c r="AE2528"/>
    </row>
    <row r="2529" spans="14:31" x14ac:dyDescent="0.3">
      <c r="N2529"/>
      <c r="O2529"/>
      <c r="AD2529"/>
      <c r="AE2529"/>
    </row>
    <row r="2530" spans="14:31" x14ac:dyDescent="0.3">
      <c r="N2530"/>
      <c r="O2530"/>
      <c r="AD2530"/>
      <c r="AE2530"/>
    </row>
    <row r="2531" spans="14:31" x14ac:dyDescent="0.3">
      <c r="N2531"/>
      <c r="O2531"/>
      <c r="AD2531"/>
      <c r="AE2531"/>
    </row>
    <row r="2532" spans="14:31" x14ac:dyDescent="0.3">
      <c r="N2532"/>
      <c r="O2532"/>
      <c r="AD2532"/>
      <c r="AE2532"/>
    </row>
    <row r="2533" spans="14:31" x14ac:dyDescent="0.3">
      <c r="N2533"/>
      <c r="O2533"/>
      <c r="AD2533"/>
      <c r="AE2533"/>
    </row>
    <row r="2534" spans="14:31" x14ac:dyDescent="0.3">
      <c r="N2534"/>
      <c r="O2534"/>
      <c r="AD2534"/>
      <c r="AE2534"/>
    </row>
    <row r="2535" spans="14:31" x14ac:dyDescent="0.3">
      <c r="N2535"/>
      <c r="O2535"/>
      <c r="AD2535"/>
      <c r="AE2535"/>
    </row>
    <row r="2536" spans="14:31" x14ac:dyDescent="0.3">
      <c r="N2536"/>
      <c r="O2536"/>
      <c r="AD2536"/>
      <c r="AE2536"/>
    </row>
    <row r="2537" spans="14:31" x14ac:dyDescent="0.3">
      <c r="N2537"/>
      <c r="O2537"/>
      <c r="AD2537"/>
      <c r="AE2537"/>
    </row>
    <row r="2538" spans="14:31" x14ac:dyDescent="0.3">
      <c r="N2538"/>
      <c r="O2538"/>
      <c r="AD2538"/>
      <c r="AE2538"/>
    </row>
    <row r="2539" spans="14:31" x14ac:dyDescent="0.3">
      <c r="N2539"/>
      <c r="O2539"/>
      <c r="AD2539"/>
      <c r="AE2539"/>
    </row>
    <row r="2540" spans="14:31" x14ac:dyDescent="0.3">
      <c r="N2540"/>
      <c r="O2540"/>
      <c r="AD2540"/>
      <c r="AE2540"/>
    </row>
    <row r="2541" spans="14:31" x14ac:dyDescent="0.3">
      <c r="N2541"/>
      <c r="O2541"/>
      <c r="AD2541"/>
      <c r="AE2541"/>
    </row>
    <row r="2542" spans="14:31" x14ac:dyDescent="0.3">
      <c r="N2542"/>
      <c r="O2542"/>
      <c r="AD2542"/>
      <c r="AE2542"/>
    </row>
    <row r="2543" spans="14:31" x14ac:dyDescent="0.3">
      <c r="N2543"/>
      <c r="O2543"/>
      <c r="AD2543"/>
      <c r="AE2543"/>
    </row>
    <row r="2544" spans="14:31" x14ac:dyDescent="0.3">
      <c r="N2544"/>
      <c r="O2544"/>
      <c r="AD2544"/>
      <c r="AE2544"/>
    </row>
    <row r="2545" spans="14:31" x14ac:dyDescent="0.3">
      <c r="N2545"/>
      <c r="O2545"/>
      <c r="AD2545"/>
      <c r="AE2545"/>
    </row>
    <row r="2546" spans="14:31" x14ac:dyDescent="0.3">
      <c r="N2546"/>
      <c r="O2546"/>
      <c r="AD2546"/>
      <c r="AE2546"/>
    </row>
    <row r="2547" spans="14:31" x14ac:dyDescent="0.3">
      <c r="N2547"/>
      <c r="O2547"/>
      <c r="AD2547"/>
      <c r="AE2547"/>
    </row>
    <row r="2548" spans="14:31" x14ac:dyDescent="0.3">
      <c r="N2548"/>
      <c r="O2548"/>
      <c r="AD2548"/>
      <c r="AE2548"/>
    </row>
    <row r="2549" spans="14:31" x14ac:dyDescent="0.3">
      <c r="N2549"/>
      <c r="O2549"/>
      <c r="AD2549"/>
      <c r="AE2549"/>
    </row>
    <row r="2550" spans="14:31" x14ac:dyDescent="0.3">
      <c r="N2550"/>
      <c r="O2550"/>
      <c r="AD2550"/>
      <c r="AE2550"/>
    </row>
    <row r="2551" spans="14:31" x14ac:dyDescent="0.3">
      <c r="N2551"/>
      <c r="O2551"/>
      <c r="AD2551"/>
      <c r="AE2551"/>
    </row>
    <row r="2552" spans="14:31" x14ac:dyDescent="0.3">
      <c r="N2552"/>
      <c r="O2552"/>
      <c r="AD2552"/>
      <c r="AE2552"/>
    </row>
    <row r="2553" spans="14:31" x14ac:dyDescent="0.3">
      <c r="N2553"/>
      <c r="O2553"/>
      <c r="AD2553"/>
      <c r="AE2553"/>
    </row>
    <row r="2554" spans="14:31" x14ac:dyDescent="0.3">
      <c r="N2554"/>
      <c r="O2554"/>
      <c r="AD2554"/>
      <c r="AE2554"/>
    </row>
    <row r="2555" spans="14:31" x14ac:dyDescent="0.3">
      <c r="N2555"/>
      <c r="O2555"/>
      <c r="AD2555"/>
      <c r="AE2555"/>
    </row>
    <row r="2556" spans="14:31" x14ac:dyDescent="0.3">
      <c r="N2556"/>
      <c r="O2556"/>
      <c r="AD2556"/>
      <c r="AE2556"/>
    </row>
    <row r="2557" spans="14:31" x14ac:dyDescent="0.3">
      <c r="N2557"/>
      <c r="O2557"/>
      <c r="AD2557"/>
      <c r="AE2557"/>
    </row>
    <row r="2558" spans="14:31" x14ac:dyDescent="0.3">
      <c r="N2558"/>
      <c r="O2558"/>
      <c r="AD2558"/>
      <c r="AE2558"/>
    </row>
    <row r="2559" spans="14:31" x14ac:dyDescent="0.3">
      <c r="N2559"/>
      <c r="O2559"/>
      <c r="AD2559"/>
      <c r="AE2559"/>
    </row>
    <row r="2560" spans="14:31" x14ac:dyDescent="0.3">
      <c r="N2560"/>
      <c r="O2560"/>
      <c r="AD2560"/>
      <c r="AE2560"/>
    </row>
    <row r="2561" spans="14:31" x14ac:dyDescent="0.3">
      <c r="N2561"/>
      <c r="O2561"/>
      <c r="AD2561"/>
      <c r="AE2561"/>
    </row>
    <row r="2562" spans="14:31" x14ac:dyDescent="0.3">
      <c r="N2562"/>
      <c r="O2562"/>
      <c r="AD2562"/>
      <c r="AE2562"/>
    </row>
    <row r="2563" spans="14:31" x14ac:dyDescent="0.3">
      <c r="N2563"/>
      <c r="O2563"/>
      <c r="AD2563"/>
      <c r="AE2563"/>
    </row>
    <row r="2564" spans="14:31" x14ac:dyDescent="0.3">
      <c r="N2564"/>
      <c r="O2564"/>
      <c r="AD2564"/>
      <c r="AE2564"/>
    </row>
    <row r="2565" spans="14:31" x14ac:dyDescent="0.3">
      <c r="N2565"/>
      <c r="O2565"/>
      <c r="AD2565"/>
      <c r="AE2565"/>
    </row>
    <row r="2566" spans="14:31" x14ac:dyDescent="0.3">
      <c r="N2566"/>
      <c r="O2566"/>
      <c r="AD2566"/>
      <c r="AE2566"/>
    </row>
    <row r="2567" spans="14:31" x14ac:dyDescent="0.3">
      <c r="N2567"/>
      <c r="O2567"/>
      <c r="AD2567"/>
      <c r="AE2567"/>
    </row>
    <row r="2568" spans="14:31" x14ac:dyDescent="0.3">
      <c r="N2568"/>
      <c r="O2568"/>
      <c r="AD2568"/>
      <c r="AE2568"/>
    </row>
    <row r="2569" spans="14:31" x14ac:dyDescent="0.3">
      <c r="N2569"/>
      <c r="O2569"/>
      <c r="AD2569"/>
      <c r="AE2569"/>
    </row>
    <row r="2570" spans="14:31" x14ac:dyDescent="0.3">
      <c r="N2570"/>
      <c r="O2570"/>
      <c r="AD2570"/>
      <c r="AE2570"/>
    </row>
    <row r="2571" spans="14:31" x14ac:dyDescent="0.3">
      <c r="N2571"/>
      <c r="O2571"/>
      <c r="AD2571"/>
      <c r="AE2571"/>
    </row>
    <row r="2572" spans="14:31" x14ac:dyDescent="0.3">
      <c r="N2572"/>
      <c r="O2572"/>
      <c r="AD2572"/>
      <c r="AE2572"/>
    </row>
    <row r="2573" spans="14:31" x14ac:dyDescent="0.3">
      <c r="N2573"/>
      <c r="O2573"/>
      <c r="AD2573"/>
      <c r="AE2573"/>
    </row>
    <row r="2574" spans="14:31" x14ac:dyDescent="0.3">
      <c r="N2574"/>
      <c r="O2574"/>
      <c r="AD2574"/>
      <c r="AE2574"/>
    </row>
    <row r="2575" spans="14:31" x14ac:dyDescent="0.3">
      <c r="N2575"/>
      <c r="O2575"/>
      <c r="AD2575"/>
      <c r="AE2575"/>
    </row>
    <row r="2576" spans="14:31" x14ac:dyDescent="0.3">
      <c r="N2576"/>
      <c r="O2576"/>
      <c r="AD2576"/>
      <c r="AE2576"/>
    </row>
    <row r="2577" spans="14:31" x14ac:dyDescent="0.3">
      <c r="N2577"/>
      <c r="O2577"/>
      <c r="AD2577"/>
      <c r="AE2577"/>
    </row>
    <row r="2578" spans="14:31" x14ac:dyDescent="0.3">
      <c r="N2578"/>
      <c r="O2578"/>
      <c r="AD2578"/>
      <c r="AE2578"/>
    </row>
    <row r="2579" spans="14:31" x14ac:dyDescent="0.3">
      <c r="N2579"/>
      <c r="O2579"/>
      <c r="AD2579"/>
      <c r="AE2579"/>
    </row>
    <row r="2580" spans="14:31" x14ac:dyDescent="0.3">
      <c r="N2580"/>
      <c r="O2580"/>
      <c r="AD2580"/>
      <c r="AE2580"/>
    </row>
    <row r="2581" spans="14:31" x14ac:dyDescent="0.3">
      <c r="N2581"/>
      <c r="O2581"/>
      <c r="AD2581"/>
      <c r="AE2581"/>
    </row>
    <row r="2582" spans="14:31" x14ac:dyDescent="0.3">
      <c r="N2582"/>
      <c r="O2582"/>
      <c r="AD2582"/>
      <c r="AE2582"/>
    </row>
    <row r="2583" spans="14:31" x14ac:dyDescent="0.3">
      <c r="N2583"/>
      <c r="O2583"/>
      <c r="AD2583"/>
      <c r="AE2583"/>
    </row>
    <row r="2584" spans="14:31" x14ac:dyDescent="0.3">
      <c r="N2584"/>
      <c r="O2584"/>
      <c r="AD2584"/>
      <c r="AE2584"/>
    </row>
    <row r="2585" spans="14:31" x14ac:dyDescent="0.3">
      <c r="N2585"/>
      <c r="O2585"/>
      <c r="AD2585"/>
      <c r="AE2585"/>
    </row>
    <row r="2586" spans="14:31" x14ac:dyDescent="0.3">
      <c r="N2586"/>
      <c r="O2586"/>
      <c r="AD2586"/>
      <c r="AE2586"/>
    </row>
    <row r="2587" spans="14:31" x14ac:dyDescent="0.3">
      <c r="N2587"/>
      <c r="O2587"/>
      <c r="AD2587"/>
      <c r="AE2587"/>
    </row>
    <row r="2588" spans="14:31" x14ac:dyDescent="0.3">
      <c r="N2588"/>
      <c r="O2588"/>
      <c r="AD2588"/>
      <c r="AE2588"/>
    </row>
    <row r="2589" spans="14:31" x14ac:dyDescent="0.3">
      <c r="N2589"/>
      <c r="O2589"/>
      <c r="AD2589"/>
      <c r="AE2589"/>
    </row>
    <row r="2590" spans="14:31" x14ac:dyDescent="0.3">
      <c r="N2590"/>
      <c r="O2590"/>
      <c r="AD2590"/>
      <c r="AE2590"/>
    </row>
    <row r="2591" spans="14:31" x14ac:dyDescent="0.3">
      <c r="N2591"/>
      <c r="O2591"/>
      <c r="AD2591"/>
      <c r="AE2591"/>
    </row>
    <row r="2592" spans="14:31" x14ac:dyDescent="0.3">
      <c r="N2592"/>
      <c r="O2592"/>
      <c r="AD2592"/>
      <c r="AE2592"/>
    </row>
    <row r="2593" spans="14:31" x14ac:dyDescent="0.3">
      <c r="N2593"/>
      <c r="O2593"/>
      <c r="AD2593"/>
      <c r="AE2593"/>
    </row>
    <row r="2594" spans="14:31" x14ac:dyDescent="0.3">
      <c r="N2594"/>
      <c r="O2594"/>
      <c r="AD2594"/>
      <c r="AE2594"/>
    </row>
    <row r="2595" spans="14:31" x14ac:dyDescent="0.3">
      <c r="N2595"/>
      <c r="O2595"/>
      <c r="AD2595"/>
      <c r="AE2595"/>
    </row>
    <row r="2596" spans="14:31" x14ac:dyDescent="0.3">
      <c r="N2596"/>
      <c r="O2596"/>
      <c r="AD2596"/>
      <c r="AE2596"/>
    </row>
    <row r="2597" spans="14:31" x14ac:dyDescent="0.3">
      <c r="N2597"/>
      <c r="O2597"/>
      <c r="AD2597"/>
      <c r="AE2597"/>
    </row>
    <row r="2598" spans="14:31" x14ac:dyDescent="0.3">
      <c r="N2598"/>
      <c r="O2598"/>
      <c r="AD2598"/>
      <c r="AE2598"/>
    </row>
    <row r="2599" spans="14:31" x14ac:dyDescent="0.3">
      <c r="N2599"/>
      <c r="O2599"/>
      <c r="AD2599"/>
      <c r="AE2599"/>
    </row>
    <row r="2600" spans="14:31" x14ac:dyDescent="0.3">
      <c r="N2600"/>
      <c r="O2600"/>
      <c r="AD2600"/>
      <c r="AE2600"/>
    </row>
    <row r="2601" spans="14:31" x14ac:dyDescent="0.3">
      <c r="N2601"/>
      <c r="O2601"/>
      <c r="AD2601"/>
      <c r="AE2601"/>
    </row>
    <row r="2602" spans="14:31" x14ac:dyDescent="0.3">
      <c r="N2602"/>
      <c r="O2602"/>
      <c r="AD2602"/>
      <c r="AE2602"/>
    </row>
    <row r="2603" spans="14:31" x14ac:dyDescent="0.3">
      <c r="N2603"/>
      <c r="O2603"/>
      <c r="AD2603"/>
      <c r="AE2603"/>
    </row>
    <row r="2604" spans="14:31" x14ac:dyDescent="0.3">
      <c r="N2604"/>
      <c r="O2604"/>
      <c r="AD2604"/>
      <c r="AE2604"/>
    </row>
    <row r="2605" spans="14:31" x14ac:dyDescent="0.3">
      <c r="N2605"/>
      <c r="O2605"/>
      <c r="AD2605"/>
      <c r="AE2605"/>
    </row>
    <row r="2606" spans="14:31" x14ac:dyDescent="0.3">
      <c r="N2606"/>
      <c r="O2606"/>
      <c r="AD2606"/>
      <c r="AE2606"/>
    </row>
    <row r="2607" spans="14:31" x14ac:dyDescent="0.3">
      <c r="N2607"/>
      <c r="O2607"/>
      <c r="AD2607"/>
      <c r="AE2607"/>
    </row>
    <row r="2608" spans="14:31" x14ac:dyDescent="0.3">
      <c r="N2608"/>
      <c r="O2608"/>
      <c r="AD2608"/>
      <c r="AE2608"/>
    </row>
    <row r="2609" spans="14:31" x14ac:dyDescent="0.3">
      <c r="N2609"/>
      <c r="O2609"/>
      <c r="AD2609"/>
      <c r="AE2609"/>
    </row>
    <row r="2610" spans="14:31" x14ac:dyDescent="0.3">
      <c r="N2610"/>
      <c r="O2610"/>
      <c r="AD2610"/>
      <c r="AE2610"/>
    </row>
    <row r="2611" spans="14:31" x14ac:dyDescent="0.3">
      <c r="N2611"/>
      <c r="O2611"/>
      <c r="AD2611"/>
      <c r="AE2611"/>
    </row>
    <row r="2612" spans="14:31" x14ac:dyDescent="0.3">
      <c r="N2612"/>
      <c r="O2612"/>
      <c r="AD2612"/>
      <c r="AE2612"/>
    </row>
    <row r="2613" spans="14:31" x14ac:dyDescent="0.3">
      <c r="N2613"/>
      <c r="O2613"/>
      <c r="AD2613"/>
      <c r="AE2613"/>
    </row>
    <row r="2614" spans="14:31" x14ac:dyDescent="0.3">
      <c r="N2614"/>
      <c r="O2614"/>
      <c r="AD2614"/>
      <c r="AE2614"/>
    </row>
    <row r="2615" spans="14:31" x14ac:dyDescent="0.3">
      <c r="N2615"/>
      <c r="O2615"/>
      <c r="AD2615"/>
      <c r="AE2615"/>
    </row>
    <row r="2616" spans="14:31" x14ac:dyDescent="0.3">
      <c r="N2616"/>
      <c r="O2616"/>
      <c r="AD2616"/>
      <c r="AE2616"/>
    </row>
    <row r="2617" spans="14:31" x14ac:dyDescent="0.3">
      <c r="N2617"/>
      <c r="O2617"/>
      <c r="AD2617"/>
      <c r="AE2617"/>
    </row>
    <row r="2618" spans="14:31" x14ac:dyDescent="0.3">
      <c r="N2618"/>
      <c r="O2618"/>
      <c r="AD2618"/>
      <c r="AE2618"/>
    </row>
    <row r="2619" spans="14:31" x14ac:dyDescent="0.3">
      <c r="N2619"/>
      <c r="O2619"/>
      <c r="AD2619"/>
      <c r="AE2619"/>
    </row>
    <row r="2620" spans="14:31" x14ac:dyDescent="0.3">
      <c r="N2620"/>
      <c r="O2620"/>
      <c r="AD2620"/>
      <c r="AE2620"/>
    </row>
    <row r="2621" spans="14:31" x14ac:dyDescent="0.3">
      <c r="N2621"/>
      <c r="O2621"/>
      <c r="AD2621"/>
      <c r="AE2621"/>
    </row>
    <row r="2622" spans="14:31" x14ac:dyDescent="0.3">
      <c r="N2622"/>
      <c r="O2622"/>
      <c r="AD2622"/>
      <c r="AE2622"/>
    </row>
    <row r="2623" spans="14:31" x14ac:dyDescent="0.3">
      <c r="N2623"/>
      <c r="O2623"/>
      <c r="AD2623"/>
      <c r="AE2623"/>
    </row>
    <row r="2624" spans="14:31" x14ac:dyDescent="0.3">
      <c r="N2624"/>
      <c r="O2624"/>
      <c r="AD2624"/>
      <c r="AE2624"/>
    </row>
    <row r="2625" spans="14:31" x14ac:dyDescent="0.3">
      <c r="N2625"/>
      <c r="O2625"/>
      <c r="AD2625"/>
      <c r="AE2625"/>
    </row>
    <row r="2626" spans="14:31" x14ac:dyDescent="0.3">
      <c r="N2626"/>
      <c r="O2626"/>
      <c r="AD2626"/>
      <c r="AE2626"/>
    </row>
    <row r="2627" spans="14:31" x14ac:dyDescent="0.3">
      <c r="N2627"/>
      <c r="O2627"/>
      <c r="AD2627"/>
      <c r="AE2627"/>
    </row>
    <row r="2628" spans="14:31" x14ac:dyDescent="0.3">
      <c r="N2628"/>
      <c r="O2628"/>
      <c r="AD2628"/>
      <c r="AE2628"/>
    </row>
    <row r="2629" spans="14:31" x14ac:dyDescent="0.3">
      <c r="N2629"/>
      <c r="O2629"/>
      <c r="AD2629"/>
      <c r="AE2629"/>
    </row>
    <row r="2630" spans="14:31" x14ac:dyDescent="0.3">
      <c r="N2630"/>
      <c r="O2630"/>
      <c r="AD2630"/>
      <c r="AE2630"/>
    </row>
    <row r="2631" spans="14:31" x14ac:dyDescent="0.3">
      <c r="N2631"/>
      <c r="O2631"/>
      <c r="AD2631"/>
      <c r="AE2631"/>
    </row>
    <row r="2632" spans="14:31" x14ac:dyDescent="0.3">
      <c r="N2632"/>
      <c r="O2632"/>
      <c r="AD2632"/>
      <c r="AE2632"/>
    </row>
    <row r="2633" spans="14:31" x14ac:dyDescent="0.3">
      <c r="N2633"/>
      <c r="O2633"/>
      <c r="AD2633"/>
      <c r="AE2633"/>
    </row>
    <row r="2634" spans="14:31" x14ac:dyDescent="0.3">
      <c r="N2634"/>
      <c r="O2634"/>
      <c r="AD2634"/>
      <c r="AE2634"/>
    </row>
    <row r="2635" spans="14:31" x14ac:dyDescent="0.3">
      <c r="N2635"/>
      <c r="O2635"/>
      <c r="AD2635"/>
      <c r="AE2635"/>
    </row>
    <row r="2636" spans="14:31" x14ac:dyDescent="0.3">
      <c r="N2636"/>
      <c r="O2636"/>
      <c r="AD2636"/>
      <c r="AE2636"/>
    </row>
    <row r="2637" spans="14:31" x14ac:dyDescent="0.3">
      <c r="N2637"/>
      <c r="O2637"/>
      <c r="AD2637"/>
      <c r="AE2637"/>
    </row>
    <row r="2638" spans="14:31" x14ac:dyDescent="0.3">
      <c r="N2638"/>
      <c r="O2638"/>
      <c r="AD2638"/>
      <c r="AE2638"/>
    </row>
    <row r="2639" spans="14:31" x14ac:dyDescent="0.3">
      <c r="N2639"/>
      <c r="O2639"/>
      <c r="AD2639"/>
      <c r="AE2639"/>
    </row>
    <row r="2640" spans="14:31" x14ac:dyDescent="0.3">
      <c r="N2640"/>
      <c r="O2640"/>
      <c r="AD2640"/>
      <c r="AE2640"/>
    </row>
    <row r="2641" spans="14:31" x14ac:dyDescent="0.3">
      <c r="N2641"/>
      <c r="O2641"/>
      <c r="AD2641"/>
      <c r="AE2641"/>
    </row>
    <row r="2642" spans="14:31" x14ac:dyDescent="0.3">
      <c r="N2642"/>
      <c r="O2642"/>
      <c r="AD2642"/>
      <c r="AE2642"/>
    </row>
    <row r="2643" spans="14:31" x14ac:dyDescent="0.3">
      <c r="N2643"/>
      <c r="O2643"/>
      <c r="AD2643"/>
      <c r="AE2643"/>
    </row>
    <row r="2644" spans="14:31" x14ac:dyDescent="0.3">
      <c r="N2644"/>
      <c r="O2644"/>
      <c r="AD2644"/>
      <c r="AE2644"/>
    </row>
    <row r="2645" spans="14:31" x14ac:dyDescent="0.3">
      <c r="N2645"/>
      <c r="O2645"/>
      <c r="AD2645"/>
      <c r="AE2645"/>
    </row>
    <row r="2646" spans="14:31" x14ac:dyDescent="0.3">
      <c r="N2646"/>
      <c r="O2646"/>
      <c r="AD2646"/>
      <c r="AE2646"/>
    </row>
    <row r="2647" spans="14:31" x14ac:dyDescent="0.3">
      <c r="N2647"/>
      <c r="O2647"/>
      <c r="AD2647"/>
      <c r="AE2647"/>
    </row>
    <row r="2648" spans="14:31" x14ac:dyDescent="0.3">
      <c r="N2648"/>
      <c r="O2648"/>
      <c r="AD2648"/>
      <c r="AE2648"/>
    </row>
    <row r="2649" spans="14:31" x14ac:dyDescent="0.3">
      <c r="N2649"/>
      <c r="O2649"/>
      <c r="AD2649"/>
      <c r="AE2649"/>
    </row>
    <row r="2650" spans="14:31" x14ac:dyDescent="0.3">
      <c r="N2650"/>
      <c r="O2650"/>
      <c r="AD2650"/>
      <c r="AE2650"/>
    </row>
    <row r="2651" spans="14:31" x14ac:dyDescent="0.3">
      <c r="N2651"/>
      <c r="O2651"/>
      <c r="AD2651"/>
      <c r="AE2651"/>
    </row>
    <row r="2652" spans="14:31" x14ac:dyDescent="0.3">
      <c r="N2652"/>
      <c r="O2652"/>
      <c r="AD2652"/>
      <c r="AE2652"/>
    </row>
    <row r="2653" spans="14:31" x14ac:dyDescent="0.3">
      <c r="N2653"/>
      <c r="O2653"/>
      <c r="AD2653"/>
      <c r="AE2653"/>
    </row>
    <row r="2654" spans="14:31" x14ac:dyDescent="0.3">
      <c r="N2654"/>
      <c r="O2654"/>
      <c r="AD2654"/>
      <c r="AE2654"/>
    </row>
    <row r="2655" spans="14:31" x14ac:dyDescent="0.3">
      <c r="N2655"/>
      <c r="O2655"/>
      <c r="AD2655"/>
      <c r="AE2655"/>
    </row>
    <row r="2656" spans="14:31" x14ac:dyDescent="0.3">
      <c r="N2656"/>
      <c r="O2656"/>
      <c r="AD2656"/>
      <c r="AE2656"/>
    </row>
    <row r="2657" spans="14:31" x14ac:dyDescent="0.3">
      <c r="N2657"/>
      <c r="O2657"/>
      <c r="AD2657"/>
      <c r="AE2657"/>
    </row>
    <row r="2658" spans="14:31" x14ac:dyDescent="0.3">
      <c r="N2658"/>
      <c r="O2658"/>
      <c r="AD2658"/>
      <c r="AE2658"/>
    </row>
    <row r="2659" spans="14:31" x14ac:dyDescent="0.3">
      <c r="N2659"/>
      <c r="O2659"/>
      <c r="AD2659"/>
      <c r="AE2659"/>
    </row>
    <row r="2660" spans="14:31" x14ac:dyDescent="0.3">
      <c r="N2660"/>
      <c r="O2660"/>
      <c r="AD2660"/>
      <c r="AE2660"/>
    </row>
    <row r="2661" spans="14:31" x14ac:dyDescent="0.3">
      <c r="N2661"/>
      <c r="O2661"/>
      <c r="AD2661"/>
      <c r="AE2661"/>
    </row>
    <row r="2662" spans="14:31" x14ac:dyDescent="0.3">
      <c r="N2662"/>
      <c r="O2662"/>
      <c r="AD2662"/>
      <c r="AE2662"/>
    </row>
    <row r="2663" spans="14:31" x14ac:dyDescent="0.3">
      <c r="N2663"/>
      <c r="O2663"/>
      <c r="AD2663"/>
      <c r="AE2663"/>
    </row>
    <row r="2664" spans="14:31" x14ac:dyDescent="0.3">
      <c r="N2664"/>
      <c r="O2664"/>
      <c r="AD2664"/>
      <c r="AE2664"/>
    </row>
    <row r="2665" spans="14:31" x14ac:dyDescent="0.3">
      <c r="N2665"/>
      <c r="O2665"/>
      <c r="AD2665"/>
      <c r="AE2665"/>
    </row>
    <row r="2666" spans="14:31" x14ac:dyDescent="0.3">
      <c r="N2666"/>
      <c r="O2666"/>
      <c r="AD2666"/>
      <c r="AE2666"/>
    </row>
    <row r="2667" spans="14:31" x14ac:dyDescent="0.3">
      <c r="N2667"/>
      <c r="O2667"/>
      <c r="AD2667"/>
      <c r="AE2667"/>
    </row>
    <row r="2668" spans="14:31" x14ac:dyDescent="0.3">
      <c r="N2668"/>
      <c r="O2668"/>
      <c r="AD2668"/>
      <c r="AE2668"/>
    </row>
    <row r="2669" spans="14:31" x14ac:dyDescent="0.3">
      <c r="N2669"/>
      <c r="O2669"/>
      <c r="AD2669"/>
      <c r="AE2669"/>
    </row>
    <row r="2670" spans="14:31" x14ac:dyDescent="0.3">
      <c r="N2670"/>
      <c r="O2670"/>
      <c r="AD2670"/>
      <c r="AE2670"/>
    </row>
    <row r="2671" spans="14:31" x14ac:dyDescent="0.3">
      <c r="N2671"/>
      <c r="O2671"/>
      <c r="AD2671"/>
      <c r="AE2671"/>
    </row>
    <row r="2672" spans="14:31" x14ac:dyDescent="0.3">
      <c r="N2672"/>
      <c r="O2672"/>
      <c r="AD2672"/>
      <c r="AE2672"/>
    </row>
    <row r="2673" spans="14:31" x14ac:dyDescent="0.3">
      <c r="N2673"/>
      <c r="O2673"/>
      <c r="AD2673"/>
      <c r="AE2673"/>
    </row>
    <row r="2674" spans="14:31" x14ac:dyDescent="0.3">
      <c r="N2674"/>
      <c r="O2674"/>
      <c r="AD2674"/>
      <c r="AE2674"/>
    </row>
    <row r="2675" spans="14:31" x14ac:dyDescent="0.3">
      <c r="N2675"/>
      <c r="O2675"/>
      <c r="AD2675"/>
      <c r="AE2675"/>
    </row>
    <row r="2676" spans="14:31" x14ac:dyDescent="0.3">
      <c r="N2676"/>
      <c r="O2676"/>
      <c r="AD2676"/>
      <c r="AE2676"/>
    </row>
    <row r="2677" spans="14:31" x14ac:dyDescent="0.3">
      <c r="N2677"/>
      <c r="O2677"/>
      <c r="AD2677"/>
      <c r="AE2677"/>
    </row>
    <row r="2678" spans="14:31" x14ac:dyDescent="0.3">
      <c r="N2678"/>
      <c r="O2678"/>
      <c r="AD2678"/>
      <c r="AE2678"/>
    </row>
    <row r="2679" spans="14:31" x14ac:dyDescent="0.3">
      <c r="N2679"/>
      <c r="O2679"/>
      <c r="AD2679"/>
      <c r="AE2679"/>
    </row>
    <row r="2680" spans="14:31" x14ac:dyDescent="0.3">
      <c r="N2680"/>
      <c r="O2680"/>
      <c r="AD2680"/>
      <c r="AE2680"/>
    </row>
    <row r="2681" spans="14:31" x14ac:dyDescent="0.3">
      <c r="N2681"/>
      <c r="O2681"/>
      <c r="AD2681"/>
      <c r="AE2681"/>
    </row>
    <row r="2682" spans="14:31" x14ac:dyDescent="0.3">
      <c r="N2682"/>
      <c r="O2682"/>
      <c r="AD2682"/>
      <c r="AE2682"/>
    </row>
    <row r="2683" spans="14:31" x14ac:dyDescent="0.3">
      <c r="N2683"/>
      <c r="O2683"/>
      <c r="AD2683"/>
      <c r="AE2683"/>
    </row>
    <row r="2684" spans="14:31" x14ac:dyDescent="0.3">
      <c r="N2684"/>
      <c r="O2684"/>
      <c r="AD2684"/>
      <c r="AE2684"/>
    </row>
    <row r="2685" spans="14:31" x14ac:dyDescent="0.3">
      <c r="N2685"/>
      <c r="O2685"/>
      <c r="AD2685"/>
      <c r="AE2685"/>
    </row>
    <row r="2686" spans="14:31" x14ac:dyDescent="0.3">
      <c r="N2686"/>
      <c r="O2686"/>
      <c r="AD2686"/>
      <c r="AE2686"/>
    </row>
    <row r="2687" spans="14:31" x14ac:dyDescent="0.3">
      <c r="N2687"/>
      <c r="O2687"/>
      <c r="AD2687"/>
      <c r="AE2687"/>
    </row>
    <row r="2688" spans="14:31" x14ac:dyDescent="0.3">
      <c r="N2688"/>
      <c r="O2688"/>
      <c r="AD2688"/>
      <c r="AE2688"/>
    </row>
    <row r="2689" spans="14:31" x14ac:dyDescent="0.3">
      <c r="N2689"/>
      <c r="O2689"/>
      <c r="AD2689"/>
      <c r="AE2689"/>
    </row>
    <row r="2690" spans="14:31" x14ac:dyDescent="0.3">
      <c r="N2690"/>
      <c r="O2690"/>
      <c r="AD2690"/>
      <c r="AE2690"/>
    </row>
    <row r="2691" spans="14:31" x14ac:dyDescent="0.3">
      <c r="N2691"/>
      <c r="O2691"/>
      <c r="AD2691"/>
      <c r="AE2691"/>
    </row>
    <row r="2692" spans="14:31" x14ac:dyDescent="0.3">
      <c r="N2692"/>
      <c r="O2692"/>
      <c r="AD2692"/>
      <c r="AE2692"/>
    </row>
    <row r="2693" spans="14:31" x14ac:dyDescent="0.3">
      <c r="N2693"/>
      <c r="O2693"/>
      <c r="AD2693"/>
      <c r="AE2693"/>
    </row>
    <row r="2694" spans="14:31" x14ac:dyDescent="0.3">
      <c r="N2694"/>
      <c r="O2694"/>
      <c r="AD2694"/>
      <c r="AE2694"/>
    </row>
    <row r="2695" spans="14:31" x14ac:dyDescent="0.3">
      <c r="N2695"/>
      <c r="O2695"/>
      <c r="AD2695"/>
      <c r="AE2695"/>
    </row>
    <row r="2696" spans="14:31" x14ac:dyDescent="0.3">
      <c r="N2696"/>
      <c r="O2696"/>
      <c r="AD2696"/>
      <c r="AE2696"/>
    </row>
    <row r="2697" spans="14:31" x14ac:dyDescent="0.3">
      <c r="N2697"/>
      <c r="O2697"/>
      <c r="AD2697"/>
      <c r="AE2697"/>
    </row>
    <row r="2698" spans="14:31" x14ac:dyDescent="0.3">
      <c r="N2698"/>
      <c r="O2698"/>
      <c r="AD2698"/>
      <c r="AE2698"/>
    </row>
    <row r="2699" spans="14:31" x14ac:dyDescent="0.3">
      <c r="N2699"/>
      <c r="O2699"/>
      <c r="AD2699"/>
      <c r="AE2699"/>
    </row>
    <row r="2700" spans="14:31" x14ac:dyDescent="0.3">
      <c r="N2700"/>
      <c r="O2700"/>
      <c r="AD2700"/>
      <c r="AE2700"/>
    </row>
    <row r="2701" spans="14:31" x14ac:dyDescent="0.3">
      <c r="N2701"/>
      <c r="O2701"/>
      <c r="AD2701"/>
      <c r="AE2701"/>
    </row>
    <row r="2702" spans="14:31" x14ac:dyDescent="0.3">
      <c r="N2702"/>
      <c r="O2702"/>
      <c r="AD2702"/>
      <c r="AE2702"/>
    </row>
    <row r="2703" spans="14:31" x14ac:dyDescent="0.3">
      <c r="N2703"/>
      <c r="O2703"/>
      <c r="AD2703"/>
      <c r="AE2703"/>
    </row>
    <row r="2704" spans="14:31" x14ac:dyDescent="0.3">
      <c r="N2704"/>
      <c r="O2704"/>
      <c r="AD2704"/>
      <c r="AE2704"/>
    </row>
    <row r="2705" spans="14:31" x14ac:dyDescent="0.3">
      <c r="N2705"/>
      <c r="O2705"/>
      <c r="AD2705"/>
      <c r="AE2705"/>
    </row>
    <row r="2706" spans="14:31" x14ac:dyDescent="0.3">
      <c r="N2706"/>
      <c r="O2706"/>
      <c r="AD2706"/>
      <c r="AE2706"/>
    </row>
    <row r="2707" spans="14:31" x14ac:dyDescent="0.3">
      <c r="N2707"/>
      <c r="O2707"/>
      <c r="AD2707"/>
      <c r="AE2707"/>
    </row>
    <row r="2708" spans="14:31" x14ac:dyDescent="0.3">
      <c r="N2708"/>
      <c r="O2708"/>
      <c r="AD2708"/>
      <c r="AE2708"/>
    </row>
    <row r="2709" spans="14:31" x14ac:dyDescent="0.3">
      <c r="N2709"/>
      <c r="O2709"/>
      <c r="AD2709"/>
      <c r="AE2709"/>
    </row>
    <row r="2710" spans="14:31" x14ac:dyDescent="0.3">
      <c r="N2710"/>
      <c r="O2710"/>
      <c r="AD2710"/>
      <c r="AE2710"/>
    </row>
    <row r="2711" spans="14:31" x14ac:dyDescent="0.3">
      <c r="N2711"/>
      <c r="O2711"/>
      <c r="AD2711"/>
      <c r="AE2711"/>
    </row>
    <row r="2712" spans="14:31" x14ac:dyDescent="0.3">
      <c r="N2712"/>
      <c r="O2712"/>
      <c r="AD2712"/>
      <c r="AE2712"/>
    </row>
    <row r="2713" spans="14:31" x14ac:dyDescent="0.3">
      <c r="N2713"/>
      <c r="O2713"/>
      <c r="AD2713"/>
      <c r="AE2713"/>
    </row>
    <row r="2714" spans="14:31" x14ac:dyDescent="0.3">
      <c r="N2714"/>
      <c r="O2714"/>
      <c r="AD2714"/>
      <c r="AE2714"/>
    </row>
    <row r="2715" spans="14:31" x14ac:dyDescent="0.3">
      <c r="N2715"/>
      <c r="O2715"/>
      <c r="AD2715"/>
      <c r="AE2715"/>
    </row>
    <row r="2716" spans="14:31" x14ac:dyDescent="0.3">
      <c r="N2716"/>
      <c r="O2716"/>
      <c r="AD2716"/>
      <c r="AE2716"/>
    </row>
    <row r="2717" spans="14:31" x14ac:dyDescent="0.3">
      <c r="N2717"/>
      <c r="O2717"/>
      <c r="AD2717"/>
      <c r="AE2717"/>
    </row>
    <row r="2718" spans="14:31" x14ac:dyDescent="0.3">
      <c r="N2718"/>
      <c r="O2718"/>
      <c r="AD2718"/>
      <c r="AE2718"/>
    </row>
    <row r="2719" spans="14:31" x14ac:dyDescent="0.3">
      <c r="N2719"/>
      <c r="O2719"/>
      <c r="AD2719"/>
      <c r="AE2719"/>
    </row>
    <row r="2720" spans="14:31" x14ac:dyDescent="0.3">
      <c r="N2720"/>
      <c r="O2720"/>
      <c r="AD2720"/>
      <c r="AE2720"/>
    </row>
    <row r="2721" spans="14:31" x14ac:dyDescent="0.3">
      <c r="N2721"/>
      <c r="O2721"/>
      <c r="AD2721"/>
      <c r="AE2721"/>
    </row>
    <row r="2722" spans="14:31" x14ac:dyDescent="0.3">
      <c r="N2722"/>
      <c r="O2722"/>
      <c r="AD2722"/>
      <c r="AE2722"/>
    </row>
    <row r="2723" spans="14:31" x14ac:dyDescent="0.3">
      <c r="N2723"/>
      <c r="O2723"/>
      <c r="AD2723"/>
      <c r="AE2723"/>
    </row>
    <row r="2724" spans="14:31" x14ac:dyDescent="0.3">
      <c r="N2724"/>
      <c r="O2724"/>
      <c r="AD2724"/>
      <c r="AE2724"/>
    </row>
    <row r="2725" spans="14:31" x14ac:dyDescent="0.3">
      <c r="N2725"/>
      <c r="O2725"/>
      <c r="AD2725"/>
      <c r="AE2725"/>
    </row>
    <row r="2726" spans="14:31" x14ac:dyDescent="0.3">
      <c r="N2726"/>
      <c r="O2726"/>
      <c r="AD2726"/>
      <c r="AE2726"/>
    </row>
    <row r="2727" spans="14:31" x14ac:dyDescent="0.3">
      <c r="N2727"/>
      <c r="O2727"/>
      <c r="AD2727"/>
      <c r="AE2727"/>
    </row>
    <row r="2728" spans="14:31" x14ac:dyDescent="0.3">
      <c r="N2728"/>
      <c r="O2728"/>
      <c r="AD2728"/>
      <c r="AE2728"/>
    </row>
    <row r="2729" spans="14:31" x14ac:dyDescent="0.3">
      <c r="N2729"/>
      <c r="O2729"/>
      <c r="AD2729"/>
      <c r="AE2729"/>
    </row>
    <row r="2730" spans="14:31" x14ac:dyDescent="0.3">
      <c r="N2730"/>
      <c r="O2730"/>
      <c r="AD2730"/>
      <c r="AE2730"/>
    </row>
    <row r="2731" spans="14:31" x14ac:dyDescent="0.3">
      <c r="N2731"/>
      <c r="O2731"/>
      <c r="AD2731"/>
      <c r="AE2731"/>
    </row>
    <row r="2732" spans="14:31" x14ac:dyDescent="0.3">
      <c r="N2732"/>
      <c r="O2732"/>
      <c r="AD2732"/>
      <c r="AE2732"/>
    </row>
    <row r="2733" spans="14:31" x14ac:dyDescent="0.3">
      <c r="N2733"/>
      <c r="O2733"/>
      <c r="AD2733"/>
      <c r="AE2733"/>
    </row>
    <row r="2734" spans="14:31" x14ac:dyDescent="0.3">
      <c r="N2734"/>
      <c r="O2734"/>
      <c r="AD2734"/>
      <c r="AE2734"/>
    </row>
    <row r="2735" spans="14:31" x14ac:dyDescent="0.3">
      <c r="N2735"/>
      <c r="O2735"/>
      <c r="AD2735"/>
      <c r="AE2735"/>
    </row>
    <row r="2736" spans="14:31" x14ac:dyDescent="0.3">
      <c r="N2736"/>
      <c r="O2736"/>
      <c r="AD2736"/>
      <c r="AE2736"/>
    </row>
    <row r="2737" spans="14:31" x14ac:dyDescent="0.3">
      <c r="N2737"/>
      <c r="O2737"/>
      <c r="AD2737"/>
      <c r="AE2737"/>
    </row>
    <row r="2738" spans="14:31" x14ac:dyDescent="0.3">
      <c r="N2738"/>
      <c r="O2738"/>
      <c r="AD2738"/>
      <c r="AE2738"/>
    </row>
    <row r="2739" spans="14:31" x14ac:dyDescent="0.3">
      <c r="N2739"/>
      <c r="O2739"/>
      <c r="AD2739"/>
      <c r="AE2739"/>
    </row>
    <row r="2740" spans="14:31" x14ac:dyDescent="0.3">
      <c r="N2740"/>
      <c r="O2740"/>
      <c r="AD2740"/>
      <c r="AE2740"/>
    </row>
    <row r="2741" spans="14:31" x14ac:dyDescent="0.3">
      <c r="N2741"/>
      <c r="O2741"/>
      <c r="AD2741"/>
      <c r="AE2741"/>
    </row>
    <row r="2742" spans="14:31" x14ac:dyDescent="0.3">
      <c r="N2742"/>
      <c r="O2742"/>
      <c r="AD2742"/>
      <c r="AE2742"/>
    </row>
    <row r="2743" spans="14:31" x14ac:dyDescent="0.3">
      <c r="N2743"/>
      <c r="O2743"/>
      <c r="AD2743"/>
      <c r="AE2743"/>
    </row>
    <row r="2744" spans="14:31" x14ac:dyDescent="0.3">
      <c r="N2744"/>
      <c r="O2744"/>
      <c r="AD2744"/>
      <c r="AE2744"/>
    </row>
    <row r="2745" spans="14:31" x14ac:dyDescent="0.3">
      <c r="N2745"/>
      <c r="O2745"/>
      <c r="AD2745"/>
      <c r="AE2745"/>
    </row>
    <row r="2746" spans="14:31" x14ac:dyDescent="0.3">
      <c r="N2746"/>
      <c r="O2746"/>
      <c r="AD2746"/>
      <c r="AE2746"/>
    </row>
    <row r="2747" spans="14:31" x14ac:dyDescent="0.3">
      <c r="N2747"/>
      <c r="O2747"/>
      <c r="AD2747"/>
      <c r="AE2747"/>
    </row>
    <row r="2748" spans="14:31" x14ac:dyDescent="0.3">
      <c r="N2748"/>
      <c r="O2748"/>
      <c r="AD2748"/>
      <c r="AE2748"/>
    </row>
    <row r="2749" spans="14:31" x14ac:dyDescent="0.3">
      <c r="N2749"/>
      <c r="O2749"/>
      <c r="AD2749"/>
      <c r="AE2749"/>
    </row>
    <row r="2750" spans="14:31" x14ac:dyDescent="0.3">
      <c r="N2750"/>
      <c r="O2750"/>
      <c r="AD2750"/>
      <c r="AE2750"/>
    </row>
    <row r="2751" spans="14:31" x14ac:dyDescent="0.3">
      <c r="N2751"/>
      <c r="O2751"/>
      <c r="AD2751"/>
      <c r="AE2751"/>
    </row>
    <row r="2752" spans="14:31" x14ac:dyDescent="0.3">
      <c r="N2752"/>
      <c r="O2752"/>
      <c r="AD2752"/>
      <c r="AE2752"/>
    </row>
    <row r="2753" spans="14:31" x14ac:dyDescent="0.3">
      <c r="N2753"/>
      <c r="O2753"/>
      <c r="AD2753"/>
      <c r="AE2753"/>
    </row>
    <row r="2754" spans="14:31" x14ac:dyDescent="0.3">
      <c r="N2754"/>
      <c r="O2754"/>
      <c r="AD2754"/>
      <c r="AE2754"/>
    </row>
    <row r="2755" spans="14:31" x14ac:dyDescent="0.3">
      <c r="N2755"/>
      <c r="O2755"/>
      <c r="AD2755"/>
      <c r="AE2755"/>
    </row>
    <row r="2756" spans="14:31" x14ac:dyDescent="0.3">
      <c r="N2756"/>
      <c r="O2756"/>
      <c r="AD2756"/>
      <c r="AE2756"/>
    </row>
    <row r="2757" spans="14:31" x14ac:dyDescent="0.3">
      <c r="N2757"/>
      <c r="O2757"/>
      <c r="AD2757"/>
      <c r="AE2757"/>
    </row>
    <row r="2758" spans="14:31" x14ac:dyDescent="0.3">
      <c r="N2758"/>
      <c r="O2758"/>
      <c r="AD2758"/>
      <c r="AE2758"/>
    </row>
    <row r="2759" spans="14:31" x14ac:dyDescent="0.3">
      <c r="N2759"/>
      <c r="O2759"/>
      <c r="AD2759"/>
      <c r="AE2759"/>
    </row>
    <row r="2760" spans="14:31" x14ac:dyDescent="0.3">
      <c r="N2760"/>
      <c r="O2760"/>
      <c r="AD2760"/>
      <c r="AE2760"/>
    </row>
    <row r="2761" spans="14:31" x14ac:dyDescent="0.3">
      <c r="N2761"/>
      <c r="O2761"/>
      <c r="AD2761"/>
      <c r="AE2761"/>
    </row>
    <row r="2762" spans="14:31" x14ac:dyDescent="0.3">
      <c r="N2762"/>
      <c r="O2762"/>
      <c r="AD2762"/>
      <c r="AE2762"/>
    </row>
    <row r="2763" spans="14:31" x14ac:dyDescent="0.3">
      <c r="N2763"/>
      <c r="O2763"/>
      <c r="AD2763"/>
      <c r="AE2763"/>
    </row>
    <row r="2764" spans="14:31" x14ac:dyDescent="0.3">
      <c r="N2764"/>
      <c r="O2764"/>
      <c r="AD2764"/>
      <c r="AE2764"/>
    </row>
    <row r="2765" spans="14:31" x14ac:dyDescent="0.3">
      <c r="N2765"/>
      <c r="O2765"/>
      <c r="AD2765"/>
      <c r="AE2765"/>
    </row>
    <row r="2766" spans="14:31" x14ac:dyDescent="0.3">
      <c r="N2766"/>
      <c r="O2766"/>
      <c r="AD2766"/>
      <c r="AE2766"/>
    </row>
    <row r="2767" spans="14:31" x14ac:dyDescent="0.3">
      <c r="N2767"/>
      <c r="O2767"/>
      <c r="AD2767"/>
      <c r="AE2767"/>
    </row>
    <row r="2768" spans="14:31" x14ac:dyDescent="0.3">
      <c r="N2768"/>
      <c r="O2768"/>
      <c r="AD2768"/>
      <c r="AE2768"/>
    </row>
    <row r="2769" spans="14:31" x14ac:dyDescent="0.3">
      <c r="N2769"/>
      <c r="O2769"/>
      <c r="AD2769"/>
      <c r="AE2769"/>
    </row>
    <row r="2770" spans="14:31" x14ac:dyDescent="0.3">
      <c r="N2770"/>
      <c r="O2770"/>
      <c r="AD2770"/>
      <c r="AE2770"/>
    </row>
    <row r="2771" spans="14:31" x14ac:dyDescent="0.3">
      <c r="N2771"/>
      <c r="O2771"/>
      <c r="AD2771"/>
      <c r="AE2771"/>
    </row>
    <row r="2772" spans="14:31" x14ac:dyDescent="0.3">
      <c r="N2772"/>
      <c r="O2772"/>
      <c r="AD2772"/>
      <c r="AE2772"/>
    </row>
    <row r="2773" spans="14:31" x14ac:dyDescent="0.3">
      <c r="N2773"/>
      <c r="O2773"/>
      <c r="AD2773"/>
      <c r="AE2773"/>
    </row>
    <row r="2774" spans="14:31" x14ac:dyDescent="0.3">
      <c r="N2774"/>
      <c r="O2774"/>
      <c r="AD2774"/>
      <c r="AE2774"/>
    </row>
    <row r="2775" spans="14:31" x14ac:dyDescent="0.3">
      <c r="N2775"/>
      <c r="O2775"/>
      <c r="AD2775"/>
      <c r="AE2775"/>
    </row>
    <row r="2776" spans="14:31" x14ac:dyDescent="0.3">
      <c r="N2776"/>
      <c r="O2776"/>
      <c r="AD2776"/>
      <c r="AE2776"/>
    </row>
    <row r="2777" spans="14:31" x14ac:dyDescent="0.3">
      <c r="N2777"/>
      <c r="O2777"/>
      <c r="AD2777"/>
      <c r="AE2777"/>
    </row>
    <row r="2778" spans="14:31" x14ac:dyDescent="0.3">
      <c r="N2778"/>
      <c r="O2778"/>
      <c r="AD2778"/>
      <c r="AE2778"/>
    </row>
    <row r="2779" spans="14:31" x14ac:dyDescent="0.3">
      <c r="N2779"/>
      <c r="O2779"/>
      <c r="AD2779"/>
      <c r="AE2779"/>
    </row>
    <row r="2780" spans="14:31" x14ac:dyDescent="0.3">
      <c r="N2780"/>
      <c r="O2780"/>
      <c r="AD2780"/>
      <c r="AE2780"/>
    </row>
    <row r="2781" spans="14:31" x14ac:dyDescent="0.3">
      <c r="N2781"/>
      <c r="O2781"/>
      <c r="AD2781"/>
      <c r="AE2781"/>
    </row>
    <row r="2782" spans="14:31" x14ac:dyDescent="0.3">
      <c r="N2782"/>
      <c r="O2782"/>
      <c r="AD2782"/>
      <c r="AE2782"/>
    </row>
    <row r="2783" spans="14:31" x14ac:dyDescent="0.3">
      <c r="N2783"/>
      <c r="O2783"/>
      <c r="AD2783"/>
      <c r="AE2783"/>
    </row>
    <row r="2784" spans="14:31" x14ac:dyDescent="0.3">
      <c r="N2784"/>
      <c r="O2784"/>
      <c r="AD2784"/>
      <c r="AE2784"/>
    </row>
    <row r="2785" spans="14:31" x14ac:dyDescent="0.3">
      <c r="N2785"/>
      <c r="O2785"/>
      <c r="AD2785"/>
      <c r="AE2785"/>
    </row>
    <row r="2786" spans="14:31" x14ac:dyDescent="0.3">
      <c r="N2786"/>
      <c r="O2786"/>
      <c r="AD2786"/>
      <c r="AE2786"/>
    </row>
    <row r="2787" spans="14:31" x14ac:dyDescent="0.3">
      <c r="N2787"/>
      <c r="O2787"/>
      <c r="AD2787"/>
      <c r="AE2787"/>
    </row>
    <row r="2788" spans="14:31" x14ac:dyDescent="0.3">
      <c r="N2788"/>
      <c r="O2788"/>
      <c r="AD2788"/>
      <c r="AE2788"/>
    </row>
    <row r="2789" spans="14:31" x14ac:dyDescent="0.3">
      <c r="N2789"/>
      <c r="O2789"/>
      <c r="AD2789"/>
      <c r="AE2789"/>
    </row>
    <row r="2790" spans="14:31" x14ac:dyDescent="0.3">
      <c r="N2790"/>
      <c r="O2790"/>
      <c r="AD2790"/>
      <c r="AE2790"/>
    </row>
    <row r="2791" spans="14:31" x14ac:dyDescent="0.3">
      <c r="N2791"/>
      <c r="O2791"/>
      <c r="AD2791"/>
      <c r="AE2791"/>
    </row>
    <row r="2792" spans="14:31" x14ac:dyDescent="0.3">
      <c r="N2792"/>
      <c r="O2792"/>
      <c r="AD2792"/>
      <c r="AE2792"/>
    </row>
    <row r="2793" spans="14:31" x14ac:dyDescent="0.3">
      <c r="N2793"/>
      <c r="O2793"/>
      <c r="AD2793"/>
      <c r="AE2793"/>
    </row>
    <row r="2794" spans="14:31" x14ac:dyDescent="0.3">
      <c r="N2794"/>
      <c r="O2794"/>
      <c r="AD2794"/>
      <c r="AE2794"/>
    </row>
    <row r="2795" spans="14:31" x14ac:dyDescent="0.3">
      <c r="N2795"/>
      <c r="O2795"/>
      <c r="AD2795"/>
      <c r="AE2795"/>
    </row>
    <row r="2796" spans="14:31" x14ac:dyDescent="0.3">
      <c r="N2796"/>
      <c r="O2796"/>
      <c r="AD2796"/>
      <c r="AE2796"/>
    </row>
    <row r="2797" spans="14:31" x14ac:dyDescent="0.3">
      <c r="N2797"/>
      <c r="O2797"/>
      <c r="AD2797"/>
      <c r="AE2797"/>
    </row>
    <row r="2798" spans="14:31" x14ac:dyDescent="0.3">
      <c r="N2798"/>
      <c r="O2798"/>
      <c r="AD2798"/>
      <c r="AE2798"/>
    </row>
    <row r="2799" spans="14:31" x14ac:dyDescent="0.3">
      <c r="N2799"/>
      <c r="O2799"/>
      <c r="AD2799"/>
      <c r="AE2799"/>
    </row>
    <row r="2800" spans="14:31" x14ac:dyDescent="0.3">
      <c r="N2800"/>
      <c r="O2800"/>
      <c r="AD2800"/>
      <c r="AE2800"/>
    </row>
    <row r="2801" spans="14:31" x14ac:dyDescent="0.3">
      <c r="N2801"/>
      <c r="O2801"/>
      <c r="AD2801"/>
      <c r="AE2801"/>
    </row>
    <row r="2802" spans="14:31" x14ac:dyDescent="0.3">
      <c r="N2802"/>
      <c r="O2802"/>
      <c r="AD2802"/>
      <c r="AE2802"/>
    </row>
    <row r="2803" spans="14:31" x14ac:dyDescent="0.3">
      <c r="N2803"/>
      <c r="O2803"/>
      <c r="AD2803"/>
      <c r="AE2803"/>
    </row>
    <row r="2804" spans="14:31" x14ac:dyDescent="0.3">
      <c r="N2804"/>
      <c r="O2804"/>
      <c r="AD2804"/>
      <c r="AE2804"/>
    </row>
    <row r="2805" spans="14:31" x14ac:dyDescent="0.3">
      <c r="N2805"/>
      <c r="O2805"/>
      <c r="AD2805"/>
      <c r="AE2805"/>
    </row>
    <row r="2806" spans="14:31" x14ac:dyDescent="0.3">
      <c r="N2806"/>
      <c r="O2806"/>
      <c r="AD2806"/>
      <c r="AE2806"/>
    </row>
    <row r="2807" spans="14:31" x14ac:dyDescent="0.3">
      <c r="N2807"/>
      <c r="O2807"/>
      <c r="AD2807"/>
      <c r="AE2807"/>
    </row>
    <row r="2808" spans="14:31" x14ac:dyDescent="0.3">
      <c r="N2808"/>
      <c r="O2808"/>
      <c r="AD2808"/>
      <c r="AE2808"/>
    </row>
    <row r="2809" spans="14:31" x14ac:dyDescent="0.3">
      <c r="N2809"/>
      <c r="O2809"/>
      <c r="AD2809"/>
      <c r="AE2809"/>
    </row>
    <row r="2810" spans="14:31" x14ac:dyDescent="0.3">
      <c r="N2810"/>
      <c r="O2810"/>
      <c r="AD2810"/>
      <c r="AE2810"/>
    </row>
    <row r="2811" spans="14:31" x14ac:dyDescent="0.3">
      <c r="N2811"/>
      <c r="O2811"/>
      <c r="AD2811"/>
      <c r="AE2811"/>
    </row>
    <row r="2812" spans="14:31" x14ac:dyDescent="0.3">
      <c r="N2812"/>
      <c r="O2812"/>
      <c r="AD2812"/>
      <c r="AE2812"/>
    </row>
    <row r="2813" spans="14:31" x14ac:dyDescent="0.3">
      <c r="N2813"/>
      <c r="O2813"/>
      <c r="AD2813"/>
      <c r="AE2813"/>
    </row>
    <row r="2814" spans="14:31" x14ac:dyDescent="0.3">
      <c r="N2814"/>
      <c r="O2814"/>
      <c r="AD2814"/>
      <c r="AE2814"/>
    </row>
    <row r="2815" spans="14:31" x14ac:dyDescent="0.3">
      <c r="N2815"/>
      <c r="O2815"/>
      <c r="AD2815"/>
      <c r="AE2815"/>
    </row>
    <row r="2816" spans="14:31" x14ac:dyDescent="0.3">
      <c r="N2816"/>
      <c r="O2816"/>
      <c r="AD2816"/>
      <c r="AE2816"/>
    </row>
    <row r="2817" spans="14:31" x14ac:dyDescent="0.3">
      <c r="N2817"/>
      <c r="O2817"/>
      <c r="AD2817"/>
      <c r="AE2817"/>
    </row>
    <row r="2818" spans="14:31" x14ac:dyDescent="0.3">
      <c r="N2818"/>
      <c r="O2818"/>
      <c r="AD2818"/>
      <c r="AE2818"/>
    </row>
    <row r="2819" spans="14:31" x14ac:dyDescent="0.3">
      <c r="N2819"/>
      <c r="O2819"/>
      <c r="AD2819"/>
      <c r="AE2819"/>
    </row>
    <row r="2820" spans="14:31" x14ac:dyDescent="0.3">
      <c r="N2820"/>
      <c r="O2820"/>
      <c r="AD2820"/>
      <c r="AE2820"/>
    </row>
    <row r="2821" spans="14:31" x14ac:dyDescent="0.3">
      <c r="N2821"/>
      <c r="O2821"/>
      <c r="AD2821"/>
      <c r="AE2821"/>
    </row>
    <row r="2822" spans="14:31" x14ac:dyDescent="0.3">
      <c r="N2822"/>
      <c r="O2822"/>
      <c r="AD2822"/>
      <c r="AE2822"/>
    </row>
    <row r="2823" spans="14:31" x14ac:dyDescent="0.3">
      <c r="N2823"/>
      <c r="O2823"/>
      <c r="AD2823"/>
      <c r="AE2823"/>
    </row>
    <row r="2824" spans="14:31" x14ac:dyDescent="0.3">
      <c r="N2824"/>
      <c r="O2824"/>
      <c r="AD2824"/>
      <c r="AE2824"/>
    </row>
    <row r="2825" spans="14:31" x14ac:dyDescent="0.3">
      <c r="N2825"/>
      <c r="O2825"/>
      <c r="AD2825"/>
      <c r="AE2825"/>
    </row>
    <row r="2826" spans="14:31" x14ac:dyDescent="0.3">
      <c r="N2826"/>
      <c r="O2826"/>
      <c r="AD2826"/>
      <c r="AE2826"/>
    </row>
    <row r="2827" spans="14:31" x14ac:dyDescent="0.3">
      <c r="N2827"/>
      <c r="O2827"/>
      <c r="AD2827"/>
      <c r="AE2827"/>
    </row>
    <row r="2828" spans="14:31" x14ac:dyDescent="0.3">
      <c r="N2828"/>
      <c r="O2828"/>
      <c r="AD2828"/>
      <c r="AE2828"/>
    </row>
    <row r="2829" spans="14:31" x14ac:dyDescent="0.3">
      <c r="N2829"/>
      <c r="O2829"/>
      <c r="AD2829"/>
      <c r="AE2829"/>
    </row>
    <row r="2830" spans="14:31" x14ac:dyDescent="0.3">
      <c r="N2830"/>
      <c r="O2830"/>
      <c r="AD2830"/>
      <c r="AE2830"/>
    </row>
    <row r="2831" spans="14:31" x14ac:dyDescent="0.3">
      <c r="N2831"/>
      <c r="O2831"/>
      <c r="AD2831"/>
      <c r="AE2831"/>
    </row>
    <row r="2832" spans="14:31" x14ac:dyDescent="0.3">
      <c r="N2832"/>
      <c r="O2832"/>
      <c r="AD2832"/>
      <c r="AE2832"/>
    </row>
    <row r="2833" spans="14:31" x14ac:dyDescent="0.3">
      <c r="N2833"/>
      <c r="O2833"/>
      <c r="AD2833"/>
      <c r="AE2833"/>
    </row>
    <row r="2834" spans="14:31" x14ac:dyDescent="0.3">
      <c r="N2834"/>
      <c r="O2834"/>
      <c r="AD2834"/>
      <c r="AE2834"/>
    </row>
    <row r="2835" spans="14:31" x14ac:dyDescent="0.3">
      <c r="N2835"/>
      <c r="O2835"/>
      <c r="AD2835"/>
      <c r="AE2835"/>
    </row>
    <row r="2836" spans="14:31" x14ac:dyDescent="0.3">
      <c r="N2836"/>
      <c r="O2836"/>
      <c r="AD2836"/>
      <c r="AE2836"/>
    </row>
    <row r="2837" spans="14:31" x14ac:dyDescent="0.3">
      <c r="N2837"/>
      <c r="O2837"/>
      <c r="AD2837"/>
      <c r="AE2837"/>
    </row>
    <row r="2838" spans="14:31" x14ac:dyDescent="0.3">
      <c r="N2838"/>
      <c r="O2838"/>
      <c r="AD2838"/>
      <c r="AE2838"/>
    </row>
    <row r="2839" spans="14:31" x14ac:dyDescent="0.3">
      <c r="N2839"/>
      <c r="O2839"/>
      <c r="AD2839"/>
      <c r="AE2839"/>
    </row>
    <row r="2840" spans="14:31" x14ac:dyDescent="0.3">
      <c r="N2840"/>
      <c r="O2840"/>
      <c r="AD2840"/>
      <c r="AE2840"/>
    </row>
    <row r="2841" spans="14:31" x14ac:dyDescent="0.3">
      <c r="N2841"/>
      <c r="O2841"/>
      <c r="AD2841"/>
      <c r="AE2841"/>
    </row>
    <row r="2842" spans="14:31" x14ac:dyDescent="0.3">
      <c r="N2842"/>
      <c r="O2842"/>
      <c r="AD2842"/>
      <c r="AE2842"/>
    </row>
    <row r="2843" spans="14:31" x14ac:dyDescent="0.3">
      <c r="N2843"/>
      <c r="O2843"/>
      <c r="AD2843"/>
      <c r="AE2843"/>
    </row>
    <row r="2844" spans="14:31" x14ac:dyDescent="0.3">
      <c r="N2844"/>
      <c r="O2844"/>
      <c r="AD2844"/>
      <c r="AE2844"/>
    </row>
    <row r="2845" spans="14:31" x14ac:dyDescent="0.3">
      <c r="N2845"/>
      <c r="O2845"/>
      <c r="AD2845"/>
      <c r="AE2845"/>
    </row>
    <row r="2846" spans="14:31" x14ac:dyDescent="0.3">
      <c r="N2846"/>
      <c r="O2846"/>
      <c r="AD2846"/>
      <c r="AE2846"/>
    </row>
    <row r="2847" spans="14:31" x14ac:dyDescent="0.3">
      <c r="N2847"/>
      <c r="O2847"/>
      <c r="AD2847"/>
      <c r="AE2847"/>
    </row>
    <row r="2848" spans="14:31" x14ac:dyDescent="0.3">
      <c r="N2848"/>
      <c r="O2848"/>
      <c r="AD2848"/>
      <c r="AE2848"/>
    </row>
    <row r="2849" spans="14:31" x14ac:dyDescent="0.3">
      <c r="N2849"/>
      <c r="O2849"/>
      <c r="AD2849"/>
      <c r="AE2849"/>
    </row>
    <row r="2850" spans="14:31" x14ac:dyDescent="0.3">
      <c r="N2850"/>
      <c r="O2850"/>
      <c r="AD2850"/>
      <c r="AE2850"/>
    </row>
    <row r="2851" spans="14:31" x14ac:dyDescent="0.3">
      <c r="N2851"/>
      <c r="O2851"/>
      <c r="AD2851"/>
      <c r="AE2851"/>
    </row>
    <row r="2852" spans="14:31" x14ac:dyDescent="0.3">
      <c r="N2852"/>
      <c r="O2852"/>
      <c r="AD2852"/>
      <c r="AE2852"/>
    </row>
    <row r="2853" spans="14:31" x14ac:dyDescent="0.3">
      <c r="N2853"/>
      <c r="O2853"/>
      <c r="AD2853"/>
      <c r="AE2853"/>
    </row>
    <row r="2854" spans="14:31" x14ac:dyDescent="0.3">
      <c r="N2854"/>
      <c r="O2854"/>
      <c r="AD2854"/>
      <c r="AE2854"/>
    </row>
    <row r="2855" spans="14:31" x14ac:dyDescent="0.3">
      <c r="N2855"/>
      <c r="O2855"/>
      <c r="AD2855"/>
      <c r="AE2855"/>
    </row>
    <row r="2856" spans="14:31" x14ac:dyDescent="0.3">
      <c r="N2856"/>
      <c r="O2856"/>
      <c r="AD2856"/>
      <c r="AE2856"/>
    </row>
    <row r="2857" spans="14:31" x14ac:dyDescent="0.3">
      <c r="N2857"/>
      <c r="O2857"/>
      <c r="AD2857"/>
      <c r="AE2857"/>
    </row>
    <row r="2858" spans="14:31" x14ac:dyDescent="0.3">
      <c r="N2858"/>
      <c r="O2858"/>
      <c r="AD2858"/>
      <c r="AE2858"/>
    </row>
    <row r="2859" spans="14:31" x14ac:dyDescent="0.3">
      <c r="N2859"/>
      <c r="O2859"/>
      <c r="AD2859"/>
      <c r="AE2859"/>
    </row>
    <row r="2860" spans="14:31" x14ac:dyDescent="0.3">
      <c r="N2860"/>
      <c r="O2860"/>
      <c r="AD2860"/>
      <c r="AE2860"/>
    </row>
    <row r="2861" spans="14:31" x14ac:dyDescent="0.3">
      <c r="N2861"/>
      <c r="O2861"/>
      <c r="AD2861"/>
      <c r="AE2861"/>
    </row>
    <row r="2862" spans="14:31" x14ac:dyDescent="0.3">
      <c r="N2862"/>
      <c r="O2862"/>
      <c r="AD2862"/>
      <c r="AE2862"/>
    </row>
    <row r="2863" spans="14:31" x14ac:dyDescent="0.3">
      <c r="N2863"/>
      <c r="O2863"/>
      <c r="AD2863"/>
      <c r="AE2863"/>
    </row>
    <row r="2864" spans="14:31" x14ac:dyDescent="0.3">
      <c r="N2864"/>
      <c r="O2864"/>
      <c r="AD2864"/>
      <c r="AE2864"/>
    </row>
    <row r="2865" spans="14:31" x14ac:dyDescent="0.3">
      <c r="N2865"/>
      <c r="O2865"/>
      <c r="AD2865"/>
      <c r="AE2865"/>
    </row>
    <row r="2866" spans="14:31" x14ac:dyDescent="0.3">
      <c r="N2866"/>
      <c r="O2866"/>
      <c r="AD2866"/>
      <c r="AE2866"/>
    </row>
    <row r="2867" spans="14:31" x14ac:dyDescent="0.3">
      <c r="N2867"/>
      <c r="O2867"/>
      <c r="AD2867"/>
      <c r="AE2867"/>
    </row>
    <row r="2868" spans="14:31" x14ac:dyDescent="0.3">
      <c r="N2868"/>
      <c r="O2868"/>
      <c r="AD2868"/>
      <c r="AE2868"/>
    </row>
    <row r="2869" spans="14:31" x14ac:dyDescent="0.3">
      <c r="N2869"/>
      <c r="O2869"/>
      <c r="AD2869"/>
      <c r="AE2869"/>
    </row>
    <row r="2870" spans="14:31" x14ac:dyDescent="0.3">
      <c r="N2870"/>
      <c r="O2870"/>
      <c r="AD2870"/>
      <c r="AE2870"/>
    </row>
    <row r="2871" spans="14:31" x14ac:dyDescent="0.3">
      <c r="N2871"/>
      <c r="O2871"/>
      <c r="AD2871"/>
      <c r="AE2871"/>
    </row>
    <row r="2872" spans="14:31" x14ac:dyDescent="0.3">
      <c r="N2872"/>
      <c r="O2872"/>
      <c r="AD2872"/>
      <c r="AE2872"/>
    </row>
    <row r="2873" spans="14:31" x14ac:dyDescent="0.3">
      <c r="N2873"/>
      <c r="O2873"/>
      <c r="AD2873"/>
      <c r="AE2873"/>
    </row>
    <row r="2874" spans="14:31" x14ac:dyDescent="0.3">
      <c r="N2874"/>
      <c r="O2874"/>
      <c r="AD2874"/>
      <c r="AE2874"/>
    </row>
    <row r="2875" spans="14:31" x14ac:dyDescent="0.3">
      <c r="N2875"/>
      <c r="O2875"/>
      <c r="AD2875"/>
      <c r="AE2875"/>
    </row>
    <row r="2876" spans="14:31" x14ac:dyDescent="0.3">
      <c r="N2876"/>
      <c r="O2876"/>
      <c r="AD2876"/>
      <c r="AE2876"/>
    </row>
    <row r="2877" spans="14:31" x14ac:dyDescent="0.3">
      <c r="N2877"/>
      <c r="O2877"/>
      <c r="AD2877"/>
      <c r="AE2877"/>
    </row>
    <row r="2878" spans="14:31" x14ac:dyDescent="0.3">
      <c r="N2878"/>
      <c r="O2878"/>
      <c r="AD2878"/>
      <c r="AE2878"/>
    </row>
    <row r="2879" spans="14:31" x14ac:dyDescent="0.3">
      <c r="N2879"/>
      <c r="O2879"/>
      <c r="AD2879"/>
      <c r="AE2879"/>
    </row>
    <row r="2880" spans="14:31" x14ac:dyDescent="0.3">
      <c r="N2880"/>
      <c r="O2880"/>
      <c r="AD2880"/>
      <c r="AE2880"/>
    </row>
    <row r="2881" spans="14:31" x14ac:dyDescent="0.3">
      <c r="N2881"/>
      <c r="O2881"/>
      <c r="AD2881"/>
      <c r="AE2881"/>
    </row>
    <row r="2882" spans="14:31" x14ac:dyDescent="0.3">
      <c r="N2882"/>
      <c r="O2882"/>
      <c r="AD2882"/>
      <c r="AE2882"/>
    </row>
    <row r="2883" spans="14:31" x14ac:dyDescent="0.3">
      <c r="N2883"/>
      <c r="O2883"/>
      <c r="AD2883"/>
      <c r="AE2883"/>
    </row>
    <row r="2884" spans="14:31" x14ac:dyDescent="0.3">
      <c r="N2884"/>
      <c r="O2884"/>
      <c r="AD2884"/>
      <c r="AE2884"/>
    </row>
    <row r="2885" spans="14:31" x14ac:dyDescent="0.3">
      <c r="N2885"/>
      <c r="O2885"/>
      <c r="AD2885"/>
      <c r="AE2885"/>
    </row>
    <row r="2886" spans="14:31" x14ac:dyDescent="0.3">
      <c r="N2886"/>
      <c r="O2886"/>
      <c r="AD2886"/>
      <c r="AE2886"/>
    </row>
    <row r="2887" spans="14:31" x14ac:dyDescent="0.3">
      <c r="N2887"/>
      <c r="O2887"/>
      <c r="AD2887"/>
      <c r="AE2887"/>
    </row>
    <row r="2888" spans="14:31" x14ac:dyDescent="0.3">
      <c r="N2888"/>
      <c r="O2888"/>
      <c r="AD2888"/>
      <c r="AE2888"/>
    </row>
    <row r="2889" spans="14:31" x14ac:dyDescent="0.3">
      <c r="N2889"/>
      <c r="O2889"/>
      <c r="AD2889"/>
      <c r="AE2889"/>
    </row>
    <row r="2890" spans="14:31" x14ac:dyDescent="0.3">
      <c r="N2890"/>
      <c r="O2890"/>
      <c r="AD2890"/>
      <c r="AE2890"/>
    </row>
    <row r="2891" spans="14:31" x14ac:dyDescent="0.3">
      <c r="N2891"/>
      <c r="O2891"/>
      <c r="AD2891"/>
      <c r="AE2891"/>
    </row>
    <row r="2892" spans="14:31" x14ac:dyDescent="0.3">
      <c r="N2892"/>
      <c r="O2892"/>
      <c r="AD2892"/>
      <c r="AE2892"/>
    </row>
    <row r="2893" spans="14:31" x14ac:dyDescent="0.3">
      <c r="N2893"/>
      <c r="O2893"/>
      <c r="AD2893"/>
      <c r="AE2893"/>
    </row>
    <row r="2894" spans="14:31" x14ac:dyDescent="0.3">
      <c r="N2894"/>
      <c r="O2894"/>
      <c r="AD2894"/>
      <c r="AE2894"/>
    </row>
    <row r="2895" spans="14:31" x14ac:dyDescent="0.3">
      <c r="N2895"/>
      <c r="O2895"/>
      <c r="AD2895"/>
      <c r="AE2895"/>
    </row>
    <row r="2896" spans="14:31" x14ac:dyDescent="0.3">
      <c r="N2896"/>
      <c r="O2896"/>
      <c r="AD2896"/>
      <c r="AE2896"/>
    </row>
    <row r="2897" spans="14:31" x14ac:dyDescent="0.3">
      <c r="N2897"/>
      <c r="O2897"/>
      <c r="AD2897"/>
      <c r="AE2897"/>
    </row>
    <row r="2898" spans="14:31" x14ac:dyDescent="0.3">
      <c r="N2898"/>
      <c r="O2898"/>
      <c r="AD2898"/>
      <c r="AE2898"/>
    </row>
    <row r="2899" spans="14:31" x14ac:dyDescent="0.3">
      <c r="N2899"/>
      <c r="O2899"/>
      <c r="AD2899"/>
      <c r="AE2899"/>
    </row>
    <row r="2900" spans="14:31" x14ac:dyDescent="0.3">
      <c r="N2900"/>
      <c r="O2900"/>
      <c r="AD2900"/>
      <c r="AE2900"/>
    </row>
    <row r="2901" spans="14:31" x14ac:dyDescent="0.3">
      <c r="N2901"/>
      <c r="O2901"/>
      <c r="AD2901"/>
      <c r="AE2901"/>
    </row>
    <row r="2902" spans="14:31" x14ac:dyDescent="0.3">
      <c r="N2902"/>
      <c r="O2902"/>
      <c r="AD2902"/>
      <c r="AE2902"/>
    </row>
    <row r="2903" spans="14:31" x14ac:dyDescent="0.3">
      <c r="N2903"/>
      <c r="O2903"/>
      <c r="AD2903"/>
      <c r="AE2903"/>
    </row>
    <row r="2904" spans="14:31" x14ac:dyDescent="0.3">
      <c r="N2904"/>
      <c r="O2904"/>
      <c r="AD2904"/>
      <c r="AE2904"/>
    </row>
    <row r="2905" spans="14:31" x14ac:dyDescent="0.3">
      <c r="N2905"/>
      <c r="O2905"/>
      <c r="AD2905"/>
      <c r="AE2905"/>
    </row>
    <row r="2906" spans="14:31" x14ac:dyDescent="0.3">
      <c r="N2906"/>
      <c r="O2906"/>
      <c r="AD2906"/>
      <c r="AE2906"/>
    </row>
    <row r="2907" spans="14:31" x14ac:dyDescent="0.3">
      <c r="N2907"/>
      <c r="O2907"/>
      <c r="AD2907"/>
      <c r="AE2907"/>
    </row>
    <row r="2908" spans="14:31" x14ac:dyDescent="0.3">
      <c r="N2908"/>
      <c r="O2908"/>
      <c r="AD2908"/>
      <c r="AE2908"/>
    </row>
    <row r="2909" spans="14:31" x14ac:dyDescent="0.3">
      <c r="N2909"/>
      <c r="O2909"/>
      <c r="AD2909"/>
      <c r="AE2909"/>
    </row>
    <row r="2910" spans="14:31" x14ac:dyDescent="0.3">
      <c r="N2910"/>
      <c r="O2910"/>
      <c r="AD2910"/>
      <c r="AE2910"/>
    </row>
    <row r="2911" spans="14:31" x14ac:dyDescent="0.3">
      <c r="N2911"/>
      <c r="O2911"/>
      <c r="AD2911"/>
      <c r="AE2911"/>
    </row>
    <row r="2912" spans="14:31" x14ac:dyDescent="0.3">
      <c r="N2912"/>
      <c r="O2912"/>
      <c r="AD2912"/>
      <c r="AE2912"/>
    </row>
    <row r="2913" spans="14:31" x14ac:dyDescent="0.3">
      <c r="N2913"/>
      <c r="O2913"/>
      <c r="AD2913"/>
      <c r="AE2913"/>
    </row>
    <row r="2914" spans="14:31" x14ac:dyDescent="0.3">
      <c r="N2914"/>
      <c r="O2914"/>
      <c r="AD2914"/>
      <c r="AE2914"/>
    </row>
    <row r="2915" spans="14:31" x14ac:dyDescent="0.3">
      <c r="N2915"/>
      <c r="O2915"/>
      <c r="AD2915"/>
      <c r="AE2915"/>
    </row>
    <row r="2916" spans="14:31" x14ac:dyDescent="0.3">
      <c r="N2916"/>
      <c r="O2916"/>
      <c r="AD2916"/>
      <c r="AE2916"/>
    </row>
    <row r="2917" spans="14:31" x14ac:dyDescent="0.3">
      <c r="N2917"/>
      <c r="O2917"/>
      <c r="AD2917"/>
      <c r="AE2917"/>
    </row>
    <row r="2918" spans="14:31" x14ac:dyDescent="0.3">
      <c r="N2918"/>
      <c r="O2918"/>
      <c r="AD2918"/>
      <c r="AE2918"/>
    </row>
    <row r="2919" spans="14:31" x14ac:dyDescent="0.3">
      <c r="N2919"/>
      <c r="O2919"/>
      <c r="AD2919"/>
      <c r="AE2919"/>
    </row>
    <row r="2920" spans="14:31" x14ac:dyDescent="0.3">
      <c r="N2920"/>
      <c r="O2920"/>
      <c r="AD2920"/>
      <c r="AE2920"/>
    </row>
    <row r="2921" spans="14:31" x14ac:dyDescent="0.3">
      <c r="N2921"/>
      <c r="O2921"/>
      <c r="AD2921"/>
      <c r="AE2921"/>
    </row>
    <row r="2922" spans="14:31" x14ac:dyDescent="0.3">
      <c r="N2922"/>
      <c r="O2922"/>
      <c r="AD2922"/>
      <c r="AE2922"/>
    </row>
    <row r="2923" spans="14:31" x14ac:dyDescent="0.3">
      <c r="N2923"/>
      <c r="O2923"/>
      <c r="AD2923"/>
      <c r="AE2923"/>
    </row>
    <row r="2924" spans="14:31" x14ac:dyDescent="0.3">
      <c r="N2924"/>
      <c r="O2924"/>
      <c r="AD2924"/>
      <c r="AE2924"/>
    </row>
    <row r="2925" spans="14:31" x14ac:dyDescent="0.3">
      <c r="N2925"/>
      <c r="O2925"/>
      <c r="AD2925"/>
      <c r="AE2925"/>
    </row>
    <row r="2926" spans="14:31" x14ac:dyDescent="0.3">
      <c r="N2926"/>
      <c r="O2926"/>
      <c r="AD2926"/>
      <c r="AE2926"/>
    </row>
    <row r="2927" spans="14:31" x14ac:dyDescent="0.3">
      <c r="N2927"/>
      <c r="O2927"/>
      <c r="AD2927"/>
      <c r="AE2927"/>
    </row>
    <row r="2928" spans="14:31" x14ac:dyDescent="0.3">
      <c r="N2928"/>
      <c r="O2928"/>
      <c r="AD2928"/>
      <c r="AE2928"/>
    </row>
    <row r="2929" spans="14:31" x14ac:dyDescent="0.3">
      <c r="N2929"/>
      <c r="O2929"/>
      <c r="AD2929"/>
      <c r="AE2929"/>
    </row>
    <row r="2930" spans="14:31" x14ac:dyDescent="0.3">
      <c r="N2930"/>
      <c r="O2930"/>
      <c r="AD2930"/>
      <c r="AE2930"/>
    </row>
    <row r="2931" spans="14:31" x14ac:dyDescent="0.3">
      <c r="N2931"/>
      <c r="O2931"/>
      <c r="AD2931"/>
      <c r="AE2931"/>
    </row>
    <row r="2932" spans="14:31" x14ac:dyDescent="0.3">
      <c r="N2932"/>
      <c r="O2932"/>
      <c r="AD2932"/>
      <c r="AE2932"/>
    </row>
    <row r="2933" spans="14:31" x14ac:dyDescent="0.3">
      <c r="N2933"/>
      <c r="O2933"/>
      <c r="AD2933"/>
      <c r="AE2933"/>
    </row>
    <row r="2934" spans="14:31" x14ac:dyDescent="0.3">
      <c r="N2934"/>
      <c r="O2934"/>
      <c r="AD2934"/>
      <c r="AE2934"/>
    </row>
    <row r="2935" spans="14:31" x14ac:dyDescent="0.3">
      <c r="N2935"/>
      <c r="O2935"/>
      <c r="AD2935"/>
      <c r="AE2935"/>
    </row>
    <row r="2936" spans="14:31" x14ac:dyDescent="0.3">
      <c r="N2936"/>
      <c r="O2936"/>
      <c r="AD2936"/>
      <c r="AE2936"/>
    </row>
    <row r="2937" spans="14:31" x14ac:dyDescent="0.3">
      <c r="N2937"/>
      <c r="O2937"/>
      <c r="AD2937"/>
      <c r="AE2937"/>
    </row>
    <row r="2938" spans="14:31" x14ac:dyDescent="0.3">
      <c r="N2938"/>
      <c r="O2938"/>
      <c r="AD2938"/>
      <c r="AE2938"/>
    </row>
    <row r="2939" spans="14:31" x14ac:dyDescent="0.3">
      <c r="N2939"/>
      <c r="O2939"/>
      <c r="AD2939"/>
      <c r="AE2939"/>
    </row>
    <row r="2940" spans="14:31" x14ac:dyDescent="0.3">
      <c r="N2940"/>
      <c r="O2940"/>
      <c r="AD2940"/>
      <c r="AE2940"/>
    </row>
    <row r="2941" spans="14:31" x14ac:dyDescent="0.3">
      <c r="N2941"/>
      <c r="O2941"/>
      <c r="AD2941"/>
      <c r="AE2941"/>
    </row>
    <row r="2942" spans="14:31" x14ac:dyDescent="0.3">
      <c r="N2942"/>
      <c r="O2942"/>
      <c r="AD2942"/>
      <c r="AE2942"/>
    </row>
    <row r="2943" spans="14:31" x14ac:dyDescent="0.3">
      <c r="N2943"/>
      <c r="O2943"/>
      <c r="AD2943"/>
      <c r="AE2943"/>
    </row>
    <row r="2944" spans="14:31" x14ac:dyDescent="0.3">
      <c r="N2944"/>
      <c r="O2944"/>
      <c r="AD2944"/>
      <c r="AE2944"/>
    </row>
    <row r="2945" spans="14:31" x14ac:dyDescent="0.3">
      <c r="N2945"/>
      <c r="O2945"/>
      <c r="AD2945"/>
      <c r="AE2945"/>
    </row>
    <row r="2946" spans="14:31" x14ac:dyDescent="0.3">
      <c r="N2946"/>
      <c r="O2946"/>
      <c r="AD2946"/>
      <c r="AE2946"/>
    </row>
    <row r="2947" spans="14:31" x14ac:dyDescent="0.3">
      <c r="N2947"/>
      <c r="O2947"/>
      <c r="AD2947"/>
      <c r="AE2947"/>
    </row>
    <row r="2948" spans="14:31" x14ac:dyDescent="0.3">
      <c r="N2948"/>
      <c r="O2948"/>
      <c r="AD2948"/>
      <c r="AE2948"/>
    </row>
    <row r="2949" spans="14:31" x14ac:dyDescent="0.3">
      <c r="N2949"/>
      <c r="O2949"/>
      <c r="AD2949"/>
      <c r="AE2949"/>
    </row>
    <row r="2950" spans="14:31" x14ac:dyDescent="0.3">
      <c r="N2950"/>
      <c r="O2950"/>
      <c r="AD2950"/>
      <c r="AE2950"/>
    </row>
    <row r="2951" spans="14:31" x14ac:dyDescent="0.3">
      <c r="N2951"/>
      <c r="O2951"/>
      <c r="AD2951"/>
      <c r="AE2951"/>
    </row>
    <row r="2952" spans="14:31" x14ac:dyDescent="0.3">
      <c r="N2952"/>
      <c r="O2952"/>
      <c r="AD2952"/>
      <c r="AE2952"/>
    </row>
    <row r="2953" spans="14:31" x14ac:dyDescent="0.3">
      <c r="N2953"/>
      <c r="O2953"/>
      <c r="AD2953"/>
      <c r="AE2953"/>
    </row>
    <row r="2954" spans="14:31" x14ac:dyDescent="0.3">
      <c r="N2954"/>
      <c r="O2954"/>
      <c r="AD2954"/>
      <c r="AE2954"/>
    </row>
    <row r="2955" spans="14:31" x14ac:dyDescent="0.3">
      <c r="N2955"/>
      <c r="O2955"/>
      <c r="AD2955"/>
      <c r="AE2955"/>
    </row>
    <row r="2956" spans="14:31" x14ac:dyDescent="0.3">
      <c r="N2956"/>
      <c r="O2956"/>
      <c r="AD2956"/>
      <c r="AE2956"/>
    </row>
    <row r="2957" spans="14:31" x14ac:dyDescent="0.3">
      <c r="N2957"/>
      <c r="O2957"/>
      <c r="AD2957"/>
      <c r="AE2957"/>
    </row>
    <row r="2958" spans="14:31" x14ac:dyDescent="0.3">
      <c r="N2958"/>
      <c r="O2958"/>
      <c r="AD2958"/>
      <c r="AE2958"/>
    </row>
    <row r="2959" spans="14:31" x14ac:dyDescent="0.3">
      <c r="N2959"/>
      <c r="O2959"/>
      <c r="AD2959"/>
      <c r="AE2959"/>
    </row>
    <row r="2960" spans="14:31" x14ac:dyDescent="0.3">
      <c r="N2960"/>
      <c r="O2960"/>
      <c r="AD2960"/>
      <c r="AE2960"/>
    </row>
    <row r="2961" spans="14:31" x14ac:dyDescent="0.3">
      <c r="N2961"/>
      <c r="O2961"/>
      <c r="AD2961"/>
      <c r="AE2961"/>
    </row>
    <row r="2962" spans="14:31" x14ac:dyDescent="0.3">
      <c r="N2962"/>
      <c r="O2962"/>
      <c r="AD2962"/>
      <c r="AE2962"/>
    </row>
    <row r="2963" spans="14:31" x14ac:dyDescent="0.3">
      <c r="N2963"/>
      <c r="O2963"/>
      <c r="AD2963"/>
      <c r="AE2963"/>
    </row>
    <row r="2964" spans="14:31" x14ac:dyDescent="0.3">
      <c r="N2964"/>
      <c r="O2964"/>
      <c r="AD2964"/>
      <c r="AE2964"/>
    </row>
    <row r="2965" spans="14:31" x14ac:dyDescent="0.3">
      <c r="N2965"/>
      <c r="O2965"/>
      <c r="AD2965"/>
      <c r="AE2965"/>
    </row>
    <row r="2966" spans="14:31" x14ac:dyDescent="0.3">
      <c r="N2966"/>
      <c r="O2966"/>
      <c r="AD2966"/>
      <c r="AE2966"/>
    </row>
    <row r="2967" spans="14:31" x14ac:dyDescent="0.3">
      <c r="N2967"/>
      <c r="O2967"/>
      <c r="AD2967"/>
      <c r="AE2967"/>
    </row>
    <row r="2968" spans="14:31" x14ac:dyDescent="0.3">
      <c r="N2968"/>
      <c r="O2968"/>
      <c r="AD2968"/>
      <c r="AE2968"/>
    </row>
    <row r="2969" spans="14:31" x14ac:dyDescent="0.3">
      <c r="N2969"/>
      <c r="O2969"/>
      <c r="AD2969"/>
      <c r="AE2969"/>
    </row>
    <row r="2970" spans="14:31" x14ac:dyDescent="0.3">
      <c r="N2970"/>
      <c r="O2970"/>
      <c r="AD2970"/>
      <c r="AE2970"/>
    </row>
    <row r="2971" spans="14:31" x14ac:dyDescent="0.3">
      <c r="N2971"/>
      <c r="O2971"/>
      <c r="AD2971"/>
      <c r="AE2971"/>
    </row>
    <row r="2972" spans="14:31" x14ac:dyDescent="0.3">
      <c r="N2972"/>
      <c r="O2972"/>
      <c r="AD2972"/>
      <c r="AE2972"/>
    </row>
    <row r="2973" spans="14:31" x14ac:dyDescent="0.3">
      <c r="N2973"/>
      <c r="O2973"/>
      <c r="AD2973"/>
      <c r="AE2973"/>
    </row>
    <row r="2974" spans="14:31" x14ac:dyDescent="0.3">
      <c r="N2974"/>
      <c r="O2974"/>
      <c r="AD2974"/>
      <c r="AE2974"/>
    </row>
    <row r="2975" spans="14:31" x14ac:dyDescent="0.3">
      <c r="N2975"/>
      <c r="O2975"/>
      <c r="AD2975"/>
      <c r="AE2975"/>
    </row>
    <row r="2976" spans="14:31" x14ac:dyDescent="0.3">
      <c r="N2976"/>
      <c r="O2976"/>
      <c r="AD2976"/>
      <c r="AE2976"/>
    </row>
    <row r="2977" spans="14:31" x14ac:dyDescent="0.3">
      <c r="N2977"/>
      <c r="O2977"/>
      <c r="AD2977"/>
      <c r="AE2977"/>
    </row>
    <row r="2978" spans="14:31" x14ac:dyDescent="0.3">
      <c r="N2978"/>
      <c r="O2978"/>
      <c r="AD2978"/>
      <c r="AE2978"/>
    </row>
    <row r="2979" spans="14:31" x14ac:dyDescent="0.3">
      <c r="N2979"/>
      <c r="O2979"/>
      <c r="AD2979"/>
      <c r="AE2979"/>
    </row>
    <row r="2980" spans="14:31" x14ac:dyDescent="0.3">
      <c r="N2980"/>
      <c r="O2980"/>
      <c r="AD2980"/>
      <c r="AE2980"/>
    </row>
    <row r="2981" spans="14:31" x14ac:dyDescent="0.3">
      <c r="N2981"/>
      <c r="O2981"/>
      <c r="AD2981"/>
      <c r="AE2981"/>
    </row>
    <row r="2982" spans="14:31" x14ac:dyDescent="0.3">
      <c r="N2982"/>
      <c r="O2982"/>
      <c r="AD2982"/>
      <c r="AE2982"/>
    </row>
    <row r="2983" spans="14:31" x14ac:dyDescent="0.3">
      <c r="N2983"/>
      <c r="O2983"/>
      <c r="AD2983"/>
      <c r="AE2983"/>
    </row>
    <row r="2984" spans="14:31" x14ac:dyDescent="0.3">
      <c r="N2984"/>
      <c r="O2984"/>
      <c r="AD2984"/>
      <c r="AE2984"/>
    </row>
    <row r="2985" spans="14:31" x14ac:dyDescent="0.3">
      <c r="N2985"/>
      <c r="O2985"/>
      <c r="AD2985"/>
      <c r="AE2985"/>
    </row>
    <row r="2986" spans="14:31" x14ac:dyDescent="0.3">
      <c r="N2986"/>
      <c r="O2986"/>
      <c r="AD2986"/>
      <c r="AE2986"/>
    </row>
    <row r="2987" spans="14:31" x14ac:dyDescent="0.3">
      <c r="N2987"/>
      <c r="O2987"/>
      <c r="AD2987"/>
      <c r="AE2987"/>
    </row>
    <row r="2988" spans="14:31" x14ac:dyDescent="0.3">
      <c r="N2988"/>
      <c r="O2988"/>
      <c r="AD2988"/>
      <c r="AE2988"/>
    </row>
    <row r="2989" spans="14:31" x14ac:dyDescent="0.3">
      <c r="N2989"/>
      <c r="O2989"/>
      <c r="AD2989"/>
      <c r="AE2989"/>
    </row>
    <row r="2990" spans="14:31" x14ac:dyDescent="0.3">
      <c r="N2990"/>
      <c r="O2990"/>
      <c r="AD2990"/>
      <c r="AE2990"/>
    </row>
    <row r="2991" spans="14:31" x14ac:dyDescent="0.3">
      <c r="N2991"/>
      <c r="O2991"/>
      <c r="AD2991"/>
      <c r="AE2991"/>
    </row>
    <row r="2992" spans="14:31" x14ac:dyDescent="0.3">
      <c r="N2992"/>
      <c r="O2992"/>
      <c r="AD2992"/>
      <c r="AE2992"/>
    </row>
    <row r="2993" spans="14:31" x14ac:dyDescent="0.3">
      <c r="N2993"/>
      <c r="O2993"/>
      <c r="AD2993"/>
      <c r="AE2993"/>
    </row>
    <row r="2994" spans="14:31" x14ac:dyDescent="0.3">
      <c r="N2994"/>
      <c r="O2994"/>
      <c r="AD2994"/>
      <c r="AE2994"/>
    </row>
    <row r="2995" spans="14:31" x14ac:dyDescent="0.3">
      <c r="N2995"/>
      <c r="O2995"/>
      <c r="AD2995"/>
      <c r="AE2995"/>
    </row>
    <row r="2996" spans="14:31" x14ac:dyDescent="0.3">
      <c r="N2996"/>
      <c r="O2996"/>
      <c r="AD2996"/>
      <c r="AE2996"/>
    </row>
    <row r="2997" spans="14:31" x14ac:dyDescent="0.3">
      <c r="N2997"/>
      <c r="O2997"/>
      <c r="AD2997"/>
      <c r="AE2997"/>
    </row>
    <row r="2998" spans="14:31" x14ac:dyDescent="0.3">
      <c r="N2998"/>
      <c r="O2998"/>
      <c r="AD2998"/>
      <c r="AE2998"/>
    </row>
    <row r="2999" spans="14:31" x14ac:dyDescent="0.3">
      <c r="N2999"/>
      <c r="O2999"/>
      <c r="AD2999"/>
      <c r="AE2999"/>
    </row>
    <row r="3000" spans="14:31" x14ac:dyDescent="0.3">
      <c r="N3000"/>
      <c r="O3000"/>
      <c r="AD3000"/>
      <c r="AE3000"/>
    </row>
    <row r="3001" spans="14:31" x14ac:dyDescent="0.3">
      <c r="N3001"/>
      <c r="O3001"/>
      <c r="AD3001"/>
      <c r="AE3001"/>
    </row>
    <row r="3002" spans="14:31" x14ac:dyDescent="0.3">
      <c r="N3002"/>
      <c r="O3002"/>
      <c r="AD3002"/>
      <c r="AE3002"/>
    </row>
    <row r="3003" spans="14:31" x14ac:dyDescent="0.3">
      <c r="N3003"/>
      <c r="O3003"/>
      <c r="AD3003"/>
      <c r="AE3003"/>
    </row>
    <row r="3004" spans="14:31" x14ac:dyDescent="0.3">
      <c r="N3004"/>
      <c r="O3004"/>
      <c r="AD3004"/>
      <c r="AE3004"/>
    </row>
    <row r="3005" spans="14:31" x14ac:dyDescent="0.3">
      <c r="N3005"/>
      <c r="O3005"/>
      <c r="AD3005"/>
      <c r="AE3005"/>
    </row>
    <row r="3006" spans="14:31" x14ac:dyDescent="0.3">
      <c r="N3006"/>
      <c r="O3006"/>
      <c r="AD3006"/>
      <c r="AE3006"/>
    </row>
    <row r="3007" spans="14:31" x14ac:dyDescent="0.3">
      <c r="N3007"/>
      <c r="O3007"/>
      <c r="AD3007"/>
      <c r="AE3007"/>
    </row>
    <row r="3008" spans="14:31" x14ac:dyDescent="0.3">
      <c r="N3008"/>
      <c r="O3008"/>
      <c r="AD3008"/>
      <c r="AE3008"/>
    </row>
    <row r="3009" spans="14:31" x14ac:dyDescent="0.3">
      <c r="N3009"/>
      <c r="O3009"/>
      <c r="AD3009"/>
      <c r="AE3009"/>
    </row>
    <row r="3010" spans="14:31" x14ac:dyDescent="0.3">
      <c r="N3010"/>
      <c r="O3010"/>
      <c r="AD3010"/>
      <c r="AE3010"/>
    </row>
    <row r="3011" spans="14:31" x14ac:dyDescent="0.3">
      <c r="N3011"/>
      <c r="O3011"/>
      <c r="AD3011"/>
      <c r="AE3011"/>
    </row>
    <row r="3012" spans="14:31" x14ac:dyDescent="0.3">
      <c r="N3012"/>
      <c r="O3012"/>
      <c r="AD3012"/>
      <c r="AE3012"/>
    </row>
    <row r="3013" spans="14:31" x14ac:dyDescent="0.3">
      <c r="N3013"/>
      <c r="O3013"/>
      <c r="AD3013"/>
      <c r="AE3013"/>
    </row>
    <row r="3014" spans="14:31" x14ac:dyDescent="0.3">
      <c r="N3014"/>
      <c r="O3014"/>
      <c r="AD3014"/>
      <c r="AE3014"/>
    </row>
    <row r="3015" spans="14:31" x14ac:dyDescent="0.3">
      <c r="N3015"/>
      <c r="O3015"/>
      <c r="AD3015"/>
      <c r="AE3015"/>
    </row>
    <row r="3016" spans="14:31" x14ac:dyDescent="0.3">
      <c r="N3016"/>
      <c r="O3016"/>
      <c r="AD3016"/>
      <c r="AE3016"/>
    </row>
    <row r="3017" spans="14:31" x14ac:dyDescent="0.3">
      <c r="N3017"/>
      <c r="O3017"/>
      <c r="AD3017"/>
      <c r="AE3017"/>
    </row>
    <row r="3018" spans="14:31" x14ac:dyDescent="0.3">
      <c r="N3018"/>
      <c r="O3018"/>
      <c r="AD3018"/>
      <c r="AE3018"/>
    </row>
    <row r="3019" spans="14:31" x14ac:dyDescent="0.3">
      <c r="N3019"/>
      <c r="O3019"/>
      <c r="AD3019"/>
      <c r="AE3019"/>
    </row>
    <row r="3020" spans="14:31" x14ac:dyDescent="0.3">
      <c r="N3020"/>
      <c r="O3020"/>
      <c r="AD3020"/>
      <c r="AE3020"/>
    </row>
    <row r="3021" spans="14:31" x14ac:dyDescent="0.3">
      <c r="N3021"/>
      <c r="O3021"/>
      <c r="AD3021"/>
      <c r="AE3021"/>
    </row>
    <row r="3022" spans="14:31" x14ac:dyDescent="0.3">
      <c r="N3022"/>
      <c r="O3022"/>
      <c r="AD3022"/>
      <c r="AE3022"/>
    </row>
    <row r="3023" spans="14:31" x14ac:dyDescent="0.3">
      <c r="N3023"/>
      <c r="O3023"/>
      <c r="AD3023"/>
      <c r="AE3023"/>
    </row>
    <row r="3024" spans="14:31" x14ac:dyDescent="0.3">
      <c r="N3024"/>
      <c r="O3024"/>
      <c r="AD3024"/>
      <c r="AE3024"/>
    </row>
    <row r="3025" spans="14:31" x14ac:dyDescent="0.3">
      <c r="N3025"/>
      <c r="O3025"/>
      <c r="AD3025"/>
      <c r="AE3025"/>
    </row>
    <row r="3026" spans="14:31" x14ac:dyDescent="0.3">
      <c r="N3026"/>
      <c r="O3026"/>
      <c r="AD3026"/>
      <c r="AE3026"/>
    </row>
    <row r="3027" spans="14:31" x14ac:dyDescent="0.3">
      <c r="N3027"/>
      <c r="O3027"/>
      <c r="AD3027"/>
      <c r="AE3027"/>
    </row>
    <row r="3028" spans="14:31" x14ac:dyDescent="0.3">
      <c r="N3028"/>
      <c r="O3028"/>
      <c r="AD3028"/>
      <c r="AE3028"/>
    </row>
    <row r="3029" spans="14:31" x14ac:dyDescent="0.3">
      <c r="N3029"/>
      <c r="O3029"/>
      <c r="AD3029"/>
      <c r="AE3029"/>
    </row>
    <row r="3030" spans="14:31" x14ac:dyDescent="0.3">
      <c r="N3030"/>
      <c r="O3030"/>
      <c r="AD3030"/>
      <c r="AE3030"/>
    </row>
    <row r="3031" spans="14:31" x14ac:dyDescent="0.3">
      <c r="N3031"/>
      <c r="O3031"/>
      <c r="AD3031"/>
      <c r="AE3031"/>
    </row>
    <row r="3032" spans="14:31" x14ac:dyDescent="0.3">
      <c r="N3032"/>
      <c r="O3032"/>
      <c r="AD3032"/>
      <c r="AE3032"/>
    </row>
    <row r="3033" spans="14:31" x14ac:dyDescent="0.3">
      <c r="N3033"/>
      <c r="O3033"/>
      <c r="AD3033"/>
      <c r="AE3033"/>
    </row>
    <row r="3034" spans="14:31" x14ac:dyDescent="0.3">
      <c r="N3034"/>
      <c r="O3034"/>
      <c r="AD3034"/>
      <c r="AE3034"/>
    </row>
    <row r="3035" spans="14:31" x14ac:dyDescent="0.3">
      <c r="N3035"/>
      <c r="O3035"/>
      <c r="AD3035"/>
      <c r="AE3035"/>
    </row>
    <row r="3036" spans="14:31" x14ac:dyDescent="0.3">
      <c r="N3036"/>
      <c r="O3036"/>
      <c r="AD3036"/>
      <c r="AE3036"/>
    </row>
    <row r="3037" spans="14:31" x14ac:dyDescent="0.3">
      <c r="N3037"/>
      <c r="O3037"/>
      <c r="AD3037"/>
      <c r="AE3037"/>
    </row>
    <row r="3038" spans="14:31" x14ac:dyDescent="0.3">
      <c r="N3038"/>
      <c r="O3038"/>
      <c r="AD3038"/>
      <c r="AE3038"/>
    </row>
    <row r="3039" spans="14:31" x14ac:dyDescent="0.3">
      <c r="N3039"/>
      <c r="O3039"/>
      <c r="AD3039"/>
      <c r="AE3039"/>
    </row>
    <row r="3040" spans="14:31" x14ac:dyDescent="0.3">
      <c r="N3040"/>
      <c r="O3040"/>
      <c r="AD3040"/>
      <c r="AE3040"/>
    </row>
    <row r="3041" spans="14:31" x14ac:dyDescent="0.3">
      <c r="N3041"/>
      <c r="O3041"/>
      <c r="AD3041"/>
      <c r="AE3041"/>
    </row>
    <row r="3042" spans="14:31" x14ac:dyDescent="0.3">
      <c r="N3042"/>
      <c r="O3042"/>
      <c r="AD3042"/>
      <c r="AE3042"/>
    </row>
    <row r="3043" spans="14:31" x14ac:dyDescent="0.3">
      <c r="N3043"/>
      <c r="O3043"/>
      <c r="AD3043"/>
      <c r="AE3043"/>
    </row>
    <row r="3044" spans="14:31" x14ac:dyDescent="0.3">
      <c r="N3044"/>
      <c r="O3044"/>
      <c r="AD3044"/>
      <c r="AE3044"/>
    </row>
    <row r="3045" spans="14:31" x14ac:dyDescent="0.3">
      <c r="N3045"/>
      <c r="O3045"/>
      <c r="AD3045"/>
      <c r="AE3045"/>
    </row>
    <row r="3046" spans="14:31" x14ac:dyDescent="0.3">
      <c r="N3046"/>
      <c r="O3046"/>
      <c r="AD3046"/>
      <c r="AE3046"/>
    </row>
    <row r="3047" spans="14:31" x14ac:dyDescent="0.3">
      <c r="N3047"/>
      <c r="O3047"/>
      <c r="AD3047"/>
      <c r="AE3047"/>
    </row>
    <row r="3048" spans="14:31" x14ac:dyDescent="0.3">
      <c r="N3048"/>
      <c r="O3048"/>
      <c r="AD3048"/>
      <c r="AE3048"/>
    </row>
    <row r="3049" spans="14:31" x14ac:dyDescent="0.3">
      <c r="N3049"/>
      <c r="O3049"/>
      <c r="AD3049"/>
      <c r="AE3049"/>
    </row>
    <row r="3050" spans="14:31" x14ac:dyDescent="0.3">
      <c r="N3050"/>
      <c r="O3050"/>
      <c r="AD3050"/>
      <c r="AE3050"/>
    </row>
    <row r="3051" spans="14:31" x14ac:dyDescent="0.3">
      <c r="N3051"/>
      <c r="O3051"/>
      <c r="AD3051"/>
      <c r="AE3051"/>
    </row>
    <row r="3052" spans="14:31" x14ac:dyDescent="0.3">
      <c r="N3052"/>
      <c r="O3052"/>
      <c r="AD3052"/>
      <c r="AE3052"/>
    </row>
    <row r="3053" spans="14:31" x14ac:dyDescent="0.3">
      <c r="N3053"/>
      <c r="O3053"/>
      <c r="AD3053"/>
      <c r="AE3053"/>
    </row>
    <row r="3054" spans="14:31" x14ac:dyDescent="0.3">
      <c r="N3054"/>
      <c r="O3054"/>
      <c r="AD3054"/>
      <c r="AE3054"/>
    </row>
    <row r="3055" spans="14:31" x14ac:dyDescent="0.3">
      <c r="N3055"/>
      <c r="O3055"/>
      <c r="AD3055"/>
      <c r="AE3055"/>
    </row>
    <row r="3056" spans="14:31" x14ac:dyDescent="0.3">
      <c r="N3056"/>
      <c r="O3056"/>
      <c r="AD3056"/>
      <c r="AE3056"/>
    </row>
    <row r="3057" spans="14:31" x14ac:dyDescent="0.3">
      <c r="N3057"/>
      <c r="O3057"/>
      <c r="AD3057"/>
      <c r="AE3057"/>
    </row>
    <row r="3058" spans="14:31" x14ac:dyDescent="0.3">
      <c r="N3058"/>
      <c r="O3058"/>
      <c r="AD3058"/>
      <c r="AE3058"/>
    </row>
    <row r="3059" spans="14:31" x14ac:dyDescent="0.3">
      <c r="N3059"/>
      <c r="O3059"/>
      <c r="AD3059"/>
      <c r="AE3059"/>
    </row>
    <row r="3060" spans="14:31" x14ac:dyDescent="0.3">
      <c r="N3060"/>
      <c r="O3060"/>
      <c r="AD3060"/>
      <c r="AE3060"/>
    </row>
    <row r="3061" spans="14:31" x14ac:dyDescent="0.3">
      <c r="N3061"/>
      <c r="O3061"/>
      <c r="AD3061"/>
      <c r="AE3061"/>
    </row>
    <row r="3062" spans="14:31" x14ac:dyDescent="0.3">
      <c r="N3062"/>
      <c r="O3062"/>
      <c r="AD3062"/>
      <c r="AE3062"/>
    </row>
    <row r="3063" spans="14:31" x14ac:dyDescent="0.3">
      <c r="N3063"/>
      <c r="O3063"/>
      <c r="AD3063"/>
      <c r="AE3063"/>
    </row>
    <row r="3064" spans="14:31" x14ac:dyDescent="0.3">
      <c r="N3064"/>
      <c r="O3064"/>
      <c r="AD3064"/>
      <c r="AE3064"/>
    </row>
    <row r="3065" spans="14:31" x14ac:dyDescent="0.3">
      <c r="N3065"/>
      <c r="O3065"/>
      <c r="AD3065"/>
      <c r="AE3065"/>
    </row>
    <row r="3066" spans="14:31" x14ac:dyDescent="0.3">
      <c r="N3066"/>
      <c r="O3066"/>
      <c r="AD3066"/>
      <c r="AE3066"/>
    </row>
    <row r="3067" spans="14:31" x14ac:dyDescent="0.3">
      <c r="N3067"/>
      <c r="O3067"/>
      <c r="AD3067"/>
      <c r="AE3067"/>
    </row>
    <row r="3068" spans="14:31" x14ac:dyDescent="0.3">
      <c r="N3068"/>
      <c r="O3068"/>
      <c r="AD3068"/>
      <c r="AE3068"/>
    </row>
    <row r="3069" spans="14:31" x14ac:dyDescent="0.3">
      <c r="N3069"/>
      <c r="O3069"/>
      <c r="AD3069"/>
      <c r="AE3069"/>
    </row>
    <row r="3070" spans="14:31" x14ac:dyDescent="0.3">
      <c r="N3070"/>
      <c r="O3070"/>
      <c r="AD3070"/>
      <c r="AE3070"/>
    </row>
    <row r="3071" spans="14:31" x14ac:dyDescent="0.3">
      <c r="N3071"/>
      <c r="O3071"/>
      <c r="AD3071"/>
      <c r="AE3071"/>
    </row>
    <row r="3072" spans="14:31" x14ac:dyDescent="0.3">
      <c r="N3072"/>
      <c r="O3072"/>
      <c r="AD3072"/>
      <c r="AE3072"/>
    </row>
    <row r="3073" spans="14:31" x14ac:dyDescent="0.3">
      <c r="N3073"/>
      <c r="O3073"/>
      <c r="AD3073"/>
      <c r="AE3073"/>
    </row>
    <row r="3074" spans="14:31" x14ac:dyDescent="0.3">
      <c r="N3074"/>
      <c r="O3074"/>
      <c r="AD3074"/>
      <c r="AE3074"/>
    </row>
    <row r="3075" spans="14:31" x14ac:dyDescent="0.3">
      <c r="N3075"/>
      <c r="O3075"/>
      <c r="AD3075"/>
      <c r="AE3075"/>
    </row>
    <row r="3076" spans="14:31" x14ac:dyDescent="0.3">
      <c r="N3076"/>
      <c r="O3076"/>
      <c r="AD3076"/>
      <c r="AE3076"/>
    </row>
    <row r="3077" spans="14:31" x14ac:dyDescent="0.3">
      <c r="N3077"/>
      <c r="O3077"/>
      <c r="AD3077"/>
      <c r="AE3077"/>
    </row>
    <row r="3078" spans="14:31" x14ac:dyDescent="0.3">
      <c r="N3078"/>
      <c r="O3078"/>
      <c r="AD3078"/>
      <c r="AE3078"/>
    </row>
    <row r="3079" spans="14:31" x14ac:dyDescent="0.3">
      <c r="N3079"/>
      <c r="O3079"/>
      <c r="AD3079"/>
      <c r="AE3079"/>
    </row>
    <row r="3080" spans="14:31" x14ac:dyDescent="0.3">
      <c r="N3080"/>
      <c r="O3080"/>
      <c r="AD3080"/>
      <c r="AE3080"/>
    </row>
    <row r="3081" spans="14:31" x14ac:dyDescent="0.3">
      <c r="N3081"/>
      <c r="O3081"/>
      <c r="AD3081"/>
      <c r="AE3081"/>
    </row>
    <row r="3082" spans="14:31" x14ac:dyDescent="0.3">
      <c r="N3082"/>
      <c r="O3082"/>
      <c r="AD3082"/>
      <c r="AE3082"/>
    </row>
    <row r="3083" spans="14:31" x14ac:dyDescent="0.3">
      <c r="N3083"/>
      <c r="O3083"/>
      <c r="AD3083"/>
      <c r="AE3083"/>
    </row>
    <row r="3084" spans="14:31" x14ac:dyDescent="0.3">
      <c r="N3084"/>
      <c r="O3084"/>
      <c r="AD3084"/>
      <c r="AE3084"/>
    </row>
    <row r="3085" spans="14:31" x14ac:dyDescent="0.3">
      <c r="N3085"/>
      <c r="O3085"/>
      <c r="AD3085"/>
      <c r="AE3085"/>
    </row>
    <row r="3086" spans="14:31" x14ac:dyDescent="0.3">
      <c r="N3086"/>
      <c r="O3086"/>
      <c r="AD3086"/>
      <c r="AE3086"/>
    </row>
    <row r="3087" spans="14:31" x14ac:dyDescent="0.3">
      <c r="N3087"/>
      <c r="O3087"/>
      <c r="AD3087"/>
      <c r="AE3087"/>
    </row>
    <row r="3088" spans="14:31" x14ac:dyDescent="0.3">
      <c r="N3088"/>
      <c r="O3088"/>
      <c r="AD3088"/>
      <c r="AE3088"/>
    </row>
    <row r="3089" spans="14:31" x14ac:dyDescent="0.3">
      <c r="N3089"/>
      <c r="O3089"/>
      <c r="AD3089"/>
      <c r="AE3089"/>
    </row>
    <row r="3090" spans="14:31" x14ac:dyDescent="0.3">
      <c r="N3090"/>
      <c r="O3090"/>
      <c r="AD3090"/>
      <c r="AE3090"/>
    </row>
    <row r="3091" spans="14:31" x14ac:dyDescent="0.3">
      <c r="N3091"/>
      <c r="O3091"/>
      <c r="AD3091"/>
      <c r="AE3091"/>
    </row>
    <row r="3092" spans="14:31" x14ac:dyDescent="0.3">
      <c r="N3092"/>
      <c r="O3092"/>
      <c r="AD3092"/>
      <c r="AE3092"/>
    </row>
    <row r="3093" spans="14:31" x14ac:dyDescent="0.3">
      <c r="N3093"/>
      <c r="O3093"/>
      <c r="AD3093"/>
      <c r="AE3093"/>
    </row>
    <row r="3094" spans="14:31" x14ac:dyDescent="0.3">
      <c r="N3094"/>
      <c r="O3094"/>
      <c r="AD3094"/>
      <c r="AE3094"/>
    </row>
    <row r="3095" spans="14:31" x14ac:dyDescent="0.3">
      <c r="N3095"/>
      <c r="O3095"/>
      <c r="AD3095"/>
      <c r="AE3095"/>
    </row>
    <row r="3096" spans="14:31" x14ac:dyDescent="0.3">
      <c r="N3096"/>
      <c r="O3096"/>
      <c r="AD3096"/>
      <c r="AE3096"/>
    </row>
    <row r="3097" spans="14:31" x14ac:dyDescent="0.3">
      <c r="N3097"/>
      <c r="O3097"/>
      <c r="AD3097"/>
      <c r="AE3097"/>
    </row>
    <row r="3098" spans="14:31" x14ac:dyDescent="0.3">
      <c r="N3098"/>
      <c r="O3098"/>
      <c r="AD3098"/>
      <c r="AE3098"/>
    </row>
    <row r="3099" spans="14:31" x14ac:dyDescent="0.3">
      <c r="N3099"/>
      <c r="O3099"/>
      <c r="AD3099"/>
      <c r="AE3099"/>
    </row>
    <row r="3100" spans="14:31" x14ac:dyDescent="0.3">
      <c r="N3100"/>
      <c r="O3100"/>
      <c r="AD3100"/>
      <c r="AE3100"/>
    </row>
    <row r="3101" spans="14:31" x14ac:dyDescent="0.3">
      <c r="N3101"/>
      <c r="O3101"/>
      <c r="AD3101"/>
      <c r="AE3101"/>
    </row>
    <row r="3102" spans="14:31" x14ac:dyDescent="0.3">
      <c r="N3102"/>
      <c r="O3102"/>
      <c r="AD3102"/>
      <c r="AE3102"/>
    </row>
    <row r="3103" spans="14:31" x14ac:dyDescent="0.3">
      <c r="N3103"/>
      <c r="O3103"/>
      <c r="AD3103"/>
      <c r="AE3103"/>
    </row>
    <row r="3104" spans="14:31" x14ac:dyDescent="0.3">
      <c r="N3104"/>
      <c r="O3104"/>
      <c r="AD3104"/>
      <c r="AE3104"/>
    </row>
    <row r="3105" spans="14:31" x14ac:dyDescent="0.3">
      <c r="N3105"/>
      <c r="O3105"/>
      <c r="AD3105"/>
      <c r="AE3105"/>
    </row>
    <row r="3106" spans="14:31" x14ac:dyDescent="0.3">
      <c r="N3106"/>
      <c r="O3106"/>
      <c r="AD3106"/>
      <c r="AE3106"/>
    </row>
    <row r="3107" spans="14:31" x14ac:dyDescent="0.3">
      <c r="N3107"/>
      <c r="O3107"/>
      <c r="AD3107"/>
      <c r="AE3107"/>
    </row>
    <row r="3108" spans="14:31" x14ac:dyDescent="0.3">
      <c r="N3108"/>
      <c r="O3108"/>
      <c r="AD3108"/>
      <c r="AE3108"/>
    </row>
    <row r="3109" spans="14:31" x14ac:dyDescent="0.3">
      <c r="N3109"/>
      <c r="O3109"/>
      <c r="AD3109"/>
      <c r="AE3109"/>
    </row>
    <row r="3110" spans="14:31" x14ac:dyDescent="0.3">
      <c r="N3110"/>
      <c r="O3110"/>
      <c r="AD3110"/>
      <c r="AE3110"/>
    </row>
    <row r="3111" spans="14:31" x14ac:dyDescent="0.3">
      <c r="N3111"/>
      <c r="O3111"/>
      <c r="AD3111"/>
      <c r="AE3111"/>
    </row>
    <row r="3112" spans="14:31" x14ac:dyDescent="0.3">
      <c r="N3112"/>
      <c r="O3112"/>
      <c r="AD3112"/>
      <c r="AE3112"/>
    </row>
    <row r="3113" spans="14:31" x14ac:dyDescent="0.3">
      <c r="N3113"/>
      <c r="O3113"/>
      <c r="AD3113"/>
      <c r="AE3113"/>
    </row>
    <row r="3114" spans="14:31" x14ac:dyDescent="0.3">
      <c r="N3114"/>
      <c r="O3114"/>
      <c r="AD3114"/>
      <c r="AE3114"/>
    </row>
    <row r="3115" spans="14:31" x14ac:dyDescent="0.3">
      <c r="N3115"/>
      <c r="O3115"/>
      <c r="AD3115"/>
      <c r="AE3115"/>
    </row>
    <row r="3116" spans="14:31" x14ac:dyDescent="0.3">
      <c r="N3116"/>
      <c r="O3116"/>
      <c r="AD3116"/>
      <c r="AE3116"/>
    </row>
    <row r="3117" spans="14:31" x14ac:dyDescent="0.3">
      <c r="N3117"/>
      <c r="O3117"/>
      <c r="AD3117"/>
      <c r="AE3117"/>
    </row>
    <row r="3118" spans="14:31" x14ac:dyDescent="0.3">
      <c r="N3118"/>
      <c r="O3118"/>
      <c r="AD3118"/>
      <c r="AE3118"/>
    </row>
    <row r="3119" spans="14:31" x14ac:dyDescent="0.3">
      <c r="N3119"/>
      <c r="O3119"/>
      <c r="AD3119"/>
      <c r="AE3119"/>
    </row>
    <row r="3120" spans="14:31" x14ac:dyDescent="0.3">
      <c r="N3120"/>
      <c r="O3120"/>
      <c r="AD3120"/>
      <c r="AE3120"/>
    </row>
    <row r="3121" spans="14:31" x14ac:dyDescent="0.3">
      <c r="N3121"/>
      <c r="O3121"/>
      <c r="AD3121"/>
      <c r="AE3121"/>
    </row>
    <row r="3122" spans="14:31" x14ac:dyDescent="0.3">
      <c r="N3122"/>
      <c r="O3122"/>
      <c r="AD3122"/>
      <c r="AE3122"/>
    </row>
    <row r="3123" spans="14:31" x14ac:dyDescent="0.3">
      <c r="N3123"/>
      <c r="O3123"/>
      <c r="AD3123"/>
      <c r="AE3123"/>
    </row>
    <row r="3124" spans="14:31" x14ac:dyDescent="0.3">
      <c r="N3124"/>
      <c r="O3124"/>
      <c r="AD3124"/>
      <c r="AE3124"/>
    </row>
    <row r="3125" spans="14:31" x14ac:dyDescent="0.3">
      <c r="N3125"/>
      <c r="O3125"/>
      <c r="AD3125"/>
      <c r="AE3125"/>
    </row>
    <row r="3126" spans="14:31" x14ac:dyDescent="0.3">
      <c r="N3126"/>
      <c r="O3126"/>
      <c r="AD3126"/>
      <c r="AE3126"/>
    </row>
    <row r="3127" spans="14:31" x14ac:dyDescent="0.3">
      <c r="N3127"/>
      <c r="O3127"/>
      <c r="AD3127"/>
      <c r="AE3127"/>
    </row>
    <row r="3128" spans="14:31" x14ac:dyDescent="0.3">
      <c r="N3128"/>
      <c r="O3128"/>
      <c r="AD3128"/>
      <c r="AE3128"/>
    </row>
    <row r="3129" spans="14:31" x14ac:dyDescent="0.3">
      <c r="N3129"/>
      <c r="O3129"/>
      <c r="AD3129"/>
      <c r="AE3129"/>
    </row>
    <row r="3130" spans="14:31" x14ac:dyDescent="0.3">
      <c r="N3130"/>
      <c r="O3130"/>
      <c r="AD3130"/>
      <c r="AE3130"/>
    </row>
    <row r="3131" spans="14:31" x14ac:dyDescent="0.3">
      <c r="N3131"/>
      <c r="O3131"/>
      <c r="AD3131"/>
      <c r="AE3131"/>
    </row>
    <row r="3132" spans="14:31" x14ac:dyDescent="0.3">
      <c r="N3132"/>
      <c r="O3132"/>
      <c r="AD3132"/>
      <c r="AE3132"/>
    </row>
    <row r="3133" spans="14:31" x14ac:dyDescent="0.3">
      <c r="N3133"/>
      <c r="O3133"/>
      <c r="AD3133"/>
      <c r="AE3133"/>
    </row>
    <row r="3134" spans="14:31" x14ac:dyDescent="0.3">
      <c r="N3134"/>
      <c r="O3134"/>
      <c r="AD3134"/>
      <c r="AE3134"/>
    </row>
    <row r="3135" spans="14:31" x14ac:dyDescent="0.3">
      <c r="N3135"/>
      <c r="O3135"/>
      <c r="AD3135"/>
      <c r="AE3135"/>
    </row>
    <row r="3136" spans="14:31" x14ac:dyDescent="0.3">
      <c r="N3136"/>
      <c r="O3136"/>
      <c r="AD3136"/>
      <c r="AE3136"/>
    </row>
    <row r="3137" spans="14:31" x14ac:dyDescent="0.3">
      <c r="N3137"/>
      <c r="O3137"/>
      <c r="AD3137"/>
      <c r="AE3137"/>
    </row>
    <row r="3138" spans="14:31" x14ac:dyDescent="0.3">
      <c r="N3138"/>
      <c r="O3138"/>
      <c r="AD3138"/>
      <c r="AE3138"/>
    </row>
    <row r="3139" spans="14:31" x14ac:dyDescent="0.3">
      <c r="N3139"/>
      <c r="O3139"/>
      <c r="AD3139"/>
      <c r="AE3139"/>
    </row>
    <row r="3140" spans="14:31" x14ac:dyDescent="0.3">
      <c r="N3140"/>
      <c r="O3140"/>
      <c r="AD3140"/>
      <c r="AE3140"/>
    </row>
    <row r="3141" spans="14:31" x14ac:dyDescent="0.3">
      <c r="N3141"/>
      <c r="O3141"/>
      <c r="AD3141"/>
      <c r="AE3141"/>
    </row>
    <row r="3142" spans="14:31" x14ac:dyDescent="0.3">
      <c r="N3142"/>
      <c r="O3142"/>
      <c r="AD3142"/>
      <c r="AE3142"/>
    </row>
    <row r="3143" spans="14:31" x14ac:dyDescent="0.3">
      <c r="N3143"/>
      <c r="O3143"/>
      <c r="AD3143"/>
      <c r="AE3143"/>
    </row>
    <row r="3144" spans="14:31" x14ac:dyDescent="0.3">
      <c r="N3144"/>
      <c r="O3144"/>
      <c r="AD3144"/>
      <c r="AE3144"/>
    </row>
    <row r="3145" spans="14:31" x14ac:dyDescent="0.3">
      <c r="N3145"/>
      <c r="O3145"/>
      <c r="AD3145"/>
      <c r="AE3145"/>
    </row>
    <row r="3146" spans="14:31" x14ac:dyDescent="0.3">
      <c r="N3146"/>
      <c r="O3146"/>
      <c r="AD3146"/>
      <c r="AE3146"/>
    </row>
    <row r="3147" spans="14:31" x14ac:dyDescent="0.3">
      <c r="N3147"/>
      <c r="O3147"/>
      <c r="AD3147"/>
      <c r="AE3147"/>
    </row>
    <row r="3148" spans="14:31" x14ac:dyDescent="0.3">
      <c r="N3148"/>
      <c r="O3148"/>
      <c r="AD3148"/>
      <c r="AE3148"/>
    </row>
    <row r="3149" spans="14:31" x14ac:dyDescent="0.3">
      <c r="N3149"/>
      <c r="O3149"/>
      <c r="AD3149"/>
      <c r="AE3149"/>
    </row>
    <row r="3150" spans="14:31" x14ac:dyDescent="0.3">
      <c r="N3150"/>
      <c r="O3150"/>
      <c r="AD3150"/>
      <c r="AE3150"/>
    </row>
    <row r="3151" spans="14:31" x14ac:dyDescent="0.3">
      <c r="N3151"/>
      <c r="O3151"/>
      <c r="AD3151"/>
      <c r="AE3151"/>
    </row>
    <row r="3152" spans="14:31" x14ac:dyDescent="0.3">
      <c r="N3152"/>
      <c r="O3152"/>
      <c r="AD3152"/>
      <c r="AE3152"/>
    </row>
    <row r="3153" spans="14:31" x14ac:dyDescent="0.3">
      <c r="N3153"/>
      <c r="O3153"/>
      <c r="AD3153"/>
      <c r="AE3153"/>
    </row>
    <row r="3154" spans="14:31" x14ac:dyDescent="0.3">
      <c r="N3154"/>
      <c r="O3154"/>
      <c r="AD3154"/>
      <c r="AE3154"/>
    </row>
    <row r="3155" spans="14:31" x14ac:dyDescent="0.3">
      <c r="N3155"/>
      <c r="O3155"/>
      <c r="AD3155"/>
      <c r="AE3155"/>
    </row>
    <row r="3156" spans="14:31" x14ac:dyDescent="0.3">
      <c r="N3156"/>
      <c r="O3156"/>
      <c r="AD3156"/>
      <c r="AE3156"/>
    </row>
    <row r="3157" spans="14:31" x14ac:dyDescent="0.3">
      <c r="N3157"/>
      <c r="O3157"/>
      <c r="AD3157"/>
      <c r="AE3157"/>
    </row>
    <row r="3158" spans="14:31" x14ac:dyDescent="0.3">
      <c r="N3158"/>
      <c r="O3158"/>
      <c r="AD3158"/>
      <c r="AE3158"/>
    </row>
    <row r="3159" spans="14:31" x14ac:dyDescent="0.3">
      <c r="N3159"/>
      <c r="O3159"/>
      <c r="AD3159"/>
      <c r="AE3159"/>
    </row>
    <row r="3160" spans="14:31" x14ac:dyDescent="0.3">
      <c r="N3160"/>
      <c r="O3160"/>
      <c r="AD3160"/>
      <c r="AE3160"/>
    </row>
    <row r="3161" spans="14:31" x14ac:dyDescent="0.3">
      <c r="N3161"/>
      <c r="O3161"/>
      <c r="AD3161"/>
      <c r="AE3161"/>
    </row>
    <row r="3162" spans="14:31" x14ac:dyDescent="0.3">
      <c r="N3162"/>
      <c r="O3162"/>
      <c r="AD3162"/>
      <c r="AE3162"/>
    </row>
    <row r="3163" spans="14:31" x14ac:dyDescent="0.3">
      <c r="N3163"/>
      <c r="O3163"/>
      <c r="AD3163"/>
      <c r="AE3163"/>
    </row>
    <row r="3164" spans="14:31" x14ac:dyDescent="0.3">
      <c r="N3164"/>
      <c r="O3164"/>
      <c r="AD3164"/>
      <c r="AE3164"/>
    </row>
    <row r="3165" spans="14:31" x14ac:dyDescent="0.3">
      <c r="N3165"/>
      <c r="O3165"/>
      <c r="AD3165"/>
      <c r="AE3165"/>
    </row>
    <row r="3166" spans="14:31" x14ac:dyDescent="0.3">
      <c r="N3166"/>
      <c r="O3166"/>
      <c r="AD3166"/>
      <c r="AE3166"/>
    </row>
    <row r="3167" spans="14:31" x14ac:dyDescent="0.3">
      <c r="N3167"/>
      <c r="O3167"/>
      <c r="AD3167"/>
      <c r="AE3167"/>
    </row>
    <row r="3168" spans="14:31" x14ac:dyDescent="0.3">
      <c r="N3168"/>
      <c r="O3168"/>
      <c r="AD3168"/>
      <c r="AE3168"/>
    </row>
    <row r="3169" spans="14:31" x14ac:dyDescent="0.3">
      <c r="N3169"/>
      <c r="O3169"/>
      <c r="AD3169"/>
      <c r="AE3169"/>
    </row>
    <row r="3170" spans="14:31" x14ac:dyDescent="0.3">
      <c r="N3170"/>
      <c r="O3170"/>
      <c r="AD3170"/>
      <c r="AE3170"/>
    </row>
    <row r="3171" spans="14:31" x14ac:dyDescent="0.3">
      <c r="N3171"/>
      <c r="O3171"/>
      <c r="AD3171"/>
      <c r="AE3171"/>
    </row>
    <row r="3172" spans="14:31" x14ac:dyDescent="0.3">
      <c r="N3172"/>
      <c r="O3172"/>
      <c r="AD3172"/>
      <c r="AE3172"/>
    </row>
    <row r="3173" spans="14:31" x14ac:dyDescent="0.3">
      <c r="N3173"/>
      <c r="O3173"/>
      <c r="AD3173"/>
      <c r="AE3173"/>
    </row>
    <row r="3174" spans="14:31" x14ac:dyDescent="0.3">
      <c r="N3174"/>
      <c r="O3174"/>
      <c r="AD3174"/>
      <c r="AE3174"/>
    </row>
    <row r="3175" spans="14:31" x14ac:dyDescent="0.3">
      <c r="N3175"/>
      <c r="O3175"/>
      <c r="AD3175"/>
      <c r="AE3175"/>
    </row>
    <row r="3176" spans="14:31" x14ac:dyDescent="0.3">
      <c r="N3176"/>
      <c r="O3176"/>
      <c r="AD3176"/>
      <c r="AE3176"/>
    </row>
    <row r="3177" spans="14:31" x14ac:dyDescent="0.3">
      <c r="N3177"/>
      <c r="O3177"/>
      <c r="AD3177"/>
      <c r="AE3177"/>
    </row>
    <row r="3178" spans="14:31" x14ac:dyDescent="0.3">
      <c r="N3178"/>
      <c r="O3178"/>
      <c r="AD3178"/>
      <c r="AE3178"/>
    </row>
    <row r="3179" spans="14:31" x14ac:dyDescent="0.3">
      <c r="N3179"/>
      <c r="O3179"/>
      <c r="AD3179"/>
      <c r="AE3179"/>
    </row>
    <row r="3180" spans="14:31" x14ac:dyDescent="0.3">
      <c r="N3180"/>
      <c r="O3180"/>
      <c r="AD3180"/>
      <c r="AE3180"/>
    </row>
    <row r="3181" spans="14:31" x14ac:dyDescent="0.3">
      <c r="N3181"/>
      <c r="O3181"/>
      <c r="AD3181"/>
      <c r="AE3181"/>
    </row>
    <row r="3182" spans="14:31" x14ac:dyDescent="0.3">
      <c r="N3182"/>
      <c r="O3182"/>
      <c r="AD3182"/>
      <c r="AE3182"/>
    </row>
    <row r="3183" spans="14:31" x14ac:dyDescent="0.3">
      <c r="N3183"/>
      <c r="O3183"/>
      <c r="AD3183"/>
      <c r="AE3183"/>
    </row>
    <row r="3184" spans="14:31" x14ac:dyDescent="0.3">
      <c r="N3184"/>
      <c r="O3184"/>
      <c r="AD3184"/>
      <c r="AE3184"/>
    </row>
    <row r="3185" spans="14:31" x14ac:dyDescent="0.3">
      <c r="N3185"/>
      <c r="O3185"/>
      <c r="AD3185"/>
      <c r="AE3185"/>
    </row>
    <row r="3186" spans="14:31" x14ac:dyDescent="0.3">
      <c r="N3186"/>
      <c r="O3186"/>
      <c r="AD3186"/>
      <c r="AE3186"/>
    </row>
    <row r="3187" spans="14:31" x14ac:dyDescent="0.3">
      <c r="N3187"/>
      <c r="O3187"/>
      <c r="AD3187"/>
      <c r="AE3187"/>
    </row>
    <row r="3188" spans="14:31" x14ac:dyDescent="0.3">
      <c r="N3188"/>
      <c r="O3188"/>
      <c r="AD3188"/>
      <c r="AE3188"/>
    </row>
    <row r="3189" spans="14:31" x14ac:dyDescent="0.3">
      <c r="N3189"/>
      <c r="O3189"/>
      <c r="AD3189"/>
      <c r="AE3189"/>
    </row>
    <row r="3190" spans="14:31" x14ac:dyDescent="0.3">
      <c r="N3190"/>
      <c r="O3190"/>
      <c r="AD3190"/>
      <c r="AE3190"/>
    </row>
    <row r="3191" spans="14:31" x14ac:dyDescent="0.3">
      <c r="N3191"/>
      <c r="O3191"/>
      <c r="AD3191"/>
      <c r="AE3191"/>
    </row>
    <row r="3192" spans="14:31" x14ac:dyDescent="0.3">
      <c r="N3192"/>
      <c r="O3192"/>
      <c r="AD3192"/>
      <c r="AE3192"/>
    </row>
    <row r="3193" spans="14:31" x14ac:dyDescent="0.3">
      <c r="N3193"/>
      <c r="O3193"/>
      <c r="AD3193"/>
      <c r="AE3193"/>
    </row>
    <row r="3194" spans="14:31" x14ac:dyDescent="0.3">
      <c r="N3194"/>
      <c r="O3194"/>
      <c r="AD3194"/>
      <c r="AE3194"/>
    </row>
    <row r="3195" spans="14:31" x14ac:dyDescent="0.3">
      <c r="N3195"/>
      <c r="O3195"/>
      <c r="AD3195"/>
      <c r="AE3195"/>
    </row>
    <row r="3196" spans="14:31" x14ac:dyDescent="0.3">
      <c r="N3196"/>
      <c r="O3196"/>
      <c r="AD3196"/>
      <c r="AE3196"/>
    </row>
    <row r="3197" spans="14:31" x14ac:dyDescent="0.3">
      <c r="N3197"/>
      <c r="O3197"/>
      <c r="AD3197"/>
      <c r="AE3197"/>
    </row>
    <row r="3198" spans="14:31" x14ac:dyDescent="0.3">
      <c r="N3198"/>
      <c r="O3198"/>
      <c r="AD3198"/>
      <c r="AE3198"/>
    </row>
    <row r="3199" spans="14:31" x14ac:dyDescent="0.3">
      <c r="N3199"/>
      <c r="O3199"/>
      <c r="AD3199"/>
      <c r="AE3199"/>
    </row>
    <row r="3200" spans="14:31" x14ac:dyDescent="0.3">
      <c r="N3200"/>
      <c r="O3200"/>
      <c r="AD3200"/>
      <c r="AE3200"/>
    </row>
    <row r="3201" spans="14:31" x14ac:dyDescent="0.3">
      <c r="N3201"/>
      <c r="O3201"/>
      <c r="AD3201"/>
      <c r="AE3201"/>
    </row>
    <row r="3202" spans="14:31" x14ac:dyDescent="0.3">
      <c r="N3202"/>
      <c r="O3202"/>
      <c r="AD3202"/>
      <c r="AE3202"/>
    </row>
    <row r="3203" spans="14:31" x14ac:dyDescent="0.3">
      <c r="N3203"/>
      <c r="O3203"/>
      <c r="AD3203"/>
      <c r="AE3203"/>
    </row>
    <row r="3204" spans="14:31" x14ac:dyDescent="0.3">
      <c r="N3204"/>
      <c r="O3204"/>
      <c r="AD3204"/>
      <c r="AE3204"/>
    </row>
    <row r="3205" spans="14:31" x14ac:dyDescent="0.3">
      <c r="N3205"/>
      <c r="O3205"/>
      <c r="AD3205"/>
      <c r="AE3205"/>
    </row>
    <row r="3206" spans="14:31" x14ac:dyDescent="0.3">
      <c r="N3206"/>
      <c r="O3206"/>
      <c r="AD3206"/>
      <c r="AE3206"/>
    </row>
    <row r="3207" spans="14:31" x14ac:dyDescent="0.3">
      <c r="N3207"/>
      <c r="O3207"/>
      <c r="AD3207"/>
      <c r="AE3207"/>
    </row>
    <row r="3208" spans="14:31" x14ac:dyDescent="0.3">
      <c r="N3208"/>
      <c r="O3208"/>
      <c r="AD3208"/>
      <c r="AE3208"/>
    </row>
    <row r="3209" spans="14:31" x14ac:dyDescent="0.3">
      <c r="N3209"/>
      <c r="O3209"/>
      <c r="AD3209"/>
      <c r="AE3209"/>
    </row>
    <row r="3210" spans="14:31" x14ac:dyDescent="0.3">
      <c r="N3210"/>
      <c r="O3210"/>
      <c r="AD3210"/>
      <c r="AE3210"/>
    </row>
    <row r="3211" spans="14:31" x14ac:dyDescent="0.3">
      <c r="N3211"/>
      <c r="O3211"/>
      <c r="AD3211"/>
      <c r="AE3211"/>
    </row>
    <row r="3212" spans="14:31" x14ac:dyDescent="0.3">
      <c r="N3212"/>
      <c r="O3212"/>
      <c r="AD3212"/>
      <c r="AE3212"/>
    </row>
    <row r="3213" spans="14:31" x14ac:dyDescent="0.3">
      <c r="N3213"/>
      <c r="O3213"/>
      <c r="AD3213"/>
      <c r="AE3213"/>
    </row>
    <row r="3214" spans="14:31" x14ac:dyDescent="0.3">
      <c r="N3214"/>
      <c r="O3214"/>
      <c r="AD3214"/>
      <c r="AE3214"/>
    </row>
    <row r="3215" spans="14:31" x14ac:dyDescent="0.3">
      <c r="N3215"/>
      <c r="O3215"/>
      <c r="AD3215"/>
      <c r="AE3215"/>
    </row>
    <row r="3216" spans="14:31" x14ac:dyDescent="0.3">
      <c r="N3216"/>
      <c r="O3216"/>
      <c r="AD3216"/>
      <c r="AE3216"/>
    </row>
    <row r="3217" spans="14:31" x14ac:dyDescent="0.3">
      <c r="N3217"/>
      <c r="O3217"/>
      <c r="AD3217"/>
      <c r="AE3217"/>
    </row>
    <row r="3218" spans="14:31" x14ac:dyDescent="0.3">
      <c r="N3218"/>
      <c r="O3218"/>
      <c r="AD3218"/>
      <c r="AE3218"/>
    </row>
    <row r="3219" spans="14:31" x14ac:dyDescent="0.3">
      <c r="N3219"/>
      <c r="O3219"/>
      <c r="AD3219"/>
      <c r="AE3219"/>
    </row>
    <row r="3220" spans="14:31" x14ac:dyDescent="0.3">
      <c r="N3220"/>
      <c r="O3220"/>
      <c r="AD3220"/>
      <c r="AE3220"/>
    </row>
    <row r="3221" spans="14:31" x14ac:dyDescent="0.3">
      <c r="N3221"/>
      <c r="O3221"/>
      <c r="AD3221"/>
      <c r="AE3221"/>
    </row>
    <row r="3222" spans="14:31" x14ac:dyDescent="0.3">
      <c r="N3222"/>
      <c r="O3222"/>
      <c r="AD3222"/>
      <c r="AE3222"/>
    </row>
    <row r="3223" spans="14:31" x14ac:dyDescent="0.3">
      <c r="N3223"/>
      <c r="O3223"/>
      <c r="AD3223"/>
      <c r="AE3223"/>
    </row>
    <row r="3224" spans="14:31" x14ac:dyDescent="0.3">
      <c r="N3224"/>
      <c r="O3224"/>
      <c r="AD3224"/>
      <c r="AE3224"/>
    </row>
    <row r="3225" spans="14:31" x14ac:dyDescent="0.3">
      <c r="N3225"/>
      <c r="O3225"/>
      <c r="AD3225"/>
      <c r="AE3225"/>
    </row>
    <row r="3226" spans="14:31" x14ac:dyDescent="0.3">
      <c r="N3226"/>
      <c r="O3226"/>
      <c r="AD3226"/>
      <c r="AE3226"/>
    </row>
    <row r="3227" spans="14:31" x14ac:dyDescent="0.3">
      <c r="N3227"/>
      <c r="O3227"/>
      <c r="AD3227"/>
      <c r="AE3227"/>
    </row>
    <row r="3228" spans="14:31" x14ac:dyDescent="0.3">
      <c r="N3228"/>
      <c r="O3228"/>
      <c r="AD3228"/>
      <c r="AE3228"/>
    </row>
    <row r="3229" spans="14:31" x14ac:dyDescent="0.3">
      <c r="N3229"/>
      <c r="O3229"/>
      <c r="AD3229"/>
      <c r="AE3229"/>
    </row>
    <row r="3230" spans="14:31" x14ac:dyDescent="0.3">
      <c r="N3230"/>
      <c r="O3230"/>
      <c r="AD3230"/>
      <c r="AE3230"/>
    </row>
    <row r="3231" spans="14:31" x14ac:dyDescent="0.3">
      <c r="N3231"/>
      <c r="O3231"/>
      <c r="AD3231"/>
      <c r="AE3231"/>
    </row>
    <row r="3232" spans="14:31" x14ac:dyDescent="0.3">
      <c r="N3232"/>
      <c r="O3232"/>
      <c r="AD3232"/>
      <c r="AE3232"/>
    </row>
    <row r="3233" spans="14:31" x14ac:dyDescent="0.3">
      <c r="N3233"/>
      <c r="O3233"/>
      <c r="AD3233"/>
      <c r="AE3233"/>
    </row>
    <row r="3234" spans="14:31" x14ac:dyDescent="0.3">
      <c r="N3234"/>
      <c r="O3234"/>
      <c r="AD3234"/>
      <c r="AE3234"/>
    </row>
    <row r="3235" spans="14:31" x14ac:dyDescent="0.3">
      <c r="N3235"/>
      <c r="O3235"/>
      <c r="AD3235"/>
      <c r="AE3235"/>
    </row>
    <row r="3236" spans="14:31" x14ac:dyDescent="0.3">
      <c r="N3236"/>
      <c r="O3236"/>
      <c r="AD3236"/>
      <c r="AE3236"/>
    </row>
    <row r="3237" spans="14:31" x14ac:dyDescent="0.3">
      <c r="N3237"/>
      <c r="O3237"/>
      <c r="AD3237"/>
      <c r="AE3237"/>
    </row>
    <row r="3238" spans="14:31" x14ac:dyDescent="0.3">
      <c r="N3238"/>
      <c r="O3238"/>
      <c r="AD3238"/>
      <c r="AE3238"/>
    </row>
    <row r="3239" spans="14:31" x14ac:dyDescent="0.3">
      <c r="N3239"/>
      <c r="O3239"/>
      <c r="AD3239"/>
      <c r="AE3239"/>
    </row>
    <row r="3240" spans="14:31" x14ac:dyDescent="0.3">
      <c r="N3240"/>
      <c r="O3240"/>
      <c r="AD3240"/>
      <c r="AE3240"/>
    </row>
    <row r="3241" spans="14:31" x14ac:dyDescent="0.3">
      <c r="N3241"/>
      <c r="O3241"/>
      <c r="AD3241"/>
      <c r="AE3241"/>
    </row>
    <row r="3242" spans="14:31" x14ac:dyDescent="0.3">
      <c r="N3242"/>
      <c r="O3242"/>
      <c r="AD3242"/>
      <c r="AE3242"/>
    </row>
    <row r="3243" spans="14:31" x14ac:dyDescent="0.3">
      <c r="N3243"/>
      <c r="O3243"/>
      <c r="AD3243"/>
      <c r="AE3243"/>
    </row>
    <row r="3244" spans="14:31" x14ac:dyDescent="0.3">
      <c r="N3244"/>
      <c r="O3244"/>
      <c r="AD3244"/>
      <c r="AE3244"/>
    </row>
    <row r="3245" spans="14:31" x14ac:dyDescent="0.3">
      <c r="N3245"/>
      <c r="O3245"/>
      <c r="AD3245"/>
      <c r="AE3245"/>
    </row>
    <row r="3246" spans="14:31" x14ac:dyDescent="0.3">
      <c r="N3246"/>
      <c r="O3246"/>
      <c r="AD3246"/>
      <c r="AE3246"/>
    </row>
    <row r="3247" spans="14:31" x14ac:dyDescent="0.3">
      <c r="N3247"/>
      <c r="O3247"/>
      <c r="AD3247"/>
      <c r="AE3247"/>
    </row>
    <row r="3248" spans="14:31" x14ac:dyDescent="0.3">
      <c r="N3248"/>
      <c r="O3248"/>
      <c r="AD3248"/>
      <c r="AE3248"/>
    </row>
    <row r="3249" spans="14:31" x14ac:dyDescent="0.3">
      <c r="N3249"/>
      <c r="O3249"/>
      <c r="AD3249"/>
      <c r="AE3249"/>
    </row>
    <row r="3250" spans="14:31" x14ac:dyDescent="0.3">
      <c r="N3250"/>
      <c r="O3250"/>
      <c r="AD3250"/>
      <c r="AE3250"/>
    </row>
    <row r="3251" spans="14:31" x14ac:dyDescent="0.3">
      <c r="N3251"/>
      <c r="O3251"/>
      <c r="AD3251"/>
      <c r="AE3251"/>
    </row>
    <row r="3252" spans="14:31" x14ac:dyDescent="0.3">
      <c r="N3252"/>
      <c r="O3252"/>
      <c r="AD3252"/>
      <c r="AE3252"/>
    </row>
    <row r="3253" spans="14:31" x14ac:dyDescent="0.3">
      <c r="N3253"/>
      <c r="O3253"/>
      <c r="AD3253"/>
      <c r="AE3253"/>
    </row>
    <row r="3254" spans="14:31" x14ac:dyDescent="0.3">
      <c r="N3254"/>
      <c r="O3254"/>
      <c r="AD3254"/>
      <c r="AE3254"/>
    </row>
    <row r="3255" spans="14:31" x14ac:dyDescent="0.3">
      <c r="N3255"/>
      <c r="O3255"/>
      <c r="AD3255"/>
      <c r="AE3255"/>
    </row>
    <row r="3256" spans="14:31" x14ac:dyDescent="0.3">
      <c r="N3256"/>
      <c r="O3256"/>
      <c r="AD3256"/>
      <c r="AE3256"/>
    </row>
    <row r="3257" spans="14:31" x14ac:dyDescent="0.3">
      <c r="N3257"/>
      <c r="O3257"/>
      <c r="AD3257"/>
      <c r="AE3257"/>
    </row>
    <row r="3258" spans="14:31" x14ac:dyDescent="0.3">
      <c r="N3258"/>
      <c r="O3258"/>
      <c r="AD3258"/>
      <c r="AE3258"/>
    </row>
    <row r="3259" spans="14:31" x14ac:dyDescent="0.3">
      <c r="N3259"/>
      <c r="O3259"/>
      <c r="AD3259"/>
      <c r="AE3259"/>
    </row>
    <row r="3260" spans="14:31" x14ac:dyDescent="0.3">
      <c r="N3260"/>
      <c r="O3260"/>
      <c r="AD3260"/>
      <c r="AE3260"/>
    </row>
    <row r="3261" spans="14:31" x14ac:dyDescent="0.3">
      <c r="N3261"/>
      <c r="O3261"/>
      <c r="AD3261"/>
      <c r="AE3261"/>
    </row>
    <row r="3262" spans="14:31" x14ac:dyDescent="0.3">
      <c r="N3262"/>
      <c r="O3262"/>
      <c r="AD3262"/>
      <c r="AE3262"/>
    </row>
    <row r="3263" spans="14:31" x14ac:dyDescent="0.3">
      <c r="N3263"/>
      <c r="O3263"/>
      <c r="AD3263"/>
      <c r="AE3263"/>
    </row>
    <row r="3264" spans="14:31" x14ac:dyDescent="0.3">
      <c r="N3264"/>
      <c r="O3264"/>
      <c r="AD3264"/>
      <c r="AE3264"/>
    </row>
    <row r="3265" spans="14:31" x14ac:dyDescent="0.3">
      <c r="N3265"/>
      <c r="O3265"/>
      <c r="AD3265"/>
      <c r="AE3265"/>
    </row>
    <row r="3266" spans="14:31" x14ac:dyDescent="0.3">
      <c r="N3266"/>
      <c r="O3266"/>
      <c r="AD3266"/>
      <c r="AE3266"/>
    </row>
    <row r="3267" spans="14:31" x14ac:dyDescent="0.3">
      <c r="N3267"/>
      <c r="O3267"/>
      <c r="AD3267"/>
      <c r="AE3267"/>
    </row>
    <row r="3268" spans="14:31" x14ac:dyDescent="0.3">
      <c r="N3268"/>
      <c r="O3268"/>
      <c r="AD3268"/>
      <c r="AE3268"/>
    </row>
    <row r="3269" spans="14:31" x14ac:dyDescent="0.3">
      <c r="N3269"/>
      <c r="O3269"/>
      <c r="AD3269"/>
      <c r="AE3269"/>
    </row>
    <row r="3270" spans="14:31" x14ac:dyDescent="0.3">
      <c r="N3270"/>
      <c r="O3270"/>
      <c r="AD3270"/>
      <c r="AE3270"/>
    </row>
    <row r="3271" spans="14:31" x14ac:dyDescent="0.3">
      <c r="N3271"/>
      <c r="O3271"/>
      <c r="AD3271"/>
      <c r="AE3271"/>
    </row>
    <row r="3272" spans="14:31" x14ac:dyDescent="0.3">
      <c r="N3272"/>
      <c r="O3272"/>
      <c r="AD3272"/>
      <c r="AE3272"/>
    </row>
    <row r="3273" spans="14:31" x14ac:dyDescent="0.3">
      <c r="N3273"/>
      <c r="O3273"/>
      <c r="AD3273"/>
      <c r="AE3273"/>
    </row>
    <row r="3274" spans="14:31" x14ac:dyDescent="0.3">
      <c r="N3274"/>
      <c r="O3274"/>
      <c r="AD3274"/>
      <c r="AE3274"/>
    </row>
    <row r="3275" spans="14:31" x14ac:dyDescent="0.3">
      <c r="N3275"/>
      <c r="O3275"/>
      <c r="AD3275"/>
      <c r="AE3275"/>
    </row>
    <row r="3276" spans="14:31" x14ac:dyDescent="0.3">
      <c r="N3276"/>
      <c r="O3276"/>
      <c r="AD3276"/>
      <c r="AE3276"/>
    </row>
    <row r="3277" spans="14:31" x14ac:dyDescent="0.3">
      <c r="N3277"/>
      <c r="O3277"/>
      <c r="AD3277"/>
      <c r="AE3277"/>
    </row>
    <row r="3278" spans="14:31" x14ac:dyDescent="0.3">
      <c r="N3278"/>
      <c r="O3278"/>
      <c r="AD3278"/>
      <c r="AE3278"/>
    </row>
    <row r="3279" spans="14:31" x14ac:dyDescent="0.3">
      <c r="N3279"/>
      <c r="O3279"/>
      <c r="AD3279"/>
      <c r="AE3279"/>
    </row>
    <row r="3280" spans="14:31" x14ac:dyDescent="0.3">
      <c r="N3280"/>
      <c r="O3280"/>
      <c r="AD3280"/>
      <c r="AE3280"/>
    </row>
    <row r="3281" spans="14:31" x14ac:dyDescent="0.3">
      <c r="N3281"/>
      <c r="O3281"/>
      <c r="AD3281"/>
      <c r="AE3281"/>
    </row>
    <row r="3282" spans="14:31" x14ac:dyDescent="0.3">
      <c r="N3282"/>
      <c r="O3282"/>
      <c r="AD3282"/>
      <c r="AE3282"/>
    </row>
    <row r="3283" spans="14:31" x14ac:dyDescent="0.3">
      <c r="N3283"/>
      <c r="O3283"/>
      <c r="AD3283"/>
      <c r="AE3283"/>
    </row>
    <row r="3284" spans="14:31" x14ac:dyDescent="0.3">
      <c r="N3284"/>
      <c r="O3284"/>
      <c r="AD3284"/>
      <c r="AE3284"/>
    </row>
    <row r="3285" spans="14:31" x14ac:dyDescent="0.3">
      <c r="N3285"/>
      <c r="O3285"/>
      <c r="AD3285"/>
      <c r="AE3285"/>
    </row>
    <row r="3286" spans="14:31" x14ac:dyDescent="0.3">
      <c r="N3286"/>
      <c r="O3286"/>
      <c r="AD3286"/>
      <c r="AE3286"/>
    </row>
    <row r="3287" spans="14:31" x14ac:dyDescent="0.3">
      <c r="N3287"/>
      <c r="O3287"/>
      <c r="AD3287"/>
      <c r="AE3287"/>
    </row>
    <row r="3288" spans="14:31" x14ac:dyDescent="0.3">
      <c r="N3288"/>
      <c r="O3288"/>
      <c r="AD3288"/>
      <c r="AE3288"/>
    </row>
    <row r="3289" spans="14:31" x14ac:dyDescent="0.3">
      <c r="N3289"/>
      <c r="O3289"/>
      <c r="AD3289"/>
      <c r="AE3289"/>
    </row>
    <row r="3290" spans="14:31" x14ac:dyDescent="0.3">
      <c r="N3290"/>
      <c r="O3290"/>
      <c r="AD3290"/>
      <c r="AE3290"/>
    </row>
    <row r="3291" spans="14:31" x14ac:dyDescent="0.3">
      <c r="N3291"/>
      <c r="O3291"/>
      <c r="AD3291"/>
      <c r="AE3291"/>
    </row>
    <row r="3292" spans="14:31" x14ac:dyDescent="0.3">
      <c r="N3292"/>
      <c r="O3292"/>
      <c r="AD3292"/>
      <c r="AE3292"/>
    </row>
    <row r="3293" spans="14:31" x14ac:dyDescent="0.3">
      <c r="N3293"/>
      <c r="O3293"/>
      <c r="AD3293"/>
      <c r="AE3293"/>
    </row>
    <row r="3294" spans="14:31" x14ac:dyDescent="0.3">
      <c r="N3294"/>
      <c r="O3294"/>
      <c r="AD3294"/>
      <c r="AE3294"/>
    </row>
    <row r="3295" spans="14:31" x14ac:dyDescent="0.3">
      <c r="N3295"/>
      <c r="O3295"/>
      <c r="AD3295"/>
      <c r="AE3295"/>
    </row>
    <row r="3296" spans="14:31" x14ac:dyDescent="0.3">
      <c r="N3296"/>
      <c r="O3296"/>
      <c r="AD3296"/>
      <c r="AE3296"/>
    </row>
    <row r="3297" spans="14:31" x14ac:dyDescent="0.3">
      <c r="N3297"/>
      <c r="O3297"/>
      <c r="AD3297"/>
      <c r="AE3297"/>
    </row>
    <row r="3298" spans="14:31" x14ac:dyDescent="0.3">
      <c r="N3298"/>
      <c r="O3298"/>
      <c r="AD3298"/>
      <c r="AE3298"/>
    </row>
    <row r="3299" spans="14:31" x14ac:dyDescent="0.3">
      <c r="N3299"/>
      <c r="O3299"/>
      <c r="AD3299"/>
      <c r="AE3299"/>
    </row>
    <row r="3300" spans="14:31" x14ac:dyDescent="0.3">
      <c r="N3300"/>
      <c r="O3300"/>
      <c r="AD3300"/>
      <c r="AE3300"/>
    </row>
    <row r="3301" spans="14:31" x14ac:dyDescent="0.3">
      <c r="N3301"/>
      <c r="O3301"/>
      <c r="AD3301"/>
      <c r="AE3301"/>
    </row>
    <row r="3302" spans="14:31" x14ac:dyDescent="0.3">
      <c r="N3302"/>
      <c r="O3302"/>
      <c r="AD3302"/>
      <c r="AE3302"/>
    </row>
    <row r="3303" spans="14:31" x14ac:dyDescent="0.3">
      <c r="N3303"/>
      <c r="O3303"/>
      <c r="AD3303"/>
      <c r="AE3303"/>
    </row>
    <row r="3304" spans="14:31" x14ac:dyDescent="0.3">
      <c r="N3304"/>
      <c r="O3304"/>
      <c r="AD3304"/>
      <c r="AE3304"/>
    </row>
    <row r="3305" spans="14:31" x14ac:dyDescent="0.3">
      <c r="N3305"/>
      <c r="O3305"/>
      <c r="AD3305"/>
      <c r="AE3305"/>
    </row>
    <row r="3306" spans="14:31" x14ac:dyDescent="0.3">
      <c r="N3306"/>
      <c r="O3306"/>
      <c r="AD3306"/>
      <c r="AE3306"/>
    </row>
    <row r="3307" spans="14:31" x14ac:dyDescent="0.3">
      <c r="N3307"/>
      <c r="O3307"/>
      <c r="AD3307"/>
      <c r="AE3307"/>
    </row>
    <row r="3308" spans="14:31" x14ac:dyDescent="0.3">
      <c r="N3308"/>
      <c r="O3308"/>
      <c r="AD3308"/>
      <c r="AE3308"/>
    </row>
    <row r="3309" spans="14:31" x14ac:dyDescent="0.3">
      <c r="N3309"/>
      <c r="O3309"/>
      <c r="AD3309"/>
      <c r="AE3309"/>
    </row>
    <row r="3310" spans="14:31" x14ac:dyDescent="0.3">
      <c r="N3310"/>
      <c r="O3310"/>
      <c r="AD3310"/>
      <c r="AE3310"/>
    </row>
    <row r="3311" spans="14:31" x14ac:dyDescent="0.3">
      <c r="N3311"/>
      <c r="O3311"/>
      <c r="AD3311"/>
      <c r="AE3311"/>
    </row>
    <row r="3312" spans="14:31" x14ac:dyDescent="0.3">
      <c r="N3312"/>
      <c r="O3312"/>
      <c r="AD3312"/>
      <c r="AE3312"/>
    </row>
    <row r="3313" spans="14:31" x14ac:dyDescent="0.3">
      <c r="N3313"/>
      <c r="O3313"/>
      <c r="AD3313"/>
      <c r="AE3313"/>
    </row>
    <row r="3314" spans="14:31" x14ac:dyDescent="0.3">
      <c r="N3314"/>
      <c r="O3314"/>
      <c r="AD3314"/>
      <c r="AE3314"/>
    </row>
    <row r="3315" spans="14:31" x14ac:dyDescent="0.3">
      <c r="N3315"/>
      <c r="O3315"/>
      <c r="AD3315"/>
      <c r="AE3315"/>
    </row>
    <row r="3316" spans="14:31" x14ac:dyDescent="0.3">
      <c r="N3316"/>
      <c r="O3316"/>
      <c r="AD3316"/>
      <c r="AE3316"/>
    </row>
    <row r="3317" spans="14:31" x14ac:dyDescent="0.3">
      <c r="N3317"/>
      <c r="O3317"/>
      <c r="AD3317"/>
      <c r="AE3317"/>
    </row>
    <row r="3318" spans="14:31" x14ac:dyDescent="0.3">
      <c r="N3318"/>
      <c r="O3318"/>
      <c r="AD3318"/>
      <c r="AE3318"/>
    </row>
    <row r="3319" spans="14:31" x14ac:dyDescent="0.3">
      <c r="N3319"/>
      <c r="O3319"/>
      <c r="AD3319"/>
      <c r="AE3319"/>
    </row>
    <row r="3320" spans="14:31" x14ac:dyDescent="0.3">
      <c r="N3320"/>
      <c r="O3320"/>
      <c r="AD3320"/>
      <c r="AE3320"/>
    </row>
    <row r="3321" spans="14:31" x14ac:dyDescent="0.3">
      <c r="N3321"/>
      <c r="O3321"/>
      <c r="AD3321"/>
      <c r="AE3321"/>
    </row>
    <row r="3322" spans="14:31" x14ac:dyDescent="0.3">
      <c r="N3322"/>
      <c r="O3322"/>
      <c r="AD3322"/>
      <c r="AE3322"/>
    </row>
    <row r="3323" spans="14:31" x14ac:dyDescent="0.3">
      <c r="N3323"/>
      <c r="O3323"/>
      <c r="AD3323"/>
      <c r="AE3323"/>
    </row>
    <row r="3324" spans="14:31" x14ac:dyDescent="0.3">
      <c r="N3324"/>
      <c r="O3324"/>
      <c r="AD3324"/>
      <c r="AE3324"/>
    </row>
    <row r="3325" spans="14:31" x14ac:dyDescent="0.3">
      <c r="N3325"/>
      <c r="O3325"/>
      <c r="AD3325"/>
      <c r="AE3325"/>
    </row>
    <row r="3326" spans="14:31" x14ac:dyDescent="0.3">
      <c r="N3326"/>
      <c r="O3326"/>
      <c r="AD3326"/>
      <c r="AE3326"/>
    </row>
    <row r="3327" spans="14:31" x14ac:dyDescent="0.3">
      <c r="N3327"/>
      <c r="O3327"/>
      <c r="AD3327"/>
      <c r="AE3327"/>
    </row>
    <row r="3328" spans="14:31" x14ac:dyDescent="0.3">
      <c r="N3328"/>
      <c r="O3328"/>
      <c r="AD3328"/>
      <c r="AE3328"/>
    </row>
    <row r="3329" spans="14:31" x14ac:dyDescent="0.3">
      <c r="N3329"/>
      <c r="O3329"/>
      <c r="AD3329"/>
      <c r="AE3329"/>
    </row>
    <row r="3330" spans="14:31" x14ac:dyDescent="0.3">
      <c r="N3330"/>
      <c r="O3330"/>
      <c r="AD3330"/>
      <c r="AE3330"/>
    </row>
    <row r="3331" spans="14:31" x14ac:dyDescent="0.3">
      <c r="N3331"/>
      <c r="O3331"/>
      <c r="AD3331"/>
      <c r="AE3331"/>
    </row>
    <row r="3332" spans="14:31" x14ac:dyDescent="0.3">
      <c r="N3332"/>
      <c r="O3332"/>
      <c r="AD3332"/>
      <c r="AE3332"/>
    </row>
    <row r="3333" spans="14:31" x14ac:dyDescent="0.3">
      <c r="N3333"/>
      <c r="O3333"/>
      <c r="AD3333"/>
      <c r="AE3333"/>
    </row>
    <row r="3334" spans="14:31" x14ac:dyDescent="0.3">
      <c r="N3334"/>
      <c r="O3334"/>
      <c r="AD3334"/>
      <c r="AE3334"/>
    </row>
    <row r="3335" spans="14:31" x14ac:dyDescent="0.3">
      <c r="N3335"/>
      <c r="O3335"/>
      <c r="AD3335"/>
      <c r="AE3335"/>
    </row>
    <row r="3336" spans="14:31" x14ac:dyDescent="0.3">
      <c r="N3336"/>
      <c r="O3336"/>
      <c r="AD3336"/>
      <c r="AE3336"/>
    </row>
    <row r="3337" spans="14:31" x14ac:dyDescent="0.3">
      <c r="N3337"/>
      <c r="O3337"/>
      <c r="AD3337"/>
      <c r="AE3337"/>
    </row>
    <row r="3338" spans="14:31" x14ac:dyDescent="0.3">
      <c r="N3338"/>
      <c r="O3338"/>
      <c r="AD3338"/>
      <c r="AE3338"/>
    </row>
    <row r="3339" spans="14:31" x14ac:dyDescent="0.3">
      <c r="N3339"/>
      <c r="O3339"/>
      <c r="AD3339"/>
      <c r="AE3339"/>
    </row>
    <row r="3340" spans="14:31" x14ac:dyDescent="0.3">
      <c r="N3340"/>
      <c r="O3340"/>
      <c r="AD3340"/>
      <c r="AE3340"/>
    </row>
    <row r="3341" spans="14:31" x14ac:dyDescent="0.3">
      <c r="N3341"/>
      <c r="O3341"/>
      <c r="AD3341"/>
      <c r="AE3341"/>
    </row>
    <row r="3342" spans="14:31" x14ac:dyDescent="0.3">
      <c r="N3342"/>
      <c r="O3342"/>
      <c r="AD3342"/>
      <c r="AE3342"/>
    </row>
    <row r="3343" spans="14:31" x14ac:dyDescent="0.3">
      <c r="N3343"/>
      <c r="O3343"/>
      <c r="AD3343"/>
      <c r="AE3343"/>
    </row>
    <row r="3344" spans="14:31" x14ac:dyDescent="0.3">
      <c r="N3344"/>
      <c r="O3344"/>
      <c r="AD3344"/>
      <c r="AE3344"/>
    </row>
    <row r="3345" spans="14:31" x14ac:dyDescent="0.3">
      <c r="N3345"/>
      <c r="O3345"/>
      <c r="AD3345"/>
      <c r="AE3345"/>
    </row>
    <row r="3346" spans="14:31" x14ac:dyDescent="0.3">
      <c r="N3346"/>
      <c r="O3346"/>
      <c r="AD3346"/>
      <c r="AE3346"/>
    </row>
    <row r="3347" spans="14:31" x14ac:dyDescent="0.3">
      <c r="N3347"/>
      <c r="O3347"/>
      <c r="AD3347"/>
      <c r="AE3347"/>
    </row>
    <row r="3348" spans="14:31" x14ac:dyDescent="0.3">
      <c r="N3348"/>
      <c r="O3348"/>
      <c r="AD3348"/>
      <c r="AE3348"/>
    </row>
    <row r="3349" spans="14:31" x14ac:dyDescent="0.3">
      <c r="N3349"/>
      <c r="O3349"/>
      <c r="AD3349"/>
      <c r="AE3349"/>
    </row>
    <row r="3350" spans="14:31" x14ac:dyDescent="0.3">
      <c r="N3350"/>
      <c r="O3350"/>
      <c r="AD3350"/>
      <c r="AE3350"/>
    </row>
    <row r="3351" spans="14:31" x14ac:dyDescent="0.3">
      <c r="N3351"/>
      <c r="O3351"/>
      <c r="AD3351"/>
      <c r="AE3351"/>
    </row>
    <row r="3352" spans="14:31" x14ac:dyDescent="0.3">
      <c r="N3352"/>
      <c r="O3352"/>
      <c r="AD3352"/>
      <c r="AE3352"/>
    </row>
    <row r="3353" spans="14:31" x14ac:dyDescent="0.3">
      <c r="N3353"/>
      <c r="O3353"/>
      <c r="AD3353"/>
      <c r="AE3353"/>
    </row>
    <row r="3354" spans="14:31" x14ac:dyDescent="0.3">
      <c r="N3354"/>
      <c r="O3354"/>
      <c r="AD3354"/>
      <c r="AE3354"/>
    </row>
    <row r="3355" spans="14:31" x14ac:dyDescent="0.3">
      <c r="N3355"/>
      <c r="O3355"/>
      <c r="AD3355"/>
      <c r="AE3355"/>
    </row>
    <row r="3356" spans="14:31" x14ac:dyDescent="0.3">
      <c r="N3356"/>
      <c r="O3356"/>
      <c r="AD3356"/>
      <c r="AE3356"/>
    </row>
    <row r="3357" spans="14:31" x14ac:dyDescent="0.3">
      <c r="N3357"/>
      <c r="O3357"/>
      <c r="AD3357"/>
      <c r="AE3357"/>
    </row>
    <row r="3358" spans="14:31" x14ac:dyDescent="0.3">
      <c r="N3358"/>
      <c r="O3358"/>
      <c r="AD3358"/>
      <c r="AE3358"/>
    </row>
    <row r="3359" spans="14:31" x14ac:dyDescent="0.3">
      <c r="N3359"/>
      <c r="O3359"/>
      <c r="AD3359"/>
      <c r="AE3359"/>
    </row>
    <row r="3360" spans="14:31" x14ac:dyDescent="0.3">
      <c r="N3360"/>
      <c r="O3360"/>
      <c r="AD3360"/>
      <c r="AE3360"/>
    </row>
    <row r="3361" spans="14:31" x14ac:dyDescent="0.3">
      <c r="N3361"/>
      <c r="O3361"/>
      <c r="AD3361"/>
      <c r="AE3361"/>
    </row>
    <row r="3362" spans="14:31" x14ac:dyDescent="0.3">
      <c r="N3362"/>
      <c r="O3362"/>
      <c r="AD3362"/>
      <c r="AE3362"/>
    </row>
    <row r="3363" spans="14:31" x14ac:dyDescent="0.3">
      <c r="N3363"/>
      <c r="O3363"/>
      <c r="AD3363"/>
      <c r="AE3363"/>
    </row>
    <row r="3364" spans="14:31" x14ac:dyDescent="0.3">
      <c r="N3364"/>
      <c r="O3364"/>
      <c r="AD3364"/>
      <c r="AE3364"/>
    </row>
    <row r="3365" spans="14:31" x14ac:dyDescent="0.3">
      <c r="N3365"/>
      <c r="O3365"/>
      <c r="AD3365"/>
      <c r="AE3365"/>
    </row>
    <row r="3366" spans="14:31" x14ac:dyDescent="0.3">
      <c r="N3366"/>
      <c r="O3366"/>
      <c r="AD3366"/>
      <c r="AE3366"/>
    </row>
    <row r="3367" spans="14:31" x14ac:dyDescent="0.3">
      <c r="N3367"/>
      <c r="O3367"/>
      <c r="AD3367"/>
      <c r="AE3367"/>
    </row>
    <row r="3368" spans="14:31" x14ac:dyDescent="0.3">
      <c r="N3368"/>
      <c r="O3368"/>
      <c r="AD3368"/>
      <c r="AE3368"/>
    </row>
    <row r="3369" spans="14:31" x14ac:dyDescent="0.3">
      <c r="N3369"/>
      <c r="O3369"/>
      <c r="AD3369"/>
      <c r="AE3369"/>
    </row>
    <row r="3370" spans="14:31" x14ac:dyDescent="0.3">
      <c r="N3370"/>
      <c r="O3370"/>
      <c r="AD3370"/>
      <c r="AE3370"/>
    </row>
    <row r="3371" spans="14:31" x14ac:dyDescent="0.3">
      <c r="N3371"/>
      <c r="O3371"/>
      <c r="AD3371"/>
      <c r="AE3371"/>
    </row>
    <row r="3372" spans="14:31" x14ac:dyDescent="0.3">
      <c r="N3372"/>
      <c r="O3372"/>
      <c r="AD3372"/>
      <c r="AE3372"/>
    </row>
    <row r="3373" spans="14:31" x14ac:dyDescent="0.3">
      <c r="N3373"/>
      <c r="O3373"/>
      <c r="AD3373"/>
      <c r="AE3373"/>
    </row>
    <row r="3374" spans="14:31" x14ac:dyDescent="0.3">
      <c r="N3374"/>
      <c r="O3374"/>
      <c r="AD3374"/>
      <c r="AE3374"/>
    </row>
    <row r="3375" spans="14:31" x14ac:dyDescent="0.3">
      <c r="N3375"/>
      <c r="O3375"/>
      <c r="AD3375"/>
      <c r="AE3375"/>
    </row>
    <row r="3376" spans="14:31" x14ac:dyDescent="0.3">
      <c r="N3376"/>
      <c r="O3376"/>
      <c r="AD3376"/>
      <c r="AE3376"/>
    </row>
    <row r="3377" spans="14:31" x14ac:dyDescent="0.3">
      <c r="N3377"/>
      <c r="O3377"/>
      <c r="AD3377"/>
      <c r="AE3377"/>
    </row>
    <row r="3378" spans="14:31" x14ac:dyDescent="0.3">
      <c r="N3378"/>
      <c r="O3378"/>
      <c r="AD3378"/>
      <c r="AE3378"/>
    </row>
    <row r="3379" spans="14:31" x14ac:dyDescent="0.3">
      <c r="N3379"/>
      <c r="O3379"/>
      <c r="AD3379"/>
      <c r="AE3379"/>
    </row>
    <row r="3380" spans="14:31" x14ac:dyDescent="0.3">
      <c r="N3380"/>
      <c r="O3380"/>
      <c r="AD3380"/>
      <c r="AE3380"/>
    </row>
    <row r="3381" spans="14:31" x14ac:dyDescent="0.3">
      <c r="N3381"/>
      <c r="O3381"/>
      <c r="AD3381"/>
      <c r="AE3381"/>
    </row>
    <row r="3382" spans="14:31" x14ac:dyDescent="0.3">
      <c r="N3382"/>
      <c r="O3382"/>
      <c r="AD3382"/>
      <c r="AE3382"/>
    </row>
    <row r="3383" spans="14:31" x14ac:dyDescent="0.3">
      <c r="N3383"/>
      <c r="O3383"/>
      <c r="AD3383"/>
      <c r="AE3383"/>
    </row>
    <row r="3384" spans="14:31" x14ac:dyDescent="0.3">
      <c r="N3384"/>
      <c r="O3384"/>
      <c r="AD3384"/>
      <c r="AE3384"/>
    </row>
    <row r="3385" spans="14:31" x14ac:dyDescent="0.3">
      <c r="N3385"/>
      <c r="O3385"/>
      <c r="AD3385"/>
      <c r="AE3385"/>
    </row>
    <row r="3386" spans="14:31" x14ac:dyDescent="0.3">
      <c r="N3386"/>
      <c r="O3386"/>
      <c r="AD3386"/>
      <c r="AE3386"/>
    </row>
    <row r="3387" spans="14:31" x14ac:dyDescent="0.3">
      <c r="N3387"/>
      <c r="O3387"/>
      <c r="AD3387"/>
      <c r="AE3387"/>
    </row>
    <row r="3388" spans="14:31" x14ac:dyDescent="0.3">
      <c r="N3388"/>
      <c r="O3388"/>
      <c r="AD3388"/>
      <c r="AE3388"/>
    </row>
    <row r="3389" spans="14:31" x14ac:dyDescent="0.3">
      <c r="N3389"/>
      <c r="O3389"/>
      <c r="AD3389"/>
      <c r="AE3389"/>
    </row>
    <row r="3390" spans="14:31" x14ac:dyDescent="0.3">
      <c r="N3390"/>
      <c r="O3390"/>
      <c r="AD3390"/>
      <c r="AE3390"/>
    </row>
    <row r="3391" spans="14:31" x14ac:dyDescent="0.3">
      <c r="N3391"/>
      <c r="O3391"/>
      <c r="AD3391"/>
      <c r="AE3391"/>
    </row>
    <row r="3392" spans="14:31" x14ac:dyDescent="0.3">
      <c r="N3392"/>
      <c r="O3392"/>
      <c r="AD3392"/>
      <c r="AE3392"/>
    </row>
    <row r="3393" spans="14:31" x14ac:dyDescent="0.3">
      <c r="N3393"/>
      <c r="O3393"/>
      <c r="AD3393"/>
      <c r="AE3393"/>
    </row>
    <row r="3394" spans="14:31" x14ac:dyDescent="0.3">
      <c r="N3394"/>
      <c r="O3394"/>
      <c r="AD3394"/>
      <c r="AE3394"/>
    </row>
    <row r="3395" spans="14:31" x14ac:dyDescent="0.3">
      <c r="N3395"/>
      <c r="O3395"/>
      <c r="AD3395"/>
      <c r="AE3395"/>
    </row>
    <row r="3396" spans="14:31" x14ac:dyDescent="0.3">
      <c r="N3396"/>
      <c r="O3396"/>
      <c r="AD3396"/>
      <c r="AE3396"/>
    </row>
    <row r="3397" spans="14:31" x14ac:dyDescent="0.3">
      <c r="N3397"/>
      <c r="O3397"/>
      <c r="AD3397"/>
      <c r="AE3397"/>
    </row>
    <row r="3398" spans="14:31" x14ac:dyDescent="0.3">
      <c r="N3398"/>
      <c r="O3398"/>
      <c r="AD3398"/>
      <c r="AE3398"/>
    </row>
    <row r="3399" spans="14:31" x14ac:dyDescent="0.3">
      <c r="N3399"/>
      <c r="O3399"/>
      <c r="AD3399"/>
      <c r="AE3399"/>
    </row>
    <row r="3400" spans="14:31" x14ac:dyDescent="0.3">
      <c r="N3400"/>
      <c r="O3400"/>
      <c r="AD3400"/>
      <c r="AE3400"/>
    </row>
    <row r="3401" spans="14:31" x14ac:dyDescent="0.3">
      <c r="N3401"/>
      <c r="O3401"/>
      <c r="AD3401"/>
      <c r="AE3401"/>
    </row>
    <row r="3402" spans="14:31" x14ac:dyDescent="0.3">
      <c r="N3402"/>
      <c r="O3402"/>
      <c r="AD3402"/>
      <c r="AE3402"/>
    </row>
    <row r="3403" spans="14:31" x14ac:dyDescent="0.3">
      <c r="N3403"/>
      <c r="O3403"/>
      <c r="AD3403"/>
      <c r="AE3403"/>
    </row>
    <row r="3404" spans="14:31" x14ac:dyDescent="0.3">
      <c r="N3404"/>
      <c r="O3404"/>
      <c r="AD3404"/>
      <c r="AE3404"/>
    </row>
    <row r="3405" spans="14:31" x14ac:dyDescent="0.3">
      <c r="N3405"/>
      <c r="O3405"/>
      <c r="AD3405"/>
      <c r="AE3405"/>
    </row>
    <row r="3406" spans="14:31" x14ac:dyDescent="0.3">
      <c r="N3406"/>
      <c r="O3406"/>
      <c r="AD3406"/>
      <c r="AE3406"/>
    </row>
    <row r="3407" spans="14:31" x14ac:dyDescent="0.3">
      <c r="N3407"/>
      <c r="O3407"/>
      <c r="AD3407"/>
      <c r="AE3407"/>
    </row>
    <row r="3408" spans="14:31" x14ac:dyDescent="0.3">
      <c r="N3408"/>
      <c r="O3408"/>
      <c r="AD3408"/>
      <c r="AE3408"/>
    </row>
    <row r="3409" spans="14:31" x14ac:dyDescent="0.3">
      <c r="N3409"/>
      <c r="O3409"/>
      <c r="AD3409"/>
      <c r="AE3409"/>
    </row>
    <row r="3410" spans="14:31" x14ac:dyDescent="0.3">
      <c r="N3410"/>
      <c r="O3410"/>
      <c r="AD3410"/>
      <c r="AE3410"/>
    </row>
    <row r="3411" spans="14:31" x14ac:dyDescent="0.3">
      <c r="N3411"/>
      <c r="O3411"/>
      <c r="AD3411"/>
      <c r="AE3411"/>
    </row>
    <row r="3412" spans="14:31" x14ac:dyDescent="0.3">
      <c r="N3412"/>
      <c r="O3412"/>
      <c r="AD3412"/>
      <c r="AE3412"/>
    </row>
    <row r="3413" spans="14:31" x14ac:dyDescent="0.3">
      <c r="N3413"/>
      <c r="O3413"/>
      <c r="AD3413"/>
      <c r="AE3413"/>
    </row>
    <row r="3414" spans="14:31" x14ac:dyDescent="0.3">
      <c r="N3414"/>
      <c r="O3414"/>
      <c r="AD3414"/>
      <c r="AE3414"/>
    </row>
    <row r="3415" spans="14:31" x14ac:dyDescent="0.3">
      <c r="N3415"/>
      <c r="O3415"/>
      <c r="AD3415"/>
      <c r="AE3415"/>
    </row>
    <row r="3416" spans="14:31" x14ac:dyDescent="0.3">
      <c r="N3416"/>
      <c r="O3416"/>
      <c r="AD3416"/>
      <c r="AE3416"/>
    </row>
    <row r="3417" spans="14:31" x14ac:dyDescent="0.3">
      <c r="N3417"/>
      <c r="O3417"/>
      <c r="AD3417"/>
      <c r="AE3417"/>
    </row>
    <row r="3418" spans="14:31" x14ac:dyDescent="0.3">
      <c r="N3418"/>
      <c r="O3418"/>
      <c r="AD3418"/>
      <c r="AE3418"/>
    </row>
    <row r="3419" spans="14:31" x14ac:dyDescent="0.3">
      <c r="N3419"/>
      <c r="O3419"/>
      <c r="AD3419"/>
      <c r="AE3419"/>
    </row>
    <row r="3420" spans="14:31" x14ac:dyDescent="0.3">
      <c r="N3420"/>
      <c r="O3420"/>
      <c r="AD3420"/>
      <c r="AE3420"/>
    </row>
    <row r="3421" spans="14:31" x14ac:dyDescent="0.3">
      <c r="N3421"/>
      <c r="O3421"/>
      <c r="AD3421"/>
      <c r="AE3421"/>
    </row>
    <row r="3422" spans="14:31" x14ac:dyDescent="0.3">
      <c r="N3422"/>
      <c r="O3422"/>
      <c r="AD3422"/>
      <c r="AE3422"/>
    </row>
    <row r="3423" spans="14:31" x14ac:dyDescent="0.3">
      <c r="N3423"/>
      <c r="O3423"/>
      <c r="AD3423"/>
      <c r="AE3423"/>
    </row>
    <row r="3424" spans="14:31" x14ac:dyDescent="0.3">
      <c r="N3424"/>
      <c r="O3424"/>
      <c r="AD3424"/>
      <c r="AE3424"/>
    </row>
    <row r="3425" spans="14:31" x14ac:dyDescent="0.3">
      <c r="N3425"/>
      <c r="O3425"/>
      <c r="AD3425"/>
      <c r="AE3425"/>
    </row>
    <row r="3426" spans="14:31" x14ac:dyDescent="0.3">
      <c r="N3426"/>
      <c r="O3426"/>
      <c r="AD3426"/>
      <c r="AE3426"/>
    </row>
    <row r="3427" spans="14:31" x14ac:dyDescent="0.3">
      <c r="N3427"/>
      <c r="O3427"/>
      <c r="AD3427"/>
      <c r="AE3427"/>
    </row>
    <row r="3428" spans="14:31" x14ac:dyDescent="0.3">
      <c r="N3428"/>
      <c r="O3428"/>
      <c r="AD3428"/>
      <c r="AE3428"/>
    </row>
    <row r="3429" spans="14:31" x14ac:dyDescent="0.3">
      <c r="N3429"/>
      <c r="O3429"/>
      <c r="AD3429"/>
      <c r="AE3429"/>
    </row>
    <row r="3430" spans="14:31" x14ac:dyDescent="0.3">
      <c r="N3430"/>
      <c r="O3430"/>
      <c r="AD3430"/>
      <c r="AE3430"/>
    </row>
    <row r="3431" spans="14:31" x14ac:dyDescent="0.3">
      <c r="N3431"/>
      <c r="O3431"/>
      <c r="AD3431"/>
      <c r="AE3431"/>
    </row>
    <row r="3432" spans="14:31" x14ac:dyDescent="0.3">
      <c r="N3432"/>
      <c r="O3432"/>
      <c r="AD3432"/>
      <c r="AE3432"/>
    </row>
    <row r="3433" spans="14:31" x14ac:dyDescent="0.3">
      <c r="N3433"/>
      <c r="O3433"/>
      <c r="AD3433"/>
      <c r="AE3433"/>
    </row>
    <row r="3434" spans="14:31" x14ac:dyDescent="0.3">
      <c r="N3434"/>
      <c r="O3434"/>
      <c r="AD3434"/>
      <c r="AE3434"/>
    </row>
    <row r="3435" spans="14:31" x14ac:dyDescent="0.3">
      <c r="N3435"/>
      <c r="O3435"/>
      <c r="AD3435"/>
      <c r="AE3435"/>
    </row>
    <row r="3436" spans="14:31" x14ac:dyDescent="0.3">
      <c r="N3436"/>
      <c r="O3436"/>
      <c r="AD3436"/>
      <c r="AE3436"/>
    </row>
    <row r="3437" spans="14:31" x14ac:dyDescent="0.3">
      <c r="N3437"/>
      <c r="O3437"/>
      <c r="AD3437"/>
      <c r="AE3437"/>
    </row>
    <row r="3438" spans="14:31" x14ac:dyDescent="0.3">
      <c r="N3438"/>
      <c r="O3438"/>
      <c r="AD3438"/>
      <c r="AE3438"/>
    </row>
    <row r="3439" spans="14:31" x14ac:dyDescent="0.3">
      <c r="N3439"/>
      <c r="O3439"/>
      <c r="AD3439"/>
      <c r="AE3439"/>
    </row>
    <row r="3440" spans="14:31" x14ac:dyDescent="0.3">
      <c r="N3440"/>
      <c r="O3440"/>
      <c r="AD3440"/>
      <c r="AE3440"/>
    </row>
    <row r="3441" spans="14:31" x14ac:dyDescent="0.3">
      <c r="N3441"/>
      <c r="O3441"/>
      <c r="AD3441"/>
      <c r="AE3441"/>
    </row>
    <row r="3442" spans="14:31" x14ac:dyDescent="0.3">
      <c r="N3442"/>
      <c r="O3442"/>
      <c r="AD3442"/>
      <c r="AE3442"/>
    </row>
    <row r="3443" spans="14:31" x14ac:dyDescent="0.3">
      <c r="N3443"/>
      <c r="O3443"/>
      <c r="AD3443"/>
      <c r="AE3443"/>
    </row>
    <row r="3444" spans="14:31" x14ac:dyDescent="0.3">
      <c r="N3444"/>
      <c r="O3444"/>
      <c r="AD3444"/>
      <c r="AE3444"/>
    </row>
    <row r="3445" spans="14:31" x14ac:dyDescent="0.3">
      <c r="N3445"/>
      <c r="O3445"/>
      <c r="AD3445"/>
      <c r="AE3445"/>
    </row>
    <row r="3446" spans="14:31" x14ac:dyDescent="0.3">
      <c r="N3446"/>
      <c r="O3446"/>
      <c r="AD3446"/>
      <c r="AE3446"/>
    </row>
    <row r="3447" spans="14:31" x14ac:dyDescent="0.3">
      <c r="N3447"/>
      <c r="O3447"/>
      <c r="AD3447"/>
      <c r="AE3447"/>
    </row>
    <row r="3448" spans="14:31" x14ac:dyDescent="0.3">
      <c r="N3448"/>
      <c r="O3448"/>
      <c r="AD3448"/>
      <c r="AE3448"/>
    </row>
    <row r="3449" spans="14:31" x14ac:dyDescent="0.3">
      <c r="N3449"/>
      <c r="O3449"/>
      <c r="AD3449"/>
      <c r="AE3449"/>
    </row>
    <row r="3450" spans="14:31" x14ac:dyDescent="0.3">
      <c r="N3450"/>
      <c r="O3450"/>
      <c r="AD3450"/>
      <c r="AE3450"/>
    </row>
    <row r="3451" spans="14:31" x14ac:dyDescent="0.3">
      <c r="N3451"/>
      <c r="O3451"/>
      <c r="AD3451"/>
      <c r="AE3451"/>
    </row>
    <row r="3452" spans="14:31" x14ac:dyDescent="0.3">
      <c r="N3452"/>
      <c r="O3452"/>
      <c r="AD3452"/>
      <c r="AE3452"/>
    </row>
    <row r="3453" spans="14:31" x14ac:dyDescent="0.3">
      <c r="N3453"/>
      <c r="O3453"/>
      <c r="AD3453"/>
      <c r="AE3453"/>
    </row>
    <row r="3454" spans="14:31" x14ac:dyDescent="0.3">
      <c r="N3454"/>
      <c r="O3454"/>
      <c r="AD3454"/>
      <c r="AE3454"/>
    </row>
    <row r="3455" spans="14:31" x14ac:dyDescent="0.3">
      <c r="N3455"/>
      <c r="O3455"/>
      <c r="AD3455"/>
      <c r="AE3455"/>
    </row>
    <row r="3456" spans="14:31" x14ac:dyDescent="0.3">
      <c r="N3456"/>
      <c r="O3456"/>
      <c r="AD3456"/>
      <c r="AE3456"/>
    </row>
    <row r="3457" spans="14:31" x14ac:dyDescent="0.3">
      <c r="N3457"/>
      <c r="O3457"/>
      <c r="AD3457"/>
      <c r="AE3457"/>
    </row>
    <row r="3458" spans="14:31" x14ac:dyDescent="0.3">
      <c r="N3458"/>
      <c r="O3458"/>
      <c r="AD3458"/>
      <c r="AE3458"/>
    </row>
    <row r="3459" spans="14:31" x14ac:dyDescent="0.3">
      <c r="N3459"/>
      <c r="O3459"/>
      <c r="AD3459"/>
      <c r="AE3459"/>
    </row>
    <row r="3460" spans="14:31" x14ac:dyDescent="0.3">
      <c r="N3460"/>
      <c r="O3460"/>
      <c r="AD3460"/>
      <c r="AE3460"/>
    </row>
    <row r="3461" spans="14:31" x14ac:dyDescent="0.3">
      <c r="N3461"/>
      <c r="O3461"/>
      <c r="AD3461"/>
      <c r="AE3461"/>
    </row>
    <row r="3462" spans="14:31" x14ac:dyDescent="0.3">
      <c r="N3462"/>
      <c r="O3462"/>
      <c r="AD3462"/>
      <c r="AE3462"/>
    </row>
    <row r="3463" spans="14:31" x14ac:dyDescent="0.3">
      <c r="N3463"/>
      <c r="O3463"/>
      <c r="AD3463"/>
      <c r="AE3463"/>
    </row>
    <row r="3464" spans="14:31" x14ac:dyDescent="0.3">
      <c r="N3464"/>
      <c r="O3464"/>
      <c r="AD3464"/>
      <c r="AE3464"/>
    </row>
    <row r="3465" spans="14:31" x14ac:dyDescent="0.3">
      <c r="N3465"/>
      <c r="O3465"/>
      <c r="AD3465"/>
      <c r="AE3465"/>
    </row>
    <row r="3466" spans="14:31" x14ac:dyDescent="0.3">
      <c r="N3466"/>
      <c r="O3466"/>
      <c r="AD3466"/>
      <c r="AE3466"/>
    </row>
    <row r="3467" spans="14:31" x14ac:dyDescent="0.3">
      <c r="N3467"/>
      <c r="O3467"/>
      <c r="AD3467"/>
      <c r="AE3467"/>
    </row>
    <row r="3468" spans="14:31" x14ac:dyDescent="0.3">
      <c r="N3468"/>
      <c r="O3468"/>
      <c r="AD3468"/>
      <c r="AE3468"/>
    </row>
    <row r="3469" spans="14:31" x14ac:dyDescent="0.3">
      <c r="N3469"/>
      <c r="O3469"/>
      <c r="AD3469"/>
      <c r="AE3469"/>
    </row>
    <row r="3470" spans="14:31" x14ac:dyDescent="0.3">
      <c r="N3470"/>
      <c r="O3470"/>
      <c r="AD3470"/>
      <c r="AE3470"/>
    </row>
    <row r="3471" spans="14:31" x14ac:dyDescent="0.3">
      <c r="N3471"/>
      <c r="O3471"/>
      <c r="AD3471"/>
      <c r="AE3471"/>
    </row>
    <row r="3472" spans="14:31" x14ac:dyDescent="0.3">
      <c r="N3472"/>
      <c r="O3472"/>
      <c r="AD3472"/>
      <c r="AE3472"/>
    </row>
    <row r="3473" spans="14:31" x14ac:dyDescent="0.3">
      <c r="N3473"/>
      <c r="O3473"/>
      <c r="AD3473"/>
      <c r="AE3473"/>
    </row>
    <row r="3474" spans="14:31" x14ac:dyDescent="0.3">
      <c r="N3474"/>
      <c r="O3474"/>
      <c r="AD3474"/>
      <c r="AE3474"/>
    </row>
    <row r="3475" spans="14:31" x14ac:dyDescent="0.3">
      <c r="N3475"/>
      <c r="O3475"/>
      <c r="AD3475"/>
      <c r="AE3475"/>
    </row>
    <row r="3476" spans="14:31" x14ac:dyDescent="0.3">
      <c r="N3476"/>
      <c r="O3476"/>
      <c r="AD3476"/>
      <c r="AE3476"/>
    </row>
    <row r="3477" spans="14:31" x14ac:dyDescent="0.3">
      <c r="N3477"/>
      <c r="O3477"/>
      <c r="AD3477"/>
      <c r="AE3477"/>
    </row>
    <row r="3478" spans="14:31" x14ac:dyDescent="0.3">
      <c r="N3478"/>
      <c r="O3478"/>
      <c r="AD3478"/>
      <c r="AE3478"/>
    </row>
    <row r="3479" spans="14:31" x14ac:dyDescent="0.3">
      <c r="N3479"/>
      <c r="O3479"/>
      <c r="AD3479"/>
      <c r="AE3479"/>
    </row>
    <row r="3480" spans="14:31" x14ac:dyDescent="0.3">
      <c r="N3480"/>
      <c r="O3480"/>
      <c r="AD3480"/>
      <c r="AE3480"/>
    </row>
    <row r="3481" spans="14:31" x14ac:dyDescent="0.3">
      <c r="N3481"/>
      <c r="O3481"/>
      <c r="AD3481"/>
      <c r="AE3481"/>
    </row>
    <row r="3482" spans="14:31" x14ac:dyDescent="0.3">
      <c r="N3482"/>
      <c r="O3482"/>
      <c r="AD3482"/>
      <c r="AE3482"/>
    </row>
    <row r="3483" spans="14:31" x14ac:dyDescent="0.3">
      <c r="N3483"/>
      <c r="O3483"/>
      <c r="AD3483"/>
      <c r="AE3483"/>
    </row>
    <row r="3484" spans="14:31" x14ac:dyDescent="0.3">
      <c r="N3484"/>
      <c r="O3484"/>
      <c r="AD3484"/>
      <c r="AE3484"/>
    </row>
    <row r="3485" spans="14:31" x14ac:dyDescent="0.3">
      <c r="N3485"/>
      <c r="O3485"/>
      <c r="AD3485"/>
      <c r="AE3485"/>
    </row>
    <row r="3486" spans="14:31" x14ac:dyDescent="0.3">
      <c r="N3486"/>
      <c r="O3486"/>
      <c r="AD3486"/>
      <c r="AE3486"/>
    </row>
    <row r="3487" spans="14:31" x14ac:dyDescent="0.3">
      <c r="N3487"/>
      <c r="O3487"/>
      <c r="AD3487"/>
      <c r="AE3487"/>
    </row>
    <row r="3488" spans="14:31" x14ac:dyDescent="0.3">
      <c r="N3488"/>
      <c r="O3488"/>
      <c r="AD3488"/>
      <c r="AE3488"/>
    </row>
    <row r="3489" spans="14:31" x14ac:dyDescent="0.3">
      <c r="N3489"/>
      <c r="O3489"/>
      <c r="AD3489"/>
      <c r="AE3489"/>
    </row>
    <row r="3490" spans="14:31" x14ac:dyDescent="0.3">
      <c r="N3490"/>
      <c r="O3490"/>
      <c r="AD3490"/>
      <c r="AE3490"/>
    </row>
    <row r="3491" spans="14:31" x14ac:dyDescent="0.3">
      <c r="N3491"/>
      <c r="O3491"/>
      <c r="AD3491"/>
      <c r="AE3491"/>
    </row>
    <row r="3492" spans="14:31" x14ac:dyDescent="0.3">
      <c r="N3492"/>
      <c r="O3492"/>
      <c r="AD3492"/>
      <c r="AE3492"/>
    </row>
    <row r="3493" spans="14:31" x14ac:dyDescent="0.3">
      <c r="N3493"/>
      <c r="O3493"/>
      <c r="AD3493"/>
      <c r="AE3493"/>
    </row>
    <row r="3494" spans="14:31" x14ac:dyDescent="0.3">
      <c r="N3494"/>
      <c r="O3494"/>
      <c r="AD3494"/>
      <c r="AE3494"/>
    </row>
    <row r="3495" spans="14:31" x14ac:dyDescent="0.3">
      <c r="N3495"/>
      <c r="O3495"/>
      <c r="AD3495"/>
      <c r="AE3495"/>
    </row>
    <row r="3496" spans="14:31" x14ac:dyDescent="0.3">
      <c r="N3496"/>
      <c r="O3496"/>
      <c r="AD3496"/>
      <c r="AE3496"/>
    </row>
    <row r="3497" spans="14:31" x14ac:dyDescent="0.3">
      <c r="N3497"/>
      <c r="O3497"/>
      <c r="AD3497"/>
      <c r="AE3497"/>
    </row>
    <row r="3498" spans="14:31" x14ac:dyDescent="0.3">
      <c r="N3498"/>
      <c r="O3498"/>
      <c r="AD3498"/>
      <c r="AE3498"/>
    </row>
    <row r="3499" spans="14:31" x14ac:dyDescent="0.3">
      <c r="N3499"/>
      <c r="O3499"/>
      <c r="AD3499"/>
      <c r="AE3499"/>
    </row>
    <row r="3500" spans="14:31" x14ac:dyDescent="0.3">
      <c r="N3500"/>
      <c r="O3500"/>
      <c r="AD3500"/>
      <c r="AE3500"/>
    </row>
    <row r="3501" spans="14:31" x14ac:dyDescent="0.3">
      <c r="N3501"/>
      <c r="O3501"/>
      <c r="AD3501"/>
      <c r="AE3501"/>
    </row>
    <row r="3502" spans="14:31" x14ac:dyDescent="0.3">
      <c r="N3502"/>
      <c r="O3502"/>
      <c r="AD3502"/>
      <c r="AE3502"/>
    </row>
    <row r="3503" spans="14:31" x14ac:dyDescent="0.3">
      <c r="N3503"/>
      <c r="O3503"/>
      <c r="AD3503"/>
      <c r="AE3503"/>
    </row>
    <row r="3504" spans="14:31" x14ac:dyDescent="0.3">
      <c r="N3504"/>
      <c r="O3504"/>
      <c r="AD3504"/>
      <c r="AE3504"/>
    </row>
    <row r="3505" spans="14:31" x14ac:dyDescent="0.3">
      <c r="N3505"/>
      <c r="O3505"/>
      <c r="AD3505"/>
      <c r="AE3505"/>
    </row>
    <row r="3506" spans="14:31" x14ac:dyDescent="0.3">
      <c r="N3506"/>
      <c r="O3506"/>
      <c r="AD3506"/>
      <c r="AE3506"/>
    </row>
    <row r="3507" spans="14:31" x14ac:dyDescent="0.3">
      <c r="N3507"/>
      <c r="O3507"/>
      <c r="AD3507"/>
      <c r="AE3507"/>
    </row>
    <row r="3508" spans="14:31" x14ac:dyDescent="0.3">
      <c r="N3508"/>
      <c r="O3508"/>
      <c r="AD3508"/>
      <c r="AE3508"/>
    </row>
    <row r="3509" spans="14:31" x14ac:dyDescent="0.3">
      <c r="N3509"/>
      <c r="O3509"/>
      <c r="AD3509"/>
      <c r="AE3509"/>
    </row>
    <row r="3510" spans="14:31" x14ac:dyDescent="0.3">
      <c r="N3510"/>
      <c r="O3510"/>
      <c r="AD3510"/>
      <c r="AE3510"/>
    </row>
    <row r="3511" spans="14:31" x14ac:dyDescent="0.3">
      <c r="N3511"/>
      <c r="O3511"/>
      <c r="AD3511"/>
      <c r="AE3511"/>
    </row>
    <row r="3512" spans="14:31" x14ac:dyDescent="0.3">
      <c r="N3512"/>
      <c r="O3512"/>
      <c r="AD3512"/>
      <c r="AE3512"/>
    </row>
    <row r="3513" spans="14:31" x14ac:dyDescent="0.3">
      <c r="N3513"/>
      <c r="O3513"/>
      <c r="AD3513"/>
      <c r="AE3513"/>
    </row>
    <row r="3514" spans="14:31" x14ac:dyDescent="0.3">
      <c r="N3514"/>
      <c r="O3514"/>
      <c r="AD3514"/>
      <c r="AE3514"/>
    </row>
    <row r="3515" spans="14:31" x14ac:dyDescent="0.3">
      <c r="N3515"/>
      <c r="O3515"/>
      <c r="AD3515"/>
      <c r="AE3515"/>
    </row>
    <row r="3516" spans="14:31" x14ac:dyDescent="0.3">
      <c r="N3516"/>
      <c r="O3516"/>
      <c r="AD3516"/>
      <c r="AE3516"/>
    </row>
    <row r="3517" spans="14:31" x14ac:dyDescent="0.3">
      <c r="N3517"/>
      <c r="O3517"/>
      <c r="AD3517"/>
      <c r="AE3517"/>
    </row>
    <row r="3518" spans="14:31" x14ac:dyDescent="0.3">
      <c r="N3518"/>
      <c r="O3518"/>
      <c r="AD3518"/>
      <c r="AE3518"/>
    </row>
    <row r="3519" spans="14:31" x14ac:dyDescent="0.3">
      <c r="N3519"/>
      <c r="O3519"/>
      <c r="AD3519"/>
      <c r="AE3519"/>
    </row>
    <row r="3520" spans="14:31" x14ac:dyDescent="0.3">
      <c r="N3520"/>
      <c r="O3520"/>
      <c r="AD3520"/>
      <c r="AE3520"/>
    </row>
    <row r="3521" spans="14:31" x14ac:dyDescent="0.3">
      <c r="N3521"/>
      <c r="O3521"/>
      <c r="AD3521"/>
      <c r="AE3521"/>
    </row>
    <row r="3522" spans="14:31" x14ac:dyDescent="0.3">
      <c r="N3522"/>
      <c r="O3522"/>
      <c r="AD3522"/>
      <c r="AE3522"/>
    </row>
    <row r="3523" spans="14:31" x14ac:dyDescent="0.3">
      <c r="N3523"/>
      <c r="O3523"/>
      <c r="AD3523"/>
      <c r="AE3523"/>
    </row>
    <row r="3524" spans="14:31" x14ac:dyDescent="0.3">
      <c r="N3524"/>
      <c r="O3524"/>
      <c r="AD3524"/>
      <c r="AE3524"/>
    </row>
    <row r="3525" spans="14:31" x14ac:dyDescent="0.3">
      <c r="N3525"/>
      <c r="O3525"/>
      <c r="AD3525"/>
      <c r="AE3525"/>
    </row>
    <row r="3526" spans="14:31" x14ac:dyDescent="0.3">
      <c r="N3526"/>
      <c r="O3526"/>
      <c r="AD3526"/>
      <c r="AE3526"/>
    </row>
    <row r="3527" spans="14:31" x14ac:dyDescent="0.3">
      <c r="N3527"/>
      <c r="O3527"/>
      <c r="AD3527"/>
      <c r="AE3527"/>
    </row>
    <row r="3528" spans="14:31" x14ac:dyDescent="0.3">
      <c r="N3528"/>
      <c r="O3528"/>
      <c r="AD3528"/>
      <c r="AE3528"/>
    </row>
    <row r="3529" spans="14:31" x14ac:dyDescent="0.3">
      <c r="N3529"/>
      <c r="O3529"/>
      <c r="AD3529"/>
      <c r="AE3529"/>
    </row>
    <row r="3530" spans="14:31" x14ac:dyDescent="0.3">
      <c r="N3530"/>
      <c r="O3530"/>
      <c r="AD3530"/>
      <c r="AE3530"/>
    </row>
    <row r="3531" spans="14:31" x14ac:dyDescent="0.3">
      <c r="N3531"/>
      <c r="O3531"/>
      <c r="AD3531"/>
      <c r="AE3531"/>
    </row>
    <row r="3532" spans="14:31" x14ac:dyDescent="0.3">
      <c r="N3532"/>
      <c r="O3532"/>
      <c r="AD3532"/>
      <c r="AE3532"/>
    </row>
    <row r="3533" spans="14:31" x14ac:dyDescent="0.3">
      <c r="N3533"/>
      <c r="O3533"/>
      <c r="AD3533"/>
      <c r="AE3533"/>
    </row>
    <row r="3534" spans="14:31" x14ac:dyDescent="0.3">
      <c r="N3534"/>
      <c r="O3534"/>
      <c r="AD3534"/>
      <c r="AE3534"/>
    </row>
    <row r="3535" spans="14:31" x14ac:dyDescent="0.3">
      <c r="N3535"/>
      <c r="O3535"/>
      <c r="AD3535"/>
      <c r="AE3535"/>
    </row>
    <row r="3536" spans="14:31" x14ac:dyDescent="0.3">
      <c r="N3536"/>
      <c r="O3536"/>
      <c r="AD3536"/>
      <c r="AE3536"/>
    </row>
    <row r="3537" spans="14:31" x14ac:dyDescent="0.3">
      <c r="N3537"/>
      <c r="O3537"/>
      <c r="AD3537"/>
      <c r="AE3537"/>
    </row>
    <row r="3538" spans="14:31" x14ac:dyDescent="0.3">
      <c r="N3538"/>
      <c r="O3538"/>
      <c r="AD3538"/>
      <c r="AE3538"/>
    </row>
    <row r="3539" spans="14:31" x14ac:dyDescent="0.3">
      <c r="N3539"/>
      <c r="O3539"/>
      <c r="AD3539"/>
      <c r="AE3539"/>
    </row>
    <row r="3540" spans="14:31" x14ac:dyDescent="0.3">
      <c r="N3540"/>
      <c r="O3540"/>
      <c r="AD3540"/>
      <c r="AE3540"/>
    </row>
    <row r="3541" spans="14:31" x14ac:dyDescent="0.3">
      <c r="N3541"/>
      <c r="O3541"/>
      <c r="AD3541"/>
      <c r="AE3541"/>
    </row>
    <row r="3542" spans="14:31" x14ac:dyDescent="0.3">
      <c r="N3542"/>
      <c r="O3542"/>
      <c r="AD3542"/>
      <c r="AE3542"/>
    </row>
    <row r="3543" spans="14:31" x14ac:dyDescent="0.3">
      <c r="N3543"/>
      <c r="O3543"/>
      <c r="AD3543"/>
      <c r="AE3543"/>
    </row>
    <row r="3544" spans="14:31" x14ac:dyDescent="0.3">
      <c r="N3544"/>
      <c r="O3544"/>
      <c r="AD3544"/>
      <c r="AE3544"/>
    </row>
    <row r="3545" spans="14:31" x14ac:dyDescent="0.3">
      <c r="N3545"/>
      <c r="O3545"/>
      <c r="AD3545"/>
      <c r="AE3545"/>
    </row>
    <row r="3546" spans="14:31" x14ac:dyDescent="0.3">
      <c r="N3546"/>
      <c r="O3546"/>
      <c r="AD3546"/>
      <c r="AE3546"/>
    </row>
    <row r="3547" spans="14:31" x14ac:dyDescent="0.3">
      <c r="N3547"/>
      <c r="O3547"/>
      <c r="AD3547"/>
      <c r="AE3547"/>
    </row>
    <row r="3548" spans="14:31" x14ac:dyDescent="0.3">
      <c r="N3548"/>
      <c r="O3548"/>
      <c r="AD3548"/>
      <c r="AE3548"/>
    </row>
    <row r="3549" spans="14:31" x14ac:dyDescent="0.3">
      <c r="N3549"/>
      <c r="O3549"/>
      <c r="AD3549"/>
      <c r="AE3549"/>
    </row>
    <row r="3550" spans="14:31" x14ac:dyDescent="0.3">
      <c r="N3550"/>
      <c r="O3550"/>
      <c r="AD3550"/>
      <c r="AE3550"/>
    </row>
    <row r="3551" spans="14:31" x14ac:dyDescent="0.3">
      <c r="N3551"/>
      <c r="O3551"/>
      <c r="AD3551"/>
      <c r="AE3551"/>
    </row>
    <row r="3552" spans="14:31" x14ac:dyDescent="0.3">
      <c r="N3552"/>
      <c r="O3552"/>
      <c r="AD3552"/>
      <c r="AE3552"/>
    </row>
    <row r="3553" spans="14:31" x14ac:dyDescent="0.3">
      <c r="N3553"/>
      <c r="O3553"/>
      <c r="AD3553"/>
      <c r="AE3553"/>
    </row>
    <row r="3554" spans="14:31" x14ac:dyDescent="0.3">
      <c r="N3554"/>
      <c r="O3554"/>
      <c r="AD3554"/>
      <c r="AE3554"/>
    </row>
    <row r="3555" spans="14:31" x14ac:dyDescent="0.3">
      <c r="N3555"/>
      <c r="O3555"/>
      <c r="AD3555"/>
      <c r="AE3555"/>
    </row>
    <row r="3556" spans="14:31" x14ac:dyDescent="0.3">
      <c r="N3556"/>
      <c r="O3556"/>
      <c r="AD3556"/>
      <c r="AE3556"/>
    </row>
    <row r="3557" spans="14:31" x14ac:dyDescent="0.3">
      <c r="N3557"/>
      <c r="O3557"/>
      <c r="AD3557"/>
      <c r="AE3557"/>
    </row>
    <row r="3558" spans="14:31" x14ac:dyDescent="0.3">
      <c r="N3558"/>
      <c r="O3558"/>
      <c r="AD3558"/>
      <c r="AE3558"/>
    </row>
    <row r="3559" spans="14:31" x14ac:dyDescent="0.3">
      <c r="N3559"/>
      <c r="O3559"/>
      <c r="AD3559"/>
      <c r="AE3559"/>
    </row>
    <row r="3560" spans="14:31" x14ac:dyDescent="0.3">
      <c r="N3560"/>
      <c r="O3560"/>
      <c r="AD3560"/>
      <c r="AE3560"/>
    </row>
    <row r="3561" spans="14:31" x14ac:dyDescent="0.3">
      <c r="N3561"/>
      <c r="O3561"/>
      <c r="AD3561"/>
      <c r="AE3561"/>
    </row>
    <row r="3562" spans="14:31" x14ac:dyDescent="0.3">
      <c r="N3562"/>
      <c r="O3562"/>
      <c r="AD3562"/>
      <c r="AE3562"/>
    </row>
    <row r="3563" spans="14:31" x14ac:dyDescent="0.3">
      <c r="N3563"/>
      <c r="O3563"/>
      <c r="AD3563"/>
      <c r="AE3563"/>
    </row>
    <row r="3564" spans="14:31" x14ac:dyDescent="0.3">
      <c r="N3564"/>
      <c r="O3564"/>
      <c r="AD3564"/>
      <c r="AE3564"/>
    </row>
    <row r="3565" spans="14:31" x14ac:dyDescent="0.3">
      <c r="N3565"/>
      <c r="O3565"/>
      <c r="AD3565"/>
      <c r="AE3565"/>
    </row>
    <row r="3566" spans="14:31" x14ac:dyDescent="0.3">
      <c r="N3566"/>
      <c r="O3566"/>
      <c r="AD3566"/>
      <c r="AE3566"/>
    </row>
    <row r="3567" spans="14:31" x14ac:dyDescent="0.3">
      <c r="N3567"/>
      <c r="O3567"/>
      <c r="AD3567"/>
      <c r="AE3567"/>
    </row>
    <row r="3568" spans="14:31" x14ac:dyDescent="0.3">
      <c r="N3568"/>
      <c r="O3568"/>
      <c r="AD3568"/>
      <c r="AE3568"/>
    </row>
    <row r="3569" spans="14:31" x14ac:dyDescent="0.3">
      <c r="N3569"/>
      <c r="O3569"/>
      <c r="AD3569"/>
      <c r="AE3569"/>
    </row>
    <row r="3570" spans="14:31" x14ac:dyDescent="0.3">
      <c r="N3570"/>
      <c r="O3570"/>
      <c r="AD3570"/>
      <c r="AE3570"/>
    </row>
    <row r="3571" spans="14:31" x14ac:dyDescent="0.3">
      <c r="N3571"/>
      <c r="O3571"/>
      <c r="AD3571"/>
      <c r="AE3571"/>
    </row>
    <row r="3572" spans="14:31" x14ac:dyDescent="0.3">
      <c r="N3572"/>
      <c r="O3572"/>
      <c r="AD3572"/>
      <c r="AE3572"/>
    </row>
    <row r="3573" spans="14:31" x14ac:dyDescent="0.3">
      <c r="N3573"/>
      <c r="O3573"/>
      <c r="AD3573"/>
      <c r="AE3573"/>
    </row>
    <row r="3574" spans="14:31" x14ac:dyDescent="0.3">
      <c r="N3574"/>
      <c r="O3574"/>
      <c r="AD3574"/>
      <c r="AE3574"/>
    </row>
    <row r="3575" spans="14:31" x14ac:dyDescent="0.3">
      <c r="N3575"/>
      <c r="O3575"/>
      <c r="AD3575"/>
      <c r="AE3575"/>
    </row>
    <row r="3576" spans="14:31" x14ac:dyDescent="0.3">
      <c r="N3576"/>
      <c r="O3576"/>
      <c r="AD3576"/>
      <c r="AE3576"/>
    </row>
    <row r="3577" spans="14:31" x14ac:dyDescent="0.3">
      <c r="N3577"/>
      <c r="O3577"/>
      <c r="AD3577"/>
      <c r="AE3577"/>
    </row>
    <row r="3578" spans="14:31" x14ac:dyDescent="0.3">
      <c r="N3578"/>
      <c r="O3578"/>
      <c r="AD3578"/>
      <c r="AE3578"/>
    </row>
    <row r="3579" spans="14:31" x14ac:dyDescent="0.3">
      <c r="N3579"/>
      <c r="O3579"/>
      <c r="AD3579"/>
      <c r="AE3579"/>
    </row>
    <row r="3580" spans="14:31" x14ac:dyDescent="0.3">
      <c r="N3580"/>
      <c r="O3580"/>
      <c r="AD3580"/>
      <c r="AE3580"/>
    </row>
    <row r="3581" spans="14:31" x14ac:dyDescent="0.3">
      <c r="N3581"/>
      <c r="O3581"/>
      <c r="AD3581"/>
      <c r="AE3581"/>
    </row>
    <row r="3582" spans="14:31" x14ac:dyDescent="0.3">
      <c r="N3582"/>
      <c r="O3582"/>
      <c r="AD3582"/>
      <c r="AE3582"/>
    </row>
    <row r="3583" spans="14:31" x14ac:dyDescent="0.3">
      <c r="N3583"/>
      <c r="O3583"/>
      <c r="AD3583"/>
      <c r="AE3583"/>
    </row>
    <row r="3584" spans="14:31" x14ac:dyDescent="0.3">
      <c r="N3584"/>
      <c r="O3584"/>
      <c r="AD3584"/>
      <c r="AE3584"/>
    </row>
    <row r="3585" spans="14:31" x14ac:dyDescent="0.3">
      <c r="N3585"/>
      <c r="O3585"/>
      <c r="AD3585"/>
      <c r="AE3585"/>
    </row>
    <row r="3586" spans="14:31" x14ac:dyDescent="0.3">
      <c r="N3586"/>
      <c r="O3586"/>
      <c r="AD3586"/>
      <c r="AE3586"/>
    </row>
    <row r="3587" spans="14:31" x14ac:dyDescent="0.3">
      <c r="N3587"/>
      <c r="O3587"/>
      <c r="AD3587"/>
      <c r="AE3587"/>
    </row>
    <row r="3588" spans="14:31" x14ac:dyDescent="0.3">
      <c r="N3588"/>
      <c r="O3588"/>
      <c r="AD3588"/>
      <c r="AE3588"/>
    </row>
    <row r="3589" spans="14:31" x14ac:dyDescent="0.3">
      <c r="N3589"/>
      <c r="O3589"/>
      <c r="AD3589"/>
      <c r="AE3589"/>
    </row>
    <row r="3590" spans="14:31" x14ac:dyDescent="0.3">
      <c r="N3590"/>
      <c r="O3590"/>
      <c r="AD3590"/>
      <c r="AE3590"/>
    </row>
    <row r="3591" spans="14:31" x14ac:dyDescent="0.3">
      <c r="N3591"/>
      <c r="O3591"/>
      <c r="AD3591"/>
      <c r="AE3591"/>
    </row>
    <row r="3592" spans="14:31" x14ac:dyDescent="0.3">
      <c r="N3592"/>
      <c r="O3592"/>
      <c r="AD3592"/>
      <c r="AE3592"/>
    </row>
    <row r="3593" spans="14:31" x14ac:dyDescent="0.3">
      <c r="N3593"/>
      <c r="O3593"/>
      <c r="AD3593"/>
      <c r="AE3593"/>
    </row>
    <row r="3594" spans="14:31" x14ac:dyDescent="0.3">
      <c r="N3594"/>
      <c r="O3594"/>
      <c r="AD3594"/>
      <c r="AE3594"/>
    </row>
    <row r="3595" spans="14:31" x14ac:dyDescent="0.3">
      <c r="N3595"/>
      <c r="O3595"/>
      <c r="AD3595"/>
      <c r="AE3595"/>
    </row>
    <row r="3596" spans="14:31" x14ac:dyDescent="0.3">
      <c r="N3596"/>
      <c r="O3596"/>
      <c r="AD3596"/>
      <c r="AE3596"/>
    </row>
    <row r="3597" spans="14:31" x14ac:dyDescent="0.3">
      <c r="N3597"/>
      <c r="O3597"/>
      <c r="AD3597"/>
      <c r="AE3597"/>
    </row>
    <row r="3598" spans="14:31" x14ac:dyDescent="0.3">
      <c r="N3598"/>
      <c r="O3598"/>
      <c r="AD3598"/>
      <c r="AE3598"/>
    </row>
    <row r="3599" spans="14:31" x14ac:dyDescent="0.3">
      <c r="N3599"/>
      <c r="O3599"/>
      <c r="AD3599"/>
      <c r="AE3599"/>
    </row>
    <row r="3600" spans="14:31" x14ac:dyDescent="0.3">
      <c r="N3600"/>
      <c r="O3600"/>
      <c r="AD3600"/>
      <c r="AE3600"/>
    </row>
    <row r="3601" spans="14:31" x14ac:dyDescent="0.3">
      <c r="N3601"/>
      <c r="O3601"/>
      <c r="AD3601"/>
      <c r="AE3601"/>
    </row>
    <row r="3602" spans="14:31" x14ac:dyDescent="0.3">
      <c r="N3602"/>
      <c r="O3602"/>
      <c r="AD3602"/>
      <c r="AE3602"/>
    </row>
    <row r="3603" spans="14:31" x14ac:dyDescent="0.3">
      <c r="N3603"/>
      <c r="O3603"/>
      <c r="AD3603"/>
      <c r="AE3603"/>
    </row>
    <row r="3604" spans="14:31" x14ac:dyDescent="0.3">
      <c r="N3604"/>
      <c r="O3604"/>
      <c r="AD3604"/>
      <c r="AE3604"/>
    </row>
    <row r="3605" spans="14:31" x14ac:dyDescent="0.3">
      <c r="N3605"/>
      <c r="O3605"/>
      <c r="AD3605"/>
      <c r="AE3605"/>
    </row>
    <row r="3606" spans="14:31" x14ac:dyDescent="0.3">
      <c r="N3606"/>
      <c r="O3606"/>
      <c r="AD3606"/>
      <c r="AE3606"/>
    </row>
    <row r="3607" spans="14:31" x14ac:dyDescent="0.3">
      <c r="N3607"/>
      <c r="O3607"/>
      <c r="AD3607"/>
      <c r="AE3607"/>
    </row>
    <row r="3608" spans="14:31" x14ac:dyDescent="0.3">
      <c r="N3608"/>
      <c r="O3608"/>
      <c r="AD3608"/>
      <c r="AE3608"/>
    </row>
    <row r="3609" spans="14:31" x14ac:dyDescent="0.3">
      <c r="N3609"/>
      <c r="O3609"/>
      <c r="AD3609"/>
      <c r="AE3609"/>
    </row>
    <row r="3610" spans="14:31" x14ac:dyDescent="0.3">
      <c r="N3610"/>
      <c r="O3610"/>
      <c r="AD3610"/>
      <c r="AE3610"/>
    </row>
    <row r="3611" spans="14:31" x14ac:dyDescent="0.3">
      <c r="N3611"/>
      <c r="O3611"/>
      <c r="AD3611"/>
      <c r="AE3611"/>
    </row>
    <row r="3612" spans="14:31" x14ac:dyDescent="0.3">
      <c r="N3612"/>
      <c r="O3612"/>
      <c r="AD3612"/>
      <c r="AE3612"/>
    </row>
    <row r="3613" spans="14:31" x14ac:dyDescent="0.3">
      <c r="N3613"/>
      <c r="O3613"/>
      <c r="AD3613"/>
      <c r="AE3613"/>
    </row>
    <row r="3614" spans="14:31" x14ac:dyDescent="0.3">
      <c r="N3614"/>
      <c r="O3614"/>
      <c r="AD3614"/>
      <c r="AE3614"/>
    </row>
    <row r="3615" spans="14:31" x14ac:dyDescent="0.3">
      <c r="N3615"/>
      <c r="O3615"/>
      <c r="AD3615"/>
      <c r="AE3615"/>
    </row>
    <row r="3616" spans="14:31" x14ac:dyDescent="0.3">
      <c r="N3616"/>
      <c r="O3616"/>
      <c r="AD3616"/>
      <c r="AE3616"/>
    </row>
    <row r="3617" spans="14:31" x14ac:dyDescent="0.3">
      <c r="N3617"/>
      <c r="O3617"/>
      <c r="AD3617"/>
      <c r="AE3617"/>
    </row>
    <row r="3618" spans="14:31" x14ac:dyDescent="0.3">
      <c r="N3618"/>
      <c r="O3618"/>
      <c r="AD3618"/>
      <c r="AE3618"/>
    </row>
    <row r="3619" spans="14:31" x14ac:dyDescent="0.3">
      <c r="N3619"/>
      <c r="O3619"/>
      <c r="AD3619"/>
      <c r="AE3619"/>
    </row>
    <row r="3620" spans="14:31" x14ac:dyDescent="0.3">
      <c r="N3620"/>
      <c r="O3620"/>
      <c r="AD3620"/>
      <c r="AE3620"/>
    </row>
    <row r="3621" spans="14:31" x14ac:dyDescent="0.3">
      <c r="N3621"/>
      <c r="O3621"/>
      <c r="AD3621"/>
      <c r="AE3621"/>
    </row>
    <row r="3622" spans="14:31" x14ac:dyDescent="0.3">
      <c r="N3622"/>
      <c r="O3622"/>
      <c r="AD3622"/>
      <c r="AE3622"/>
    </row>
    <row r="3623" spans="14:31" x14ac:dyDescent="0.3">
      <c r="N3623"/>
      <c r="O3623"/>
      <c r="AD3623"/>
      <c r="AE3623"/>
    </row>
    <row r="3624" spans="14:31" x14ac:dyDescent="0.3">
      <c r="N3624"/>
      <c r="O3624"/>
      <c r="AD3624"/>
      <c r="AE3624"/>
    </row>
    <row r="3625" spans="14:31" x14ac:dyDescent="0.3">
      <c r="N3625"/>
      <c r="O3625"/>
      <c r="AD3625"/>
      <c r="AE3625"/>
    </row>
    <row r="3626" spans="14:31" x14ac:dyDescent="0.3">
      <c r="N3626"/>
      <c r="O3626"/>
      <c r="AD3626"/>
      <c r="AE3626"/>
    </row>
    <row r="3627" spans="14:31" x14ac:dyDescent="0.3">
      <c r="N3627"/>
      <c r="O3627"/>
      <c r="AD3627"/>
      <c r="AE3627"/>
    </row>
    <row r="3628" spans="14:31" x14ac:dyDescent="0.3">
      <c r="N3628"/>
      <c r="O3628"/>
      <c r="AD3628"/>
      <c r="AE3628"/>
    </row>
    <row r="3629" spans="14:31" x14ac:dyDescent="0.3">
      <c r="N3629"/>
      <c r="O3629"/>
      <c r="AD3629"/>
      <c r="AE3629"/>
    </row>
    <row r="3630" spans="14:31" x14ac:dyDescent="0.3">
      <c r="N3630"/>
      <c r="O3630"/>
      <c r="AD3630"/>
      <c r="AE3630"/>
    </row>
    <row r="3631" spans="14:31" x14ac:dyDescent="0.3">
      <c r="N3631"/>
      <c r="O3631"/>
      <c r="AD3631"/>
      <c r="AE3631"/>
    </row>
    <row r="3632" spans="14:31" x14ac:dyDescent="0.3">
      <c r="N3632"/>
      <c r="O3632"/>
      <c r="AD3632"/>
      <c r="AE3632"/>
    </row>
    <row r="3633" spans="14:31" x14ac:dyDescent="0.3">
      <c r="N3633"/>
      <c r="O3633"/>
      <c r="AD3633"/>
      <c r="AE3633"/>
    </row>
    <row r="3634" spans="14:31" x14ac:dyDescent="0.3">
      <c r="N3634"/>
      <c r="O3634"/>
      <c r="AD3634"/>
      <c r="AE3634"/>
    </row>
    <row r="3635" spans="14:31" x14ac:dyDescent="0.3">
      <c r="N3635"/>
      <c r="O3635"/>
      <c r="AD3635"/>
      <c r="AE3635"/>
    </row>
    <row r="3636" spans="14:31" x14ac:dyDescent="0.3">
      <c r="N3636"/>
      <c r="O3636"/>
      <c r="AD3636"/>
      <c r="AE3636"/>
    </row>
    <row r="3637" spans="14:31" x14ac:dyDescent="0.3">
      <c r="N3637"/>
      <c r="O3637"/>
      <c r="AD3637"/>
      <c r="AE3637"/>
    </row>
    <row r="3638" spans="14:31" x14ac:dyDescent="0.3">
      <c r="N3638"/>
      <c r="O3638"/>
      <c r="AD3638"/>
      <c r="AE3638"/>
    </row>
    <row r="3639" spans="14:31" x14ac:dyDescent="0.3">
      <c r="N3639"/>
      <c r="O3639"/>
      <c r="AD3639"/>
      <c r="AE3639"/>
    </row>
    <row r="3640" spans="14:31" x14ac:dyDescent="0.3">
      <c r="N3640"/>
      <c r="O3640"/>
      <c r="AD3640"/>
      <c r="AE3640"/>
    </row>
    <row r="3641" spans="14:31" x14ac:dyDescent="0.3">
      <c r="N3641"/>
      <c r="O3641"/>
      <c r="AD3641"/>
      <c r="AE3641"/>
    </row>
    <row r="3642" spans="14:31" x14ac:dyDescent="0.3">
      <c r="N3642"/>
      <c r="O3642"/>
      <c r="AD3642"/>
      <c r="AE3642"/>
    </row>
    <row r="3643" spans="14:31" x14ac:dyDescent="0.3">
      <c r="N3643"/>
      <c r="O3643"/>
      <c r="AD3643"/>
      <c r="AE3643"/>
    </row>
    <row r="3644" spans="14:31" x14ac:dyDescent="0.3">
      <c r="N3644"/>
      <c r="O3644"/>
      <c r="AD3644"/>
      <c r="AE3644"/>
    </row>
    <row r="3645" spans="14:31" x14ac:dyDescent="0.3">
      <c r="N3645"/>
      <c r="O3645"/>
      <c r="AD3645"/>
      <c r="AE3645"/>
    </row>
    <row r="3646" spans="14:31" x14ac:dyDescent="0.3">
      <c r="N3646"/>
      <c r="O3646"/>
      <c r="AD3646"/>
      <c r="AE3646"/>
    </row>
    <row r="3647" spans="14:31" x14ac:dyDescent="0.3">
      <c r="N3647"/>
      <c r="O3647"/>
      <c r="AD3647"/>
      <c r="AE3647"/>
    </row>
    <row r="3648" spans="14:31" x14ac:dyDescent="0.3">
      <c r="N3648"/>
      <c r="O3648"/>
      <c r="AD3648"/>
      <c r="AE3648"/>
    </row>
    <row r="3649" spans="14:31" x14ac:dyDescent="0.3">
      <c r="N3649"/>
      <c r="O3649"/>
      <c r="AD3649"/>
      <c r="AE3649"/>
    </row>
    <row r="3650" spans="14:31" x14ac:dyDescent="0.3">
      <c r="N3650"/>
      <c r="O3650"/>
      <c r="AD3650"/>
      <c r="AE3650"/>
    </row>
    <row r="3651" spans="14:31" x14ac:dyDescent="0.3">
      <c r="N3651"/>
      <c r="O3651"/>
      <c r="AD3651"/>
      <c r="AE3651"/>
    </row>
    <row r="3652" spans="14:31" x14ac:dyDescent="0.3">
      <c r="N3652"/>
      <c r="O3652"/>
      <c r="AD3652"/>
      <c r="AE3652"/>
    </row>
    <row r="3653" spans="14:31" x14ac:dyDescent="0.3">
      <c r="N3653"/>
      <c r="O3653"/>
      <c r="AD3653"/>
      <c r="AE3653"/>
    </row>
    <row r="3654" spans="14:31" x14ac:dyDescent="0.3">
      <c r="N3654"/>
      <c r="O3654"/>
      <c r="AD3654"/>
      <c r="AE3654"/>
    </row>
    <row r="3655" spans="14:31" x14ac:dyDescent="0.3">
      <c r="N3655"/>
      <c r="O3655"/>
      <c r="AD3655"/>
      <c r="AE3655"/>
    </row>
    <row r="3656" spans="14:31" x14ac:dyDescent="0.3">
      <c r="N3656"/>
      <c r="O3656"/>
      <c r="AD3656"/>
      <c r="AE3656"/>
    </row>
    <row r="3657" spans="14:31" x14ac:dyDescent="0.3">
      <c r="N3657"/>
      <c r="O3657"/>
      <c r="AD3657"/>
      <c r="AE3657"/>
    </row>
    <row r="3658" spans="14:31" x14ac:dyDescent="0.3">
      <c r="N3658"/>
      <c r="O3658"/>
      <c r="AD3658"/>
      <c r="AE3658"/>
    </row>
    <row r="3659" spans="14:31" x14ac:dyDescent="0.3">
      <c r="N3659"/>
      <c r="O3659"/>
      <c r="AD3659"/>
      <c r="AE3659"/>
    </row>
    <row r="3660" spans="14:31" x14ac:dyDescent="0.3">
      <c r="N3660"/>
      <c r="O3660"/>
      <c r="AD3660"/>
      <c r="AE3660"/>
    </row>
    <row r="3661" spans="14:31" x14ac:dyDescent="0.3">
      <c r="N3661"/>
      <c r="O3661"/>
      <c r="AD3661"/>
      <c r="AE3661"/>
    </row>
    <row r="3662" spans="14:31" x14ac:dyDescent="0.3">
      <c r="N3662"/>
      <c r="O3662"/>
      <c r="AD3662"/>
      <c r="AE3662"/>
    </row>
    <row r="3663" spans="14:31" x14ac:dyDescent="0.3">
      <c r="N3663"/>
      <c r="O3663"/>
      <c r="AD3663"/>
      <c r="AE3663"/>
    </row>
    <row r="3664" spans="14:31" x14ac:dyDescent="0.3">
      <c r="N3664"/>
      <c r="O3664"/>
      <c r="AD3664"/>
      <c r="AE3664"/>
    </row>
    <row r="3665" spans="14:31" x14ac:dyDescent="0.3">
      <c r="N3665"/>
      <c r="O3665"/>
      <c r="AD3665"/>
      <c r="AE3665"/>
    </row>
    <row r="3666" spans="14:31" x14ac:dyDescent="0.3">
      <c r="N3666"/>
      <c r="O3666"/>
      <c r="AD3666"/>
      <c r="AE3666"/>
    </row>
    <row r="3667" spans="14:31" x14ac:dyDescent="0.3">
      <c r="N3667"/>
      <c r="O3667"/>
      <c r="AD3667"/>
      <c r="AE3667"/>
    </row>
    <row r="3668" spans="14:31" x14ac:dyDescent="0.3">
      <c r="N3668"/>
      <c r="O3668"/>
      <c r="AD3668"/>
      <c r="AE3668"/>
    </row>
    <row r="3669" spans="14:31" x14ac:dyDescent="0.3">
      <c r="N3669"/>
      <c r="O3669"/>
      <c r="AD3669"/>
      <c r="AE3669"/>
    </row>
    <row r="3670" spans="14:31" x14ac:dyDescent="0.3">
      <c r="N3670"/>
      <c r="O3670"/>
      <c r="AD3670"/>
      <c r="AE3670"/>
    </row>
    <row r="3671" spans="14:31" x14ac:dyDescent="0.3">
      <c r="N3671"/>
      <c r="O3671"/>
      <c r="AD3671"/>
      <c r="AE3671"/>
    </row>
    <row r="3672" spans="14:31" x14ac:dyDescent="0.3">
      <c r="N3672"/>
      <c r="O3672"/>
      <c r="AD3672"/>
      <c r="AE3672"/>
    </row>
    <row r="3673" spans="14:31" x14ac:dyDescent="0.3">
      <c r="N3673"/>
      <c r="O3673"/>
      <c r="AD3673"/>
      <c r="AE3673"/>
    </row>
    <row r="3674" spans="14:31" x14ac:dyDescent="0.3">
      <c r="N3674"/>
      <c r="O3674"/>
      <c r="AD3674"/>
      <c r="AE3674"/>
    </row>
    <row r="3675" spans="14:31" x14ac:dyDescent="0.3">
      <c r="N3675"/>
      <c r="O3675"/>
      <c r="AD3675"/>
      <c r="AE3675"/>
    </row>
    <row r="3676" spans="14:31" x14ac:dyDescent="0.3">
      <c r="N3676"/>
      <c r="O3676"/>
      <c r="AD3676"/>
      <c r="AE3676"/>
    </row>
    <row r="3677" spans="14:31" x14ac:dyDescent="0.3">
      <c r="N3677"/>
      <c r="O3677"/>
      <c r="AD3677"/>
      <c r="AE3677"/>
    </row>
    <row r="3678" spans="14:31" x14ac:dyDescent="0.3">
      <c r="N3678"/>
      <c r="O3678"/>
      <c r="AD3678"/>
      <c r="AE3678"/>
    </row>
    <row r="3679" spans="14:31" x14ac:dyDescent="0.3">
      <c r="N3679"/>
      <c r="O3679"/>
      <c r="AD3679"/>
      <c r="AE3679"/>
    </row>
    <row r="3680" spans="14:31" x14ac:dyDescent="0.3">
      <c r="N3680"/>
      <c r="O3680"/>
      <c r="AD3680"/>
      <c r="AE3680"/>
    </row>
    <row r="3681" spans="14:31" x14ac:dyDescent="0.3">
      <c r="N3681"/>
      <c r="O3681"/>
      <c r="AD3681"/>
      <c r="AE3681"/>
    </row>
    <row r="3682" spans="14:31" x14ac:dyDescent="0.3">
      <c r="N3682"/>
      <c r="O3682"/>
      <c r="AD3682"/>
      <c r="AE3682"/>
    </row>
    <row r="3683" spans="14:31" x14ac:dyDescent="0.3">
      <c r="N3683"/>
      <c r="O3683"/>
      <c r="AD3683"/>
      <c r="AE3683"/>
    </row>
    <row r="3684" spans="14:31" x14ac:dyDescent="0.3">
      <c r="N3684"/>
      <c r="O3684"/>
      <c r="AD3684"/>
      <c r="AE3684"/>
    </row>
    <row r="3685" spans="14:31" x14ac:dyDescent="0.3">
      <c r="N3685"/>
      <c r="O3685"/>
      <c r="AD3685"/>
      <c r="AE3685"/>
    </row>
    <row r="3686" spans="14:31" x14ac:dyDescent="0.3">
      <c r="N3686"/>
      <c r="O3686"/>
      <c r="AD3686"/>
      <c r="AE3686"/>
    </row>
    <row r="3687" spans="14:31" x14ac:dyDescent="0.3">
      <c r="N3687"/>
      <c r="O3687"/>
      <c r="AD3687"/>
      <c r="AE3687"/>
    </row>
    <row r="3688" spans="14:31" x14ac:dyDescent="0.3">
      <c r="N3688"/>
      <c r="O3688"/>
      <c r="AD3688"/>
      <c r="AE3688"/>
    </row>
    <row r="3689" spans="14:31" x14ac:dyDescent="0.3">
      <c r="N3689"/>
      <c r="O3689"/>
      <c r="AD3689"/>
      <c r="AE3689"/>
    </row>
    <row r="3690" spans="14:31" x14ac:dyDescent="0.3">
      <c r="N3690"/>
      <c r="O3690"/>
      <c r="AD3690"/>
      <c r="AE3690"/>
    </row>
    <row r="3691" spans="14:31" x14ac:dyDescent="0.3">
      <c r="N3691"/>
      <c r="O3691"/>
      <c r="AD3691"/>
      <c r="AE3691"/>
    </row>
    <row r="3692" spans="14:31" x14ac:dyDescent="0.3">
      <c r="N3692"/>
      <c r="O3692"/>
      <c r="AD3692"/>
      <c r="AE3692"/>
    </row>
    <row r="3693" spans="14:31" x14ac:dyDescent="0.3">
      <c r="N3693"/>
      <c r="O3693"/>
      <c r="AD3693"/>
      <c r="AE3693"/>
    </row>
    <row r="3694" spans="14:31" x14ac:dyDescent="0.3">
      <c r="N3694"/>
      <c r="O3694"/>
      <c r="AD3694"/>
      <c r="AE3694"/>
    </row>
    <row r="3695" spans="14:31" x14ac:dyDescent="0.3">
      <c r="N3695"/>
      <c r="O3695"/>
      <c r="AD3695"/>
      <c r="AE3695"/>
    </row>
    <row r="3696" spans="14:31" x14ac:dyDescent="0.3">
      <c r="N3696"/>
      <c r="O3696"/>
      <c r="AD3696"/>
      <c r="AE3696"/>
    </row>
    <row r="3697" spans="14:31" x14ac:dyDescent="0.3">
      <c r="N3697"/>
      <c r="O3697"/>
      <c r="AD3697"/>
      <c r="AE3697"/>
    </row>
    <row r="3698" spans="14:31" x14ac:dyDescent="0.3">
      <c r="N3698"/>
      <c r="O3698"/>
      <c r="AD3698"/>
      <c r="AE3698"/>
    </row>
    <row r="3699" spans="14:31" x14ac:dyDescent="0.3">
      <c r="N3699"/>
      <c r="O3699"/>
      <c r="AD3699"/>
      <c r="AE3699"/>
    </row>
    <row r="3700" spans="14:31" x14ac:dyDescent="0.3">
      <c r="N3700"/>
      <c r="O3700"/>
      <c r="AD3700"/>
      <c r="AE3700"/>
    </row>
    <row r="3701" spans="14:31" x14ac:dyDescent="0.3">
      <c r="N3701"/>
      <c r="O3701"/>
      <c r="AD3701"/>
      <c r="AE3701"/>
    </row>
    <row r="3702" spans="14:31" x14ac:dyDescent="0.3">
      <c r="N3702"/>
      <c r="O3702"/>
      <c r="AD3702"/>
      <c r="AE3702"/>
    </row>
    <row r="3703" spans="14:31" x14ac:dyDescent="0.3">
      <c r="N3703"/>
      <c r="O3703"/>
      <c r="AD3703"/>
      <c r="AE3703"/>
    </row>
    <row r="3704" spans="14:31" x14ac:dyDescent="0.3">
      <c r="N3704"/>
      <c r="O3704"/>
      <c r="AD3704"/>
      <c r="AE3704"/>
    </row>
    <row r="3705" spans="14:31" x14ac:dyDescent="0.3">
      <c r="N3705"/>
      <c r="O3705"/>
      <c r="AD3705"/>
      <c r="AE3705"/>
    </row>
    <row r="3706" spans="14:31" x14ac:dyDescent="0.3">
      <c r="N3706"/>
      <c r="O3706"/>
      <c r="AD3706"/>
      <c r="AE3706"/>
    </row>
    <row r="3707" spans="14:31" x14ac:dyDescent="0.3">
      <c r="N3707"/>
      <c r="O3707"/>
      <c r="AD3707"/>
      <c r="AE3707"/>
    </row>
    <row r="3708" spans="14:31" x14ac:dyDescent="0.3">
      <c r="N3708"/>
      <c r="O3708"/>
      <c r="AD3708"/>
      <c r="AE3708"/>
    </row>
    <row r="3709" spans="14:31" x14ac:dyDescent="0.3">
      <c r="N3709"/>
      <c r="O3709"/>
      <c r="AD3709"/>
      <c r="AE3709"/>
    </row>
    <row r="3710" spans="14:31" x14ac:dyDescent="0.3">
      <c r="N3710"/>
      <c r="O3710"/>
      <c r="AD3710"/>
      <c r="AE3710"/>
    </row>
    <row r="3711" spans="14:31" x14ac:dyDescent="0.3">
      <c r="N3711"/>
      <c r="O3711"/>
      <c r="AD3711"/>
      <c r="AE3711"/>
    </row>
    <row r="3712" spans="14:31" x14ac:dyDescent="0.3">
      <c r="N3712"/>
      <c r="O3712"/>
      <c r="AD3712"/>
      <c r="AE3712"/>
    </row>
    <row r="3713" spans="14:31" x14ac:dyDescent="0.3">
      <c r="N3713"/>
      <c r="O3713"/>
      <c r="AD3713"/>
      <c r="AE3713"/>
    </row>
    <row r="3714" spans="14:31" x14ac:dyDescent="0.3">
      <c r="N3714"/>
      <c r="O3714"/>
      <c r="AD3714"/>
      <c r="AE3714"/>
    </row>
    <row r="3715" spans="14:31" x14ac:dyDescent="0.3">
      <c r="N3715"/>
      <c r="O3715"/>
      <c r="AD3715"/>
      <c r="AE3715"/>
    </row>
    <row r="3716" spans="14:31" x14ac:dyDescent="0.3">
      <c r="N3716"/>
      <c r="O3716"/>
      <c r="AD3716"/>
      <c r="AE3716"/>
    </row>
    <row r="3717" spans="14:31" x14ac:dyDescent="0.3">
      <c r="N3717"/>
      <c r="O3717"/>
      <c r="AD3717"/>
      <c r="AE3717"/>
    </row>
    <row r="3718" spans="14:31" x14ac:dyDescent="0.3">
      <c r="N3718"/>
      <c r="O3718"/>
      <c r="AD3718"/>
      <c r="AE3718"/>
    </row>
    <row r="3719" spans="14:31" x14ac:dyDescent="0.3">
      <c r="N3719"/>
      <c r="O3719"/>
      <c r="AD3719"/>
      <c r="AE3719"/>
    </row>
    <row r="3720" spans="14:31" x14ac:dyDescent="0.3">
      <c r="N3720"/>
      <c r="O3720"/>
      <c r="AD3720"/>
      <c r="AE3720"/>
    </row>
    <row r="3721" spans="14:31" x14ac:dyDescent="0.3">
      <c r="N3721"/>
      <c r="O3721"/>
      <c r="AD3721"/>
      <c r="AE3721"/>
    </row>
    <row r="3722" spans="14:31" x14ac:dyDescent="0.3">
      <c r="N3722"/>
      <c r="O3722"/>
      <c r="AD3722"/>
      <c r="AE3722"/>
    </row>
    <row r="3723" spans="14:31" x14ac:dyDescent="0.3">
      <c r="N3723"/>
      <c r="O3723"/>
      <c r="AD3723"/>
      <c r="AE3723"/>
    </row>
    <row r="3724" spans="14:31" x14ac:dyDescent="0.3">
      <c r="N3724"/>
      <c r="O3724"/>
      <c r="AD3724"/>
      <c r="AE3724"/>
    </row>
    <row r="3725" spans="14:31" x14ac:dyDescent="0.3">
      <c r="N3725"/>
      <c r="O3725"/>
      <c r="AD3725"/>
      <c r="AE3725"/>
    </row>
    <row r="3726" spans="14:31" x14ac:dyDescent="0.3">
      <c r="N3726"/>
      <c r="O3726"/>
      <c r="AD3726"/>
      <c r="AE3726"/>
    </row>
    <row r="3727" spans="14:31" x14ac:dyDescent="0.3">
      <c r="N3727"/>
      <c r="O3727"/>
      <c r="AD3727"/>
      <c r="AE3727"/>
    </row>
    <row r="3728" spans="14:31" x14ac:dyDescent="0.3">
      <c r="N3728"/>
      <c r="O3728"/>
      <c r="AD3728"/>
      <c r="AE3728"/>
    </row>
    <row r="3729" spans="14:31" x14ac:dyDescent="0.3">
      <c r="N3729"/>
      <c r="O3729"/>
      <c r="AD3729"/>
      <c r="AE3729"/>
    </row>
    <row r="3730" spans="14:31" x14ac:dyDescent="0.3">
      <c r="N3730"/>
      <c r="O3730"/>
      <c r="AD3730"/>
      <c r="AE3730"/>
    </row>
    <row r="3731" spans="14:31" x14ac:dyDescent="0.3">
      <c r="N3731"/>
      <c r="O3731"/>
      <c r="AD3731"/>
      <c r="AE3731"/>
    </row>
    <row r="3732" spans="14:31" x14ac:dyDescent="0.3">
      <c r="N3732"/>
      <c r="O3732"/>
      <c r="AD3732"/>
      <c r="AE3732"/>
    </row>
    <row r="3733" spans="14:31" x14ac:dyDescent="0.3">
      <c r="N3733"/>
      <c r="O3733"/>
      <c r="AD3733"/>
      <c r="AE3733"/>
    </row>
    <row r="3734" spans="14:31" x14ac:dyDescent="0.3">
      <c r="N3734"/>
      <c r="O3734"/>
      <c r="AD3734"/>
      <c r="AE3734"/>
    </row>
    <row r="3735" spans="14:31" x14ac:dyDescent="0.3">
      <c r="N3735"/>
      <c r="O3735"/>
      <c r="AD3735"/>
      <c r="AE3735"/>
    </row>
    <row r="3736" spans="14:31" x14ac:dyDescent="0.3">
      <c r="N3736"/>
      <c r="O3736"/>
      <c r="AD3736"/>
      <c r="AE3736"/>
    </row>
    <row r="3737" spans="14:31" x14ac:dyDescent="0.3">
      <c r="N3737"/>
      <c r="O3737"/>
      <c r="AD3737"/>
      <c r="AE3737"/>
    </row>
    <row r="3738" spans="14:31" x14ac:dyDescent="0.3">
      <c r="N3738"/>
      <c r="O3738"/>
      <c r="AD3738"/>
      <c r="AE3738"/>
    </row>
    <row r="3739" spans="14:31" x14ac:dyDescent="0.3">
      <c r="N3739"/>
      <c r="O3739"/>
      <c r="AD3739"/>
      <c r="AE3739"/>
    </row>
    <row r="3740" spans="14:31" x14ac:dyDescent="0.3">
      <c r="N3740"/>
      <c r="O3740"/>
      <c r="AD3740"/>
      <c r="AE3740"/>
    </row>
    <row r="3741" spans="14:31" x14ac:dyDescent="0.3">
      <c r="N3741"/>
      <c r="O3741"/>
      <c r="AD3741"/>
      <c r="AE3741"/>
    </row>
    <row r="3742" spans="14:31" x14ac:dyDescent="0.3">
      <c r="N3742"/>
      <c r="O3742"/>
      <c r="AD3742"/>
      <c r="AE3742"/>
    </row>
    <row r="3743" spans="14:31" x14ac:dyDescent="0.3">
      <c r="N3743"/>
      <c r="O3743"/>
      <c r="AD3743"/>
      <c r="AE3743"/>
    </row>
    <row r="3744" spans="14:31" x14ac:dyDescent="0.3">
      <c r="N3744"/>
      <c r="O3744"/>
      <c r="AD3744"/>
      <c r="AE3744"/>
    </row>
    <row r="3745" spans="14:31" x14ac:dyDescent="0.3">
      <c r="N3745"/>
      <c r="O3745"/>
      <c r="AD3745"/>
      <c r="AE3745"/>
    </row>
    <row r="3746" spans="14:31" x14ac:dyDescent="0.3">
      <c r="N3746"/>
      <c r="O3746"/>
      <c r="AD3746"/>
      <c r="AE3746"/>
    </row>
    <row r="3747" spans="14:31" x14ac:dyDescent="0.3">
      <c r="N3747"/>
      <c r="O3747"/>
      <c r="AD3747"/>
      <c r="AE3747"/>
    </row>
    <row r="3748" spans="14:31" x14ac:dyDescent="0.3">
      <c r="N3748"/>
      <c r="O3748"/>
      <c r="AD3748"/>
      <c r="AE3748"/>
    </row>
    <row r="3749" spans="14:31" x14ac:dyDescent="0.3">
      <c r="N3749"/>
      <c r="O3749"/>
      <c r="AD3749"/>
      <c r="AE3749"/>
    </row>
    <row r="3750" spans="14:31" x14ac:dyDescent="0.3">
      <c r="N3750"/>
      <c r="O3750"/>
      <c r="AD3750"/>
      <c r="AE3750"/>
    </row>
    <row r="3751" spans="14:31" x14ac:dyDescent="0.3">
      <c r="N3751"/>
      <c r="O3751"/>
      <c r="AD3751"/>
      <c r="AE3751"/>
    </row>
    <row r="3752" spans="14:31" x14ac:dyDescent="0.3">
      <c r="N3752"/>
      <c r="O3752"/>
      <c r="AD3752"/>
      <c r="AE3752"/>
    </row>
    <row r="3753" spans="14:31" x14ac:dyDescent="0.3">
      <c r="N3753"/>
      <c r="O3753"/>
      <c r="AD3753"/>
      <c r="AE3753"/>
    </row>
    <row r="3754" spans="14:31" x14ac:dyDescent="0.3">
      <c r="N3754"/>
      <c r="O3754"/>
      <c r="AD3754"/>
      <c r="AE3754"/>
    </row>
    <row r="3755" spans="14:31" x14ac:dyDescent="0.3">
      <c r="N3755"/>
      <c r="O3755"/>
      <c r="AD3755"/>
      <c r="AE3755"/>
    </row>
    <row r="3756" spans="14:31" x14ac:dyDescent="0.3">
      <c r="N3756"/>
      <c r="O3756"/>
      <c r="AD3756"/>
      <c r="AE3756"/>
    </row>
    <row r="3757" spans="14:31" x14ac:dyDescent="0.3">
      <c r="N3757"/>
      <c r="O3757"/>
      <c r="AD3757"/>
      <c r="AE3757"/>
    </row>
    <row r="3758" spans="14:31" x14ac:dyDescent="0.3">
      <c r="N3758"/>
      <c r="O3758"/>
      <c r="AD3758"/>
      <c r="AE3758"/>
    </row>
    <row r="3759" spans="14:31" x14ac:dyDescent="0.3">
      <c r="N3759"/>
      <c r="O3759"/>
      <c r="AD3759"/>
      <c r="AE3759"/>
    </row>
    <row r="3760" spans="14:31" x14ac:dyDescent="0.3">
      <c r="N3760"/>
      <c r="O3760"/>
      <c r="AD3760"/>
      <c r="AE3760"/>
    </row>
    <row r="3761" spans="14:31" x14ac:dyDescent="0.3">
      <c r="N3761"/>
      <c r="O3761"/>
      <c r="AD3761"/>
      <c r="AE3761"/>
    </row>
    <row r="3762" spans="14:31" x14ac:dyDescent="0.3">
      <c r="N3762"/>
      <c r="O3762"/>
      <c r="AD3762"/>
      <c r="AE3762"/>
    </row>
    <row r="3763" spans="14:31" x14ac:dyDescent="0.3">
      <c r="N3763"/>
      <c r="O3763"/>
      <c r="AD3763"/>
      <c r="AE3763"/>
    </row>
    <row r="3764" spans="14:31" x14ac:dyDescent="0.3">
      <c r="N3764"/>
      <c r="O3764"/>
      <c r="AD3764"/>
      <c r="AE3764"/>
    </row>
    <row r="3765" spans="14:31" x14ac:dyDescent="0.3">
      <c r="N3765"/>
      <c r="O3765"/>
      <c r="AD3765"/>
      <c r="AE3765"/>
    </row>
    <row r="3766" spans="14:31" x14ac:dyDescent="0.3">
      <c r="N3766"/>
      <c r="O3766"/>
      <c r="AD3766"/>
      <c r="AE3766"/>
    </row>
    <row r="3767" spans="14:31" x14ac:dyDescent="0.3">
      <c r="N3767"/>
      <c r="O3767"/>
      <c r="AD3767"/>
      <c r="AE3767"/>
    </row>
    <row r="3768" spans="14:31" x14ac:dyDescent="0.3">
      <c r="N3768"/>
      <c r="O3768"/>
      <c r="AD3768"/>
      <c r="AE3768"/>
    </row>
    <row r="3769" spans="14:31" x14ac:dyDescent="0.3">
      <c r="N3769"/>
      <c r="O3769"/>
      <c r="AD3769"/>
      <c r="AE3769"/>
    </row>
    <row r="3770" spans="14:31" x14ac:dyDescent="0.3">
      <c r="N3770"/>
      <c r="O3770"/>
      <c r="AD3770"/>
      <c r="AE3770"/>
    </row>
    <row r="3771" spans="14:31" x14ac:dyDescent="0.3">
      <c r="N3771"/>
      <c r="O3771"/>
      <c r="AD3771"/>
      <c r="AE3771"/>
    </row>
    <row r="3772" spans="14:31" x14ac:dyDescent="0.3">
      <c r="N3772"/>
      <c r="O3772"/>
      <c r="AD3772"/>
      <c r="AE3772"/>
    </row>
    <row r="3773" spans="14:31" x14ac:dyDescent="0.3">
      <c r="N3773"/>
      <c r="O3773"/>
      <c r="AD3773"/>
      <c r="AE3773"/>
    </row>
    <row r="3774" spans="14:31" x14ac:dyDescent="0.3">
      <c r="N3774"/>
      <c r="O3774"/>
      <c r="AD3774"/>
      <c r="AE3774"/>
    </row>
    <row r="3775" spans="14:31" x14ac:dyDescent="0.3">
      <c r="N3775"/>
      <c r="O3775"/>
      <c r="AD3775"/>
      <c r="AE3775"/>
    </row>
    <row r="3776" spans="14:31" x14ac:dyDescent="0.3">
      <c r="N3776"/>
      <c r="O3776"/>
      <c r="AD3776"/>
      <c r="AE3776"/>
    </row>
    <row r="3777" spans="14:31" x14ac:dyDescent="0.3">
      <c r="N3777"/>
      <c r="O3777"/>
      <c r="AD3777"/>
      <c r="AE3777"/>
    </row>
    <row r="3778" spans="14:31" x14ac:dyDescent="0.3">
      <c r="N3778"/>
      <c r="O3778"/>
      <c r="AD3778"/>
      <c r="AE3778"/>
    </row>
    <row r="3779" spans="14:31" x14ac:dyDescent="0.3">
      <c r="N3779"/>
      <c r="O3779"/>
      <c r="AD3779"/>
      <c r="AE3779"/>
    </row>
    <row r="3780" spans="14:31" x14ac:dyDescent="0.3">
      <c r="N3780"/>
      <c r="O3780"/>
      <c r="AD3780"/>
      <c r="AE3780"/>
    </row>
    <row r="3781" spans="14:31" x14ac:dyDescent="0.3">
      <c r="N3781"/>
      <c r="O3781"/>
      <c r="AD3781"/>
      <c r="AE3781"/>
    </row>
    <row r="3782" spans="14:31" x14ac:dyDescent="0.3">
      <c r="N3782"/>
      <c r="O3782"/>
      <c r="AD3782"/>
      <c r="AE3782"/>
    </row>
    <row r="3783" spans="14:31" x14ac:dyDescent="0.3">
      <c r="N3783"/>
      <c r="O3783"/>
      <c r="AD3783"/>
      <c r="AE3783"/>
    </row>
    <row r="3784" spans="14:31" x14ac:dyDescent="0.3">
      <c r="N3784"/>
      <c r="O3784"/>
      <c r="AD3784"/>
      <c r="AE3784"/>
    </row>
    <row r="3785" spans="14:31" x14ac:dyDescent="0.3">
      <c r="N3785"/>
      <c r="O3785"/>
      <c r="AD3785"/>
      <c r="AE3785"/>
    </row>
    <row r="3786" spans="14:31" x14ac:dyDescent="0.3">
      <c r="N3786"/>
      <c r="O3786"/>
      <c r="AD3786"/>
      <c r="AE3786"/>
    </row>
    <row r="3787" spans="14:31" x14ac:dyDescent="0.3">
      <c r="N3787"/>
      <c r="O3787"/>
      <c r="AD3787"/>
      <c r="AE3787"/>
    </row>
    <row r="3788" spans="14:31" x14ac:dyDescent="0.3">
      <c r="N3788"/>
      <c r="O3788"/>
      <c r="AD3788"/>
      <c r="AE3788"/>
    </row>
    <row r="3789" spans="14:31" x14ac:dyDescent="0.3">
      <c r="N3789"/>
      <c r="O3789"/>
      <c r="AD3789"/>
      <c r="AE3789"/>
    </row>
    <row r="3790" spans="14:31" x14ac:dyDescent="0.3">
      <c r="N3790"/>
      <c r="O3790"/>
      <c r="AD3790"/>
      <c r="AE3790"/>
    </row>
    <row r="3791" spans="14:31" x14ac:dyDescent="0.3">
      <c r="N3791"/>
      <c r="O3791"/>
      <c r="AD3791"/>
      <c r="AE3791"/>
    </row>
    <row r="3792" spans="14:31" x14ac:dyDescent="0.3">
      <c r="N3792"/>
      <c r="O3792"/>
      <c r="AD3792"/>
      <c r="AE3792"/>
    </row>
    <row r="3793" spans="14:31" x14ac:dyDescent="0.3">
      <c r="N3793"/>
      <c r="O3793"/>
      <c r="AD3793"/>
      <c r="AE3793"/>
    </row>
    <row r="3794" spans="14:31" x14ac:dyDescent="0.3">
      <c r="N3794"/>
      <c r="O3794"/>
      <c r="AD3794"/>
      <c r="AE3794"/>
    </row>
    <row r="3795" spans="14:31" x14ac:dyDescent="0.3">
      <c r="N3795"/>
      <c r="O3795"/>
      <c r="AD3795"/>
      <c r="AE3795"/>
    </row>
    <row r="3796" spans="14:31" x14ac:dyDescent="0.3">
      <c r="N3796"/>
      <c r="O3796"/>
      <c r="AD3796"/>
      <c r="AE3796"/>
    </row>
    <row r="3797" spans="14:31" x14ac:dyDescent="0.3">
      <c r="N3797"/>
      <c r="O3797"/>
      <c r="AD3797"/>
      <c r="AE3797"/>
    </row>
    <row r="3798" spans="14:31" x14ac:dyDescent="0.3">
      <c r="N3798"/>
      <c r="O3798"/>
      <c r="AD3798"/>
      <c r="AE3798"/>
    </row>
    <row r="3799" spans="14:31" x14ac:dyDescent="0.3">
      <c r="N3799"/>
      <c r="O3799"/>
      <c r="AD3799"/>
      <c r="AE3799"/>
    </row>
    <row r="3800" spans="14:31" x14ac:dyDescent="0.3">
      <c r="N3800"/>
      <c r="O3800"/>
      <c r="AD3800"/>
      <c r="AE3800"/>
    </row>
    <row r="3801" spans="14:31" x14ac:dyDescent="0.3">
      <c r="N3801"/>
      <c r="O3801"/>
      <c r="AD3801"/>
      <c r="AE3801"/>
    </row>
    <row r="3802" spans="14:31" x14ac:dyDescent="0.3">
      <c r="N3802"/>
      <c r="O3802"/>
      <c r="AD3802"/>
      <c r="AE3802"/>
    </row>
    <row r="3803" spans="14:31" x14ac:dyDescent="0.3">
      <c r="N3803"/>
      <c r="O3803"/>
      <c r="AD3803"/>
      <c r="AE3803"/>
    </row>
    <row r="3804" spans="14:31" x14ac:dyDescent="0.3">
      <c r="N3804"/>
      <c r="O3804"/>
      <c r="AD3804"/>
      <c r="AE3804"/>
    </row>
    <row r="3805" spans="14:31" x14ac:dyDescent="0.3">
      <c r="N3805"/>
      <c r="O3805"/>
      <c r="AD3805"/>
      <c r="AE3805"/>
    </row>
    <row r="3806" spans="14:31" x14ac:dyDescent="0.3">
      <c r="N3806"/>
      <c r="O3806"/>
      <c r="AD3806"/>
      <c r="AE3806"/>
    </row>
    <row r="3807" spans="14:31" x14ac:dyDescent="0.3">
      <c r="N3807"/>
      <c r="O3807"/>
      <c r="AD3807"/>
      <c r="AE3807"/>
    </row>
    <row r="3808" spans="14:31" x14ac:dyDescent="0.3">
      <c r="N3808"/>
      <c r="O3808"/>
      <c r="AD3808"/>
      <c r="AE3808"/>
    </row>
    <row r="3809" spans="14:31" x14ac:dyDescent="0.3">
      <c r="N3809"/>
      <c r="O3809"/>
      <c r="AD3809"/>
      <c r="AE3809"/>
    </row>
    <row r="3810" spans="14:31" x14ac:dyDescent="0.3">
      <c r="N3810"/>
      <c r="O3810"/>
      <c r="AD3810"/>
      <c r="AE3810"/>
    </row>
    <row r="3811" spans="14:31" x14ac:dyDescent="0.3">
      <c r="N3811"/>
      <c r="O3811"/>
      <c r="AD3811"/>
      <c r="AE3811"/>
    </row>
    <row r="3812" spans="14:31" x14ac:dyDescent="0.3">
      <c r="N3812"/>
      <c r="O3812"/>
      <c r="AD3812"/>
      <c r="AE3812"/>
    </row>
    <row r="3813" spans="14:31" x14ac:dyDescent="0.3">
      <c r="N3813"/>
      <c r="O3813"/>
      <c r="AD3813"/>
      <c r="AE3813"/>
    </row>
    <row r="3814" spans="14:31" x14ac:dyDescent="0.3">
      <c r="N3814"/>
      <c r="O3814"/>
      <c r="AD3814"/>
      <c r="AE3814"/>
    </row>
    <row r="3815" spans="14:31" x14ac:dyDescent="0.3">
      <c r="N3815"/>
      <c r="O3815"/>
      <c r="AD3815"/>
      <c r="AE3815"/>
    </row>
    <row r="3816" spans="14:31" x14ac:dyDescent="0.3">
      <c r="N3816"/>
      <c r="O3816"/>
      <c r="AD3816"/>
      <c r="AE3816"/>
    </row>
    <row r="3817" spans="14:31" x14ac:dyDescent="0.3">
      <c r="N3817"/>
      <c r="O3817"/>
      <c r="AD3817"/>
      <c r="AE3817"/>
    </row>
    <row r="3818" spans="14:31" x14ac:dyDescent="0.3">
      <c r="N3818"/>
      <c r="O3818"/>
      <c r="AD3818"/>
      <c r="AE3818"/>
    </row>
    <row r="3819" spans="14:31" x14ac:dyDescent="0.3">
      <c r="N3819"/>
      <c r="O3819"/>
      <c r="AD3819"/>
      <c r="AE3819"/>
    </row>
    <row r="3820" spans="14:31" x14ac:dyDescent="0.3">
      <c r="N3820"/>
      <c r="O3820"/>
      <c r="AD3820"/>
      <c r="AE3820"/>
    </row>
    <row r="3821" spans="14:31" x14ac:dyDescent="0.3">
      <c r="N3821"/>
      <c r="O3821"/>
      <c r="AD3821"/>
      <c r="AE3821"/>
    </row>
    <row r="3822" spans="14:31" x14ac:dyDescent="0.3">
      <c r="N3822"/>
      <c r="O3822"/>
      <c r="AD3822"/>
      <c r="AE3822"/>
    </row>
    <row r="3823" spans="14:31" x14ac:dyDescent="0.3">
      <c r="N3823"/>
      <c r="O3823"/>
      <c r="AD3823"/>
      <c r="AE3823"/>
    </row>
    <row r="3824" spans="14:31" x14ac:dyDescent="0.3">
      <c r="N3824"/>
      <c r="O3824"/>
      <c r="AD3824"/>
      <c r="AE3824"/>
    </row>
    <row r="3825" spans="14:31" x14ac:dyDescent="0.3">
      <c r="N3825"/>
      <c r="O3825"/>
      <c r="AD3825"/>
      <c r="AE3825"/>
    </row>
    <row r="3826" spans="14:31" x14ac:dyDescent="0.3">
      <c r="N3826"/>
      <c r="O3826"/>
      <c r="AD3826"/>
      <c r="AE3826"/>
    </row>
    <row r="3827" spans="14:31" x14ac:dyDescent="0.3">
      <c r="N3827"/>
      <c r="O3827"/>
      <c r="AD3827"/>
      <c r="AE3827"/>
    </row>
    <row r="3828" spans="14:31" x14ac:dyDescent="0.3">
      <c r="N3828"/>
      <c r="O3828"/>
      <c r="AD3828"/>
      <c r="AE3828"/>
    </row>
    <row r="3829" spans="14:31" x14ac:dyDescent="0.3">
      <c r="N3829"/>
      <c r="O3829"/>
      <c r="AD3829"/>
      <c r="AE3829"/>
    </row>
    <row r="3830" spans="14:31" x14ac:dyDescent="0.3">
      <c r="N3830"/>
      <c r="O3830"/>
      <c r="AD3830"/>
      <c r="AE3830"/>
    </row>
    <row r="3831" spans="14:31" x14ac:dyDescent="0.3">
      <c r="N3831"/>
      <c r="O3831"/>
      <c r="AD3831"/>
      <c r="AE3831"/>
    </row>
    <row r="3832" spans="14:31" x14ac:dyDescent="0.3">
      <c r="N3832"/>
      <c r="O3832"/>
      <c r="AD3832"/>
      <c r="AE3832"/>
    </row>
    <row r="3833" spans="14:31" x14ac:dyDescent="0.3">
      <c r="N3833"/>
      <c r="O3833"/>
      <c r="AD3833"/>
      <c r="AE3833"/>
    </row>
    <row r="3834" spans="14:31" x14ac:dyDescent="0.3">
      <c r="N3834"/>
      <c r="O3834"/>
      <c r="AD3834"/>
      <c r="AE3834"/>
    </row>
    <row r="3835" spans="14:31" x14ac:dyDescent="0.3">
      <c r="N3835"/>
      <c r="O3835"/>
      <c r="AD3835"/>
      <c r="AE3835"/>
    </row>
    <row r="3836" spans="14:31" x14ac:dyDescent="0.3">
      <c r="N3836"/>
      <c r="O3836"/>
      <c r="AD3836"/>
      <c r="AE3836"/>
    </row>
    <row r="3837" spans="14:31" x14ac:dyDescent="0.3">
      <c r="N3837"/>
      <c r="O3837"/>
      <c r="AD3837"/>
      <c r="AE3837"/>
    </row>
    <row r="3838" spans="14:31" x14ac:dyDescent="0.3">
      <c r="N3838"/>
      <c r="O3838"/>
      <c r="AD3838"/>
      <c r="AE3838"/>
    </row>
    <row r="3839" spans="14:31" x14ac:dyDescent="0.3">
      <c r="N3839"/>
      <c r="O3839"/>
      <c r="AD3839"/>
      <c r="AE3839"/>
    </row>
    <row r="3840" spans="14:31" x14ac:dyDescent="0.3">
      <c r="N3840"/>
      <c r="O3840"/>
      <c r="AD3840"/>
      <c r="AE3840"/>
    </row>
    <row r="3841" spans="14:31" x14ac:dyDescent="0.3">
      <c r="N3841"/>
      <c r="O3841"/>
      <c r="AD3841"/>
      <c r="AE3841"/>
    </row>
    <row r="3842" spans="14:31" x14ac:dyDescent="0.3">
      <c r="N3842"/>
      <c r="O3842"/>
      <c r="AD3842"/>
      <c r="AE3842"/>
    </row>
    <row r="3843" spans="14:31" x14ac:dyDescent="0.3">
      <c r="N3843"/>
      <c r="O3843"/>
      <c r="AD3843"/>
      <c r="AE3843"/>
    </row>
    <row r="3844" spans="14:31" x14ac:dyDescent="0.3">
      <c r="N3844"/>
      <c r="O3844"/>
      <c r="AD3844"/>
      <c r="AE3844"/>
    </row>
    <row r="3845" spans="14:31" x14ac:dyDescent="0.3">
      <c r="N3845"/>
      <c r="O3845"/>
      <c r="AD3845"/>
      <c r="AE3845"/>
    </row>
    <row r="3846" spans="14:31" x14ac:dyDescent="0.3">
      <c r="N3846"/>
      <c r="O3846"/>
      <c r="AD3846"/>
      <c r="AE3846"/>
    </row>
    <row r="3847" spans="14:31" x14ac:dyDescent="0.3">
      <c r="N3847"/>
      <c r="O3847"/>
      <c r="AD3847"/>
      <c r="AE3847"/>
    </row>
    <row r="3848" spans="14:31" x14ac:dyDescent="0.3">
      <c r="N3848"/>
      <c r="O3848"/>
      <c r="AD3848"/>
      <c r="AE3848"/>
    </row>
    <row r="3849" spans="14:31" x14ac:dyDescent="0.3">
      <c r="N3849"/>
      <c r="O3849"/>
      <c r="AD3849"/>
      <c r="AE3849"/>
    </row>
    <row r="3850" spans="14:31" x14ac:dyDescent="0.3">
      <c r="N3850"/>
      <c r="O3850"/>
      <c r="AD3850"/>
      <c r="AE3850"/>
    </row>
    <row r="3851" spans="14:31" x14ac:dyDescent="0.3">
      <c r="N3851"/>
      <c r="O3851"/>
      <c r="AD3851"/>
      <c r="AE3851"/>
    </row>
    <row r="3852" spans="14:31" x14ac:dyDescent="0.3">
      <c r="N3852"/>
      <c r="O3852"/>
      <c r="AD3852"/>
      <c r="AE3852"/>
    </row>
    <row r="3853" spans="14:31" x14ac:dyDescent="0.3">
      <c r="N3853"/>
      <c r="O3853"/>
      <c r="AD3853"/>
      <c r="AE3853"/>
    </row>
    <row r="3854" spans="14:31" x14ac:dyDescent="0.3">
      <c r="N3854"/>
      <c r="O3854"/>
      <c r="AD3854"/>
      <c r="AE3854"/>
    </row>
    <row r="3855" spans="14:31" x14ac:dyDescent="0.3">
      <c r="N3855"/>
      <c r="O3855"/>
      <c r="AD3855"/>
      <c r="AE3855"/>
    </row>
    <row r="3856" spans="14:31" x14ac:dyDescent="0.3">
      <c r="N3856"/>
      <c r="O3856"/>
      <c r="AD3856"/>
      <c r="AE3856"/>
    </row>
    <row r="3857" spans="14:31" x14ac:dyDescent="0.3">
      <c r="N3857"/>
      <c r="O3857"/>
      <c r="AD3857"/>
      <c r="AE3857"/>
    </row>
    <row r="3858" spans="14:31" x14ac:dyDescent="0.3">
      <c r="N3858"/>
      <c r="O3858"/>
      <c r="AD3858"/>
      <c r="AE3858"/>
    </row>
    <row r="3859" spans="14:31" x14ac:dyDescent="0.3">
      <c r="N3859"/>
      <c r="O3859"/>
      <c r="AD3859"/>
      <c r="AE3859"/>
    </row>
    <row r="3860" spans="14:31" x14ac:dyDescent="0.3">
      <c r="N3860"/>
      <c r="O3860"/>
      <c r="AD3860"/>
      <c r="AE3860"/>
    </row>
    <row r="3861" spans="14:31" x14ac:dyDescent="0.3">
      <c r="N3861"/>
      <c r="O3861"/>
      <c r="AD3861"/>
      <c r="AE3861"/>
    </row>
    <row r="3862" spans="14:31" x14ac:dyDescent="0.3">
      <c r="N3862"/>
      <c r="O3862"/>
      <c r="AD3862"/>
      <c r="AE3862"/>
    </row>
    <row r="3863" spans="14:31" x14ac:dyDescent="0.3">
      <c r="N3863"/>
      <c r="O3863"/>
      <c r="AD3863"/>
      <c r="AE3863"/>
    </row>
    <row r="3864" spans="14:31" x14ac:dyDescent="0.3">
      <c r="N3864"/>
      <c r="O3864"/>
      <c r="AD3864"/>
      <c r="AE3864"/>
    </row>
    <row r="3865" spans="14:31" x14ac:dyDescent="0.3">
      <c r="N3865"/>
      <c r="O3865"/>
      <c r="AD3865"/>
      <c r="AE3865"/>
    </row>
    <row r="3866" spans="14:31" x14ac:dyDescent="0.3">
      <c r="N3866"/>
      <c r="O3866"/>
      <c r="AD3866"/>
      <c r="AE3866"/>
    </row>
    <row r="3867" spans="14:31" x14ac:dyDescent="0.3">
      <c r="N3867"/>
      <c r="O3867"/>
      <c r="AD3867"/>
      <c r="AE3867"/>
    </row>
    <row r="3868" spans="14:31" x14ac:dyDescent="0.3">
      <c r="N3868"/>
      <c r="O3868"/>
      <c r="AD3868"/>
      <c r="AE3868"/>
    </row>
    <row r="3869" spans="14:31" x14ac:dyDescent="0.3">
      <c r="N3869"/>
      <c r="O3869"/>
      <c r="AD3869"/>
      <c r="AE3869"/>
    </row>
    <row r="3870" spans="14:31" x14ac:dyDescent="0.3">
      <c r="N3870"/>
      <c r="O3870"/>
      <c r="AD3870"/>
      <c r="AE3870"/>
    </row>
    <row r="3871" spans="14:31" x14ac:dyDescent="0.3">
      <c r="N3871"/>
      <c r="O3871"/>
      <c r="AD3871"/>
      <c r="AE3871"/>
    </row>
    <row r="3872" spans="14:31" x14ac:dyDescent="0.3">
      <c r="N3872"/>
      <c r="O3872"/>
      <c r="AD3872"/>
      <c r="AE3872"/>
    </row>
    <row r="3873" spans="14:31" x14ac:dyDescent="0.3">
      <c r="N3873"/>
      <c r="O3873"/>
      <c r="AD3873"/>
      <c r="AE3873"/>
    </row>
    <row r="3874" spans="14:31" x14ac:dyDescent="0.3">
      <c r="N3874"/>
      <c r="O3874"/>
      <c r="AD3874"/>
      <c r="AE3874"/>
    </row>
    <row r="3875" spans="14:31" x14ac:dyDescent="0.3">
      <c r="N3875"/>
      <c r="O3875"/>
      <c r="AD3875"/>
      <c r="AE3875"/>
    </row>
    <row r="3876" spans="14:31" x14ac:dyDescent="0.3">
      <c r="N3876"/>
      <c r="O3876"/>
      <c r="AD3876"/>
      <c r="AE3876"/>
    </row>
    <row r="3877" spans="14:31" x14ac:dyDescent="0.3">
      <c r="N3877"/>
      <c r="O3877"/>
      <c r="AD3877"/>
      <c r="AE3877"/>
    </row>
    <row r="3878" spans="14:31" x14ac:dyDescent="0.3">
      <c r="N3878"/>
      <c r="O3878"/>
      <c r="AD3878"/>
      <c r="AE3878"/>
    </row>
    <row r="3879" spans="14:31" x14ac:dyDescent="0.3">
      <c r="N3879"/>
      <c r="O3879"/>
      <c r="AD3879"/>
      <c r="AE3879"/>
    </row>
    <row r="3880" spans="14:31" x14ac:dyDescent="0.3">
      <c r="N3880"/>
      <c r="O3880"/>
      <c r="AD3880"/>
      <c r="AE3880"/>
    </row>
    <row r="3881" spans="14:31" x14ac:dyDescent="0.3">
      <c r="N3881"/>
      <c r="O3881"/>
      <c r="AD3881"/>
      <c r="AE3881"/>
    </row>
    <row r="3882" spans="14:31" x14ac:dyDescent="0.3">
      <c r="N3882"/>
      <c r="O3882"/>
      <c r="AD3882"/>
      <c r="AE3882"/>
    </row>
    <row r="3883" spans="14:31" x14ac:dyDescent="0.3">
      <c r="N3883"/>
      <c r="O3883"/>
      <c r="AD3883"/>
      <c r="AE3883"/>
    </row>
    <row r="3884" spans="14:31" x14ac:dyDescent="0.3">
      <c r="N3884"/>
      <c r="O3884"/>
      <c r="AD3884"/>
      <c r="AE3884"/>
    </row>
    <row r="3885" spans="14:31" x14ac:dyDescent="0.3">
      <c r="N3885"/>
      <c r="O3885"/>
      <c r="AD3885"/>
      <c r="AE3885"/>
    </row>
    <row r="3886" spans="14:31" x14ac:dyDescent="0.3">
      <c r="N3886"/>
      <c r="O3886"/>
      <c r="AD3886"/>
      <c r="AE3886"/>
    </row>
    <row r="3887" spans="14:31" x14ac:dyDescent="0.3">
      <c r="N3887"/>
      <c r="O3887"/>
      <c r="AD3887"/>
      <c r="AE3887"/>
    </row>
    <row r="3888" spans="14:31" x14ac:dyDescent="0.3">
      <c r="N3888"/>
      <c r="O3888"/>
      <c r="AD3888"/>
      <c r="AE3888"/>
    </row>
    <row r="3889" spans="14:31" x14ac:dyDescent="0.3">
      <c r="N3889"/>
      <c r="O3889"/>
      <c r="AD3889"/>
      <c r="AE3889"/>
    </row>
    <row r="3890" spans="14:31" x14ac:dyDescent="0.3">
      <c r="N3890"/>
      <c r="O3890"/>
      <c r="AD3890"/>
      <c r="AE3890"/>
    </row>
    <row r="3891" spans="14:31" x14ac:dyDescent="0.3">
      <c r="N3891"/>
      <c r="O3891"/>
      <c r="AD3891"/>
      <c r="AE3891"/>
    </row>
    <row r="3892" spans="14:31" x14ac:dyDescent="0.3">
      <c r="N3892"/>
      <c r="O3892"/>
      <c r="AD3892"/>
      <c r="AE3892"/>
    </row>
    <row r="3893" spans="14:31" x14ac:dyDescent="0.3">
      <c r="N3893"/>
      <c r="O3893"/>
      <c r="AD3893"/>
      <c r="AE3893"/>
    </row>
    <row r="3894" spans="14:31" x14ac:dyDescent="0.3">
      <c r="N3894"/>
      <c r="O3894"/>
      <c r="AD3894"/>
      <c r="AE3894"/>
    </row>
    <row r="3895" spans="14:31" x14ac:dyDescent="0.3">
      <c r="N3895"/>
      <c r="O3895"/>
      <c r="AD3895"/>
      <c r="AE3895"/>
    </row>
    <row r="3896" spans="14:31" x14ac:dyDescent="0.3">
      <c r="N3896"/>
      <c r="O3896"/>
      <c r="AD3896"/>
      <c r="AE3896"/>
    </row>
    <row r="3897" spans="14:31" x14ac:dyDescent="0.3">
      <c r="N3897"/>
      <c r="O3897"/>
      <c r="AD3897"/>
      <c r="AE3897"/>
    </row>
    <row r="3898" spans="14:31" x14ac:dyDescent="0.3">
      <c r="N3898"/>
      <c r="O3898"/>
      <c r="AD3898"/>
      <c r="AE3898"/>
    </row>
    <row r="3899" spans="14:31" x14ac:dyDescent="0.3">
      <c r="N3899"/>
      <c r="O3899"/>
      <c r="AD3899"/>
      <c r="AE3899"/>
    </row>
    <row r="3900" spans="14:31" x14ac:dyDescent="0.3">
      <c r="N3900"/>
      <c r="O3900"/>
      <c r="AD3900"/>
      <c r="AE3900"/>
    </row>
    <row r="3901" spans="14:31" x14ac:dyDescent="0.3">
      <c r="N3901"/>
      <c r="O3901"/>
      <c r="AD3901"/>
      <c r="AE3901"/>
    </row>
    <row r="3902" spans="14:31" x14ac:dyDescent="0.3">
      <c r="N3902"/>
      <c r="O3902"/>
      <c r="AD3902"/>
      <c r="AE3902"/>
    </row>
    <row r="3903" spans="14:31" x14ac:dyDescent="0.3">
      <c r="N3903"/>
      <c r="O3903"/>
      <c r="AD3903"/>
      <c r="AE3903"/>
    </row>
    <row r="3904" spans="14:31" x14ac:dyDescent="0.3">
      <c r="N3904"/>
      <c r="O3904"/>
      <c r="AD3904"/>
      <c r="AE3904"/>
    </row>
    <row r="3905" spans="14:31" x14ac:dyDescent="0.3">
      <c r="N3905"/>
      <c r="O3905"/>
      <c r="AD3905"/>
      <c r="AE3905"/>
    </row>
    <row r="3906" spans="14:31" x14ac:dyDescent="0.3">
      <c r="N3906"/>
      <c r="O3906"/>
      <c r="AD3906"/>
      <c r="AE3906"/>
    </row>
    <row r="3907" spans="14:31" x14ac:dyDescent="0.3">
      <c r="N3907"/>
      <c r="O3907"/>
      <c r="AD3907"/>
      <c r="AE3907"/>
    </row>
    <row r="3908" spans="14:31" x14ac:dyDescent="0.3">
      <c r="N3908"/>
      <c r="O3908"/>
      <c r="AD3908"/>
      <c r="AE3908"/>
    </row>
    <row r="3909" spans="14:31" x14ac:dyDescent="0.3">
      <c r="N3909"/>
      <c r="O3909"/>
      <c r="AD3909"/>
      <c r="AE3909"/>
    </row>
    <row r="3910" spans="14:31" x14ac:dyDescent="0.3">
      <c r="N3910"/>
      <c r="O3910"/>
      <c r="AD3910"/>
      <c r="AE3910"/>
    </row>
    <row r="3911" spans="14:31" x14ac:dyDescent="0.3">
      <c r="N3911"/>
      <c r="O3911"/>
      <c r="AD3911"/>
      <c r="AE3911"/>
    </row>
    <row r="3912" spans="14:31" x14ac:dyDescent="0.3">
      <c r="N3912"/>
      <c r="O3912"/>
      <c r="AD3912"/>
      <c r="AE3912"/>
    </row>
    <row r="3913" spans="14:31" x14ac:dyDescent="0.3">
      <c r="N3913"/>
      <c r="O3913"/>
      <c r="AD3913"/>
      <c r="AE3913"/>
    </row>
    <row r="3914" spans="14:31" x14ac:dyDescent="0.3">
      <c r="N3914"/>
      <c r="O3914"/>
      <c r="AD3914"/>
      <c r="AE3914"/>
    </row>
    <row r="3915" spans="14:31" x14ac:dyDescent="0.3">
      <c r="N3915"/>
      <c r="O3915"/>
      <c r="AD3915"/>
      <c r="AE3915"/>
    </row>
    <row r="3916" spans="14:31" x14ac:dyDescent="0.3">
      <c r="N3916"/>
      <c r="O3916"/>
      <c r="AD3916"/>
      <c r="AE3916"/>
    </row>
    <row r="3917" spans="14:31" x14ac:dyDescent="0.3">
      <c r="N3917"/>
      <c r="O3917"/>
      <c r="AD3917"/>
      <c r="AE3917"/>
    </row>
    <row r="3918" spans="14:31" x14ac:dyDescent="0.3">
      <c r="N3918"/>
      <c r="O3918"/>
      <c r="AD3918"/>
      <c r="AE3918"/>
    </row>
    <row r="3919" spans="14:31" x14ac:dyDescent="0.3">
      <c r="N3919"/>
      <c r="O3919"/>
      <c r="AD3919"/>
      <c r="AE3919"/>
    </row>
    <row r="3920" spans="14:31" x14ac:dyDescent="0.3">
      <c r="N3920"/>
      <c r="O3920"/>
      <c r="AD3920"/>
      <c r="AE3920"/>
    </row>
    <row r="3921" spans="14:31" x14ac:dyDescent="0.3">
      <c r="N3921"/>
      <c r="O3921"/>
      <c r="AD3921"/>
      <c r="AE3921"/>
    </row>
    <row r="3922" spans="14:31" x14ac:dyDescent="0.3">
      <c r="N3922"/>
      <c r="O3922"/>
      <c r="AD3922"/>
      <c r="AE3922"/>
    </row>
    <row r="3923" spans="14:31" x14ac:dyDescent="0.3">
      <c r="N3923"/>
      <c r="O3923"/>
      <c r="AD3923"/>
      <c r="AE3923"/>
    </row>
    <row r="3924" spans="14:31" x14ac:dyDescent="0.3">
      <c r="N3924"/>
      <c r="O3924"/>
      <c r="AD3924"/>
      <c r="AE3924"/>
    </row>
    <row r="3925" spans="14:31" x14ac:dyDescent="0.3">
      <c r="N3925"/>
      <c r="O3925"/>
      <c r="AD3925"/>
      <c r="AE3925"/>
    </row>
    <row r="3926" spans="14:31" x14ac:dyDescent="0.3">
      <c r="N3926"/>
      <c r="O3926"/>
      <c r="AD3926"/>
      <c r="AE3926"/>
    </row>
    <row r="3927" spans="14:31" x14ac:dyDescent="0.3">
      <c r="N3927"/>
      <c r="O3927"/>
      <c r="AD3927"/>
      <c r="AE3927"/>
    </row>
    <row r="3928" spans="14:31" x14ac:dyDescent="0.3">
      <c r="N3928"/>
      <c r="O3928"/>
      <c r="AD3928"/>
      <c r="AE3928"/>
    </row>
    <row r="3929" spans="14:31" x14ac:dyDescent="0.3">
      <c r="N3929"/>
      <c r="O3929"/>
      <c r="AD3929"/>
      <c r="AE3929"/>
    </row>
    <row r="3930" spans="14:31" x14ac:dyDescent="0.3">
      <c r="N3930"/>
      <c r="O3930"/>
      <c r="AD3930"/>
      <c r="AE3930"/>
    </row>
    <row r="3931" spans="14:31" x14ac:dyDescent="0.3">
      <c r="N3931"/>
      <c r="O3931"/>
      <c r="AD3931"/>
      <c r="AE3931"/>
    </row>
    <row r="3932" spans="14:31" x14ac:dyDescent="0.3">
      <c r="N3932"/>
      <c r="O3932"/>
      <c r="AD3932"/>
      <c r="AE3932"/>
    </row>
    <row r="3933" spans="14:31" x14ac:dyDescent="0.3">
      <c r="N3933"/>
      <c r="O3933"/>
      <c r="AD3933"/>
      <c r="AE3933"/>
    </row>
    <row r="3934" spans="14:31" x14ac:dyDescent="0.3">
      <c r="N3934"/>
      <c r="O3934"/>
      <c r="AD3934"/>
      <c r="AE3934"/>
    </row>
    <row r="3935" spans="14:31" x14ac:dyDescent="0.3">
      <c r="N3935"/>
      <c r="O3935"/>
      <c r="AD3935"/>
      <c r="AE3935"/>
    </row>
    <row r="3936" spans="14:31" x14ac:dyDescent="0.3">
      <c r="N3936"/>
      <c r="O3936"/>
      <c r="AD3936"/>
      <c r="AE3936"/>
    </row>
    <row r="3937" spans="14:31" x14ac:dyDescent="0.3">
      <c r="N3937"/>
      <c r="O3937"/>
      <c r="AD3937"/>
      <c r="AE3937"/>
    </row>
    <row r="3938" spans="14:31" x14ac:dyDescent="0.3">
      <c r="N3938"/>
      <c r="O3938"/>
      <c r="AD3938"/>
      <c r="AE3938"/>
    </row>
    <row r="3939" spans="14:31" x14ac:dyDescent="0.3">
      <c r="N3939"/>
      <c r="O3939"/>
      <c r="AD3939"/>
      <c r="AE3939"/>
    </row>
    <row r="3940" spans="14:31" x14ac:dyDescent="0.3">
      <c r="N3940"/>
      <c r="O3940"/>
      <c r="AD3940"/>
      <c r="AE3940"/>
    </row>
    <row r="3941" spans="14:31" x14ac:dyDescent="0.3">
      <c r="N3941"/>
      <c r="O3941"/>
      <c r="AD3941"/>
      <c r="AE3941"/>
    </row>
    <row r="3942" spans="14:31" x14ac:dyDescent="0.3">
      <c r="N3942"/>
      <c r="O3942"/>
      <c r="AD3942"/>
      <c r="AE3942"/>
    </row>
    <row r="3943" spans="14:31" x14ac:dyDescent="0.3">
      <c r="N3943"/>
      <c r="O3943"/>
      <c r="AD3943"/>
      <c r="AE3943"/>
    </row>
    <row r="3944" spans="14:31" x14ac:dyDescent="0.3">
      <c r="N3944"/>
      <c r="O3944"/>
      <c r="AD3944"/>
      <c r="AE3944"/>
    </row>
    <row r="3945" spans="14:31" x14ac:dyDescent="0.3">
      <c r="N3945"/>
      <c r="O3945"/>
      <c r="AD3945"/>
      <c r="AE3945"/>
    </row>
    <row r="3946" spans="14:31" x14ac:dyDescent="0.3">
      <c r="N3946"/>
      <c r="O3946"/>
      <c r="AD3946"/>
      <c r="AE3946"/>
    </row>
    <row r="3947" spans="14:31" x14ac:dyDescent="0.3">
      <c r="N3947"/>
      <c r="O3947"/>
      <c r="AD3947"/>
      <c r="AE3947"/>
    </row>
    <row r="3948" spans="14:31" x14ac:dyDescent="0.3">
      <c r="N3948"/>
      <c r="O3948"/>
      <c r="AD3948"/>
      <c r="AE3948"/>
    </row>
    <row r="3949" spans="14:31" x14ac:dyDescent="0.3">
      <c r="N3949"/>
      <c r="O3949"/>
      <c r="AD3949"/>
      <c r="AE3949"/>
    </row>
    <row r="3950" spans="14:31" x14ac:dyDescent="0.3">
      <c r="N3950"/>
      <c r="O3950"/>
      <c r="AD3950"/>
      <c r="AE3950"/>
    </row>
    <row r="3951" spans="14:31" x14ac:dyDescent="0.3">
      <c r="N3951"/>
      <c r="O3951"/>
      <c r="AD3951"/>
      <c r="AE3951"/>
    </row>
    <row r="3952" spans="14:31" x14ac:dyDescent="0.3">
      <c r="N3952"/>
      <c r="O3952"/>
      <c r="AD3952"/>
      <c r="AE3952"/>
    </row>
    <row r="3953" spans="14:31" x14ac:dyDescent="0.3">
      <c r="N3953"/>
      <c r="O3953"/>
      <c r="AD3953"/>
      <c r="AE3953"/>
    </row>
    <row r="3954" spans="14:31" x14ac:dyDescent="0.3">
      <c r="N3954"/>
      <c r="O3954"/>
      <c r="AD3954"/>
      <c r="AE3954"/>
    </row>
    <row r="3955" spans="14:31" x14ac:dyDescent="0.3">
      <c r="N3955"/>
      <c r="O3955"/>
      <c r="AD3955"/>
      <c r="AE3955"/>
    </row>
    <row r="3956" spans="14:31" x14ac:dyDescent="0.3">
      <c r="N3956"/>
      <c r="O3956"/>
      <c r="AD3956"/>
      <c r="AE3956"/>
    </row>
    <row r="3957" spans="14:31" x14ac:dyDescent="0.3">
      <c r="N3957"/>
      <c r="O3957"/>
      <c r="AD3957"/>
      <c r="AE3957"/>
    </row>
    <row r="3958" spans="14:31" x14ac:dyDescent="0.3">
      <c r="N3958"/>
      <c r="O3958"/>
      <c r="AD3958"/>
      <c r="AE3958"/>
    </row>
    <row r="3959" spans="14:31" x14ac:dyDescent="0.3">
      <c r="N3959"/>
      <c r="O3959"/>
      <c r="AD3959"/>
      <c r="AE3959"/>
    </row>
    <row r="3960" spans="14:31" x14ac:dyDescent="0.3">
      <c r="N3960"/>
      <c r="O3960"/>
      <c r="AD3960"/>
      <c r="AE3960"/>
    </row>
    <row r="3961" spans="14:31" x14ac:dyDescent="0.3">
      <c r="N3961"/>
      <c r="O3961"/>
      <c r="AD3961"/>
      <c r="AE3961"/>
    </row>
    <row r="3962" spans="14:31" x14ac:dyDescent="0.3">
      <c r="N3962"/>
      <c r="O3962"/>
      <c r="AD3962"/>
      <c r="AE3962"/>
    </row>
    <row r="3963" spans="14:31" x14ac:dyDescent="0.3">
      <c r="N3963"/>
      <c r="O3963"/>
      <c r="AD3963"/>
      <c r="AE3963"/>
    </row>
    <row r="3964" spans="14:31" x14ac:dyDescent="0.3">
      <c r="N3964"/>
      <c r="O3964"/>
      <c r="AD3964"/>
      <c r="AE3964"/>
    </row>
    <row r="3965" spans="14:31" x14ac:dyDescent="0.3">
      <c r="N3965"/>
      <c r="O3965"/>
      <c r="AD3965"/>
      <c r="AE3965"/>
    </row>
    <row r="3966" spans="14:31" x14ac:dyDescent="0.3">
      <c r="N3966"/>
      <c r="O3966"/>
      <c r="AD3966"/>
      <c r="AE3966"/>
    </row>
    <row r="3967" spans="14:31" x14ac:dyDescent="0.3">
      <c r="N3967"/>
      <c r="O3967"/>
      <c r="AD3967"/>
      <c r="AE3967"/>
    </row>
    <row r="3968" spans="14:31" x14ac:dyDescent="0.3">
      <c r="N3968"/>
      <c r="O3968"/>
      <c r="AD3968"/>
      <c r="AE3968"/>
    </row>
    <row r="3969" spans="14:31" x14ac:dyDescent="0.3">
      <c r="N3969"/>
      <c r="O3969"/>
      <c r="AD3969"/>
      <c r="AE3969"/>
    </row>
    <row r="3970" spans="14:31" x14ac:dyDescent="0.3">
      <c r="N3970"/>
      <c r="O3970"/>
      <c r="AD3970"/>
      <c r="AE3970"/>
    </row>
    <row r="3971" spans="14:31" x14ac:dyDescent="0.3">
      <c r="N3971"/>
      <c r="O3971"/>
      <c r="AD3971"/>
      <c r="AE3971"/>
    </row>
    <row r="3972" spans="14:31" x14ac:dyDescent="0.3">
      <c r="N3972"/>
      <c r="O3972"/>
      <c r="AD3972"/>
      <c r="AE3972"/>
    </row>
    <row r="3973" spans="14:31" x14ac:dyDescent="0.3">
      <c r="N3973"/>
      <c r="O3973"/>
      <c r="AD3973"/>
      <c r="AE3973"/>
    </row>
    <row r="3974" spans="14:31" x14ac:dyDescent="0.3">
      <c r="N3974"/>
      <c r="O3974"/>
      <c r="AD3974"/>
      <c r="AE3974"/>
    </row>
    <row r="3975" spans="14:31" x14ac:dyDescent="0.3">
      <c r="N3975"/>
      <c r="O3975"/>
      <c r="AD3975"/>
      <c r="AE3975"/>
    </row>
    <row r="3976" spans="14:31" x14ac:dyDescent="0.3">
      <c r="N3976"/>
      <c r="O3976"/>
      <c r="AD3976"/>
      <c r="AE3976"/>
    </row>
    <row r="3977" spans="14:31" x14ac:dyDescent="0.3">
      <c r="N3977"/>
      <c r="O3977"/>
      <c r="AD3977"/>
      <c r="AE3977"/>
    </row>
    <row r="3978" spans="14:31" x14ac:dyDescent="0.3">
      <c r="N3978"/>
      <c r="O3978"/>
      <c r="AD3978"/>
      <c r="AE3978"/>
    </row>
    <row r="3979" spans="14:31" x14ac:dyDescent="0.3">
      <c r="N3979"/>
      <c r="O3979"/>
      <c r="AD3979"/>
      <c r="AE3979"/>
    </row>
    <row r="3980" spans="14:31" x14ac:dyDescent="0.3">
      <c r="N3980"/>
      <c r="O3980"/>
      <c r="AD3980"/>
      <c r="AE3980"/>
    </row>
    <row r="3981" spans="14:31" x14ac:dyDescent="0.3">
      <c r="N3981"/>
      <c r="O3981"/>
      <c r="AD3981"/>
      <c r="AE3981"/>
    </row>
    <row r="3982" spans="14:31" x14ac:dyDescent="0.3">
      <c r="N3982"/>
      <c r="O3982"/>
      <c r="AD3982"/>
      <c r="AE3982"/>
    </row>
    <row r="3983" spans="14:31" x14ac:dyDescent="0.3">
      <c r="N3983"/>
      <c r="O3983"/>
      <c r="AD3983"/>
      <c r="AE3983"/>
    </row>
    <row r="3984" spans="14:31" x14ac:dyDescent="0.3">
      <c r="N3984"/>
      <c r="O3984"/>
      <c r="AD3984"/>
      <c r="AE3984"/>
    </row>
    <row r="3985" spans="14:31" x14ac:dyDescent="0.3">
      <c r="N3985"/>
      <c r="O3985"/>
      <c r="AD3985"/>
      <c r="AE3985"/>
    </row>
    <row r="3986" spans="14:31" x14ac:dyDescent="0.3">
      <c r="N3986"/>
      <c r="O3986"/>
      <c r="AD3986"/>
      <c r="AE3986"/>
    </row>
    <row r="3987" spans="14:31" x14ac:dyDescent="0.3">
      <c r="N3987"/>
      <c r="O3987"/>
      <c r="AD3987"/>
      <c r="AE3987"/>
    </row>
    <row r="3988" spans="14:31" x14ac:dyDescent="0.3">
      <c r="N3988"/>
      <c r="O3988"/>
      <c r="AD3988"/>
      <c r="AE3988"/>
    </row>
    <row r="3989" spans="14:31" x14ac:dyDescent="0.3">
      <c r="N3989"/>
      <c r="O3989"/>
      <c r="AD3989"/>
      <c r="AE3989"/>
    </row>
    <row r="3990" spans="14:31" x14ac:dyDescent="0.3">
      <c r="N3990"/>
      <c r="O3990"/>
      <c r="AD3990"/>
      <c r="AE3990"/>
    </row>
    <row r="3991" spans="14:31" x14ac:dyDescent="0.3">
      <c r="N3991"/>
      <c r="O3991"/>
      <c r="AD3991"/>
      <c r="AE3991"/>
    </row>
    <row r="3992" spans="14:31" x14ac:dyDescent="0.3">
      <c r="N3992"/>
      <c r="O3992"/>
      <c r="AD3992"/>
      <c r="AE3992"/>
    </row>
    <row r="3993" spans="14:31" x14ac:dyDescent="0.3">
      <c r="N3993"/>
      <c r="O3993"/>
      <c r="AD3993"/>
      <c r="AE3993"/>
    </row>
    <row r="3994" spans="14:31" x14ac:dyDescent="0.3">
      <c r="N3994"/>
      <c r="O3994"/>
      <c r="AD3994"/>
      <c r="AE3994"/>
    </row>
    <row r="3995" spans="14:31" x14ac:dyDescent="0.3">
      <c r="N3995"/>
      <c r="O3995"/>
      <c r="AD3995"/>
      <c r="AE3995"/>
    </row>
    <row r="3996" spans="14:31" x14ac:dyDescent="0.3">
      <c r="N3996"/>
      <c r="O3996"/>
      <c r="AD3996"/>
      <c r="AE3996"/>
    </row>
    <row r="3997" spans="14:31" x14ac:dyDescent="0.3">
      <c r="N3997"/>
      <c r="O3997"/>
      <c r="AD3997"/>
      <c r="AE3997"/>
    </row>
    <row r="3998" spans="14:31" x14ac:dyDescent="0.3">
      <c r="N3998"/>
      <c r="O3998"/>
      <c r="AD3998"/>
      <c r="AE3998"/>
    </row>
    <row r="3999" spans="14:31" x14ac:dyDescent="0.3">
      <c r="N3999"/>
      <c r="O3999"/>
      <c r="AD3999"/>
      <c r="AE3999"/>
    </row>
    <row r="4000" spans="14:31" x14ac:dyDescent="0.3">
      <c r="N4000"/>
      <c r="O4000"/>
      <c r="AD4000"/>
      <c r="AE4000"/>
    </row>
    <row r="4001" spans="14:31" x14ac:dyDescent="0.3">
      <c r="N4001"/>
      <c r="O4001"/>
      <c r="AD4001"/>
      <c r="AE4001"/>
    </row>
    <row r="4002" spans="14:31" x14ac:dyDescent="0.3">
      <c r="N4002"/>
      <c r="O4002"/>
      <c r="AD4002"/>
      <c r="AE4002"/>
    </row>
    <row r="4003" spans="14:31" x14ac:dyDescent="0.3">
      <c r="N4003"/>
      <c r="O4003"/>
      <c r="AD4003"/>
      <c r="AE4003"/>
    </row>
    <row r="4004" spans="14:31" x14ac:dyDescent="0.3">
      <c r="N4004"/>
      <c r="O4004"/>
      <c r="AD4004"/>
      <c r="AE4004"/>
    </row>
    <row r="4005" spans="14:31" x14ac:dyDescent="0.3">
      <c r="N4005"/>
      <c r="O4005"/>
      <c r="AD4005"/>
      <c r="AE4005"/>
    </row>
    <row r="4006" spans="14:31" x14ac:dyDescent="0.3">
      <c r="N4006"/>
      <c r="O4006"/>
      <c r="AD4006"/>
      <c r="AE4006"/>
    </row>
    <row r="4007" spans="14:31" x14ac:dyDescent="0.3">
      <c r="N4007"/>
      <c r="O4007"/>
      <c r="AD4007"/>
      <c r="AE4007"/>
    </row>
    <row r="4008" spans="14:31" x14ac:dyDescent="0.3">
      <c r="N4008"/>
      <c r="O4008"/>
      <c r="AD4008"/>
      <c r="AE4008"/>
    </row>
    <row r="4009" spans="14:31" x14ac:dyDescent="0.3">
      <c r="N4009"/>
      <c r="O4009"/>
      <c r="AD4009"/>
      <c r="AE4009"/>
    </row>
    <row r="4010" spans="14:31" x14ac:dyDescent="0.3">
      <c r="N4010"/>
      <c r="O4010"/>
      <c r="AD4010"/>
      <c r="AE4010"/>
    </row>
    <row r="4011" spans="14:31" x14ac:dyDescent="0.3">
      <c r="N4011"/>
      <c r="O4011"/>
      <c r="AD4011"/>
      <c r="AE4011"/>
    </row>
    <row r="4012" spans="14:31" x14ac:dyDescent="0.3">
      <c r="N4012"/>
      <c r="O4012"/>
      <c r="AD4012"/>
      <c r="AE4012"/>
    </row>
    <row r="4013" spans="14:31" x14ac:dyDescent="0.3">
      <c r="N4013"/>
      <c r="O4013"/>
      <c r="AD4013"/>
      <c r="AE4013"/>
    </row>
    <row r="4014" spans="14:31" x14ac:dyDescent="0.3">
      <c r="N4014"/>
      <c r="O4014"/>
      <c r="AD4014"/>
      <c r="AE4014"/>
    </row>
    <row r="4015" spans="14:31" x14ac:dyDescent="0.3">
      <c r="N4015"/>
      <c r="O4015"/>
      <c r="AD4015"/>
      <c r="AE4015"/>
    </row>
    <row r="4016" spans="14:31" x14ac:dyDescent="0.3">
      <c r="N4016"/>
      <c r="O4016"/>
      <c r="AD4016"/>
      <c r="AE4016"/>
    </row>
    <row r="4017" spans="14:31" x14ac:dyDescent="0.3">
      <c r="N4017"/>
      <c r="O4017"/>
      <c r="AD4017"/>
      <c r="AE4017"/>
    </row>
    <row r="4018" spans="14:31" x14ac:dyDescent="0.3">
      <c r="N4018"/>
      <c r="O4018"/>
      <c r="AD4018"/>
      <c r="AE4018"/>
    </row>
    <row r="4019" spans="14:31" x14ac:dyDescent="0.3">
      <c r="N4019"/>
      <c r="O4019"/>
      <c r="AD4019"/>
      <c r="AE4019"/>
    </row>
    <row r="4020" spans="14:31" x14ac:dyDescent="0.3">
      <c r="N4020"/>
      <c r="O4020"/>
      <c r="AD4020"/>
      <c r="AE4020"/>
    </row>
    <row r="4021" spans="14:31" x14ac:dyDescent="0.3">
      <c r="N4021"/>
      <c r="O4021"/>
      <c r="AD4021"/>
      <c r="AE4021"/>
    </row>
    <row r="4022" spans="14:31" x14ac:dyDescent="0.3">
      <c r="N4022"/>
      <c r="O4022"/>
      <c r="AD4022"/>
      <c r="AE4022"/>
    </row>
    <row r="4023" spans="14:31" x14ac:dyDescent="0.3">
      <c r="N4023"/>
      <c r="O4023"/>
      <c r="AD4023"/>
      <c r="AE4023"/>
    </row>
    <row r="4024" spans="14:31" x14ac:dyDescent="0.3">
      <c r="N4024"/>
      <c r="O4024"/>
      <c r="AD4024"/>
      <c r="AE4024"/>
    </row>
    <row r="4025" spans="14:31" x14ac:dyDescent="0.3">
      <c r="N4025"/>
      <c r="O4025"/>
      <c r="AD4025"/>
      <c r="AE4025"/>
    </row>
    <row r="4026" spans="14:31" x14ac:dyDescent="0.3">
      <c r="N4026"/>
      <c r="O4026"/>
      <c r="AD4026"/>
      <c r="AE4026"/>
    </row>
    <row r="4027" spans="14:31" x14ac:dyDescent="0.3">
      <c r="N4027"/>
      <c r="O4027"/>
      <c r="AD4027"/>
      <c r="AE4027"/>
    </row>
    <row r="4028" spans="14:31" x14ac:dyDescent="0.3">
      <c r="N4028"/>
      <c r="O4028"/>
      <c r="AD4028"/>
      <c r="AE4028"/>
    </row>
    <row r="4029" spans="14:31" x14ac:dyDescent="0.3">
      <c r="N4029"/>
      <c r="O4029"/>
      <c r="AD4029"/>
      <c r="AE4029"/>
    </row>
    <row r="4030" spans="14:31" x14ac:dyDescent="0.3">
      <c r="N4030"/>
      <c r="O4030"/>
      <c r="AD4030"/>
      <c r="AE4030"/>
    </row>
    <row r="4031" spans="14:31" x14ac:dyDescent="0.3">
      <c r="N4031"/>
      <c r="O4031"/>
      <c r="AD4031"/>
      <c r="AE4031"/>
    </row>
    <row r="4032" spans="14:31" x14ac:dyDescent="0.3">
      <c r="N4032"/>
      <c r="O4032"/>
      <c r="AD4032"/>
      <c r="AE4032"/>
    </row>
    <row r="4033" spans="14:31" x14ac:dyDescent="0.3">
      <c r="N4033"/>
      <c r="O4033"/>
      <c r="AD4033"/>
      <c r="AE4033"/>
    </row>
    <row r="4034" spans="14:31" x14ac:dyDescent="0.3">
      <c r="N4034"/>
      <c r="O4034"/>
      <c r="AD4034"/>
      <c r="AE4034"/>
    </row>
    <row r="4035" spans="14:31" x14ac:dyDescent="0.3">
      <c r="N4035"/>
      <c r="O4035"/>
      <c r="AD4035"/>
      <c r="AE4035"/>
    </row>
    <row r="4036" spans="14:31" x14ac:dyDescent="0.3">
      <c r="N4036"/>
      <c r="O4036"/>
      <c r="AD4036"/>
      <c r="AE4036"/>
    </row>
    <row r="4037" spans="14:31" x14ac:dyDescent="0.3">
      <c r="N4037"/>
      <c r="O4037"/>
      <c r="AD4037"/>
      <c r="AE4037"/>
    </row>
    <row r="4038" spans="14:31" x14ac:dyDescent="0.3">
      <c r="N4038"/>
      <c r="O4038"/>
      <c r="AD4038"/>
      <c r="AE4038"/>
    </row>
    <row r="4039" spans="14:31" x14ac:dyDescent="0.3">
      <c r="N4039"/>
      <c r="O4039"/>
      <c r="AD4039"/>
      <c r="AE4039"/>
    </row>
    <row r="4040" spans="14:31" x14ac:dyDescent="0.3">
      <c r="N4040"/>
      <c r="O4040"/>
      <c r="AD4040"/>
      <c r="AE4040"/>
    </row>
    <row r="4041" spans="14:31" x14ac:dyDescent="0.3">
      <c r="N4041"/>
      <c r="O4041"/>
      <c r="AD4041"/>
      <c r="AE4041"/>
    </row>
    <row r="4042" spans="14:31" x14ac:dyDescent="0.3">
      <c r="N4042"/>
      <c r="O4042"/>
      <c r="AD4042"/>
      <c r="AE4042"/>
    </row>
    <row r="4043" spans="14:31" x14ac:dyDescent="0.3">
      <c r="N4043"/>
      <c r="O4043"/>
      <c r="AD4043"/>
      <c r="AE4043"/>
    </row>
    <row r="4044" spans="14:31" x14ac:dyDescent="0.3">
      <c r="N4044"/>
      <c r="O4044"/>
      <c r="AD4044"/>
      <c r="AE4044"/>
    </row>
    <row r="4045" spans="14:31" x14ac:dyDescent="0.3">
      <c r="N4045"/>
      <c r="O4045"/>
      <c r="AD4045"/>
      <c r="AE4045"/>
    </row>
    <row r="4046" spans="14:31" x14ac:dyDescent="0.3">
      <c r="N4046"/>
      <c r="O4046"/>
      <c r="AD4046"/>
      <c r="AE4046"/>
    </row>
    <row r="4047" spans="14:31" x14ac:dyDescent="0.3">
      <c r="N4047"/>
      <c r="O4047"/>
      <c r="AD4047"/>
      <c r="AE4047"/>
    </row>
    <row r="4048" spans="14:31" x14ac:dyDescent="0.3">
      <c r="N4048"/>
      <c r="O4048"/>
      <c r="AD4048"/>
      <c r="AE4048"/>
    </row>
    <row r="4049" spans="14:31" x14ac:dyDescent="0.3">
      <c r="N4049"/>
      <c r="O4049"/>
      <c r="AD4049"/>
      <c r="AE4049"/>
    </row>
    <row r="4050" spans="14:31" x14ac:dyDescent="0.3">
      <c r="N4050"/>
      <c r="O4050"/>
      <c r="AD4050"/>
      <c r="AE4050"/>
    </row>
    <row r="4051" spans="14:31" x14ac:dyDescent="0.3">
      <c r="N4051"/>
      <c r="O4051"/>
      <c r="AD4051"/>
      <c r="AE4051"/>
    </row>
    <row r="4052" spans="14:31" x14ac:dyDescent="0.3">
      <c r="N4052"/>
      <c r="O4052"/>
      <c r="AD4052"/>
      <c r="AE4052"/>
    </row>
    <row r="4053" spans="14:31" x14ac:dyDescent="0.3">
      <c r="N4053"/>
      <c r="O4053"/>
      <c r="AD4053"/>
      <c r="AE4053"/>
    </row>
    <row r="4054" spans="14:31" x14ac:dyDescent="0.3">
      <c r="N4054"/>
      <c r="O4054"/>
      <c r="AD4054"/>
      <c r="AE4054"/>
    </row>
    <row r="4055" spans="14:31" x14ac:dyDescent="0.3">
      <c r="N4055"/>
      <c r="O4055"/>
      <c r="AD4055"/>
      <c r="AE4055"/>
    </row>
    <row r="4056" spans="14:31" x14ac:dyDescent="0.3">
      <c r="N4056"/>
      <c r="O4056"/>
      <c r="AD4056"/>
      <c r="AE4056"/>
    </row>
    <row r="4057" spans="14:31" x14ac:dyDescent="0.3">
      <c r="N4057"/>
      <c r="O4057"/>
      <c r="AD4057"/>
      <c r="AE4057"/>
    </row>
    <row r="4058" spans="14:31" x14ac:dyDescent="0.3">
      <c r="N4058"/>
      <c r="O4058"/>
      <c r="AD4058"/>
      <c r="AE4058"/>
    </row>
    <row r="4059" spans="14:31" x14ac:dyDescent="0.3">
      <c r="N4059"/>
      <c r="O4059"/>
      <c r="AD4059"/>
      <c r="AE4059"/>
    </row>
    <row r="4060" spans="14:31" x14ac:dyDescent="0.3">
      <c r="N4060"/>
      <c r="O4060"/>
      <c r="AD4060"/>
      <c r="AE4060"/>
    </row>
    <row r="4061" spans="14:31" x14ac:dyDescent="0.3">
      <c r="N4061"/>
      <c r="O4061"/>
      <c r="AD4061"/>
      <c r="AE4061"/>
    </row>
    <row r="4062" spans="14:31" x14ac:dyDescent="0.3">
      <c r="N4062"/>
      <c r="O4062"/>
      <c r="AD4062"/>
      <c r="AE4062"/>
    </row>
    <row r="4063" spans="14:31" x14ac:dyDescent="0.3">
      <c r="N4063"/>
      <c r="O4063"/>
      <c r="AD4063"/>
      <c r="AE4063"/>
    </row>
    <row r="4064" spans="14:31" x14ac:dyDescent="0.3">
      <c r="N4064"/>
      <c r="O4064"/>
      <c r="AD4064"/>
      <c r="AE4064"/>
    </row>
    <row r="4065" spans="14:31" x14ac:dyDescent="0.3">
      <c r="N4065"/>
      <c r="O4065"/>
      <c r="AD4065"/>
      <c r="AE4065"/>
    </row>
    <row r="4066" spans="14:31" x14ac:dyDescent="0.3">
      <c r="N4066"/>
      <c r="O4066"/>
      <c r="AD4066"/>
      <c r="AE4066"/>
    </row>
    <row r="4067" spans="14:31" x14ac:dyDescent="0.3">
      <c r="N4067"/>
      <c r="O4067"/>
      <c r="AD4067"/>
      <c r="AE4067"/>
    </row>
    <row r="4068" spans="14:31" x14ac:dyDescent="0.3">
      <c r="N4068"/>
      <c r="O4068"/>
      <c r="AD4068"/>
      <c r="AE4068"/>
    </row>
    <row r="4069" spans="14:31" x14ac:dyDescent="0.3">
      <c r="N4069"/>
      <c r="O4069"/>
      <c r="AD4069"/>
      <c r="AE4069"/>
    </row>
    <row r="4070" spans="14:31" x14ac:dyDescent="0.3">
      <c r="N4070"/>
      <c r="O4070"/>
      <c r="AD4070"/>
      <c r="AE4070"/>
    </row>
    <row r="4071" spans="14:31" x14ac:dyDescent="0.3">
      <c r="N4071"/>
      <c r="O4071"/>
      <c r="AD4071"/>
      <c r="AE4071"/>
    </row>
    <row r="4072" spans="14:31" x14ac:dyDescent="0.3">
      <c r="N4072"/>
      <c r="O4072"/>
      <c r="AD4072"/>
      <c r="AE4072"/>
    </row>
    <row r="4073" spans="14:31" x14ac:dyDescent="0.3">
      <c r="N4073"/>
      <c r="O4073"/>
      <c r="AD4073"/>
      <c r="AE4073"/>
    </row>
    <row r="4074" spans="14:31" x14ac:dyDescent="0.3">
      <c r="N4074"/>
      <c r="O4074"/>
      <c r="AD4074"/>
      <c r="AE4074"/>
    </row>
    <row r="4075" spans="14:31" x14ac:dyDescent="0.3">
      <c r="N4075"/>
      <c r="O4075"/>
      <c r="AD4075"/>
      <c r="AE4075"/>
    </row>
    <row r="4076" spans="14:31" x14ac:dyDescent="0.3">
      <c r="N4076"/>
      <c r="O4076"/>
      <c r="AD4076"/>
      <c r="AE4076"/>
    </row>
    <row r="4077" spans="14:31" x14ac:dyDescent="0.3">
      <c r="N4077"/>
      <c r="O4077"/>
      <c r="AD4077"/>
      <c r="AE4077"/>
    </row>
    <row r="4078" spans="14:31" x14ac:dyDescent="0.3">
      <c r="N4078"/>
      <c r="O4078"/>
      <c r="AD4078"/>
      <c r="AE4078"/>
    </row>
    <row r="4079" spans="14:31" x14ac:dyDescent="0.3">
      <c r="N4079"/>
      <c r="O4079"/>
      <c r="AD4079"/>
      <c r="AE4079"/>
    </row>
    <row r="4080" spans="14:31" x14ac:dyDescent="0.3">
      <c r="N4080"/>
      <c r="O4080"/>
      <c r="AD4080"/>
      <c r="AE4080"/>
    </row>
    <row r="4081" spans="14:31" x14ac:dyDescent="0.3">
      <c r="N4081"/>
      <c r="O4081"/>
      <c r="AD4081"/>
      <c r="AE4081"/>
    </row>
    <row r="4082" spans="14:31" x14ac:dyDescent="0.3">
      <c r="N4082"/>
      <c r="O4082"/>
      <c r="AD4082"/>
      <c r="AE4082"/>
    </row>
    <row r="4083" spans="14:31" x14ac:dyDescent="0.3">
      <c r="N4083"/>
      <c r="O4083"/>
      <c r="AD4083"/>
      <c r="AE4083"/>
    </row>
    <row r="4084" spans="14:31" x14ac:dyDescent="0.3">
      <c r="N4084"/>
      <c r="O4084"/>
      <c r="AD4084"/>
      <c r="AE4084"/>
    </row>
    <row r="4085" spans="14:31" x14ac:dyDescent="0.3">
      <c r="N4085"/>
      <c r="O4085"/>
      <c r="AD4085"/>
      <c r="AE4085"/>
    </row>
    <row r="4086" spans="14:31" x14ac:dyDescent="0.3">
      <c r="N4086"/>
      <c r="O4086"/>
      <c r="AD4086"/>
      <c r="AE4086"/>
    </row>
    <row r="4087" spans="14:31" x14ac:dyDescent="0.3">
      <c r="N4087"/>
      <c r="O4087"/>
      <c r="AD4087"/>
      <c r="AE4087"/>
    </row>
    <row r="4088" spans="14:31" x14ac:dyDescent="0.3">
      <c r="N4088"/>
      <c r="O4088"/>
      <c r="AD4088"/>
      <c r="AE4088"/>
    </row>
    <row r="4089" spans="14:31" x14ac:dyDescent="0.3">
      <c r="N4089"/>
      <c r="O4089"/>
      <c r="AD4089"/>
      <c r="AE4089"/>
    </row>
    <row r="4090" spans="14:31" x14ac:dyDescent="0.3">
      <c r="N4090"/>
      <c r="O4090"/>
      <c r="AD4090"/>
      <c r="AE4090"/>
    </row>
    <row r="4091" spans="14:31" x14ac:dyDescent="0.3">
      <c r="N4091"/>
      <c r="O4091"/>
      <c r="AD4091"/>
      <c r="AE4091"/>
    </row>
    <row r="4092" spans="14:31" x14ac:dyDescent="0.3">
      <c r="N4092"/>
      <c r="O4092"/>
      <c r="AD4092"/>
      <c r="AE4092"/>
    </row>
    <row r="4093" spans="14:31" x14ac:dyDescent="0.3">
      <c r="N4093"/>
      <c r="O4093"/>
      <c r="AD4093"/>
      <c r="AE4093"/>
    </row>
    <row r="4094" spans="14:31" x14ac:dyDescent="0.3">
      <c r="N4094"/>
      <c r="O4094"/>
      <c r="AD4094"/>
      <c r="AE4094"/>
    </row>
    <row r="4095" spans="14:31" x14ac:dyDescent="0.3">
      <c r="N4095"/>
      <c r="O4095"/>
      <c r="AD4095"/>
      <c r="AE4095"/>
    </row>
    <row r="4096" spans="14:31" x14ac:dyDescent="0.3">
      <c r="N4096"/>
      <c r="O4096"/>
      <c r="AD4096"/>
      <c r="AE4096"/>
    </row>
    <row r="4097" spans="14:31" x14ac:dyDescent="0.3">
      <c r="N4097"/>
      <c r="O4097"/>
      <c r="AD4097"/>
      <c r="AE4097"/>
    </row>
    <row r="4098" spans="14:31" x14ac:dyDescent="0.3">
      <c r="N4098"/>
      <c r="O4098"/>
      <c r="AD4098"/>
      <c r="AE4098"/>
    </row>
    <row r="4099" spans="14:31" x14ac:dyDescent="0.3">
      <c r="N4099"/>
      <c r="O4099"/>
      <c r="AD4099"/>
      <c r="AE4099"/>
    </row>
    <row r="4100" spans="14:31" x14ac:dyDescent="0.3">
      <c r="N4100"/>
      <c r="O4100"/>
      <c r="AD4100"/>
      <c r="AE4100"/>
    </row>
    <row r="4101" spans="14:31" x14ac:dyDescent="0.3">
      <c r="N4101"/>
      <c r="O4101"/>
      <c r="AD4101"/>
      <c r="AE4101"/>
    </row>
    <row r="4102" spans="14:31" x14ac:dyDescent="0.3">
      <c r="N4102"/>
      <c r="O4102"/>
      <c r="AD4102"/>
      <c r="AE4102"/>
    </row>
    <row r="4103" spans="14:31" x14ac:dyDescent="0.3">
      <c r="N4103"/>
      <c r="O4103"/>
      <c r="AD4103"/>
      <c r="AE4103"/>
    </row>
    <row r="4104" spans="14:31" x14ac:dyDescent="0.3">
      <c r="N4104"/>
      <c r="O4104"/>
      <c r="AD4104"/>
      <c r="AE4104"/>
    </row>
    <row r="4105" spans="14:31" x14ac:dyDescent="0.3">
      <c r="N4105"/>
      <c r="O4105"/>
      <c r="AD4105"/>
      <c r="AE4105"/>
    </row>
    <row r="4106" spans="14:31" x14ac:dyDescent="0.3">
      <c r="N4106"/>
      <c r="O4106"/>
      <c r="AD4106"/>
      <c r="AE4106"/>
    </row>
    <row r="4107" spans="14:31" x14ac:dyDescent="0.3">
      <c r="N4107"/>
      <c r="O4107"/>
      <c r="AD4107"/>
      <c r="AE4107"/>
    </row>
    <row r="4108" spans="14:31" x14ac:dyDescent="0.3">
      <c r="N4108"/>
      <c r="O4108"/>
      <c r="AD4108"/>
      <c r="AE4108"/>
    </row>
    <row r="4109" spans="14:31" x14ac:dyDescent="0.3">
      <c r="N4109"/>
      <c r="O4109"/>
      <c r="AD4109"/>
      <c r="AE4109"/>
    </row>
    <row r="4110" spans="14:31" x14ac:dyDescent="0.3">
      <c r="N4110"/>
      <c r="O4110"/>
      <c r="AD4110"/>
      <c r="AE4110"/>
    </row>
    <row r="4111" spans="14:31" x14ac:dyDescent="0.3">
      <c r="N4111"/>
      <c r="O4111"/>
      <c r="AD4111"/>
      <c r="AE4111"/>
    </row>
    <row r="4112" spans="14:31" x14ac:dyDescent="0.3">
      <c r="N4112"/>
      <c r="O4112"/>
      <c r="AD4112"/>
      <c r="AE4112"/>
    </row>
    <row r="4113" spans="14:31" x14ac:dyDescent="0.3">
      <c r="N4113"/>
      <c r="O4113"/>
      <c r="AD4113"/>
      <c r="AE4113"/>
    </row>
    <row r="4114" spans="14:31" x14ac:dyDescent="0.3">
      <c r="N4114"/>
      <c r="O4114"/>
      <c r="AD4114"/>
      <c r="AE4114"/>
    </row>
    <row r="4115" spans="14:31" x14ac:dyDescent="0.3">
      <c r="N4115"/>
      <c r="O4115"/>
      <c r="AD4115"/>
      <c r="AE4115"/>
    </row>
    <row r="4116" spans="14:31" x14ac:dyDescent="0.3">
      <c r="N4116"/>
      <c r="O4116"/>
      <c r="AD4116"/>
      <c r="AE4116"/>
    </row>
    <row r="4117" spans="14:31" x14ac:dyDescent="0.3">
      <c r="N4117"/>
      <c r="O4117"/>
      <c r="AD4117"/>
      <c r="AE4117"/>
    </row>
    <row r="4118" spans="14:31" x14ac:dyDescent="0.3">
      <c r="N4118"/>
      <c r="O4118"/>
      <c r="AD4118"/>
      <c r="AE4118"/>
    </row>
    <row r="4119" spans="14:31" x14ac:dyDescent="0.3">
      <c r="N4119"/>
      <c r="O4119"/>
      <c r="AD4119"/>
      <c r="AE4119"/>
    </row>
    <row r="4120" spans="14:31" x14ac:dyDescent="0.3">
      <c r="N4120"/>
      <c r="O4120"/>
      <c r="AD4120"/>
      <c r="AE4120"/>
    </row>
    <row r="4121" spans="14:31" x14ac:dyDescent="0.3">
      <c r="N4121"/>
      <c r="O4121"/>
      <c r="AD4121"/>
      <c r="AE4121"/>
    </row>
    <row r="4122" spans="14:31" x14ac:dyDescent="0.3">
      <c r="N4122"/>
      <c r="O4122"/>
      <c r="AD4122"/>
      <c r="AE4122"/>
    </row>
    <row r="4123" spans="14:31" x14ac:dyDescent="0.3">
      <c r="N4123"/>
      <c r="O4123"/>
      <c r="AD4123"/>
      <c r="AE4123"/>
    </row>
    <row r="4124" spans="14:31" x14ac:dyDescent="0.3">
      <c r="N4124"/>
      <c r="O4124"/>
      <c r="AD4124"/>
      <c r="AE4124"/>
    </row>
    <row r="4125" spans="14:31" x14ac:dyDescent="0.3">
      <c r="N4125"/>
      <c r="O4125"/>
      <c r="AD4125"/>
      <c r="AE4125"/>
    </row>
    <row r="4126" spans="14:31" x14ac:dyDescent="0.3">
      <c r="N4126"/>
      <c r="O4126"/>
      <c r="AD4126"/>
      <c r="AE4126"/>
    </row>
    <row r="4127" spans="14:31" x14ac:dyDescent="0.3">
      <c r="N4127"/>
      <c r="O4127"/>
      <c r="AD4127"/>
      <c r="AE4127"/>
    </row>
    <row r="4128" spans="14:31" x14ac:dyDescent="0.3">
      <c r="N4128"/>
      <c r="O4128"/>
      <c r="AD4128"/>
      <c r="AE4128"/>
    </row>
    <row r="4129" spans="14:31" x14ac:dyDescent="0.3">
      <c r="N4129"/>
      <c r="O4129"/>
      <c r="AD4129"/>
      <c r="AE4129"/>
    </row>
    <row r="4130" spans="14:31" x14ac:dyDescent="0.3">
      <c r="N4130"/>
      <c r="O4130"/>
      <c r="AD4130"/>
      <c r="AE4130"/>
    </row>
    <row r="4131" spans="14:31" x14ac:dyDescent="0.3">
      <c r="N4131"/>
      <c r="O4131"/>
      <c r="AD4131"/>
      <c r="AE4131"/>
    </row>
    <row r="4132" spans="14:31" x14ac:dyDescent="0.3">
      <c r="N4132"/>
      <c r="O4132"/>
      <c r="AD4132"/>
      <c r="AE4132"/>
    </row>
    <row r="4133" spans="14:31" x14ac:dyDescent="0.3">
      <c r="N4133"/>
      <c r="O4133"/>
      <c r="AD4133"/>
      <c r="AE4133"/>
    </row>
    <row r="4134" spans="14:31" x14ac:dyDescent="0.3">
      <c r="N4134"/>
      <c r="O4134"/>
      <c r="AD4134"/>
      <c r="AE4134"/>
    </row>
    <row r="4135" spans="14:31" x14ac:dyDescent="0.3">
      <c r="N4135"/>
      <c r="O4135"/>
      <c r="AD4135"/>
      <c r="AE4135"/>
    </row>
    <row r="4136" spans="14:31" x14ac:dyDescent="0.3">
      <c r="N4136"/>
      <c r="O4136"/>
      <c r="AD4136"/>
      <c r="AE4136"/>
    </row>
    <row r="4137" spans="14:31" x14ac:dyDescent="0.3">
      <c r="N4137"/>
      <c r="O4137"/>
      <c r="AD4137"/>
      <c r="AE4137"/>
    </row>
    <row r="4138" spans="14:31" x14ac:dyDescent="0.3">
      <c r="N4138"/>
      <c r="O4138"/>
      <c r="AD4138"/>
      <c r="AE4138"/>
    </row>
    <row r="4139" spans="14:31" x14ac:dyDescent="0.3">
      <c r="N4139"/>
      <c r="O4139"/>
      <c r="AD4139"/>
      <c r="AE4139"/>
    </row>
    <row r="4140" spans="14:31" x14ac:dyDescent="0.3">
      <c r="N4140"/>
      <c r="O4140"/>
      <c r="AD4140"/>
      <c r="AE4140"/>
    </row>
    <row r="4141" spans="14:31" x14ac:dyDescent="0.3">
      <c r="N4141"/>
      <c r="O4141"/>
      <c r="AD4141"/>
      <c r="AE4141"/>
    </row>
    <row r="4142" spans="14:31" x14ac:dyDescent="0.3">
      <c r="N4142"/>
      <c r="O4142"/>
      <c r="AD4142"/>
      <c r="AE4142"/>
    </row>
    <row r="4143" spans="14:31" x14ac:dyDescent="0.3">
      <c r="N4143"/>
      <c r="O4143"/>
      <c r="AD4143"/>
      <c r="AE4143"/>
    </row>
    <row r="4144" spans="14:31" x14ac:dyDescent="0.3">
      <c r="N4144"/>
      <c r="O4144"/>
      <c r="AD4144"/>
      <c r="AE4144"/>
    </row>
    <row r="4145" spans="14:31" x14ac:dyDescent="0.3">
      <c r="N4145"/>
      <c r="O4145"/>
      <c r="AD4145"/>
      <c r="AE4145"/>
    </row>
    <row r="4146" spans="14:31" x14ac:dyDescent="0.3">
      <c r="N4146"/>
      <c r="O4146"/>
      <c r="AD4146"/>
      <c r="AE4146"/>
    </row>
    <row r="4147" spans="14:31" x14ac:dyDescent="0.3">
      <c r="N4147"/>
      <c r="O4147"/>
      <c r="AD4147"/>
      <c r="AE4147"/>
    </row>
    <row r="4148" spans="14:31" x14ac:dyDescent="0.3">
      <c r="N4148"/>
      <c r="O4148"/>
      <c r="AD4148"/>
      <c r="AE4148"/>
    </row>
    <row r="4149" spans="14:31" x14ac:dyDescent="0.3">
      <c r="N4149"/>
      <c r="O4149"/>
      <c r="AD4149"/>
      <c r="AE4149"/>
    </row>
    <row r="4150" spans="14:31" x14ac:dyDescent="0.3">
      <c r="N4150"/>
      <c r="O4150"/>
      <c r="AD4150"/>
      <c r="AE4150"/>
    </row>
    <row r="4151" spans="14:31" x14ac:dyDescent="0.3">
      <c r="N4151"/>
      <c r="O4151"/>
      <c r="AD4151"/>
      <c r="AE4151"/>
    </row>
    <row r="4152" spans="14:31" x14ac:dyDescent="0.3">
      <c r="N4152"/>
      <c r="O4152"/>
      <c r="AD4152"/>
      <c r="AE4152"/>
    </row>
    <row r="4153" spans="14:31" x14ac:dyDescent="0.3">
      <c r="N4153"/>
      <c r="O4153"/>
      <c r="AD4153"/>
      <c r="AE4153"/>
    </row>
    <row r="4154" spans="14:31" x14ac:dyDescent="0.3">
      <c r="N4154"/>
      <c r="O4154"/>
      <c r="AD4154"/>
      <c r="AE4154"/>
    </row>
    <row r="4155" spans="14:31" x14ac:dyDescent="0.3">
      <c r="N4155"/>
      <c r="O4155"/>
      <c r="AD4155"/>
      <c r="AE4155"/>
    </row>
    <row r="4156" spans="14:31" x14ac:dyDescent="0.3">
      <c r="N4156"/>
      <c r="O4156"/>
      <c r="AD4156"/>
      <c r="AE4156"/>
    </row>
    <row r="4157" spans="14:31" x14ac:dyDescent="0.3">
      <c r="N4157"/>
      <c r="O4157"/>
      <c r="AD4157"/>
      <c r="AE4157"/>
    </row>
    <row r="4158" spans="14:31" x14ac:dyDescent="0.3">
      <c r="N4158"/>
      <c r="O4158"/>
      <c r="AD4158"/>
      <c r="AE4158"/>
    </row>
    <row r="4159" spans="14:31" x14ac:dyDescent="0.3">
      <c r="N4159"/>
      <c r="O4159"/>
      <c r="AD4159"/>
      <c r="AE4159"/>
    </row>
    <row r="4160" spans="14:31" x14ac:dyDescent="0.3">
      <c r="N4160"/>
      <c r="O4160"/>
      <c r="AD4160"/>
      <c r="AE4160"/>
    </row>
    <row r="4161" spans="14:31" x14ac:dyDescent="0.3">
      <c r="N4161"/>
      <c r="O4161"/>
      <c r="AD4161"/>
      <c r="AE4161"/>
    </row>
    <row r="4162" spans="14:31" x14ac:dyDescent="0.3">
      <c r="N4162"/>
      <c r="O4162"/>
      <c r="AD4162"/>
      <c r="AE4162"/>
    </row>
    <row r="4163" spans="14:31" x14ac:dyDescent="0.3">
      <c r="N4163"/>
      <c r="O4163"/>
      <c r="AD4163"/>
      <c r="AE4163"/>
    </row>
    <row r="4164" spans="14:31" x14ac:dyDescent="0.3">
      <c r="N4164"/>
      <c r="O4164"/>
      <c r="AD4164"/>
      <c r="AE4164"/>
    </row>
    <row r="4165" spans="14:31" x14ac:dyDescent="0.3">
      <c r="N4165"/>
      <c r="O4165"/>
      <c r="AD4165"/>
      <c r="AE4165"/>
    </row>
    <row r="4166" spans="14:31" x14ac:dyDescent="0.3">
      <c r="N4166"/>
      <c r="O4166"/>
      <c r="AD4166"/>
      <c r="AE4166"/>
    </row>
    <row r="4167" spans="14:31" x14ac:dyDescent="0.3">
      <c r="N4167"/>
      <c r="O4167"/>
      <c r="AD4167"/>
      <c r="AE4167"/>
    </row>
    <row r="4168" spans="14:31" x14ac:dyDescent="0.3">
      <c r="N4168"/>
      <c r="O4168"/>
      <c r="AD4168"/>
      <c r="AE4168"/>
    </row>
    <row r="4169" spans="14:31" x14ac:dyDescent="0.3">
      <c r="N4169"/>
      <c r="O4169"/>
      <c r="AD4169"/>
      <c r="AE4169"/>
    </row>
    <row r="4170" spans="14:31" x14ac:dyDescent="0.3">
      <c r="N4170"/>
      <c r="O4170"/>
      <c r="AD4170"/>
      <c r="AE4170"/>
    </row>
    <row r="4171" spans="14:31" x14ac:dyDescent="0.3">
      <c r="N4171"/>
      <c r="O4171"/>
      <c r="AD4171"/>
      <c r="AE4171"/>
    </row>
    <row r="4172" spans="14:31" x14ac:dyDescent="0.3">
      <c r="N4172"/>
      <c r="O4172"/>
      <c r="AD4172"/>
      <c r="AE4172"/>
    </row>
    <row r="4173" spans="14:31" x14ac:dyDescent="0.3">
      <c r="N4173"/>
      <c r="O4173"/>
      <c r="AD4173"/>
      <c r="AE4173"/>
    </row>
    <row r="4174" spans="14:31" x14ac:dyDescent="0.3">
      <c r="N4174"/>
      <c r="O4174"/>
      <c r="AD4174"/>
      <c r="AE4174"/>
    </row>
    <row r="4175" spans="14:31" x14ac:dyDescent="0.3">
      <c r="N4175"/>
      <c r="O4175"/>
      <c r="AD4175"/>
      <c r="AE4175"/>
    </row>
    <row r="4176" spans="14:31" x14ac:dyDescent="0.3">
      <c r="N4176"/>
      <c r="O4176"/>
      <c r="AD4176"/>
      <c r="AE4176"/>
    </row>
    <row r="4177" spans="14:31" x14ac:dyDescent="0.3">
      <c r="N4177"/>
      <c r="O4177"/>
      <c r="AD4177"/>
      <c r="AE4177"/>
    </row>
    <row r="4178" spans="14:31" x14ac:dyDescent="0.3">
      <c r="N4178"/>
      <c r="O4178"/>
      <c r="AD4178"/>
      <c r="AE4178"/>
    </row>
    <row r="4179" spans="14:31" x14ac:dyDescent="0.3">
      <c r="N4179"/>
      <c r="O4179"/>
      <c r="AD4179"/>
      <c r="AE4179"/>
    </row>
    <row r="4180" spans="14:31" x14ac:dyDescent="0.3">
      <c r="N4180"/>
      <c r="O4180"/>
      <c r="AD4180"/>
      <c r="AE4180"/>
    </row>
    <row r="4181" spans="14:31" x14ac:dyDescent="0.3">
      <c r="N4181"/>
      <c r="O4181"/>
      <c r="AD4181"/>
      <c r="AE4181"/>
    </row>
    <row r="4182" spans="14:31" x14ac:dyDescent="0.3">
      <c r="N4182"/>
      <c r="O4182"/>
      <c r="AD4182"/>
      <c r="AE4182"/>
    </row>
    <row r="4183" spans="14:31" x14ac:dyDescent="0.3">
      <c r="N4183"/>
      <c r="O4183"/>
      <c r="AD4183"/>
      <c r="AE4183"/>
    </row>
    <row r="4184" spans="14:31" x14ac:dyDescent="0.3">
      <c r="N4184"/>
      <c r="O4184"/>
      <c r="AD4184"/>
      <c r="AE4184"/>
    </row>
    <row r="4185" spans="14:31" x14ac:dyDescent="0.3">
      <c r="N4185"/>
      <c r="O4185"/>
      <c r="AD4185"/>
      <c r="AE4185"/>
    </row>
    <row r="4186" spans="14:31" x14ac:dyDescent="0.3">
      <c r="N4186"/>
      <c r="O4186"/>
      <c r="AD4186"/>
      <c r="AE4186"/>
    </row>
    <row r="4187" spans="14:31" x14ac:dyDescent="0.3">
      <c r="N4187"/>
      <c r="O4187"/>
      <c r="AD4187"/>
      <c r="AE4187"/>
    </row>
    <row r="4188" spans="14:31" x14ac:dyDescent="0.3">
      <c r="N4188"/>
      <c r="O4188"/>
      <c r="AD4188"/>
      <c r="AE4188"/>
    </row>
    <row r="4189" spans="14:31" x14ac:dyDescent="0.3">
      <c r="N4189"/>
      <c r="O4189"/>
      <c r="AD4189"/>
      <c r="AE4189"/>
    </row>
    <row r="4190" spans="14:31" x14ac:dyDescent="0.3">
      <c r="N4190"/>
      <c r="O4190"/>
      <c r="AD4190"/>
      <c r="AE4190"/>
    </row>
    <row r="4191" spans="14:31" x14ac:dyDescent="0.3">
      <c r="N4191"/>
      <c r="O4191"/>
      <c r="AD4191"/>
      <c r="AE4191"/>
    </row>
    <row r="4192" spans="14:31" x14ac:dyDescent="0.3">
      <c r="N4192"/>
      <c r="O4192"/>
      <c r="AD4192"/>
      <c r="AE4192"/>
    </row>
    <row r="4193" spans="14:31" x14ac:dyDescent="0.3">
      <c r="N4193"/>
      <c r="O4193"/>
      <c r="AD4193"/>
      <c r="AE4193"/>
    </row>
    <row r="4194" spans="14:31" x14ac:dyDescent="0.3">
      <c r="N4194"/>
      <c r="O4194"/>
      <c r="AD4194"/>
      <c r="AE4194"/>
    </row>
    <row r="4195" spans="14:31" x14ac:dyDescent="0.3">
      <c r="N4195"/>
      <c r="O4195"/>
      <c r="AD4195"/>
      <c r="AE4195"/>
    </row>
    <row r="4196" spans="14:31" x14ac:dyDescent="0.3">
      <c r="N4196"/>
      <c r="O4196"/>
      <c r="AD4196"/>
      <c r="AE4196"/>
    </row>
    <row r="4197" spans="14:31" x14ac:dyDescent="0.3">
      <c r="N4197"/>
      <c r="O4197"/>
      <c r="AD4197"/>
      <c r="AE4197"/>
    </row>
    <row r="4198" spans="14:31" x14ac:dyDescent="0.3">
      <c r="N4198"/>
      <c r="O4198"/>
      <c r="AD4198"/>
      <c r="AE4198"/>
    </row>
    <row r="4199" spans="14:31" x14ac:dyDescent="0.3">
      <c r="N4199"/>
      <c r="O4199"/>
      <c r="AD4199"/>
      <c r="AE4199"/>
    </row>
    <row r="4200" spans="14:31" x14ac:dyDescent="0.3">
      <c r="N4200"/>
      <c r="O4200"/>
      <c r="AD4200"/>
      <c r="AE4200"/>
    </row>
    <row r="4201" spans="14:31" x14ac:dyDescent="0.3">
      <c r="N4201"/>
      <c r="O4201"/>
      <c r="AD4201"/>
      <c r="AE4201"/>
    </row>
    <row r="4202" spans="14:31" x14ac:dyDescent="0.3">
      <c r="N4202"/>
      <c r="O4202"/>
      <c r="AD4202"/>
      <c r="AE4202"/>
    </row>
    <row r="4203" spans="14:31" x14ac:dyDescent="0.3">
      <c r="N4203"/>
      <c r="O4203"/>
      <c r="AD4203"/>
      <c r="AE4203"/>
    </row>
    <row r="4204" spans="14:31" x14ac:dyDescent="0.3">
      <c r="N4204"/>
      <c r="O4204"/>
      <c r="AD4204"/>
      <c r="AE4204"/>
    </row>
    <row r="4205" spans="14:31" x14ac:dyDescent="0.3">
      <c r="N4205"/>
      <c r="O4205"/>
      <c r="AD4205"/>
      <c r="AE4205"/>
    </row>
    <row r="4206" spans="14:31" x14ac:dyDescent="0.3">
      <c r="N4206"/>
      <c r="O4206"/>
      <c r="AD4206"/>
      <c r="AE4206"/>
    </row>
    <row r="4207" spans="14:31" x14ac:dyDescent="0.3">
      <c r="N4207"/>
      <c r="O4207"/>
      <c r="AD4207"/>
      <c r="AE4207"/>
    </row>
    <row r="4208" spans="14:31" x14ac:dyDescent="0.3">
      <c r="N4208"/>
      <c r="O4208"/>
      <c r="AD4208"/>
      <c r="AE4208"/>
    </row>
    <row r="4209" spans="14:31" x14ac:dyDescent="0.3">
      <c r="N4209"/>
      <c r="O4209"/>
      <c r="AD4209"/>
      <c r="AE4209"/>
    </row>
    <row r="4210" spans="14:31" x14ac:dyDescent="0.3">
      <c r="N4210"/>
      <c r="O4210"/>
      <c r="AD4210"/>
      <c r="AE4210"/>
    </row>
    <row r="4211" spans="14:31" x14ac:dyDescent="0.3">
      <c r="N4211"/>
      <c r="O4211"/>
      <c r="AD4211"/>
      <c r="AE4211"/>
    </row>
    <row r="4212" spans="14:31" x14ac:dyDescent="0.3">
      <c r="N4212"/>
      <c r="O4212"/>
      <c r="AD4212"/>
      <c r="AE4212"/>
    </row>
    <row r="4213" spans="14:31" x14ac:dyDescent="0.3">
      <c r="N4213"/>
      <c r="O4213"/>
      <c r="AD4213"/>
      <c r="AE4213"/>
    </row>
    <row r="4214" spans="14:31" x14ac:dyDescent="0.3">
      <c r="N4214"/>
      <c r="O4214"/>
      <c r="AD4214"/>
      <c r="AE4214"/>
    </row>
    <row r="4215" spans="14:31" x14ac:dyDescent="0.3">
      <c r="N4215"/>
      <c r="O4215"/>
      <c r="AD4215"/>
      <c r="AE4215"/>
    </row>
    <row r="4216" spans="14:31" x14ac:dyDescent="0.3">
      <c r="N4216"/>
      <c r="O4216"/>
      <c r="AD4216"/>
      <c r="AE4216"/>
    </row>
    <row r="4217" spans="14:31" x14ac:dyDescent="0.3">
      <c r="N4217"/>
      <c r="O4217"/>
      <c r="AD4217"/>
      <c r="AE4217"/>
    </row>
    <row r="4218" spans="14:31" x14ac:dyDescent="0.3">
      <c r="N4218"/>
      <c r="O4218"/>
      <c r="AD4218"/>
      <c r="AE4218"/>
    </row>
    <row r="4219" spans="14:31" x14ac:dyDescent="0.3">
      <c r="N4219"/>
      <c r="O4219"/>
      <c r="AD4219"/>
      <c r="AE4219"/>
    </row>
    <row r="4220" spans="14:31" x14ac:dyDescent="0.3">
      <c r="N4220"/>
      <c r="O4220"/>
      <c r="AD4220"/>
      <c r="AE4220"/>
    </row>
    <row r="4221" spans="14:31" x14ac:dyDescent="0.3">
      <c r="N4221"/>
      <c r="O4221"/>
      <c r="AD4221"/>
      <c r="AE4221"/>
    </row>
    <row r="4222" spans="14:31" x14ac:dyDescent="0.3">
      <c r="N4222"/>
      <c r="O4222"/>
      <c r="AD4222"/>
      <c r="AE4222"/>
    </row>
    <row r="4223" spans="14:31" x14ac:dyDescent="0.3">
      <c r="N4223"/>
      <c r="O4223"/>
      <c r="AD4223"/>
      <c r="AE4223"/>
    </row>
    <row r="4224" spans="14:31" x14ac:dyDescent="0.3">
      <c r="N4224"/>
      <c r="O4224"/>
      <c r="AD4224"/>
      <c r="AE4224"/>
    </row>
    <row r="4225" spans="14:31" x14ac:dyDescent="0.3">
      <c r="N4225"/>
      <c r="O4225"/>
      <c r="AD4225"/>
      <c r="AE4225"/>
    </row>
    <row r="4226" spans="14:31" x14ac:dyDescent="0.3">
      <c r="N4226"/>
      <c r="O4226"/>
      <c r="AD4226"/>
      <c r="AE4226"/>
    </row>
    <row r="4227" spans="14:31" x14ac:dyDescent="0.3">
      <c r="N4227"/>
      <c r="O4227"/>
      <c r="AD4227"/>
      <c r="AE4227"/>
    </row>
    <row r="4228" spans="14:31" x14ac:dyDescent="0.3">
      <c r="N4228"/>
      <c r="O4228"/>
      <c r="AD4228"/>
      <c r="AE4228"/>
    </row>
    <row r="4229" spans="14:31" x14ac:dyDescent="0.3">
      <c r="N4229"/>
      <c r="O4229"/>
      <c r="AD4229"/>
      <c r="AE4229"/>
    </row>
    <row r="4230" spans="14:31" x14ac:dyDescent="0.3">
      <c r="N4230"/>
      <c r="O4230"/>
      <c r="AD4230"/>
      <c r="AE4230"/>
    </row>
    <row r="4231" spans="14:31" x14ac:dyDescent="0.3">
      <c r="N4231"/>
      <c r="O4231"/>
      <c r="AD4231"/>
      <c r="AE4231"/>
    </row>
    <row r="4232" spans="14:31" x14ac:dyDescent="0.3">
      <c r="N4232"/>
      <c r="O4232"/>
      <c r="AD4232"/>
      <c r="AE4232"/>
    </row>
    <row r="4233" spans="14:31" x14ac:dyDescent="0.3">
      <c r="N4233"/>
      <c r="O4233"/>
      <c r="AD4233"/>
      <c r="AE4233"/>
    </row>
    <row r="4234" spans="14:31" x14ac:dyDescent="0.3">
      <c r="N4234"/>
      <c r="O4234"/>
      <c r="AD4234"/>
      <c r="AE4234"/>
    </row>
    <row r="4235" spans="14:31" x14ac:dyDescent="0.3">
      <c r="N4235"/>
      <c r="O4235"/>
      <c r="AD4235"/>
      <c r="AE4235"/>
    </row>
    <row r="4236" spans="14:31" x14ac:dyDescent="0.3">
      <c r="N4236"/>
      <c r="O4236"/>
      <c r="AD4236"/>
      <c r="AE4236"/>
    </row>
    <row r="4237" spans="14:31" x14ac:dyDescent="0.3">
      <c r="N4237"/>
      <c r="O4237"/>
      <c r="AD4237"/>
      <c r="AE4237"/>
    </row>
    <row r="4238" spans="14:31" x14ac:dyDescent="0.3">
      <c r="N4238"/>
      <c r="O4238"/>
      <c r="AD4238"/>
      <c r="AE4238"/>
    </row>
    <row r="4239" spans="14:31" x14ac:dyDescent="0.3">
      <c r="N4239"/>
      <c r="O4239"/>
      <c r="AD4239"/>
      <c r="AE4239"/>
    </row>
    <row r="4240" spans="14:31" x14ac:dyDescent="0.3">
      <c r="N4240"/>
      <c r="O4240"/>
      <c r="AD4240"/>
      <c r="AE4240"/>
    </row>
    <row r="4241" spans="14:31" x14ac:dyDescent="0.3">
      <c r="N4241"/>
      <c r="O4241"/>
      <c r="AD4241"/>
      <c r="AE4241"/>
    </row>
    <row r="4242" spans="14:31" x14ac:dyDescent="0.3">
      <c r="N4242"/>
      <c r="O4242"/>
      <c r="AD4242"/>
      <c r="AE4242"/>
    </row>
    <row r="4243" spans="14:31" x14ac:dyDescent="0.3">
      <c r="N4243"/>
      <c r="O4243"/>
      <c r="AD4243"/>
      <c r="AE4243"/>
    </row>
    <row r="4244" spans="14:31" x14ac:dyDescent="0.3">
      <c r="N4244"/>
      <c r="O4244"/>
      <c r="AD4244"/>
      <c r="AE4244"/>
    </row>
    <row r="4245" spans="14:31" x14ac:dyDescent="0.3">
      <c r="N4245"/>
      <c r="O4245"/>
      <c r="AD4245"/>
      <c r="AE4245"/>
    </row>
    <row r="4246" spans="14:31" x14ac:dyDescent="0.3">
      <c r="N4246"/>
      <c r="O4246"/>
      <c r="AD4246"/>
      <c r="AE4246"/>
    </row>
    <row r="4247" spans="14:31" x14ac:dyDescent="0.3">
      <c r="N4247"/>
      <c r="O4247"/>
      <c r="AD4247"/>
      <c r="AE4247"/>
    </row>
    <row r="4248" spans="14:31" x14ac:dyDescent="0.3">
      <c r="N4248"/>
      <c r="O4248"/>
      <c r="AD4248"/>
      <c r="AE4248"/>
    </row>
    <row r="4249" spans="14:31" x14ac:dyDescent="0.3">
      <c r="N4249"/>
      <c r="O4249"/>
      <c r="AD4249"/>
      <c r="AE4249"/>
    </row>
    <row r="4250" spans="14:31" x14ac:dyDescent="0.3">
      <c r="N4250"/>
      <c r="O4250"/>
      <c r="AD4250"/>
      <c r="AE4250"/>
    </row>
    <row r="4251" spans="14:31" x14ac:dyDescent="0.3">
      <c r="N4251"/>
      <c r="O4251"/>
      <c r="AD4251"/>
      <c r="AE4251"/>
    </row>
    <row r="4252" spans="14:31" x14ac:dyDescent="0.3">
      <c r="N4252"/>
      <c r="O4252"/>
      <c r="AD4252"/>
      <c r="AE4252"/>
    </row>
    <row r="4253" spans="14:31" x14ac:dyDescent="0.3">
      <c r="N4253"/>
      <c r="O4253"/>
      <c r="AD4253"/>
      <c r="AE4253"/>
    </row>
    <row r="4254" spans="14:31" x14ac:dyDescent="0.3">
      <c r="N4254"/>
      <c r="O4254"/>
      <c r="AD4254"/>
      <c r="AE4254"/>
    </row>
    <row r="4255" spans="14:31" x14ac:dyDescent="0.3">
      <c r="N4255"/>
      <c r="O4255"/>
      <c r="AD4255"/>
      <c r="AE4255"/>
    </row>
    <row r="4256" spans="14:31" x14ac:dyDescent="0.3">
      <c r="N4256"/>
      <c r="O4256"/>
      <c r="AD4256"/>
      <c r="AE4256"/>
    </row>
    <row r="4257" spans="14:31" x14ac:dyDescent="0.3">
      <c r="N4257"/>
      <c r="O4257"/>
      <c r="AD4257"/>
      <c r="AE4257"/>
    </row>
    <row r="4258" spans="14:31" x14ac:dyDescent="0.3">
      <c r="N4258"/>
      <c r="O4258"/>
      <c r="AD4258"/>
      <c r="AE4258"/>
    </row>
    <row r="4259" spans="14:31" x14ac:dyDescent="0.3">
      <c r="N4259"/>
      <c r="O4259"/>
      <c r="AD4259"/>
      <c r="AE4259"/>
    </row>
    <row r="4260" spans="14:31" x14ac:dyDescent="0.3">
      <c r="N4260"/>
      <c r="O4260"/>
      <c r="AD4260"/>
      <c r="AE4260"/>
    </row>
    <row r="4261" spans="14:31" x14ac:dyDescent="0.3">
      <c r="N4261"/>
      <c r="O4261"/>
      <c r="AD4261"/>
      <c r="AE4261"/>
    </row>
    <row r="4262" spans="14:31" x14ac:dyDescent="0.3">
      <c r="N4262"/>
      <c r="O4262"/>
      <c r="AD4262"/>
      <c r="AE4262"/>
    </row>
    <row r="4263" spans="14:31" x14ac:dyDescent="0.3">
      <c r="N4263"/>
      <c r="O4263"/>
      <c r="AD4263"/>
      <c r="AE4263"/>
    </row>
    <row r="4264" spans="14:31" x14ac:dyDescent="0.3">
      <c r="N4264"/>
      <c r="O4264"/>
      <c r="AD4264"/>
      <c r="AE4264"/>
    </row>
    <row r="4265" spans="14:31" x14ac:dyDescent="0.3">
      <c r="N4265"/>
      <c r="O4265"/>
      <c r="AD4265"/>
      <c r="AE4265"/>
    </row>
    <row r="4266" spans="14:31" x14ac:dyDescent="0.3">
      <c r="N4266"/>
      <c r="O4266"/>
      <c r="AD4266"/>
      <c r="AE4266"/>
    </row>
    <row r="4267" spans="14:31" x14ac:dyDescent="0.3">
      <c r="N4267"/>
      <c r="O4267"/>
      <c r="AD4267"/>
      <c r="AE4267"/>
    </row>
    <row r="4268" spans="14:31" x14ac:dyDescent="0.3">
      <c r="N4268"/>
      <c r="O4268"/>
      <c r="AD4268"/>
      <c r="AE4268"/>
    </row>
    <row r="4269" spans="14:31" x14ac:dyDescent="0.3">
      <c r="N4269"/>
      <c r="O4269"/>
      <c r="AD4269"/>
      <c r="AE4269"/>
    </row>
    <row r="4270" spans="14:31" x14ac:dyDescent="0.3">
      <c r="N4270"/>
      <c r="O4270"/>
      <c r="AD4270"/>
      <c r="AE4270"/>
    </row>
    <row r="4271" spans="14:31" x14ac:dyDescent="0.3">
      <c r="N4271"/>
      <c r="O4271"/>
      <c r="AD4271"/>
      <c r="AE4271"/>
    </row>
    <row r="4272" spans="14:31" x14ac:dyDescent="0.3">
      <c r="N4272"/>
      <c r="O4272"/>
      <c r="AD4272"/>
      <c r="AE4272"/>
    </row>
    <row r="4273" spans="14:31" x14ac:dyDescent="0.3">
      <c r="N4273"/>
      <c r="O4273"/>
      <c r="AD4273"/>
      <c r="AE4273"/>
    </row>
    <row r="4274" spans="14:31" x14ac:dyDescent="0.3">
      <c r="N4274"/>
      <c r="O4274"/>
      <c r="AD4274"/>
      <c r="AE4274"/>
    </row>
    <row r="4275" spans="14:31" x14ac:dyDescent="0.3">
      <c r="N4275"/>
      <c r="O4275"/>
      <c r="AD4275"/>
      <c r="AE4275"/>
    </row>
    <row r="4276" spans="14:31" x14ac:dyDescent="0.3">
      <c r="N4276"/>
      <c r="O4276"/>
      <c r="AD4276"/>
      <c r="AE4276"/>
    </row>
    <row r="4277" spans="14:31" x14ac:dyDescent="0.3">
      <c r="N4277"/>
      <c r="O4277"/>
      <c r="AD4277"/>
      <c r="AE4277"/>
    </row>
    <row r="4278" spans="14:31" x14ac:dyDescent="0.3">
      <c r="N4278"/>
      <c r="O4278"/>
      <c r="AD4278"/>
      <c r="AE4278"/>
    </row>
    <row r="4279" spans="14:31" x14ac:dyDescent="0.3">
      <c r="N4279"/>
      <c r="O4279"/>
      <c r="AD4279"/>
      <c r="AE4279"/>
    </row>
    <row r="4280" spans="14:31" x14ac:dyDescent="0.3">
      <c r="N4280"/>
      <c r="O4280"/>
      <c r="AD4280"/>
      <c r="AE4280"/>
    </row>
    <row r="4281" spans="14:31" x14ac:dyDescent="0.3">
      <c r="N4281"/>
      <c r="O4281"/>
      <c r="AD4281"/>
      <c r="AE4281"/>
    </row>
    <row r="4282" spans="14:31" x14ac:dyDescent="0.3">
      <c r="N4282"/>
      <c r="O4282"/>
      <c r="AD4282"/>
      <c r="AE4282"/>
    </row>
    <row r="4283" spans="14:31" x14ac:dyDescent="0.3">
      <c r="N4283"/>
      <c r="O4283"/>
      <c r="AD4283"/>
      <c r="AE4283"/>
    </row>
    <row r="4284" spans="14:31" x14ac:dyDescent="0.3">
      <c r="N4284"/>
      <c r="O4284"/>
      <c r="AD4284"/>
      <c r="AE4284"/>
    </row>
    <row r="4285" spans="14:31" x14ac:dyDescent="0.3">
      <c r="N4285"/>
      <c r="O4285"/>
      <c r="AD4285"/>
      <c r="AE4285"/>
    </row>
    <row r="4286" spans="14:31" x14ac:dyDescent="0.3">
      <c r="N4286"/>
      <c r="O4286"/>
      <c r="AD4286"/>
      <c r="AE4286"/>
    </row>
    <row r="4287" spans="14:31" x14ac:dyDescent="0.3">
      <c r="N4287"/>
      <c r="O4287"/>
      <c r="AD4287"/>
      <c r="AE4287"/>
    </row>
    <row r="4288" spans="14:31" x14ac:dyDescent="0.3">
      <c r="N4288"/>
      <c r="O4288"/>
      <c r="AD4288"/>
      <c r="AE4288"/>
    </row>
    <row r="4289" spans="14:31" x14ac:dyDescent="0.3">
      <c r="N4289"/>
      <c r="O4289"/>
      <c r="AD4289"/>
      <c r="AE4289"/>
    </row>
    <row r="4290" spans="14:31" x14ac:dyDescent="0.3">
      <c r="N4290"/>
      <c r="O4290"/>
      <c r="AD4290"/>
      <c r="AE4290"/>
    </row>
    <row r="4291" spans="14:31" x14ac:dyDescent="0.3">
      <c r="N4291"/>
      <c r="O4291"/>
      <c r="AD4291"/>
      <c r="AE4291"/>
    </row>
    <row r="4292" spans="14:31" x14ac:dyDescent="0.3">
      <c r="N4292"/>
      <c r="O4292"/>
      <c r="AD4292"/>
      <c r="AE4292"/>
    </row>
    <row r="4293" spans="14:31" x14ac:dyDescent="0.3">
      <c r="N4293"/>
      <c r="O4293"/>
      <c r="AD4293"/>
      <c r="AE4293"/>
    </row>
    <row r="4294" spans="14:31" x14ac:dyDescent="0.3">
      <c r="N4294"/>
      <c r="O4294"/>
      <c r="AD4294"/>
      <c r="AE4294"/>
    </row>
    <row r="4295" spans="14:31" x14ac:dyDescent="0.3">
      <c r="N4295"/>
      <c r="O4295"/>
      <c r="AD4295"/>
      <c r="AE4295"/>
    </row>
    <row r="4296" spans="14:31" x14ac:dyDescent="0.3">
      <c r="N4296"/>
      <c r="O4296"/>
      <c r="AD4296"/>
      <c r="AE4296"/>
    </row>
    <row r="4297" spans="14:31" x14ac:dyDescent="0.3">
      <c r="N4297"/>
      <c r="O4297"/>
      <c r="AD4297"/>
      <c r="AE4297"/>
    </row>
    <row r="4298" spans="14:31" x14ac:dyDescent="0.3">
      <c r="N4298"/>
      <c r="O4298"/>
      <c r="AD4298"/>
      <c r="AE4298"/>
    </row>
    <row r="4299" spans="14:31" x14ac:dyDescent="0.3">
      <c r="N4299"/>
      <c r="O4299"/>
      <c r="AD4299"/>
      <c r="AE4299"/>
    </row>
    <row r="4300" spans="14:31" x14ac:dyDescent="0.3">
      <c r="N4300"/>
      <c r="O4300"/>
      <c r="AD4300"/>
      <c r="AE4300"/>
    </row>
    <row r="4301" spans="14:31" x14ac:dyDescent="0.3">
      <c r="N4301"/>
      <c r="O4301"/>
      <c r="AD4301"/>
      <c r="AE4301"/>
    </row>
    <row r="4302" spans="14:31" x14ac:dyDescent="0.3">
      <c r="N4302"/>
      <c r="O4302"/>
      <c r="AD4302"/>
      <c r="AE4302"/>
    </row>
    <row r="4303" spans="14:31" x14ac:dyDescent="0.3">
      <c r="N4303"/>
      <c r="O4303"/>
      <c r="AD4303"/>
      <c r="AE4303"/>
    </row>
    <row r="4304" spans="14:31" x14ac:dyDescent="0.3">
      <c r="N4304"/>
      <c r="O4304"/>
      <c r="AD4304"/>
      <c r="AE4304"/>
    </row>
    <row r="4305" spans="14:31" x14ac:dyDescent="0.3">
      <c r="N4305"/>
      <c r="O4305"/>
      <c r="AD4305"/>
      <c r="AE4305"/>
    </row>
    <row r="4306" spans="14:31" x14ac:dyDescent="0.3">
      <c r="N4306"/>
      <c r="O4306"/>
      <c r="AD4306"/>
      <c r="AE4306"/>
    </row>
    <row r="4307" spans="14:31" x14ac:dyDescent="0.3">
      <c r="N4307"/>
      <c r="O4307"/>
      <c r="AD4307"/>
      <c r="AE4307"/>
    </row>
    <row r="4308" spans="14:31" x14ac:dyDescent="0.3">
      <c r="N4308"/>
      <c r="O4308"/>
      <c r="AD4308"/>
      <c r="AE4308"/>
    </row>
    <row r="4309" spans="14:31" x14ac:dyDescent="0.3">
      <c r="N4309"/>
      <c r="O4309"/>
      <c r="AD4309"/>
      <c r="AE4309"/>
    </row>
    <row r="4310" spans="14:31" x14ac:dyDescent="0.3">
      <c r="N4310"/>
      <c r="O4310"/>
      <c r="AD4310"/>
      <c r="AE4310"/>
    </row>
    <row r="4311" spans="14:31" x14ac:dyDescent="0.3">
      <c r="N4311"/>
      <c r="O4311"/>
      <c r="AD4311"/>
      <c r="AE4311"/>
    </row>
    <row r="4312" spans="14:31" x14ac:dyDescent="0.3">
      <c r="N4312"/>
      <c r="O4312"/>
      <c r="AD4312"/>
      <c r="AE4312"/>
    </row>
    <row r="4313" spans="14:31" x14ac:dyDescent="0.3">
      <c r="N4313"/>
      <c r="O4313"/>
      <c r="AD4313"/>
      <c r="AE4313"/>
    </row>
    <row r="4314" spans="14:31" x14ac:dyDescent="0.3">
      <c r="N4314"/>
      <c r="O4314"/>
      <c r="AD4314"/>
      <c r="AE4314"/>
    </row>
    <row r="4315" spans="14:31" x14ac:dyDescent="0.3">
      <c r="N4315"/>
      <c r="O4315"/>
      <c r="AD4315"/>
      <c r="AE4315"/>
    </row>
    <row r="4316" spans="14:31" x14ac:dyDescent="0.3">
      <c r="N4316"/>
      <c r="O4316"/>
      <c r="AD4316"/>
      <c r="AE4316"/>
    </row>
    <row r="4317" spans="14:31" x14ac:dyDescent="0.3">
      <c r="N4317"/>
      <c r="O4317"/>
      <c r="AD4317"/>
      <c r="AE4317"/>
    </row>
    <row r="4318" spans="14:31" x14ac:dyDescent="0.3">
      <c r="N4318"/>
      <c r="O4318"/>
      <c r="AD4318"/>
      <c r="AE4318"/>
    </row>
    <row r="4319" spans="14:31" x14ac:dyDescent="0.3">
      <c r="N4319"/>
      <c r="O4319"/>
      <c r="AD4319"/>
      <c r="AE4319"/>
    </row>
    <row r="4320" spans="14:31" x14ac:dyDescent="0.3">
      <c r="N4320"/>
      <c r="O4320"/>
      <c r="AD4320"/>
      <c r="AE4320"/>
    </row>
    <row r="4321" spans="14:31" x14ac:dyDescent="0.3">
      <c r="N4321"/>
      <c r="O4321"/>
      <c r="AD4321"/>
      <c r="AE4321"/>
    </row>
    <row r="4322" spans="14:31" x14ac:dyDescent="0.3">
      <c r="N4322"/>
      <c r="O4322"/>
      <c r="AD4322"/>
      <c r="AE4322"/>
    </row>
    <row r="4323" spans="14:31" x14ac:dyDescent="0.3">
      <c r="N4323"/>
      <c r="O4323"/>
      <c r="AD4323"/>
      <c r="AE4323"/>
    </row>
    <row r="4324" spans="14:31" x14ac:dyDescent="0.3">
      <c r="N4324"/>
      <c r="O4324"/>
      <c r="AD4324"/>
      <c r="AE4324"/>
    </row>
    <row r="4325" spans="14:31" x14ac:dyDescent="0.3">
      <c r="N4325"/>
      <c r="O4325"/>
      <c r="AD4325"/>
      <c r="AE4325"/>
    </row>
    <row r="4326" spans="14:31" x14ac:dyDescent="0.3">
      <c r="N4326"/>
      <c r="O4326"/>
      <c r="AD4326"/>
      <c r="AE4326"/>
    </row>
    <row r="4327" spans="14:31" x14ac:dyDescent="0.3">
      <c r="N4327"/>
      <c r="O4327"/>
      <c r="AD4327"/>
      <c r="AE4327"/>
    </row>
    <row r="4328" spans="14:31" x14ac:dyDescent="0.3">
      <c r="N4328"/>
      <c r="O4328"/>
      <c r="AD4328"/>
      <c r="AE4328"/>
    </row>
    <row r="4329" spans="14:31" x14ac:dyDescent="0.3">
      <c r="N4329"/>
      <c r="O4329"/>
      <c r="AD4329"/>
      <c r="AE4329"/>
    </row>
    <row r="4330" spans="14:31" x14ac:dyDescent="0.3">
      <c r="N4330"/>
      <c r="O4330"/>
      <c r="AD4330"/>
      <c r="AE4330"/>
    </row>
    <row r="4331" spans="14:31" x14ac:dyDescent="0.3">
      <c r="N4331"/>
      <c r="O4331"/>
      <c r="AD4331"/>
      <c r="AE4331"/>
    </row>
    <row r="4332" spans="14:31" x14ac:dyDescent="0.3">
      <c r="N4332"/>
      <c r="O4332"/>
      <c r="AD4332"/>
      <c r="AE4332"/>
    </row>
    <row r="4333" spans="14:31" x14ac:dyDescent="0.3">
      <c r="N4333"/>
      <c r="O4333"/>
      <c r="AD4333"/>
      <c r="AE4333"/>
    </row>
    <row r="4334" spans="14:31" x14ac:dyDescent="0.3">
      <c r="N4334"/>
      <c r="O4334"/>
      <c r="AD4334"/>
      <c r="AE4334"/>
    </row>
    <row r="4335" spans="14:31" x14ac:dyDescent="0.3">
      <c r="N4335"/>
      <c r="O4335"/>
      <c r="AD4335"/>
      <c r="AE4335"/>
    </row>
    <row r="4336" spans="14:31" x14ac:dyDescent="0.3">
      <c r="N4336"/>
      <c r="O4336"/>
      <c r="AD4336"/>
      <c r="AE4336"/>
    </row>
    <row r="4337" spans="14:31" x14ac:dyDescent="0.3">
      <c r="N4337"/>
      <c r="O4337"/>
      <c r="AD4337"/>
      <c r="AE4337"/>
    </row>
    <row r="4338" spans="14:31" x14ac:dyDescent="0.3">
      <c r="N4338"/>
      <c r="O4338"/>
      <c r="AD4338"/>
      <c r="AE4338"/>
    </row>
    <row r="4339" spans="14:31" x14ac:dyDescent="0.3">
      <c r="N4339"/>
      <c r="O4339"/>
      <c r="AD4339"/>
      <c r="AE4339"/>
    </row>
    <row r="4340" spans="14:31" x14ac:dyDescent="0.3">
      <c r="N4340"/>
      <c r="O4340"/>
      <c r="AD4340"/>
      <c r="AE4340"/>
    </row>
    <row r="4341" spans="14:31" x14ac:dyDescent="0.3">
      <c r="N4341"/>
      <c r="O4341"/>
      <c r="AD4341"/>
      <c r="AE4341"/>
    </row>
    <row r="4342" spans="14:31" x14ac:dyDescent="0.3">
      <c r="N4342"/>
      <c r="O4342"/>
      <c r="AD4342"/>
      <c r="AE4342"/>
    </row>
    <row r="4343" spans="14:31" x14ac:dyDescent="0.3">
      <c r="N4343"/>
      <c r="O4343"/>
      <c r="AD4343"/>
      <c r="AE4343"/>
    </row>
    <row r="4344" spans="14:31" x14ac:dyDescent="0.3">
      <c r="N4344"/>
      <c r="O4344"/>
      <c r="AD4344"/>
      <c r="AE4344"/>
    </row>
    <row r="4345" spans="14:31" x14ac:dyDescent="0.3">
      <c r="N4345"/>
      <c r="O4345"/>
      <c r="AD4345"/>
      <c r="AE4345"/>
    </row>
    <row r="4346" spans="14:31" x14ac:dyDescent="0.3">
      <c r="N4346"/>
      <c r="O4346"/>
      <c r="AD4346"/>
      <c r="AE4346"/>
    </row>
    <row r="4347" spans="14:31" x14ac:dyDescent="0.3">
      <c r="N4347"/>
      <c r="O4347"/>
      <c r="AD4347"/>
      <c r="AE4347"/>
    </row>
    <row r="4348" spans="14:31" x14ac:dyDescent="0.3">
      <c r="N4348"/>
      <c r="O4348"/>
      <c r="AD4348"/>
      <c r="AE4348"/>
    </row>
    <row r="4349" spans="14:31" x14ac:dyDescent="0.3">
      <c r="N4349"/>
      <c r="O4349"/>
      <c r="AD4349"/>
      <c r="AE4349"/>
    </row>
    <row r="4350" spans="14:31" x14ac:dyDescent="0.3">
      <c r="N4350"/>
      <c r="O4350"/>
      <c r="AD4350"/>
      <c r="AE4350"/>
    </row>
    <row r="4351" spans="14:31" x14ac:dyDescent="0.3">
      <c r="N4351"/>
      <c r="O4351"/>
      <c r="AD4351"/>
      <c r="AE4351"/>
    </row>
    <row r="4352" spans="14:31" x14ac:dyDescent="0.3">
      <c r="N4352"/>
      <c r="O4352"/>
      <c r="AD4352"/>
      <c r="AE4352"/>
    </row>
    <row r="4353" spans="14:31" x14ac:dyDescent="0.3">
      <c r="N4353"/>
      <c r="O4353"/>
      <c r="AD4353"/>
      <c r="AE4353"/>
    </row>
    <row r="4354" spans="14:31" x14ac:dyDescent="0.3">
      <c r="N4354"/>
      <c r="O4354"/>
      <c r="AD4354"/>
      <c r="AE4354"/>
    </row>
    <row r="4355" spans="14:31" x14ac:dyDescent="0.3">
      <c r="N4355"/>
      <c r="O4355"/>
      <c r="AD4355"/>
      <c r="AE4355"/>
    </row>
    <row r="4356" spans="14:31" x14ac:dyDescent="0.3">
      <c r="N4356"/>
      <c r="O4356"/>
      <c r="AD4356"/>
      <c r="AE4356"/>
    </row>
    <row r="4357" spans="14:31" x14ac:dyDescent="0.3">
      <c r="N4357"/>
      <c r="O4357"/>
      <c r="AD4357"/>
      <c r="AE4357"/>
    </row>
    <row r="4358" spans="14:31" x14ac:dyDescent="0.3">
      <c r="N4358"/>
      <c r="O4358"/>
      <c r="AD4358"/>
      <c r="AE4358"/>
    </row>
    <row r="4359" spans="14:31" x14ac:dyDescent="0.3">
      <c r="N4359"/>
      <c r="O4359"/>
      <c r="AD4359"/>
      <c r="AE4359"/>
    </row>
    <row r="4360" spans="14:31" x14ac:dyDescent="0.3">
      <c r="N4360"/>
      <c r="O4360"/>
      <c r="AD4360"/>
      <c r="AE4360"/>
    </row>
    <row r="4361" spans="14:31" x14ac:dyDescent="0.3">
      <c r="N4361"/>
      <c r="O4361"/>
      <c r="AD4361"/>
      <c r="AE4361"/>
    </row>
    <row r="4362" spans="14:31" x14ac:dyDescent="0.3">
      <c r="N4362"/>
      <c r="O4362"/>
      <c r="AD4362"/>
      <c r="AE4362"/>
    </row>
    <row r="4363" spans="14:31" x14ac:dyDescent="0.3">
      <c r="N4363"/>
      <c r="O4363"/>
      <c r="AD4363"/>
      <c r="AE4363"/>
    </row>
    <row r="4364" spans="14:31" x14ac:dyDescent="0.3">
      <c r="N4364"/>
      <c r="O4364"/>
      <c r="AD4364"/>
      <c r="AE4364"/>
    </row>
    <row r="4365" spans="14:31" x14ac:dyDescent="0.3">
      <c r="N4365"/>
      <c r="O4365"/>
      <c r="AD4365"/>
      <c r="AE4365"/>
    </row>
    <row r="4366" spans="14:31" x14ac:dyDescent="0.3">
      <c r="N4366"/>
      <c r="O4366"/>
      <c r="AD4366"/>
      <c r="AE4366"/>
    </row>
    <row r="4367" spans="14:31" x14ac:dyDescent="0.3">
      <c r="N4367"/>
      <c r="O4367"/>
      <c r="AD4367"/>
      <c r="AE4367"/>
    </row>
    <row r="4368" spans="14:31" x14ac:dyDescent="0.3">
      <c r="N4368"/>
      <c r="O4368"/>
      <c r="AD4368"/>
      <c r="AE4368"/>
    </row>
    <row r="4369" spans="14:31" x14ac:dyDescent="0.3">
      <c r="N4369"/>
      <c r="O4369"/>
      <c r="AD4369"/>
      <c r="AE4369"/>
    </row>
    <row r="4370" spans="14:31" x14ac:dyDescent="0.3">
      <c r="N4370"/>
      <c r="O4370"/>
      <c r="AD4370"/>
      <c r="AE4370"/>
    </row>
    <row r="4371" spans="14:31" x14ac:dyDescent="0.3">
      <c r="N4371"/>
      <c r="O4371"/>
      <c r="AD4371"/>
      <c r="AE4371"/>
    </row>
    <row r="4372" spans="14:31" x14ac:dyDescent="0.3">
      <c r="N4372"/>
      <c r="O4372"/>
      <c r="AD4372"/>
      <c r="AE4372"/>
    </row>
    <row r="4373" spans="14:31" x14ac:dyDescent="0.3">
      <c r="N4373"/>
      <c r="O4373"/>
      <c r="AD4373"/>
      <c r="AE4373"/>
    </row>
    <row r="4374" spans="14:31" x14ac:dyDescent="0.3">
      <c r="N4374"/>
      <c r="O4374"/>
      <c r="AD4374"/>
      <c r="AE4374"/>
    </row>
    <row r="4375" spans="14:31" x14ac:dyDescent="0.3">
      <c r="N4375"/>
      <c r="O4375"/>
      <c r="AD4375"/>
      <c r="AE4375"/>
    </row>
    <row r="4376" spans="14:31" x14ac:dyDescent="0.3">
      <c r="N4376"/>
      <c r="O4376"/>
      <c r="AD4376"/>
      <c r="AE4376"/>
    </row>
    <row r="4377" spans="14:31" x14ac:dyDescent="0.3">
      <c r="N4377"/>
      <c r="O4377"/>
      <c r="AD4377"/>
      <c r="AE4377"/>
    </row>
    <row r="4378" spans="14:31" x14ac:dyDescent="0.3">
      <c r="N4378"/>
      <c r="O4378"/>
      <c r="AD4378"/>
      <c r="AE4378"/>
    </row>
    <row r="4379" spans="14:31" x14ac:dyDescent="0.3">
      <c r="N4379"/>
      <c r="O4379"/>
      <c r="AD4379"/>
      <c r="AE4379"/>
    </row>
    <row r="4380" spans="14:31" x14ac:dyDescent="0.3">
      <c r="N4380"/>
      <c r="O4380"/>
      <c r="AD4380"/>
      <c r="AE4380"/>
    </row>
    <row r="4381" spans="14:31" x14ac:dyDescent="0.3">
      <c r="N4381"/>
      <c r="O4381"/>
      <c r="AD4381"/>
      <c r="AE4381"/>
    </row>
    <row r="4382" spans="14:31" x14ac:dyDescent="0.3">
      <c r="N4382"/>
      <c r="O4382"/>
      <c r="AD4382"/>
      <c r="AE4382"/>
    </row>
    <row r="4383" spans="14:31" x14ac:dyDescent="0.3">
      <c r="N4383"/>
      <c r="O4383"/>
      <c r="AD4383"/>
      <c r="AE4383"/>
    </row>
    <row r="4384" spans="14:31" x14ac:dyDescent="0.3">
      <c r="N4384"/>
      <c r="O4384"/>
      <c r="AD4384"/>
      <c r="AE4384"/>
    </row>
    <row r="4385" spans="14:31" x14ac:dyDescent="0.3">
      <c r="N4385"/>
      <c r="O4385"/>
      <c r="AD4385"/>
      <c r="AE4385"/>
    </row>
    <row r="4386" spans="14:31" x14ac:dyDescent="0.3">
      <c r="N4386"/>
      <c r="O4386"/>
      <c r="AD4386"/>
      <c r="AE4386"/>
    </row>
    <row r="4387" spans="14:31" x14ac:dyDescent="0.3">
      <c r="N4387"/>
      <c r="O4387"/>
      <c r="AD4387"/>
      <c r="AE4387"/>
    </row>
    <row r="4388" spans="14:31" x14ac:dyDescent="0.3">
      <c r="N4388"/>
      <c r="O4388"/>
      <c r="AD4388"/>
      <c r="AE4388"/>
    </row>
    <row r="4389" spans="14:31" x14ac:dyDescent="0.3">
      <c r="N4389"/>
      <c r="O4389"/>
      <c r="AD4389"/>
      <c r="AE4389"/>
    </row>
    <row r="4390" spans="14:31" x14ac:dyDescent="0.3">
      <c r="N4390"/>
      <c r="O4390"/>
      <c r="AD4390"/>
      <c r="AE4390"/>
    </row>
    <row r="4391" spans="14:31" x14ac:dyDescent="0.3">
      <c r="N4391"/>
      <c r="O4391"/>
      <c r="AD4391"/>
      <c r="AE4391"/>
    </row>
    <row r="4392" spans="14:31" x14ac:dyDescent="0.3">
      <c r="N4392"/>
      <c r="O4392"/>
      <c r="AD4392"/>
      <c r="AE4392"/>
    </row>
    <row r="4393" spans="14:31" x14ac:dyDescent="0.3">
      <c r="N4393"/>
      <c r="O4393"/>
      <c r="AD4393"/>
      <c r="AE4393"/>
    </row>
    <row r="4394" spans="14:31" x14ac:dyDescent="0.3">
      <c r="N4394"/>
      <c r="O4394"/>
      <c r="AD4394"/>
      <c r="AE4394"/>
    </row>
    <row r="4395" spans="14:31" x14ac:dyDescent="0.3">
      <c r="N4395"/>
      <c r="O4395"/>
      <c r="AD4395"/>
      <c r="AE4395"/>
    </row>
    <row r="4396" spans="14:31" x14ac:dyDescent="0.3">
      <c r="N4396"/>
      <c r="O4396"/>
      <c r="AD4396"/>
      <c r="AE4396"/>
    </row>
    <row r="4397" spans="14:31" x14ac:dyDescent="0.3">
      <c r="N4397"/>
      <c r="O4397"/>
      <c r="AD4397"/>
      <c r="AE4397"/>
    </row>
    <row r="4398" spans="14:31" x14ac:dyDescent="0.3">
      <c r="N4398"/>
      <c r="O4398"/>
      <c r="AD4398"/>
      <c r="AE4398"/>
    </row>
    <row r="4399" spans="14:31" x14ac:dyDescent="0.3">
      <c r="N4399"/>
      <c r="O4399"/>
      <c r="AD4399"/>
      <c r="AE4399"/>
    </row>
    <row r="4400" spans="14:31" x14ac:dyDescent="0.3">
      <c r="N4400"/>
      <c r="O4400"/>
      <c r="AD4400"/>
      <c r="AE4400"/>
    </row>
    <row r="4401" spans="14:31" x14ac:dyDescent="0.3">
      <c r="N4401"/>
      <c r="O4401"/>
      <c r="AD4401"/>
      <c r="AE4401"/>
    </row>
    <row r="4402" spans="14:31" x14ac:dyDescent="0.3">
      <c r="N4402"/>
      <c r="O4402"/>
      <c r="AD4402"/>
      <c r="AE4402"/>
    </row>
    <row r="4403" spans="14:31" x14ac:dyDescent="0.3">
      <c r="N4403"/>
      <c r="O4403"/>
      <c r="AD4403"/>
      <c r="AE4403"/>
    </row>
    <row r="4404" spans="14:31" x14ac:dyDescent="0.3">
      <c r="N4404"/>
      <c r="O4404"/>
      <c r="AD4404"/>
      <c r="AE4404"/>
    </row>
    <row r="4405" spans="14:31" x14ac:dyDescent="0.3">
      <c r="N4405"/>
      <c r="O4405"/>
      <c r="AD4405"/>
      <c r="AE4405"/>
    </row>
    <row r="4406" spans="14:31" x14ac:dyDescent="0.3">
      <c r="N4406"/>
      <c r="O4406"/>
      <c r="AD4406"/>
      <c r="AE4406"/>
    </row>
    <row r="4407" spans="14:31" x14ac:dyDescent="0.3">
      <c r="N4407"/>
      <c r="O4407"/>
      <c r="AD4407"/>
      <c r="AE4407"/>
    </row>
    <row r="4408" spans="14:31" x14ac:dyDescent="0.3">
      <c r="N4408"/>
      <c r="O4408"/>
      <c r="AD4408"/>
      <c r="AE4408"/>
    </row>
    <row r="4409" spans="14:31" x14ac:dyDescent="0.3">
      <c r="N4409"/>
      <c r="O4409"/>
      <c r="AD4409"/>
      <c r="AE4409"/>
    </row>
    <row r="4410" spans="14:31" x14ac:dyDescent="0.3">
      <c r="N4410"/>
      <c r="O4410"/>
      <c r="AD4410"/>
      <c r="AE4410"/>
    </row>
    <row r="4411" spans="14:31" x14ac:dyDescent="0.3">
      <c r="N4411"/>
      <c r="O4411"/>
      <c r="AD4411"/>
      <c r="AE4411"/>
    </row>
    <row r="4412" spans="14:31" x14ac:dyDescent="0.3">
      <c r="N4412"/>
      <c r="O4412"/>
      <c r="AD4412"/>
      <c r="AE4412"/>
    </row>
    <row r="4413" spans="14:31" x14ac:dyDescent="0.3">
      <c r="N4413"/>
      <c r="O4413"/>
      <c r="AD4413"/>
      <c r="AE4413"/>
    </row>
    <row r="4414" spans="14:31" x14ac:dyDescent="0.3">
      <c r="N4414"/>
      <c r="O4414"/>
      <c r="AD4414"/>
      <c r="AE4414"/>
    </row>
    <row r="4415" spans="14:31" x14ac:dyDescent="0.3">
      <c r="N4415"/>
      <c r="O4415"/>
      <c r="AD4415"/>
      <c r="AE4415"/>
    </row>
    <row r="4416" spans="14:31" x14ac:dyDescent="0.3">
      <c r="N4416"/>
      <c r="O4416"/>
      <c r="AD4416"/>
      <c r="AE4416"/>
    </row>
    <row r="4417" spans="14:31" x14ac:dyDescent="0.3">
      <c r="N4417"/>
      <c r="O4417"/>
      <c r="AD4417"/>
      <c r="AE4417"/>
    </row>
    <row r="4418" spans="14:31" x14ac:dyDescent="0.3">
      <c r="N4418"/>
      <c r="O4418"/>
      <c r="AD4418"/>
      <c r="AE4418"/>
    </row>
    <row r="4419" spans="14:31" x14ac:dyDescent="0.3">
      <c r="N4419"/>
      <c r="O4419"/>
      <c r="AD4419"/>
      <c r="AE4419"/>
    </row>
    <row r="4420" spans="14:31" x14ac:dyDescent="0.3">
      <c r="N4420"/>
      <c r="O4420"/>
      <c r="AD4420"/>
      <c r="AE4420"/>
    </row>
    <row r="4421" spans="14:31" x14ac:dyDescent="0.3">
      <c r="N4421"/>
      <c r="O4421"/>
      <c r="AD4421"/>
      <c r="AE4421"/>
    </row>
    <row r="4422" spans="14:31" x14ac:dyDescent="0.3">
      <c r="N4422"/>
      <c r="O4422"/>
      <c r="AD4422"/>
      <c r="AE4422"/>
    </row>
    <row r="4423" spans="14:31" x14ac:dyDescent="0.3">
      <c r="N4423"/>
      <c r="O4423"/>
      <c r="AD4423"/>
      <c r="AE4423"/>
    </row>
    <row r="4424" spans="14:31" x14ac:dyDescent="0.3">
      <c r="N4424"/>
      <c r="O4424"/>
      <c r="AD4424"/>
      <c r="AE4424"/>
    </row>
    <row r="4425" spans="14:31" x14ac:dyDescent="0.3">
      <c r="N4425"/>
      <c r="O4425"/>
      <c r="AD4425"/>
      <c r="AE4425"/>
    </row>
    <row r="4426" spans="14:31" x14ac:dyDescent="0.3">
      <c r="N4426"/>
      <c r="O4426"/>
      <c r="AD4426"/>
      <c r="AE4426"/>
    </row>
    <row r="4427" spans="14:31" x14ac:dyDescent="0.3">
      <c r="N4427"/>
      <c r="O4427"/>
      <c r="AD4427"/>
      <c r="AE4427"/>
    </row>
    <row r="4428" spans="14:31" x14ac:dyDescent="0.3">
      <c r="N4428"/>
      <c r="O4428"/>
      <c r="AD4428"/>
      <c r="AE4428"/>
    </row>
    <row r="4429" spans="14:31" x14ac:dyDescent="0.3">
      <c r="N4429"/>
      <c r="O4429"/>
      <c r="AD4429"/>
      <c r="AE4429"/>
    </row>
    <row r="4430" spans="14:31" x14ac:dyDescent="0.3">
      <c r="N4430"/>
      <c r="O4430"/>
      <c r="AD4430"/>
      <c r="AE4430"/>
    </row>
    <row r="4431" spans="14:31" x14ac:dyDescent="0.3">
      <c r="N4431"/>
      <c r="O4431"/>
      <c r="AD4431"/>
      <c r="AE4431"/>
    </row>
    <row r="4432" spans="14:31" x14ac:dyDescent="0.3">
      <c r="N4432"/>
      <c r="O4432"/>
      <c r="AD4432"/>
      <c r="AE4432"/>
    </row>
    <row r="4433" spans="14:31" x14ac:dyDescent="0.3">
      <c r="N4433"/>
      <c r="O4433"/>
      <c r="AD4433"/>
      <c r="AE4433"/>
    </row>
    <row r="4434" spans="14:31" x14ac:dyDescent="0.3">
      <c r="N4434"/>
      <c r="O4434"/>
      <c r="AD4434"/>
      <c r="AE4434"/>
    </row>
    <row r="4435" spans="14:31" x14ac:dyDescent="0.3">
      <c r="N4435"/>
      <c r="O4435"/>
      <c r="AD4435"/>
      <c r="AE4435"/>
    </row>
    <row r="4436" spans="14:31" x14ac:dyDescent="0.3">
      <c r="N4436"/>
      <c r="O4436"/>
      <c r="AD4436"/>
      <c r="AE4436"/>
    </row>
    <row r="4437" spans="14:31" x14ac:dyDescent="0.3">
      <c r="N4437"/>
      <c r="O4437"/>
      <c r="AD4437"/>
      <c r="AE4437"/>
    </row>
    <row r="4438" spans="14:31" x14ac:dyDescent="0.3">
      <c r="N4438"/>
      <c r="O4438"/>
      <c r="AD4438"/>
      <c r="AE4438"/>
    </row>
    <row r="4439" spans="14:31" x14ac:dyDescent="0.3">
      <c r="N4439"/>
      <c r="O4439"/>
      <c r="AD4439"/>
      <c r="AE4439"/>
    </row>
    <row r="4440" spans="14:31" x14ac:dyDescent="0.3">
      <c r="N4440"/>
      <c r="O4440"/>
      <c r="AD4440"/>
      <c r="AE4440"/>
    </row>
    <row r="4441" spans="14:31" x14ac:dyDescent="0.3">
      <c r="N4441"/>
      <c r="O4441"/>
      <c r="AD4441"/>
      <c r="AE4441"/>
    </row>
    <row r="4442" spans="14:31" x14ac:dyDescent="0.3">
      <c r="N4442"/>
      <c r="O4442"/>
      <c r="AD4442"/>
      <c r="AE4442"/>
    </row>
    <row r="4443" spans="14:31" x14ac:dyDescent="0.3">
      <c r="N4443"/>
      <c r="O4443"/>
      <c r="AD4443"/>
      <c r="AE4443"/>
    </row>
    <row r="4444" spans="14:31" x14ac:dyDescent="0.3">
      <c r="N4444"/>
      <c r="O4444"/>
      <c r="AD4444"/>
      <c r="AE4444"/>
    </row>
    <row r="4445" spans="14:31" x14ac:dyDescent="0.3">
      <c r="N4445"/>
      <c r="O4445"/>
      <c r="AD4445"/>
      <c r="AE4445"/>
    </row>
    <row r="4446" spans="14:31" x14ac:dyDescent="0.3">
      <c r="N4446"/>
      <c r="O4446"/>
      <c r="AD4446"/>
      <c r="AE4446"/>
    </row>
    <row r="4447" spans="14:31" x14ac:dyDescent="0.3">
      <c r="N4447"/>
      <c r="O4447"/>
      <c r="AD4447"/>
      <c r="AE4447"/>
    </row>
    <row r="4448" spans="14:31" x14ac:dyDescent="0.3">
      <c r="N4448"/>
      <c r="O4448"/>
      <c r="AD4448"/>
      <c r="AE4448"/>
    </row>
    <row r="4449" spans="14:31" x14ac:dyDescent="0.3">
      <c r="N4449"/>
      <c r="O4449"/>
      <c r="AD4449"/>
      <c r="AE4449"/>
    </row>
    <row r="4450" spans="14:31" x14ac:dyDescent="0.3">
      <c r="N4450"/>
      <c r="O4450"/>
      <c r="AD4450"/>
      <c r="AE4450"/>
    </row>
    <row r="4451" spans="14:31" x14ac:dyDescent="0.3">
      <c r="N4451"/>
      <c r="O4451"/>
      <c r="AD4451"/>
      <c r="AE4451"/>
    </row>
    <row r="4452" spans="14:31" x14ac:dyDescent="0.3">
      <c r="N4452"/>
      <c r="O4452"/>
      <c r="AD4452"/>
      <c r="AE4452"/>
    </row>
    <row r="4453" spans="14:31" x14ac:dyDescent="0.3">
      <c r="N4453"/>
      <c r="O4453"/>
      <c r="AD4453"/>
      <c r="AE4453"/>
    </row>
    <row r="4454" spans="14:31" x14ac:dyDescent="0.3">
      <c r="N4454"/>
      <c r="O4454"/>
      <c r="AD4454"/>
      <c r="AE4454"/>
    </row>
    <row r="4455" spans="14:31" x14ac:dyDescent="0.3">
      <c r="N4455"/>
      <c r="O4455"/>
      <c r="AD4455"/>
      <c r="AE4455"/>
    </row>
    <row r="4456" spans="14:31" x14ac:dyDescent="0.3">
      <c r="N4456"/>
      <c r="O4456"/>
      <c r="AD4456"/>
      <c r="AE4456"/>
    </row>
    <row r="4457" spans="14:31" x14ac:dyDescent="0.3">
      <c r="N4457"/>
      <c r="O4457"/>
      <c r="AD4457"/>
      <c r="AE4457"/>
    </row>
    <row r="4458" spans="14:31" x14ac:dyDescent="0.3">
      <c r="N4458"/>
      <c r="O4458"/>
      <c r="AD4458"/>
      <c r="AE4458"/>
    </row>
    <row r="4459" spans="14:31" x14ac:dyDescent="0.3">
      <c r="N4459"/>
      <c r="O4459"/>
      <c r="AD4459"/>
      <c r="AE4459"/>
    </row>
    <row r="4460" spans="14:31" x14ac:dyDescent="0.3">
      <c r="N4460"/>
      <c r="O4460"/>
      <c r="AD4460"/>
      <c r="AE4460"/>
    </row>
    <row r="4461" spans="14:31" x14ac:dyDescent="0.3">
      <c r="N4461"/>
      <c r="O4461"/>
      <c r="AD4461"/>
      <c r="AE4461"/>
    </row>
    <row r="4462" spans="14:31" x14ac:dyDescent="0.3">
      <c r="N4462"/>
      <c r="O4462"/>
      <c r="AD4462"/>
      <c r="AE4462"/>
    </row>
    <row r="4463" spans="14:31" x14ac:dyDescent="0.3">
      <c r="N4463"/>
      <c r="O4463"/>
      <c r="AD4463"/>
      <c r="AE4463"/>
    </row>
    <row r="4464" spans="14:31" x14ac:dyDescent="0.3">
      <c r="N4464"/>
      <c r="O4464"/>
      <c r="AD4464"/>
      <c r="AE4464"/>
    </row>
    <row r="4465" spans="14:31" x14ac:dyDescent="0.3">
      <c r="N4465"/>
      <c r="O4465"/>
      <c r="AD4465"/>
      <c r="AE4465"/>
    </row>
    <row r="4466" spans="14:31" x14ac:dyDescent="0.3">
      <c r="N4466"/>
      <c r="O4466"/>
      <c r="AD4466"/>
      <c r="AE4466"/>
    </row>
    <row r="4467" spans="14:31" x14ac:dyDescent="0.3">
      <c r="N4467"/>
      <c r="O4467"/>
      <c r="AD4467"/>
      <c r="AE4467"/>
    </row>
    <row r="4468" spans="14:31" x14ac:dyDescent="0.3">
      <c r="N4468"/>
      <c r="O4468"/>
      <c r="AD4468"/>
      <c r="AE4468"/>
    </row>
    <row r="4469" spans="14:31" x14ac:dyDescent="0.3">
      <c r="N4469"/>
      <c r="O4469"/>
      <c r="AD4469"/>
      <c r="AE4469"/>
    </row>
    <row r="4470" spans="14:31" x14ac:dyDescent="0.3">
      <c r="N4470"/>
      <c r="O4470"/>
      <c r="AD4470"/>
      <c r="AE4470"/>
    </row>
    <row r="4471" spans="14:31" x14ac:dyDescent="0.3">
      <c r="N4471"/>
      <c r="O4471"/>
      <c r="AD4471"/>
      <c r="AE4471"/>
    </row>
    <row r="4472" spans="14:31" x14ac:dyDescent="0.3">
      <c r="N4472"/>
      <c r="O4472"/>
      <c r="AD4472"/>
      <c r="AE4472"/>
    </row>
    <row r="4473" spans="14:31" x14ac:dyDescent="0.3">
      <c r="N4473"/>
      <c r="O4473"/>
      <c r="AD4473"/>
      <c r="AE4473"/>
    </row>
    <row r="4474" spans="14:31" x14ac:dyDescent="0.3">
      <c r="N4474"/>
      <c r="O4474"/>
      <c r="AD4474"/>
      <c r="AE4474"/>
    </row>
    <row r="4475" spans="14:31" x14ac:dyDescent="0.3">
      <c r="N4475"/>
      <c r="O4475"/>
      <c r="AD4475"/>
      <c r="AE4475"/>
    </row>
    <row r="4476" spans="14:31" x14ac:dyDescent="0.3">
      <c r="N4476"/>
      <c r="O4476"/>
      <c r="AD4476"/>
      <c r="AE4476"/>
    </row>
    <row r="4477" spans="14:31" x14ac:dyDescent="0.3">
      <c r="N4477"/>
      <c r="O4477"/>
      <c r="AD4477"/>
      <c r="AE4477"/>
    </row>
    <row r="4478" spans="14:31" x14ac:dyDescent="0.3">
      <c r="N4478"/>
      <c r="O4478"/>
      <c r="AD4478"/>
      <c r="AE4478"/>
    </row>
    <row r="4479" spans="14:31" x14ac:dyDescent="0.3">
      <c r="N4479"/>
      <c r="O4479"/>
      <c r="AD4479"/>
      <c r="AE4479"/>
    </row>
    <row r="4480" spans="14:31" x14ac:dyDescent="0.3">
      <c r="N4480"/>
      <c r="O4480"/>
      <c r="AD4480"/>
      <c r="AE4480"/>
    </row>
    <row r="4481" spans="14:31" x14ac:dyDescent="0.3">
      <c r="N4481"/>
      <c r="O4481"/>
      <c r="AD4481"/>
      <c r="AE4481"/>
    </row>
    <row r="4482" spans="14:31" x14ac:dyDescent="0.3">
      <c r="N4482"/>
      <c r="O4482"/>
      <c r="AD4482"/>
      <c r="AE4482"/>
    </row>
    <row r="4483" spans="14:31" x14ac:dyDescent="0.3">
      <c r="N4483"/>
      <c r="O4483"/>
      <c r="AD4483"/>
      <c r="AE4483"/>
    </row>
    <row r="4484" spans="14:31" x14ac:dyDescent="0.3">
      <c r="N4484"/>
      <c r="O4484"/>
      <c r="AD4484"/>
      <c r="AE4484"/>
    </row>
    <row r="4485" spans="14:31" x14ac:dyDescent="0.3">
      <c r="N4485"/>
      <c r="O4485"/>
      <c r="AD4485"/>
      <c r="AE4485"/>
    </row>
    <row r="4486" spans="14:31" x14ac:dyDescent="0.3">
      <c r="N4486"/>
      <c r="O4486"/>
      <c r="AD4486"/>
      <c r="AE4486"/>
    </row>
    <row r="4487" spans="14:31" x14ac:dyDescent="0.3">
      <c r="N4487"/>
      <c r="O4487"/>
      <c r="AD4487"/>
      <c r="AE4487"/>
    </row>
    <row r="4488" spans="14:31" x14ac:dyDescent="0.3">
      <c r="N4488"/>
      <c r="O4488"/>
      <c r="AD4488"/>
      <c r="AE4488"/>
    </row>
    <row r="4489" spans="14:31" x14ac:dyDescent="0.3">
      <c r="N4489"/>
      <c r="O4489"/>
      <c r="AD4489"/>
      <c r="AE4489"/>
    </row>
    <row r="4490" spans="14:31" x14ac:dyDescent="0.3">
      <c r="N4490"/>
      <c r="O4490"/>
      <c r="AD4490"/>
      <c r="AE4490"/>
    </row>
    <row r="4491" spans="14:31" x14ac:dyDescent="0.3">
      <c r="N4491"/>
      <c r="O4491"/>
      <c r="AD4491"/>
      <c r="AE4491"/>
    </row>
    <row r="4492" spans="14:31" x14ac:dyDescent="0.3">
      <c r="N4492"/>
      <c r="O4492"/>
      <c r="AD4492"/>
      <c r="AE4492"/>
    </row>
    <row r="4493" spans="14:31" x14ac:dyDescent="0.3">
      <c r="N4493"/>
      <c r="O4493"/>
      <c r="AD4493"/>
      <c r="AE4493"/>
    </row>
    <row r="4494" spans="14:31" x14ac:dyDescent="0.3">
      <c r="N4494"/>
      <c r="O4494"/>
      <c r="AD4494"/>
      <c r="AE4494"/>
    </row>
    <row r="4495" spans="14:31" x14ac:dyDescent="0.3">
      <c r="N4495"/>
      <c r="O4495"/>
      <c r="AD4495"/>
      <c r="AE4495"/>
    </row>
    <row r="4496" spans="14:31" x14ac:dyDescent="0.3">
      <c r="N4496"/>
      <c r="O4496"/>
      <c r="AD4496"/>
      <c r="AE4496"/>
    </row>
    <row r="4497" spans="14:31" x14ac:dyDescent="0.3">
      <c r="N4497"/>
      <c r="O4497"/>
      <c r="AD4497"/>
      <c r="AE4497"/>
    </row>
    <row r="4498" spans="14:31" x14ac:dyDescent="0.3">
      <c r="N4498"/>
      <c r="O4498"/>
      <c r="AD4498"/>
      <c r="AE4498"/>
    </row>
    <row r="4499" spans="14:31" x14ac:dyDescent="0.3">
      <c r="N4499"/>
      <c r="O4499"/>
      <c r="AD4499"/>
      <c r="AE4499"/>
    </row>
    <row r="4500" spans="14:31" x14ac:dyDescent="0.3">
      <c r="N4500"/>
      <c r="O4500"/>
      <c r="AD4500"/>
      <c r="AE4500"/>
    </row>
    <row r="4501" spans="14:31" x14ac:dyDescent="0.3">
      <c r="N4501"/>
      <c r="O4501"/>
      <c r="AD4501"/>
      <c r="AE4501"/>
    </row>
    <row r="4502" spans="14:31" x14ac:dyDescent="0.3">
      <c r="N4502"/>
      <c r="O4502"/>
      <c r="AD4502"/>
      <c r="AE4502"/>
    </row>
    <row r="4503" spans="14:31" x14ac:dyDescent="0.3">
      <c r="N4503"/>
      <c r="O4503"/>
      <c r="AD4503"/>
      <c r="AE4503"/>
    </row>
    <row r="4504" spans="14:31" x14ac:dyDescent="0.3">
      <c r="N4504"/>
      <c r="O4504"/>
      <c r="AD4504"/>
      <c r="AE4504"/>
    </row>
    <row r="4505" spans="14:31" x14ac:dyDescent="0.3">
      <c r="N4505"/>
      <c r="O4505"/>
      <c r="AD4505"/>
      <c r="AE4505"/>
    </row>
    <row r="4506" spans="14:31" x14ac:dyDescent="0.3">
      <c r="N4506"/>
      <c r="O4506"/>
      <c r="AD4506"/>
      <c r="AE4506"/>
    </row>
    <row r="4507" spans="14:31" x14ac:dyDescent="0.3">
      <c r="N4507"/>
      <c r="O4507"/>
      <c r="AD4507"/>
      <c r="AE4507"/>
    </row>
    <row r="4508" spans="14:31" x14ac:dyDescent="0.3">
      <c r="N4508"/>
      <c r="O4508"/>
      <c r="AD4508"/>
      <c r="AE4508"/>
    </row>
    <row r="4509" spans="14:31" x14ac:dyDescent="0.3">
      <c r="N4509"/>
      <c r="O4509"/>
      <c r="AD4509"/>
      <c r="AE4509"/>
    </row>
    <row r="4510" spans="14:31" x14ac:dyDescent="0.3">
      <c r="N4510"/>
      <c r="O4510"/>
      <c r="AD4510"/>
      <c r="AE4510"/>
    </row>
    <row r="4511" spans="14:31" x14ac:dyDescent="0.3">
      <c r="N4511"/>
      <c r="O4511"/>
      <c r="AD4511"/>
      <c r="AE4511"/>
    </row>
    <row r="4512" spans="14:31" x14ac:dyDescent="0.3">
      <c r="N4512"/>
      <c r="O4512"/>
      <c r="AD4512"/>
      <c r="AE4512"/>
    </row>
    <row r="4513" spans="14:31" x14ac:dyDescent="0.3">
      <c r="N4513"/>
      <c r="O4513"/>
      <c r="AD4513"/>
      <c r="AE4513"/>
    </row>
    <row r="4514" spans="14:31" x14ac:dyDescent="0.3">
      <c r="N4514"/>
      <c r="O4514"/>
      <c r="AD4514"/>
      <c r="AE4514"/>
    </row>
    <row r="4515" spans="14:31" x14ac:dyDescent="0.3">
      <c r="N4515"/>
      <c r="O4515"/>
      <c r="AD4515"/>
      <c r="AE4515"/>
    </row>
    <row r="4516" spans="14:31" x14ac:dyDescent="0.3">
      <c r="N4516"/>
      <c r="O4516"/>
      <c r="AD4516"/>
      <c r="AE4516"/>
    </row>
    <row r="4517" spans="14:31" x14ac:dyDescent="0.3">
      <c r="N4517"/>
      <c r="O4517"/>
      <c r="AD4517"/>
      <c r="AE4517"/>
    </row>
    <row r="4518" spans="14:31" x14ac:dyDescent="0.3">
      <c r="N4518"/>
      <c r="O4518"/>
      <c r="AD4518"/>
      <c r="AE4518"/>
    </row>
    <row r="4519" spans="14:31" x14ac:dyDescent="0.3">
      <c r="N4519"/>
      <c r="O4519"/>
      <c r="AD4519"/>
      <c r="AE4519"/>
    </row>
    <row r="4520" spans="14:31" x14ac:dyDescent="0.3">
      <c r="N4520"/>
      <c r="O4520"/>
      <c r="AD4520"/>
      <c r="AE4520"/>
    </row>
    <row r="4521" spans="14:31" x14ac:dyDescent="0.3">
      <c r="N4521"/>
      <c r="O4521"/>
      <c r="AD4521"/>
      <c r="AE4521"/>
    </row>
    <row r="4522" spans="14:31" x14ac:dyDescent="0.3">
      <c r="N4522"/>
      <c r="O4522"/>
      <c r="AD4522"/>
      <c r="AE4522"/>
    </row>
    <row r="4523" spans="14:31" x14ac:dyDescent="0.3">
      <c r="N4523"/>
      <c r="O4523"/>
      <c r="AD4523"/>
      <c r="AE4523"/>
    </row>
    <row r="4524" spans="14:31" x14ac:dyDescent="0.3">
      <c r="N4524"/>
      <c r="O4524"/>
      <c r="AD4524"/>
      <c r="AE4524"/>
    </row>
    <row r="4525" spans="14:31" x14ac:dyDescent="0.3">
      <c r="N4525"/>
      <c r="O4525"/>
      <c r="AD4525"/>
      <c r="AE4525"/>
    </row>
    <row r="4526" spans="14:31" x14ac:dyDescent="0.3">
      <c r="N4526"/>
      <c r="O4526"/>
      <c r="AD4526"/>
      <c r="AE4526"/>
    </row>
    <row r="4527" spans="14:31" x14ac:dyDescent="0.3">
      <c r="N4527"/>
      <c r="O4527"/>
      <c r="AD4527"/>
      <c r="AE4527"/>
    </row>
    <row r="4528" spans="14:31" x14ac:dyDescent="0.3">
      <c r="N4528"/>
      <c r="O4528"/>
      <c r="AD4528"/>
      <c r="AE4528"/>
    </row>
    <row r="4529" spans="14:31" x14ac:dyDescent="0.3">
      <c r="N4529"/>
      <c r="O4529"/>
      <c r="AD4529"/>
      <c r="AE4529"/>
    </row>
    <row r="4530" spans="14:31" x14ac:dyDescent="0.3">
      <c r="N4530"/>
      <c r="O4530"/>
      <c r="AD4530"/>
      <c r="AE4530"/>
    </row>
    <row r="4531" spans="14:31" x14ac:dyDescent="0.3">
      <c r="N4531"/>
      <c r="O4531"/>
      <c r="AD4531"/>
      <c r="AE4531"/>
    </row>
    <row r="4532" spans="14:31" x14ac:dyDescent="0.3">
      <c r="N4532"/>
      <c r="O4532"/>
      <c r="AD4532"/>
      <c r="AE4532"/>
    </row>
    <row r="4533" spans="14:31" x14ac:dyDescent="0.3">
      <c r="N4533"/>
      <c r="O4533"/>
      <c r="AD4533"/>
      <c r="AE4533"/>
    </row>
    <row r="4534" spans="14:31" x14ac:dyDescent="0.3">
      <c r="N4534"/>
      <c r="O4534"/>
      <c r="AD4534"/>
      <c r="AE4534"/>
    </row>
    <row r="4535" spans="14:31" x14ac:dyDescent="0.3">
      <c r="N4535"/>
      <c r="O4535"/>
      <c r="AD4535"/>
      <c r="AE4535"/>
    </row>
    <row r="4536" spans="14:31" x14ac:dyDescent="0.3">
      <c r="N4536"/>
      <c r="O4536"/>
      <c r="AD4536"/>
      <c r="AE4536"/>
    </row>
    <row r="4537" spans="14:31" x14ac:dyDescent="0.3">
      <c r="N4537"/>
      <c r="O4537"/>
      <c r="AD4537"/>
      <c r="AE4537"/>
    </row>
    <row r="4538" spans="14:31" x14ac:dyDescent="0.3">
      <c r="N4538"/>
      <c r="O4538"/>
      <c r="AD4538"/>
      <c r="AE4538"/>
    </row>
    <row r="4539" spans="14:31" x14ac:dyDescent="0.3">
      <c r="N4539"/>
      <c r="O4539"/>
      <c r="AD4539"/>
      <c r="AE4539"/>
    </row>
    <row r="4540" spans="14:31" x14ac:dyDescent="0.3">
      <c r="N4540"/>
      <c r="O4540"/>
      <c r="AD4540"/>
      <c r="AE4540"/>
    </row>
    <row r="4541" spans="14:31" x14ac:dyDescent="0.3">
      <c r="N4541"/>
      <c r="O4541"/>
      <c r="AD4541"/>
      <c r="AE4541"/>
    </row>
    <row r="4542" spans="14:31" x14ac:dyDescent="0.3">
      <c r="N4542"/>
      <c r="O4542"/>
      <c r="AD4542"/>
      <c r="AE4542"/>
    </row>
    <row r="4543" spans="14:31" x14ac:dyDescent="0.3">
      <c r="N4543"/>
      <c r="O4543"/>
      <c r="AD4543"/>
      <c r="AE4543"/>
    </row>
    <row r="4544" spans="14:31" x14ac:dyDescent="0.3">
      <c r="N4544"/>
      <c r="O4544"/>
      <c r="AD4544"/>
      <c r="AE4544"/>
    </row>
    <row r="4545" spans="14:31" x14ac:dyDescent="0.3">
      <c r="N4545"/>
      <c r="O4545"/>
      <c r="AD4545"/>
      <c r="AE4545"/>
    </row>
    <row r="4546" spans="14:31" x14ac:dyDescent="0.3">
      <c r="N4546"/>
      <c r="O4546"/>
      <c r="AD4546"/>
      <c r="AE4546"/>
    </row>
    <row r="4547" spans="14:31" x14ac:dyDescent="0.3">
      <c r="N4547"/>
      <c r="O4547"/>
      <c r="AD4547"/>
      <c r="AE4547"/>
    </row>
    <row r="4548" spans="14:31" x14ac:dyDescent="0.3">
      <c r="N4548"/>
      <c r="O4548"/>
      <c r="AD4548"/>
      <c r="AE4548"/>
    </row>
    <row r="4549" spans="14:31" x14ac:dyDescent="0.3">
      <c r="N4549"/>
      <c r="O4549"/>
      <c r="AD4549"/>
      <c r="AE4549"/>
    </row>
    <row r="4550" spans="14:31" x14ac:dyDescent="0.3">
      <c r="N4550"/>
      <c r="O4550"/>
      <c r="AD4550"/>
      <c r="AE4550"/>
    </row>
    <row r="4551" spans="14:31" x14ac:dyDescent="0.3">
      <c r="N4551"/>
      <c r="O4551"/>
      <c r="AD4551"/>
      <c r="AE4551"/>
    </row>
    <row r="4552" spans="14:31" x14ac:dyDescent="0.3">
      <c r="N4552"/>
      <c r="O4552"/>
      <c r="AD4552"/>
      <c r="AE4552"/>
    </row>
    <row r="4553" spans="14:31" x14ac:dyDescent="0.3">
      <c r="N4553"/>
      <c r="O4553"/>
      <c r="AD4553"/>
      <c r="AE4553"/>
    </row>
    <row r="4554" spans="14:31" x14ac:dyDescent="0.3">
      <c r="N4554"/>
      <c r="O4554"/>
      <c r="AD4554"/>
      <c r="AE4554"/>
    </row>
    <row r="4555" spans="14:31" x14ac:dyDescent="0.3">
      <c r="N4555"/>
      <c r="O4555"/>
      <c r="AD4555"/>
      <c r="AE4555"/>
    </row>
    <row r="4556" spans="14:31" x14ac:dyDescent="0.3">
      <c r="N4556"/>
      <c r="O4556"/>
      <c r="AD4556"/>
      <c r="AE4556"/>
    </row>
    <row r="4557" spans="14:31" x14ac:dyDescent="0.3">
      <c r="N4557"/>
      <c r="O4557"/>
      <c r="AD4557"/>
      <c r="AE4557"/>
    </row>
    <row r="4558" spans="14:31" x14ac:dyDescent="0.3">
      <c r="N4558"/>
      <c r="O4558"/>
      <c r="AD4558"/>
      <c r="AE4558"/>
    </row>
    <row r="4559" spans="14:31" x14ac:dyDescent="0.3">
      <c r="N4559"/>
      <c r="O4559"/>
      <c r="AD4559"/>
      <c r="AE4559"/>
    </row>
    <row r="4560" spans="14:31" x14ac:dyDescent="0.3">
      <c r="N4560"/>
      <c r="O4560"/>
      <c r="AD4560"/>
      <c r="AE4560"/>
    </row>
    <row r="4561" spans="14:31" x14ac:dyDescent="0.3">
      <c r="N4561"/>
      <c r="O4561"/>
      <c r="AD4561"/>
      <c r="AE4561"/>
    </row>
    <row r="4562" spans="14:31" x14ac:dyDescent="0.3">
      <c r="N4562"/>
      <c r="O4562"/>
      <c r="AD4562"/>
      <c r="AE4562"/>
    </row>
    <row r="4563" spans="14:31" x14ac:dyDescent="0.3">
      <c r="N4563"/>
      <c r="O4563"/>
      <c r="AD4563"/>
      <c r="AE4563"/>
    </row>
    <row r="4564" spans="14:31" x14ac:dyDescent="0.3">
      <c r="N4564"/>
      <c r="O4564"/>
      <c r="AD4564"/>
      <c r="AE4564"/>
    </row>
    <row r="4565" spans="14:31" x14ac:dyDescent="0.3">
      <c r="N4565"/>
      <c r="O4565"/>
      <c r="AD4565"/>
      <c r="AE4565"/>
    </row>
    <row r="4566" spans="14:31" x14ac:dyDescent="0.3">
      <c r="N4566"/>
      <c r="O4566"/>
      <c r="AD4566"/>
      <c r="AE4566"/>
    </row>
    <row r="4567" spans="14:31" x14ac:dyDescent="0.3">
      <c r="N4567"/>
      <c r="O4567"/>
      <c r="AD4567"/>
      <c r="AE4567"/>
    </row>
    <row r="4568" spans="14:31" x14ac:dyDescent="0.3">
      <c r="N4568"/>
      <c r="O4568"/>
      <c r="AD4568"/>
      <c r="AE4568"/>
    </row>
    <row r="4569" spans="14:31" x14ac:dyDescent="0.3">
      <c r="N4569"/>
      <c r="O4569"/>
      <c r="AD4569"/>
      <c r="AE4569"/>
    </row>
    <row r="4570" spans="14:31" x14ac:dyDescent="0.3">
      <c r="N4570"/>
      <c r="O4570"/>
      <c r="AD4570"/>
      <c r="AE4570"/>
    </row>
    <row r="4571" spans="14:31" x14ac:dyDescent="0.3">
      <c r="N4571"/>
      <c r="O4571"/>
      <c r="AD4571"/>
      <c r="AE4571"/>
    </row>
    <row r="4572" spans="14:31" x14ac:dyDescent="0.3">
      <c r="N4572"/>
      <c r="O4572"/>
      <c r="AD4572"/>
      <c r="AE4572"/>
    </row>
    <row r="4573" spans="14:31" x14ac:dyDescent="0.3">
      <c r="N4573"/>
      <c r="O4573"/>
      <c r="AD4573"/>
      <c r="AE4573"/>
    </row>
    <row r="4574" spans="14:31" x14ac:dyDescent="0.3">
      <c r="N4574"/>
      <c r="O4574"/>
      <c r="AD4574"/>
      <c r="AE4574"/>
    </row>
    <row r="4575" spans="14:31" x14ac:dyDescent="0.3">
      <c r="N4575"/>
      <c r="O4575"/>
      <c r="AD4575"/>
      <c r="AE4575"/>
    </row>
    <row r="4576" spans="14:31" x14ac:dyDescent="0.3">
      <c r="N4576"/>
      <c r="O4576"/>
      <c r="AD4576"/>
      <c r="AE4576"/>
    </row>
    <row r="4577" spans="14:31" x14ac:dyDescent="0.3">
      <c r="N4577"/>
      <c r="O4577"/>
      <c r="AD4577"/>
      <c r="AE4577"/>
    </row>
    <row r="4578" spans="14:31" x14ac:dyDescent="0.3">
      <c r="N4578"/>
      <c r="O4578"/>
      <c r="AD4578"/>
      <c r="AE4578"/>
    </row>
    <row r="4579" spans="14:31" x14ac:dyDescent="0.3">
      <c r="N4579"/>
      <c r="O4579"/>
      <c r="AD4579"/>
      <c r="AE4579"/>
    </row>
    <row r="4580" spans="14:31" x14ac:dyDescent="0.3">
      <c r="N4580"/>
      <c r="O4580"/>
      <c r="AD4580"/>
      <c r="AE4580"/>
    </row>
    <row r="4581" spans="14:31" x14ac:dyDescent="0.3">
      <c r="N4581"/>
      <c r="O4581"/>
      <c r="AD4581"/>
      <c r="AE4581"/>
    </row>
    <row r="4582" spans="14:31" x14ac:dyDescent="0.3">
      <c r="N4582"/>
      <c r="O4582"/>
      <c r="AD4582"/>
      <c r="AE4582"/>
    </row>
    <row r="4583" spans="14:31" x14ac:dyDescent="0.3">
      <c r="N4583"/>
      <c r="O4583"/>
      <c r="AD4583"/>
      <c r="AE4583"/>
    </row>
    <row r="4584" spans="14:31" x14ac:dyDescent="0.3">
      <c r="N4584"/>
      <c r="O4584"/>
      <c r="AD4584"/>
      <c r="AE4584"/>
    </row>
    <row r="4585" spans="14:31" x14ac:dyDescent="0.3">
      <c r="N4585"/>
      <c r="O4585"/>
      <c r="AD4585"/>
      <c r="AE4585"/>
    </row>
    <row r="4586" spans="14:31" x14ac:dyDescent="0.3">
      <c r="N4586"/>
      <c r="O4586"/>
      <c r="AD4586"/>
      <c r="AE4586"/>
    </row>
    <row r="4587" spans="14:31" x14ac:dyDescent="0.3">
      <c r="N4587"/>
      <c r="O4587"/>
      <c r="AD4587"/>
      <c r="AE4587"/>
    </row>
    <row r="4588" spans="14:31" x14ac:dyDescent="0.3">
      <c r="N4588"/>
      <c r="O4588"/>
      <c r="AD4588"/>
      <c r="AE4588"/>
    </row>
    <row r="4589" spans="14:31" x14ac:dyDescent="0.3">
      <c r="N4589"/>
      <c r="O4589"/>
      <c r="AD4589"/>
      <c r="AE4589"/>
    </row>
    <row r="4590" spans="14:31" x14ac:dyDescent="0.3">
      <c r="N4590"/>
      <c r="O4590"/>
      <c r="AD4590"/>
      <c r="AE4590"/>
    </row>
    <row r="4591" spans="14:31" x14ac:dyDescent="0.3">
      <c r="N4591"/>
      <c r="O4591"/>
      <c r="AD4591"/>
      <c r="AE4591"/>
    </row>
    <row r="4592" spans="14:31" x14ac:dyDescent="0.3">
      <c r="N4592"/>
      <c r="O4592"/>
      <c r="AD4592"/>
      <c r="AE4592"/>
    </row>
    <row r="4593" spans="14:31" x14ac:dyDescent="0.3">
      <c r="N4593"/>
      <c r="O4593"/>
      <c r="AD4593"/>
      <c r="AE4593"/>
    </row>
    <row r="4594" spans="14:31" x14ac:dyDescent="0.3">
      <c r="N4594"/>
      <c r="O4594"/>
      <c r="AD4594"/>
      <c r="AE4594"/>
    </row>
    <row r="4595" spans="14:31" x14ac:dyDescent="0.3">
      <c r="N4595"/>
      <c r="O4595"/>
      <c r="AD4595"/>
      <c r="AE4595"/>
    </row>
    <row r="4596" spans="14:31" x14ac:dyDescent="0.3">
      <c r="N4596"/>
      <c r="O4596"/>
      <c r="AD4596"/>
      <c r="AE4596"/>
    </row>
    <row r="4597" spans="14:31" x14ac:dyDescent="0.3">
      <c r="N4597"/>
      <c r="O4597"/>
      <c r="AD4597"/>
      <c r="AE4597"/>
    </row>
    <row r="4598" spans="14:31" x14ac:dyDescent="0.3">
      <c r="N4598"/>
      <c r="O4598"/>
      <c r="AD4598"/>
      <c r="AE4598"/>
    </row>
    <row r="4599" spans="14:31" x14ac:dyDescent="0.3">
      <c r="N4599"/>
      <c r="O4599"/>
      <c r="AD4599"/>
      <c r="AE4599"/>
    </row>
    <row r="4600" spans="14:31" x14ac:dyDescent="0.3">
      <c r="N4600"/>
      <c r="O4600"/>
      <c r="AD4600"/>
      <c r="AE4600"/>
    </row>
    <row r="4601" spans="14:31" x14ac:dyDescent="0.3">
      <c r="N4601"/>
      <c r="O4601"/>
      <c r="AD4601"/>
      <c r="AE4601"/>
    </row>
    <row r="4602" spans="14:31" x14ac:dyDescent="0.3">
      <c r="N4602"/>
      <c r="O4602"/>
      <c r="AD4602"/>
      <c r="AE4602"/>
    </row>
    <row r="4603" spans="14:31" x14ac:dyDescent="0.3">
      <c r="N4603"/>
      <c r="O4603"/>
      <c r="AD4603"/>
      <c r="AE4603"/>
    </row>
    <row r="4604" spans="14:31" x14ac:dyDescent="0.3">
      <c r="N4604"/>
      <c r="O4604"/>
      <c r="AD4604"/>
      <c r="AE4604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4609"/>
  <sheetViews>
    <sheetView topLeftCell="A19" zoomScaleNormal="100" workbookViewId="0">
      <selection activeCell="A17" sqref="A17:XFD22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5" width="8.88671875" customWidth="1"/>
    <col min="30" max="31" width="11" style="6" customWidth="1"/>
    <col min="36" max="37" width="11" customWidth="1"/>
  </cols>
  <sheetData>
    <row r="1" spans="1:4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112" t="s">
        <v>92</v>
      </c>
      <c r="R1" s="93" t="s">
        <v>82</v>
      </c>
      <c r="S1" s="2" t="s">
        <v>1</v>
      </c>
      <c r="T1" s="2" t="s">
        <v>2</v>
      </c>
      <c r="U1" s="112" t="s">
        <v>93</v>
      </c>
      <c r="V1" s="40" t="s">
        <v>88</v>
      </c>
      <c r="W1" s="40" t="s">
        <v>89</v>
      </c>
      <c r="X1" s="40" t="s">
        <v>86</v>
      </c>
      <c r="Y1" s="40" t="s">
        <v>87</v>
      </c>
      <c r="Z1" s="108" t="s">
        <v>90</v>
      </c>
      <c r="AA1" s="108" t="s">
        <v>91</v>
      </c>
      <c r="AB1" s="40" t="s">
        <v>64</v>
      </c>
      <c r="AC1" s="40" t="s">
        <v>88</v>
      </c>
      <c r="AD1" s="40" t="s">
        <v>85</v>
      </c>
      <c r="AE1" s="40" t="s">
        <v>76</v>
      </c>
      <c r="AJ1" s="2"/>
      <c r="AK1" s="2" t="s">
        <v>1</v>
      </c>
      <c r="AL1" s="2" t="s">
        <v>2</v>
      </c>
      <c r="AM1" s="2" t="s">
        <v>4</v>
      </c>
      <c r="AN1" s="2" t="s">
        <v>5</v>
      </c>
      <c r="AO1" s="2" t="s">
        <v>7</v>
      </c>
      <c r="AP1" s="2" t="s">
        <v>8</v>
      </c>
    </row>
    <row r="2" spans="1:4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-L2/($AP$3)</f>
        <v>0.69053708439897699</v>
      </c>
      <c r="I2" s="32">
        <f t="shared" ref="I2:I8" si="2">D2/($AP$3)</f>
        <v>0.52685421994884907</v>
      </c>
      <c r="J2" s="32">
        <f t="shared" ref="J2:J16" si="3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4">J2/($AP$3)</f>
        <v>0.53580562659846553</v>
      </c>
      <c r="O2" s="32">
        <f t="shared" si="4"/>
        <v>0.38107416879795397</v>
      </c>
      <c r="P2">
        <f t="shared" ref="P2:P43" si="5">ABS(AE2)</f>
        <v>0.69053708439897699</v>
      </c>
      <c r="Q2">
        <f t="shared" ref="Q2:Q16" si="6">X2</f>
        <v>0.25319693094629153</v>
      </c>
      <c r="R2">
        <f t="shared" ref="R2:R8" si="7">($AP$3)</f>
        <v>3.91</v>
      </c>
      <c r="S2">
        <v>0</v>
      </c>
      <c r="T2">
        <v>0</v>
      </c>
      <c r="U2">
        <f t="shared" ref="U2:U16" si="8">Y2</f>
        <v>5.6265984654731455E-2</v>
      </c>
      <c r="V2">
        <v>-0.22</v>
      </c>
      <c r="W2">
        <v>0</v>
      </c>
      <c r="X2">
        <f t="shared" ref="X2:X43" si="9">-(AD2)</f>
        <v>0.25319693094629153</v>
      </c>
      <c r="Y2">
        <f t="shared" ref="Y2:Y43" si="10">-V2/R2</f>
        <v>5.6265984654731455E-2</v>
      </c>
      <c r="AD2" s="32">
        <f t="shared" ref="AD2:AD8" si="11">M2/($AP$3)</f>
        <v>-0.25319693094629153</v>
      </c>
      <c r="AE2" s="32">
        <f t="shared" ref="AE2:AE8" si="12">L2/($AP$3)</f>
        <v>-0.69053708439897699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</row>
    <row r="3" spans="1:4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1.0997442455242965</v>
      </c>
      <c r="I3" s="32">
        <f t="shared" si="2"/>
        <v>0.67519181585677746</v>
      </c>
      <c r="J3" s="32">
        <f t="shared" si="3"/>
        <v>2.7850000000000001</v>
      </c>
      <c r="K3" s="49">
        <v>1.27</v>
      </c>
      <c r="L3" s="32">
        <v>-4.3</v>
      </c>
      <c r="M3" s="32">
        <v>-2.35</v>
      </c>
      <c r="N3" s="32">
        <f t="shared" si="4"/>
        <v>0.71227621483375958</v>
      </c>
      <c r="O3" s="32">
        <f t="shared" si="4"/>
        <v>0.32480818414322249</v>
      </c>
      <c r="P3">
        <f t="shared" si="5"/>
        <v>1.0997442455242965</v>
      </c>
      <c r="Q3">
        <f t="shared" si="6"/>
        <v>0.60102301790281332</v>
      </c>
      <c r="R3">
        <f t="shared" si="7"/>
        <v>3.91</v>
      </c>
      <c r="S3">
        <v>0</v>
      </c>
      <c r="T3">
        <v>0</v>
      </c>
      <c r="U3">
        <f t="shared" si="8"/>
        <v>0.17135549872122763</v>
      </c>
      <c r="V3">
        <v>-0.67</v>
      </c>
      <c r="W3">
        <v>0</v>
      </c>
      <c r="X3">
        <f t="shared" si="9"/>
        <v>0.60102301790281332</v>
      </c>
      <c r="Y3">
        <f t="shared" si="10"/>
        <v>0.17135549872122763</v>
      </c>
      <c r="AD3" s="32">
        <f t="shared" si="11"/>
        <v>-0.60102301790281332</v>
      </c>
      <c r="AE3" s="32">
        <f t="shared" si="12"/>
        <v>-1.0997442455242965</v>
      </c>
      <c r="AJ3" t="s">
        <v>3</v>
      </c>
      <c r="AK3">
        <v>0</v>
      </c>
      <c r="AL3">
        <v>0</v>
      </c>
      <c r="AM3">
        <v>3.31</v>
      </c>
      <c r="AN3">
        <v>0.42</v>
      </c>
      <c r="AO3">
        <v>43</v>
      </c>
      <c r="AP3">
        <v>3.91</v>
      </c>
    </row>
    <row r="4" spans="1:4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1.4066496163682864</v>
      </c>
      <c r="I4" s="32">
        <f t="shared" si="2"/>
        <v>0.7698209718670076</v>
      </c>
      <c r="J4" s="32">
        <f t="shared" si="3"/>
        <v>3.335</v>
      </c>
      <c r="K4" s="49">
        <v>1.17</v>
      </c>
      <c r="L4" s="32">
        <v>-5.5</v>
      </c>
      <c r="M4" s="32">
        <v>-3.32</v>
      </c>
      <c r="N4" s="32">
        <f t="shared" si="4"/>
        <v>0.8529411764705882</v>
      </c>
      <c r="O4" s="32">
        <f t="shared" si="4"/>
        <v>0.29923273657289001</v>
      </c>
      <c r="P4">
        <f t="shared" si="5"/>
        <v>1.4066496163682864</v>
      </c>
      <c r="Q4">
        <f t="shared" si="6"/>
        <v>0.84910485933503832</v>
      </c>
      <c r="R4">
        <f t="shared" si="7"/>
        <v>3.91</v>
      </c>
      <c r="S4">
        <v>0</v>
      </c>
      <c r="T4">
        <v>0</v>
      </c>
      <c r="U4">
        <f t="shared" si="8"/>
        <v>0.26342710997442453</v>
      </c>
      <c r="V4">
        <v>-1.03</v>
      </c>
      <c r="W4">
        <v>0</v>
      </c>
      <c r="X4">
        <f t="shared" si="9"/>
        <v>0.84910485933503832</v>
      </c>
      <c r="Y4">
        <f t="shared" si="10"/>
        <v>0.26342710997442453</v>
      </c>
      <c r="AD4" s="32">
        <f t="shared" si="11"/>
        <v>-0.84910485933503832</v>
      </c>
      <c r="AE4" s="32">
        <f t="shared" si="12"/>
        <v>-1.4066496163682864</v>
      </c>
      <c r="AJ4" t="s">
        <v>57</v>
      </c>
      <c r="AK4">
        <v>0</v>
      </c>
      <c r="AL4">
        <v>0</v>
      </c>
      <c r="AM4">
        <v>3.31</v>
      </c>
      <c r="AN4">
        <v>0.42</v>
      </c>
      <c r="AO4">
        <v>43</v>
      </c>
      <c r="AP4">
        <v>3.91</v>
      </c>
    </row>
    <row r="5" spans="1:4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1.7391304347826086</v>
      </c>
      <c r="I5" s="32">
        <f t="shared" si="2"/>
        <v>0.93350383631713552</v>
      </c>
      <c r="J5" s="32">
        <f t="shared" si="3"/>
        <v>3.9449999999999998</v>
      </c>
      <c r="K5" s="49">
        <v>1.0900000000000001</v>
      </c>
      <c r="L5" s="32">
        <v>-6.8</v>
      </c>
      <c r="M5" s="32">
        <v>-4.29</v>
      </c>
      <c r="N5" s="32">
        <f t="shared" si="4"/>
        <v>1.0089514066496164</v>
      </c>
      <c r="O5" s="32">
        <f t="shared" si="4"/>
        <v>0.27877237851662406</v>
      </c>
      <c r="P5">
        <f t="shared" si="5"/>
        <v>1.7391304347826086</v>
      </c>
      <c r="Q5">
        <f t="shared" si="6"/>
        <v>1.0971867007672633</v>
      </c>
      <c r="R5">
        <f t="shared" si="7"/>
        <v>3.91</v>
      </c>
      <c r="S5">
        <v>0</v>
      </c>
      <c r="T5">
        <v>0</v>
      </c>
      <c r="U5">
        <f t="shared" si="8"/>
        <v>0.3631713554987212</v>
      </c>
      <c r="V5">
        <v>-1.42</v>
      </c>
      <c r="W5">
        <v>0</v>
      </c>
      <c r="X5">
        <f t="shared" si="9"/>
        <v>1.0971867007672633</v>
      </c>
      <c r="Y5">
        <f t="shared" si="10"/>
        <v>0.3631713554987212</v>
      </c>
      <c r="AD5" s="32">
        <f t="shared" si="11"/>
        <v>-1.0971867007672633</v>
      </c>
      <c r="AE5" s="32">
        <f t="shared" si="12"/>
        <v>-1.7391304347826086</v>
      </c>
      <c r="AJ5" t="s">
        <v>10</v>
      </c>
      <c r="AK5">
        <v>0.5</v>
      </c>
      <c r="AL5">
        <v>79</v>
      </c>
      <c r="AM5">
        <v>3.31</v>
      </c>
      <c r="AN5">
        <v>0</v>
      </c>
      <c r="AO5">
        <v>53.2</v>
      </c>
      <c r="AP5">
        <v>3.66</v>
      </c>
    </row>
    <row r="6" spans="1:4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2.0204603580562659</v>
      </c>
      <c r="I6" s="32">
        <f t="shared" si="2"/>
        <v>1.0664961636828645</v>
      </c>
      <c r="J6" s="32">
        <f t="shared" si="3"/>
        <v>4.4700000000000006</v>
      </c>
      <c r="K6" s="49">
        <v>1.04</v>
      </c>
      <c r="L6" s="32">
        <v>-7.9</v>
      </c>
      <c r="M6" s="32">
        <v>-5.09</v>
      </c>
      <c r="N6" s="32">
        <f t="shared" si="4"/>
        <v>1.1432225063938619</v>
      </c>
      <c r="O6" s="32">
        <f t="shared" si="4"/>
        <v>0.26598465473145783</v>
      </c>
      <c r="P6">
        <f t="shared" si="5"/>
        <v>2.0204603580562659</v>
      </c>
      <c r="Q6">
        <f t="shared" si="6"/>
        <v>1.3017902813299231</v>
      </c>
      <c r="R6">
        <f t="shared" si="7"/>
        <v>3.91</v>
      </c>
      <c r="S6">
        <v>0</v>
      </c>
      <c r="T6">
        <v>0</v>
      </c>
      <c r="U6">
        <f t="shared" si="8"/>
        <v>0.44501278772378516</v>
      </c>
      <c r="V6">
        <v>-1.74</v>
      </c>
      <c r="W6">
        <v>0</v>
      </c>
      <c r="X6">
        <f t="shared" si="9"/>
        <v>1.3017902813299231</v>
      </c>
      <c r="Y6">
        <f t="shared" si="10"/>
        <v>0.44501278772378516</v>
      </c>
      <c r="AD6" s="32">
        <f t="shared" si="11"/>
        <v>-1.3017902813299231</v>
      </c>
      <c r="AE6" s="32">
        <f t="shared" si="12"/>
        <v>-2.0204603580562659</v>
      </c>
      <c r="AJ6" t="s">
        <v>11</v>
      </c>
      <c r="AK6">
        <v>0.5</v>
      </c>
      <c r="AL6">
        <v>79</v>
      </c>
      <c r="AM6">
        <v>3.31</v>
      </c>
      <c r="AN6">
        <v>0</v>
      </c>
      <c r="AO6">
        <v>53.2</v>
      </c>
      <c r="AP6">
        <v>3.66</v>
      </c>
    </row>
    <row r="7" spans="1:4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2.3529411764705879</v>
      </c>
      <c r="I7" s="32">
        <f t="shared" si="2"/>
        <v>1.19693094629156</v>
      </c>
      <c r="J7" s="32">
        <f t="shared" si="3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4"/>
        <v>1.3030690537084397</v>
      </c>
      <c r="O7" s="32">
        <f t="shared" si="4"/>
        <v>0.25319693094629153</v>
      </c>
      <c r="P7">
        <f t="shared" si="5"/>
        <v>2.3529411764705879</v>
      </c>
      <c r="Q7">
        <f t="shared" si="6"/>
        <v>1.5447570332480818</v>
      </c>
      <c r="R7">
        <f t="shared" si="7"/>
        <v>3.91</v>
      </c>
      <c r="S7">
        <v>0</v>
      </c>
      <c r="T7">
        <v>0</v>
      </c>
      <c r="U7">
        <f t="shared" si="8"/>
        <v>0.54475703324808178</v>
      </c>
      <c r="V7">
        <v>-2.13</v>
      </c>
      <c r="W7">
        <v>0</v>
      </c>
      <c r="X7">
        <f t="shared" si="9"/>
        <v>1.5447570332480818</v>
      </c>
      <c r="Y7">
        <f t="shared" si="10"/>
        <v>0.54475703324808178</v>
      </c>
      <c r="AD7" s="32">
        <f t="shared" si="11"/>
        <v>-1.5447570332480818</v>
      </c>
      <c r="AE7" s="32">
        <f t="shared" si="12"/>
        <v>-2.3529411764705879</v>
      </c>
      <c r="AJ7" t="s">
        <v>12</v>
      </c>
      <c r="AK7">
        <v>1</v>
      </c>
      <c r="AL7">
        <v>79</v>
      </c>
      <c r="AM7">
        <v>3.31</v>
      </c>
      <c r="AN7">
        <v>0</v>
      </c>
      <c r="AO7">
        <v>57.5</v>
      </c>
      <c r="AP7">
        <v>4.13</v>
      </c>
    </row>
    <row r="8" spans="1:42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2.7365728900255752</v>
      </c>
      <c r="I8" s="32">
        <f t="shared" si="2"/>
        <v>1.3324808184143222</v>
      </c>
      <c r="J8" s="32">
        <f t="shared" si="3"/>
        <v>5.8199999999999994</v>
      </c>
      <c r="K8" s="49">
        <v>0.94</v>
      </c>
      <c r="L8" s="32">
        <v>-10.7</v>
      </c>
      <c r="M8" s="32">
        <v>-7.14</v>
      </c>
      <c r="N8" s="32">
        <f t="shared" si="4"/>
        <v>1.4884910485933502</v>
      </c>
      <c r="O8" s="32">
        <f t="shared" si="4"/>
        <v>0.24040920716112529</v>
      </c>
      <c r="P8">
        <f t="shared" si="5"/>
        <v>2.7365728900255752</v>
      </c>
      <c r="Q8">
        <f t="shared" si="6"/>
        <v>1.826086956521739</v>
      </c>
      <c r="R8">
        <f t="shared" si="7"/>
        <v>3.91</v>
      </c>
      <c r="S8">
        <v>0</v>
      </c>
      <c r="T8">
        <v>0</v>
      </c>
      <c r="U8">
        <f t="shared" si="8"/>
        <v>0.66240409207161122</v>
      </c>
      <c r="V8">
        <v>-2.59</v>
      </c>
      <c r="W8">
        <v>0</v>
      </c>
      <c r="X8">
        <f t="shared" si="9"/>
        <v>1.826086956521739</v>
      </c>
      <c r="Y8">
        <f t="shared" si="10"/>
        <v>0.66240409207161122</v>
      </c>
      <c r="AD8" s="32">
        <f t="shared" si="11"/>
        <v>-1.826086956521739</v>
      </c>
      <c r="AE8" s="32">
        <f t="shared" si="12"/>
        <v>-2.7365728900255752</v>
      </c>
      <c r="AJ8" t="s">
        <v>13</v>
      </c>
      <c r="AK8">
        <v>1</v>
      </c>
      <c r="AL8">
        <v>79</v>
      </c>
      <c r="AM8">
        <v>3.31</v>
      </c>
      <c r="AN8">
        <v>0</v>
      </c>
      <c r="AO8">
        <v>57.5</v>
      </c>
      <c r="AP8">
        <v>4.13</v>
      </c>
    </row>
    <row r="9" spans="1:42" x14ac:dyDescent="0.3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-L9/($AP$14)</f>
        <v>0.39287469287469284</v>
      </c>
      <c r="I9" s="29">
        <f>D9/($AP$14)</f>
        <v>0.49385749385749378</v>
      </c>
      <c r="J9" s="29">
        <f t="shared" si="3"/>
        <v>2.0415000000000001</v>
      </c>
      <c r="K9" s="29">
        <v>2.484</v>
      </c>
      <c r="L9" s="29">
        <v>-1.599</v>
      </c>
      <c r="M9" s="29">
        <v>0.79600000000000004</v>
      </c>
      <c r="N9" s="29">
        <f t="shared" ref="N9:O12" si="13">J9/($AP$14)</f>
        <v>0.50159705159705159</v>
      </c>
      <c r="O9" s="29">
        <f t="shared" si="13"/>
        <v>0.61031941031941028</v>
      </c>
      <c r="P9">
        <f t="shared" si="5"/>
        <v>0.39287469287469284</v>
      </c>
      <c r="Q9">
        <f t="shared" si="6"/>
        <v>-0.19557739557739556</v>
      </c>
      <c r="R9">
        <f>$AP$14</f>
        <v>4.07</v>
      </c>
      <c r="S9">
        <v>0</v>
      </c>
      <c r="T9">
        <v>0</v>
      </c>
      <c r="U9">
        <f t="shared" si="8"/>
        <v>-3.1695331695331695E-2</v>
      </c>
      <c r="V9">
        <v>0.129</v>
      </c>
      <c r="W9">
        <v>47.2</v>
      </c>
      <c r="X9">
        <f t="shared" si="9"/>
        <v>-0.19557739557739556</v>
      </c>
      <c r="Y9">
        <f t="shared" si="10"/>
        <v>-3.1695331695331695E-2</v>
      </c>
      <c r="AD9" s="29">
        <f>M9/($AP$14)</f>
        <v>0.19557739557739556</v>
      </c>
      <c r="AE9" s="29">
        <f>L9/($AP$14)</f>
        <v>-0.39287469287469284</v>
      </c>
      <c r="AJ9" t="s">
        <v>33</v>
      </c>
      <c r="AK9">
        <v>1</v>
      </c>
      <c r="AL9">
        <v>79</v>
      </c>
      <c r="AM9">
        <v>3.31</v>
      </c>
      <c r="AN9">
        <v>0</v>
      </c>
      <c r="AO9">
        <v>43.2</v>
      </c>
      <c r="AP9">
        <v>4</v>
      </c>
    </row>
    <row r="10" spans="1:42" x14ac:dyDescent="0.3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>-L10/($AP$14)</f>
        <v>0.58574938574938573</v>
      </c>
      <c r="I10" s="29">
        <f>D10/($AP$14)</f>
        <v>0.60933660933660927</v>
      </c>
      <c r="J10" s="29">
        <f t="shared" si="3"/>
        <v>2.4820000000000002</v>
      </c>
      <c r="K10" s="29">
        <v>2.58</v>
      </c>
      <c r="L10" s="29">
        <v>-2.3839999999999999</v>
      </c>
      <c r="M10" s="29">
        <v>0.23400000000000001</v>
      </c>
      <c r="N10" s="29">
        <f t="shared" si="13"/>
        <v>0.60982800982800989</v>
      </c>
      <c r="O10" s="29">
        <f t="shared" si="13"/>
        <v>0.63390663390663393</v>
      </c>
      <c r="P10">
        <f t="shared" si="5"/>
        <v>0.58574938574938573</v>
      </c>
      <c r="Q10">
        <f t="shared" si="6"/>
        <v>-5.7493857493857492E-2</v>
      </c>
      <c r="R10">
        <f>$AP$14</f>
        <v>4.07</v>
      </c>
      <c r="S10">
        <v>0</v>
      </c>
      <c r="T10">
        <v>0</v>
      </c>
      <c r="U10">
        <f t="shared" si="8"/>
        <v>8.8452088452088441E-3</v>
      </c>
      <c r="V10">
        <v>-3.5999999999999997E-2</v>
      </c>
      <c r="W10">
        <v>53.7</v>
      </c>
      <c r="X10">
        <f t="shared" si="9"/>
        <v>-5.7493857493857492E-2</v>
      </c>
      <c r="Y10">
        <f t="shared" si="10"/>
        <v>8.8452088452088441E-3</v>
      </c>
      <c r="AD10" s="29">
        <f>M10/($AP$14)</f>
        <v>5.7493857493857492E-2</v>
      </c>
      <c r="AE10" s="29">
        <f>L10/($AP$14)</f>
        <v>-0.58574938574938573</v>
      </c>
      <c r="AJ10" t="s">
        <v>34</v>
      </c>
      <c r="AK10">
        <v>1</v>
      </c>
      <c r="AL10">
        <v>79</v>
      </c>
      <c r="AM10">
        <v>3.31</v>
      </c>
      <c r="AN10">
        <v>0</v>
      </c>
      <c r="AO10">
        <v>60.2</v>
      </c>
      <c r="AP10">
        <v>4.57</v>
      </c>
    </row>
    <row r="11" spans="1:42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>-L11/($AP$14)</f>
        <v>1.5628992628992628</v>
      </c>
      <c r="I11" s="29">
        <f>D11/($AP$14)</f>
        <v>0.94103194103194099</v>
      </c>
      <c r="J11" s="29">
        <f t="shared" si="3"/>
        <v>3.9924999999999997</v>
      </c>
      <c r="K11" s="29">
        <v>1.6240000000000001</v>
      </c>
      <c r="L11" s="29">
        <v>-6.3609999999999998</v>
      </c>
      <c r="M11" s="29">
        <v>-3.5049999999999999</v>
      </c>
      <c r="N11" s="29">
        <f t="shared" si="13"/>
        <v>0.98095823095823087</v>
      </c>
      <c r="O11" s="29">
        <f t="shared" si="13"/>
        <v>0.39901719901719901</v>
      </c>
      <c r="P11">
        <f t="shared" si="5"/>
        <v>1.5628992628992628</v>
      </c>
      <c r="Q11">
        <f t="shared" si="6"/>
        <v>0.86117936117936111</v>
      </c>
      <c r="R11">
        <f>$AP$14</f>
        <v>4.07</v>
      </c>
      <c r="S11">
        <v>0</v>
      </c>
      <c r="T11">
        <v>0</v>
      </c>
      <c r="U11">
        <f t="shared" si="8"/>
        <v>0.30294840294840297</v>
      </c>
      <c r="V11">
        <v>-1.2330000000000001</v>
      </c>
      <c r="W11">
        <v>55.8</v>
      </c>
      <c r="X11">
        <f t="shared" si="9"/>
        <v>0.86117936117936111</v>
      </c>
      <c r="Y11">
        <f t="shared" si="10"/>
        <v>0.30294840294840297</v>
      </c>
      <c r="AD11" s="29">
        <f>M11/($AP$14)</f>
        <v>-0.86117936117936111</v>
      </c>
      <c r="AE11" s="29">
        <f>L11/($AP$14)</f>
        <v>-1.5628992628992628</v>
      </c>
      <c r="AJ11" t="s">
        <v>15</v>
      </c>
      <c r="AK11">
        <v>1.5</v>
      </c>
      <c r="AL11">
        <v>79</v>
      </c>
      <c r="AM11">
        <v>3.31</v>
      </c>
      <c r="AN11">
        <v>0</v>
      </c>
      <c r="AO11">
        <v>48.9</v>
      </c>
      <c r="AP11">
        <v>3.89</v>
      </c>
    </row>
    <row r="12" spans="1:42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>-L12/($AP$14)</f>
        <v>2.6869778869778869</v>
      </c>
      <c r="I12" s="29">
        <f>D12/($AP$14)</f>
        <v>1.3390663390663391</v>
      </c>
      <c r="J12" s="29">
        <f t="shared" si="3"/>
        <v>6.1364999999999998</v>
      </c>
      <c r="K12" s="29">
        <v>1.337</v>
      </c>
      <c r="L12" s="29">
        <v>-10.936</v>
      </c>
      <c r="M12" s="29">
        <v>-7.6239999999999997</v>
      </c>
      <c r="N12" s="29">
        <f t="shared" si="13"/>
        <v>1.5077395577395576</v>
      </c>
      <c r="O12" s="29">
        <f t="shared" si="13"/>
        <v>0.32850122850122848</v>
      </c>
      <c r="P12">
        <f t="shared" si="5"/>
        <v>2.6869778869778869</v>
      </c>
      <c r="Q12">
        <f t="shared" si="6"/>
        <v>1.8732186732186731</v>
      </c>
      <c r="R12">
        <f>$AP$14</f>
        <v>4.07</v>
      </c>
      <c r="S12">
        <v>0</v>
      </c>
      <c r="T12">
        <v>0</v>
      </c>
      <c r="U12">
        <f t="shared" si="8"/>
        <v>0.48550368550368544</v>
      </c>
      <c r="V12">
        <v>-1.976</v>
      </c>
      <c r="W12">
        <v>57.5</v>
      </c>
      <c r="X12">
        <f t="shared" si="9"/>
        <v>1.8732186732186731</v>
      </c>
      <c r="Y12">
        <f t="shared" si="10"/>
        <v>0.48550368550368544</v>
      </c>
      <c r="AD12" s="29">
        <f>M12/($AP$14)</f>
        <v>-1.8732186732186731</v>
      </c>
      <c r="AE12" s="29">
        <f>L12/($AP$14)</f>
        <v>-2.6869778869778869</v>
      </c>
      <c r="AJ12" t="s">
        <v>16</v>
      </c>
      <c r="AK12">
        <v>1</v>
      </c>
      <c r="AL12">
        <v>55</v>
      </c>
      <c r="AM12">
        <v>3.31</v>
      </c>
      <c r="AN12">
        <v>0</v>
      </c>
      <c r="AO12">
        <v>50.1</v>
      </c>
      <c r="AP12">
        <v>3.32</v>
      </c>
    </row>
    <row r="13" spans="1:42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-L13/$AP$18</f>
        <v>0.70992736077481844</v>
      </c>
      <c r="I13" s="14">
        <f>D13/$AP$18</f>
        <v>0.62227602905569002</v>
      </c>
      <c r="J13" s="14">
        <f t="shared" si="3"/>
        <v>2.5999999999999996</v>
      </c>
      <c r="K13" s="14">
        <v>2.2679999999999998</v>
      </c>
      <c r="L13" s="14">
        <v>-2.9319999999999999</v>
      </c>
      <c r="M13" s="14">
        <v>-0.49399999999999999</v>
      </c>
      <c r="N13" s="14">
        <f>J13/$AP$18</f>
        <v>0.62953995157384979</v>
      </c>
      <c r="O13" s="14">
        <f>K13/$AP$18</f>
        <v>0.54915254237288136</v>
      </c>
      <c r="P13">
        <f t="shared" si="5"/>
        <v>0.70992736077481844</v>
      </c>
      <c r="Q13">
        <f t="shared" si="6"/>
        <v>0.11961259079903148</v>
      </c>
      <c r="R13">
        <f>$AP$18</f>
        <v>4.13</v>
      </c>
      <c r="S13">
        <v>0</v>
      </c>
      <c r="T13">
        <v>0</v>
      </c>
      <c r="U13">
        <f t="shared" si="8"/>
        <v>4.0920096852300247E-2</v>
      </c>
      <c r="V13">
        <v>-0.16900000000000001</v>
      </c>
      <c r="W13">
        <v>42.3</v>
      </c>
      <c r="X13">
        <f t="shared" si="9"/>
        <v>0.11961259079903148</v>
      </c>
      <c r="Y13">
        <f t="shared" si="10"/>
        <v>4.0920096852300247E-2</v>
      </c>
      <c r="AD13" s="14">
        <f>M13/$AP$18</f>
        <v>-0.11961259079903148</v>
      </c>
      <c r="AE13" s="14">
        <f>L13/$AP$18</f>
        <v>-0.70992736077481844</v>
      </c>
      <c r="AJ13" t="s">
        <v>17</v>
      </c>
      <c r="AK13">
        <v>1</v>
      </c>
      <c r="AL13">
        <v>55</v>
      </c>
      <c r="AM13">
        <v>3.31</v>
      </c>
      <c r="AN13">
        <v>0</v>
      </c>
      <c r="AO13">
        <v>50.1</v>
      </c>
      <c r="AP13">
        <v>3.32</v>
      </c>
    </row>
    <row r="14" spans="1:42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 t="shared" ref="H14:H16" si="14">-L14/$AP$18</f>
        <v>1.0377723970944308</v>
      </c>
      <c r="I14" s="14">
        <f t="shared" ref="I14:I16" si="15">D14/$AP$18</f>
        <v>0.75060532687651338</v>
      </c>
      <c r="J14" s="14">
        <f t="shared" si="3"/>
        <v>3.1534999999999997</v>
      </c>
      <c r="K14" s="14">
        <v>2.0209999999999999</v>
      </c>
      <c r="L14" s="14">
        <v>-4.2859999999999996</v>
      </c>
      <c r="M14" s="14">
        <v>-1.772</v>
      </c>
      <c r="N14" s="14">
        <f t="shared" ref="N14:O16" si="16">J14/$AP$18</f>
        <v>0.76355932203389831</v>
      </c>
      <c r="O14" s="14">
        <f t="shared" si="16"/>
        <v>0.4893462469733656</v>
      </c>
      <c r="P14">
        <f t="shared" si="5"/>
        <v>1.0377723970944308</v>
      </c>
      <c r="Q14">
        <f t="shared" si="6"/>
        <v>0.42905569007263922</v>
      </c>
      <c r="R14">
        <f t="shared" ref="R14:R16" si="17">$AP$18</f>
        <v>4.13</v>
      </c>
      <c r="S14">
        <v>0</v>
      </c>
      <c r="T14">
        <v>0</v>
      </c>
      <c r="U14">
        <f t="shared" si="8"/>
        <v>0.11937046004842615</v>
      </c>
      <c r="V14">
        <v>-0.49299999999999999</v>
      </c>
      <c r="W14">
        <v>55</v>
      </c>
      <c r="X14">
        <f t="shared" si="9"/>
        <v>0.42905569007263922</v>
      </c>
      <c r="Y14">
        <f t="shared" si="10"/>
        <v>0.11937046004842615</v>
      </c>
      <c r="AD14" s="14">
        <f t="shared" ref="AD14:AD16" si="18">M14/$AP$18</f>
        <v>-0.42905569007263922</v>
      </c>
      <c r="AE14" s="14">
        <f t="shared" ref="AE14:AE16" si="19">L14/$AP$18</f>
        <v>-1.0377723970944308</v>
      </c>
      <c r="AJ14" t="s">
        <v>18</v>
      </c>
      <c r="AK14">
        <v>0</v>
      </c>
      <c r="AL14">
        <v>0</v>
      </c>
      <c r="AM14">
        <v>3.31</v>
      </c>
      <c r="AN14">
        <v>0.42</v>
      </c>
      <c r="AO14">
        <v>65.7</v>
      </c>
      <c r="AP14">
        <v>4.07</v>
      </c>
    </row>
    <row r="15" spans="1:42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 t="shared" si="14"/>
        <v>2.3937046004842615</v>
      </c>
      <c r="I15" s="14">
        <f t="shared" si="15"/>
        <v>1.179176755447942</v>
      </c>
      <c r="J15" s="14">
        <f t="shared" si="3"/>
        <v>5.5204999999999993</v>
      </c>
      <c r="K15" s="14">
        <v>1.155</v>
      </c>
      <c r="L15" s="14">
        <v>-9.8859999999999992</v>
      </c>
      <c r="M15" s="14">
        <v>-6.968</v>
      </c>
      <c r="N15" s="14">
        <f t="shared" si="16"/>
        <v>1.3366828087167069</v>
      </c>
      <c r="O15" s="14">
        <f t="shared" si="16"/>
        <v>0.27966101694915257</v>
      </c>
      <c r="P15">
        <f t="shared" si="5"/>
        <v>2.3937046004842615</v>
      </c>
      <c r="Q15">
        <f t="shared" si="6"/>
        <v>1.6871670702179178</v>
      </c>
      <c r="R15">
        <f t="shared" si="17"/>
        <v>4.13</v>
      </c>
      <c r="S15">
        <v>0</v>
      </c>
      <c r="T15">
        <v>0</v>
      </c>
      <c r="U15">
        <f t="shared" si="8"/>
        <v>0.42711864406779665</v>
      </c>
      <c r="V15">
        <v>-1.764</v>
      </c>
      <c r="W15">
        <v>55.7</v>
      </c>
      <c r="X15">
        <f t="shared" si="9"/>
        <v>1.6871670702179178</v>
      </c>
      <c r="Y15">
        <f t="shared" si="10"/>
        <v>0.42711864406779665</v>
      </c>
      <c r="AD15" s="14">
        <f t="shared" si="18"/>
        <v>-1.6871670702179178</v>
      </c>
      <c r="AE15" s="14">
        <f t="shared" si="19"/>
        <v>-2.3937046004842615</v>
      </c>
      <c r="AJ15" t="s">
        <v>19</v>
      </c>
      <c r="AK15">
        <v>0.5</v>
      </c>
      <c r="AL15">
        <v>81</v>
      </c>
      <c r="AM15">
        <v>3.31</v>
      </c>
      <c r="AN15">
        <v>0</v>
      </c>
      <c r="AO15">
        <v>51.4</v>
      </c>
      <c r="AP15">
        <v>3.77</v>
      </c>
    </row>
    <row r="16" spans="1:42" ht="14.4" customHeight="1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 t="shared" si="14"/>
        <v>3.1627118644067798</v>
      </c>
      <c r="I16" s="14">
        <f t="shared" si="15"/>
        <v>1.4552058111380146</v>
      </c>
      <c r="J16" s="14">
        <f t="shared" si="3"/>
        <v>7.1609999999999996</v>
      </c>
      <c r="K16" s="14">
        <v>1.26</v>
      </c>
      <c r="L16" s="14">
        <v>-13.061999999999999</v>
      </c>
      <c r="M16" s="14">
        <v>-9.7859999999999996</v>
      </c>
      <c r="N16" s="14">
        <f t="shared" si="16"/>
        <v>1.7338983050847456</v>
      </c>
      <c r="O16" s="14">
        <f t="shared" si="16"/>
        <v>0.30508474576271188</v>
      </c>
      <c r="P16">
        <f t="shared" si="5"/>
        <v>3.1627118644067798</v>
      </c>
      <c r="Q16">
        <f t="shared" si="6"/>
        <v>2.369491525423729</v>
      </c>
      <c r="R16">
        <f t="shared" si="17"/>
        <v>4.13</v>
      </c>
      <c r="S16">
        <v>0</v>
      </c>
      <c r="T16">
        <v>0</v>
      </c>
      <c r="U16">
        <f t="shared" si="8"/>
        <v>0.488135593220339</v>
      </c>
      <c r="V16">
        <v>-2.016</v>
      </c>
      <c r="W16">
        <v>59.3</v>
      </c>
      <c r="X16">
        <f t="shared" si="9"/>
        <v>2.369491525423729</v>
      </c>
      <c r="Y16">
        <f t="shared" si="10"/>
        <v>0.488135593220339</v>
      </c>
      <c r="AD16" s="14">
        <f t="shared" si="18"/>
        <v>-2.369491525423729</v>
      </c>
      <c r="AE16" s="14">
        <f t="shared" si="19"/>
        <v>-3.1627118644067798</v>
      </c>
      <c r="AJ16" t="s">
        <v>20</v>
      </c>
      <c r="AK16">
        <v>1</v>
      </c>
      <c r="AL16">
        <v>81</v>
      </c>
      <c r="AM16">
        <v>3.31</v>
      </c>
      <c r="AN16">
        <v>0</v>
      </c>
      <c r="AO16">
        <v>53.4</v>
      </c>
      <c r="AP16">
        <v>3.74</v>
      </c>
    </row>
    <row r="17" spans="1:42" x14ac:dyDescent="0.3">
      <c r="A17" s="16" t="s">
        <v>59</v>
      </c>
      <c r="B17" s="16">
        <v>1</v>
      </c>
      <c r="C17" s="16">
        <v>161</v>
      </c>
      <c r="D17" s="16">
        <v>2.1</v>
      </c>
      <c r="E17" s="16">
        <v>0.18</v>
      </c>
      <c r="F17" s="16">
        <v>0.1</v>
      </c>
      <c r="G17" s="16">
        <f t="shared" ref="G17:G22" si="20">D17/$D$22</f>
        <v>0.65420560747663559</v>
      </c>
      <c r="H17" s="16">
        <f t="shared" ref="H17:H22" si="21">-L17/($AP$27)</f>
        <v>1.5441176470588234</v>
      </c>
      <c r="I17" s="16">
        <f t="shared" ref="I17:I22" si="22">D17/($AP$27)</f>
        <v>1.0294117647058825</v>
      </c>
      <c r="J17" s="16">
        <f t="shared" ref="J17:J30" si="23">SQRT(M17^2/4+D17^2)</f>
        <v>2.2749999999999999</v>
      </c>
      <c r="K17" s="43">
        <v>1.4</v>
      </c>
      <c r="L17" s="16">
        <f>M17/2-SQRT(M17^2/4+D17^2)</f>
        <v>-3.15</v>
      </c>
      <c r="M17" s="16">
        <f>-(D17^2-K17^2)/K17</f>
        <v>-1.7500000000000002</v>
      </c>
      <c r="N17" s="16">
        <f t="shared" ref="N17:O22" si="24">J17/($AP$27)</f>
        <v>1.1151960784313726</v>
      </c>
      <c r="O17" s="16">
        <f t="shared" si="24"/>
        <v>0.68627450980392146</v>
      </c>
      <c r="P17">
        <f t="shared" si="5"/>
        <v>1.5441176470588234</v>
      </c>
      <c r="Q17">
        <f t="shared" ref="Q17:Q25" si="25">-AB17/R17</f>
        <v>0.94818627450980397</v>
      </c>
      <c r="R17">
        <f t="shared" ref="R17:R22" si="26">$AP$27</f>
        <v>2.04</v>
      </c>
      <c r="S17">
        <v>0</v>
      </c>
      <c r="T17">
        <v>0</v>
      </c>
      <c r="U17">
        <f t="shared" ref="U17:U25" si="27">-AC17/R17</f>
        <v>0</v>
      </c>
      <c r="V17">
        <v>0</v>
      </c>
      <c r="W17">
        <v>53.5</v>
      </c>
      <c r="X17">
        <f t="shared" si="9"/>
        <v>0.85784313725490202</v>
      </c>
      <c r="Y17">
        <f t="shared" si="10"/>
        <v>0</v>
      </c>
      <c r="Z17">
        <v>-0.05</v>
      </c>
      <c r="AA17">
        <v>0</v>
      </c>
      <c r="AB17">
        <f>-1*D17-1.657/100*200000*Z17/1000</f>
        <v>-1.9343000000000001</v>
      </c>
      <c r="AC17">
        <f t="shared" ref="AC17" si="28">0.1942/100*200000*AA17/1000</f>
        <v>0</v>
      </c>
      <c r="AD17" s="16">
        <f t="shared" ref="AD17:AD22" si="29">M17/($AP$27)</f>
        <v>-0.85784313725490202</v>
      </c>
      <c r="AE17" s="16">
        <f t="shared" ref="AE17:AE22" si="30">L17/($AP$27)</f>
        <v>-1.5441176470588234</v>
      </c>
      <c r="AJ17" t="s">
        <v>25</v>
      </c>
      <c r="AK17">
        <v>1.5</v>
      </c>
      <c r="AL17">
        <v>81</v>
      </c>
      <c r="AM17">
        <v>3.31</v>
      </c>
      <c r="AN17">
        <v>0</v>
      </c>
      <c r="AO17">
        <v>79</v>
      </c>
      <c r="AP17">
        <v>4.99</v>
      </c>
    </row>
    <row r="18" spans="1:42" x14ac:dyDescent="0.3">
      <c r="A18" s="16" t="s">
        <v>59</v>
      </c>
      <c r="B18" s="16">
        <v>2</v>
      </c>
      <c r="C18" s="16">
        <v>162</v>
      </c>
      <c r="D18" s="16">
        <v>2.36</v>
      </c>
      <c r="E18" s="16">
        <v>0.38</v>
      </c>
      <c r="F18" s="16">
        <v>0.1</v>
      </c>
      <c r="G18" s="16">
        <f t="shared" si="20"/>
        <v>0.73520249221183798</v>
      </c>
      <c r="H18" s="16">
        <f t="shared" si="21"/>
        <v>1.8137254901960784</v>
      </c>
      <c r="I18" s="16">
        <f t="shared" si="22"/>
        <v>1.1568627450980391</v>
      </c>
      <c r="J18" s="16">
        <f t="shared" si="23"/>
        <v>2.5995576546789647</v>
      </c>
      <c r="K18" s="103">
        <v>1.46</v>
      </c>
      <c r="L18" s="104">
        <v>-3.7</v>
      </c>
      <c r="M18" s="104">
        <v>-2.1800000000000002</v>
      </c>
      <c r="N18" s="16">
        <f t="shared" si="24"/>
        <v>1.2742929679798847</v>
      </c>
      <c r="O18" s="16">
        <f t="shared" si="24"/>
        <v>0.71568627450980393</v>
      </c>
      <c r="P18">
        <f t="shared" si="5"/>
        <v>1.8137254901960784</v>
      </c>
      <c r="Q18">
        <f t="shared" si="25"/>
        <v>1.2055980392156862</v>
      </c>
      <c r="R18">
        <f t="shared" si="26"/>
        <v>2.04</v>
      </c>
      <c r="S18">
        <v>0</v>
      </c>
      <c r="T18">
        <v>0</v>
      </c>
      <c r="U18">
        <f t="shared" si="27"/>
        <v>1.3327450980392161E-2</v>
      </c>
      <c r="V18">
        <v>-0.06</v>
      </c>
      <c r="W18">
        <v>47.9</v>
      </c>
      <c r="X18">
        <f t="shared" si="9"/>
        <v>1.0686274509803921</v>
      </c>
      <c r="Y18">
        <f t="shared" si="10"/>
        <v>2.9411764705882353E-2</v>
      </c>
      <c r="Z18">
        <v>0.03</v>
      </c>
      <c r="AA18">
        <v>7.0000000000000007E-2</v>
      </c>
      <c r="AB18">
        <f t="shared" ref="AB18:AB22" si="31">-1*D18-1.657/100*200000*Z18/1000</f>
        <v>-2.4594199999999997</v>
      </c>
      <c r="AC18">
        <f>-0.1942/100*200000*AA18/1000</f>
        <v>-2.7188000000000007E-2</v>
      </c>
      <c r="AD18" s="16">
        <f t="shared" si="29"/>
        <v>-1.0686274509803921</v>
      </c>
      <c r="AE18" s="16">
        <f t="shared" si="30"/>
        <v>-1.8137254901960784</v>
      </c>
      <c r="AJ18" t="s">
        <v>24</v>
      </c>
      <c r="AK18">
        <v>0</v>
      </c>
      <c r="AL18">
        <v>0</v>
      </c>
      <c r="AM18">
        <v>3.31</v>
      </c>
      <c r="AN18">
        <v>0.42</v>
      </c>
      <c r="AO18">
        <v>90.5</v>
      </c>
      <c r="AP18">
        <v>4.13</v>
      </c>
    </row>
    <row r="19" spans="1:42" x14ac:dyDescent="0.3">
      <c r="A19" s="16" t="s">
        <v>59</v>
      </c>
      <c r="B19" s="16">
        <v>3</v>
      </c>
      <c r="C19" s="16">
        <v>163</v>
      </c>
      <c r="D19" s="16">
        <v>2.67</v>
      </c>
      <c r="E19" s="16">
        <v>0.97</v>
      </c>
      <c r="F19" s="16">
        <v>0.3</v>
      </c>
      <c r="G19" s="16">
        <f t="shared" si="20"/>
        <v>0.83177570093457942</v>
      </c>
      <c r="H19" s="16">
        <f t="shared" si="21"/>
        <v>2.5</v>
      </c>
      <c r="I19" s="16">
        <f t="shared" si="22"/>
        <v>1.3088235294117647</v>
      </c>
      <c r="J19" s="16">
        <f t="shared" si="23"/>
        <v>3.2228752690726337</v>
      </c>
      <c r="K19" s="103">
        <v>0.98</v>
      </c>
      <c r="L19">
        <v>-5.0999999999999996</v>
      </c>
      <c r="M19">
        <v>-3.61</v>
      </c>
      <c r="N19" s="16">
        <f t="shared" si="24"/>
        <v>1.5798408181728596</v>
      </c>
      <c r="O19" s="16">
        <f t="shared" si="24"/>
        <v>0.48039215686274506</v>
      </c>
      <c r="P19">
        <f t="shared" si="5"/>
        <v>2.5</v>
      </c>
      <c r="Q19">
        <f t="shared" si="25"/>
        <v>1.4387843137254901</v>
      </c>
      <c r="R19">
        <f t="shared" si="26"/>
        <v>2.04</v>
      </c>
      <c r="S19">
        <v>0</v>
      </c>
      <c r="T19">
        <v>0</v>
      </c>
      <c r="U19">
        <f t="shared" si="27"/>
        <v>0.11994705882352943</v>
      </c>
      <c r="V19">
        <v>-0.54</v>
      </c>
      <c r="W19">
        <v>59.9</v>
      </c>
      <c r="X19">
        <f t="shared" si="9"/>
        <v>1.7696078431372548</v>
      </c>
      <c r="Y19">
        <f t="shared" si="10"/>
        <v>0.26470588235294118</v>
      </c>
      <c r="Z19">
        <v>0.08</v>
      </c>
      <c r="AA19">
        <v>0.63</v>
      </c>
      <c r="AB19">
        <f t="shared" si="31"/>
        <v>-2.93512</v>
      </c>
      <c r="AC19">
        <f t="shared" ref="AC19:AC20" si="32">-0.1942/100*200000*AA19/1000</f>
        <v>-0.24469200000000005</v>
      </c>
      <c r="AD19" s="16">
        <f t="shared" si="29"/>
        <v>-1.7696078431372548</v>
      </c>
      <c r="AE19" s="16">
        <f t="shared" si="30"/>
        <v>-2.5</v>
      </c>
      <c r="AL19" s="3"/>
    </row>
    <row r="20" spans="1:42" x14ac:dyDescent="0.3">
      <c r="A20" s="16" t="s">
        <v>59</v>
      </c>
      <c r="B20" s="16">
        <v>4</v>
      </c>
      <c r="C20" s="16">
        <v>164</v>
      </c>
      <c r="D20" s="16">
        <v>2.81</v>
      </c>
      <c r="E20" s="16">
        <v>1.91</v>
      </c>
      <c r="F20" s="16">
        <v>0.65</v>
      </c>
      <c r="G20" s="16">
        <f t="shared" si="20"/>
        <v>0.87538940809968846</v>
      </c>
      <c r="H20" s="16">
        <f t="shared" si="21"/>
        <v>2.7450980392156858</v>
      </c>
      <c r="I20" s="16">
        <f t="shared" si="22"/>
        <v>1.3774509803921569</v>
      </c>
      <c r="J20" s="16">
        <f t="shared" si="23"/>
        <v>3.4577919254923368</v>
      </c>
      <c r="K20" s="103">
        <v>0.92</v>
      </c>
      <c r="L20">
        <v>-5.6</v>
      </c>
      <c r="M20">
        <v>-4.03</v>
      </c>
      <c r="N20" s="16">
        <f t="shared" si="24"/>
        <v>1.6949960419080081</v>
      </c>
      <c r="O20" s="16">
        <f t="shared" si="24"/>
        <v>0.45098039215686275</v>
      </c>
      <c r="P20">
        <f t="shared" si="5"/>
        <v>2.7450980392156858</v>
      </c>
      <c r="Q20">
        <f t="shared" si="25"/>
        <v>1.8648039215686276</v>
      </c>
      <c r="R20">
        <f t="shared" si="26"/>
        <v>2.04</v>
      </c>
      <c r="S20">
        <v>0</v>
      </c>
      <c r="T20">
        <v>0</v>
      </c>
      <c r="U20">
        <f t="shared" si="27"/>
        <v>0.36936078431372549</v>
      </c>
      <c r="V20">
        <v>-0.68</v>
      </c>
      <c r="W20">
        <v>65.3</v>
      </c>
      <c r="X20">
        <f t="shared" si="9"/>
        <v>1.9754901960784315</v>
      </c>
      <c r="Y20">
        <f t="shared" si="10"/>
        <v>0.33333333333333337</v>
      </c>
      <c r="Z20">
        <v>0.3</v>
      </c>
      <c r="AA20">
        <v>1.94</v>
      </c>
      <c r="AB20">
        <f t="shared" si="31"/>
        <v>-3.8042000000000002</v>
      </c>
      <c r="AC20">
        <f t="shared" si="32"/>
        <v>-0.75349600000000005</v>
      </c>
      <c r="AD20" s="16">
        <f t="shared" si="29"/>
        <v>-1.9754901960784315</v>
      </c>
      <c r="AE20" s="16">
        <f t="shared" si="30"/>
        <v>-2.7450980392156858</v>
      </c>
      <c r="AJ20" t="s">
        <v>28</v>
      </c>
      <c r="AK20">
        <v>0</v>
      </c>
      <c r="AL20">
        <v>0</v>
      </c>
      <c r="AM20">
        <v>3.31</v>
      </c>
      <c r="AN20">
        <v>0.42</v>
      </c>
      <c r="AO20">
        <v>71.7</v>
      </c>
      <c r="AP20">
        <v>4.3499999999999996</v>
      </c>
    </row>
    <row r="21" spans="1:42" x14ac:dyDescent="0.3">
      <c r="A21" s="16" t="s">
        <v>59</v>
      </c>
      <c r="B21" s="16">
        <v>5</v>
      </c>
      <c r="C21" s="16">
        <v>165</v>
      </c>
      <c r="D21" s="16">
        <v>2.97</v>
      </c>
      <c r="E21" s="16">
        <v>3.21</v>
      </c>
      <c r="F21" s="16">
        <v>0.8</v>
      </c>
      <c r="G21" s="16">
        <f t="shared" si="20"/>
        <v>0.92523364485981319</v>
      </c>
      <c r="H21" s="16">
        <f t="shared" si="21"/>
        <v>2.892156862745098</v>
      </c>
      <c r="I21" s="16">
        <f t="shared" si="22"/>
        <v>1.4558823529411766</v>
      </c>
      <c r="J21" s="16">
        <f t="shared" si="23"/>
        <v>3.6577486244956749</v>
      </c>
      <c r="K21" s="103">
        <v>0.9</v>
      </c>
      <c r="L21">
        <v>-5.9</v>
      </c>
      <c r="M21">
        <v>-4.2699999999999996</v>
      </c>
      <c r="N21" s="16">
        <f t="shared" si="24"/>
        <v>1.793014031615527</v>
      </c>
      <c r="O21" s="16">
        <f t="shared" si="24"/>
        <v>0.44117647058823528</v>
      </c>
      <c r="P21">
        <f t="shared" si="5"/>
        <v>2.892156862745098</v>
      </c>
      <c r="Q21">
        <f t="shared" si="25"/>
        <v>2.1706666666666665</v>
      </c>
      <c r="R21">
        <f t="shared" si="26"/>
        <v>2.04</v>
      </c>
      <c r="S21">
        <v>0</v>
      </c>
      <c r="T21">
        <v>0</v>
      </c>
      <c r="U21">
        <f t="shared" si="27"/>
        <v>0.50417609024509802</v>
      </c>
      <c r="V21">
        <v>-0.75</v>
      </c>
      <c r="W21">
        <v>64.8</v>
      </c>
      <c r="X21">
        <f t="shared" si="9"/>
        <v>2.0931372549019605</v>
      </c>
      <c r="Y21">
        <f t="shared" si="10"/>
        <v>0.36764705882352938</v>
      </c>
      <c r="Z21">
        <v>0.44</v>
      </c>
      <c r="AA21" s="111">
        <v>3.09</v>
      </c>
      <c r="AB21">
        <f t="shared" si="31"/>
        <v>-4.4281600000000001</v>
      </c>
      <c r="AC21">
        <f>-0.1942/100*(529+1390*(AA21-2.645)/1000)</f>
        <v>-1.0285192241000001</v>
      </c>
      <c r="AD21" s="16">
        <f t="shared" si="29"/>
        <v>-2.0931372549019605</v>
      </c>
      <c r="AE21" s="16">
        <f t="shared" si="30"/>
        <v>-2.892156862745098</v>
      </c>
      <c r="AJ21" t="s">
        <v>29</v>
      </c>
      <c r="AK21">
        <v>1</v>
      </c>
      <c r="AL21" s="3">
        <f>30/0.38</f>
        <v>78.94736842105263</v>
      </c>
      <c r="AM21">
        <v>3.31</v>
      </c>
      <c r="AN21">
        <v>0</v>
      </c>
      <c r="AO21">
        <v>62.1</v>
      </c>
      <c r="AP21">
        <v>3.9</v>
      </c>
    </row>
    <row r="22" spans="1:42" x14ac:dyDescent="0.3">
      <c r="A22" s="16" t="s">
        <v>59</v>
      </c>
      <c r="B22" s="16">
        <v>6</v>
      </c>
      <c r="C22" s="16">
        <v>166</v>
      </c>
      <c r="D22" s="16">
        <v>3.21</v>
      </c>
      <c r="E22" s="16">
        <v>6.77</v>
      </c>
      <c r="F22" s="43">
        <v>0.8</v>
      </c>
      <c r="G22" s="16">
        <f t="shared" si="20"/>
        <v>1</v>
      </c>
      <c r="H22" s="16">
        <f t="shared" si="21"/>
        <v>3.0392156862745097</v>
      </c>
      <c r="I22" s="16">
        <f t="shared" si="22"/>
        <v>1.5735294117647058</v>
      </c>
      <c r="J22" s="16">
        <f t="shared" si="23"/>
        <v>3.9257738090725502</v>
      </c>
      <c r="K22" s="103">
        <v>0.85</v>
      </c>
      <c r="L22">
        <v>-6.2</v>
      </c>
      <c r="M22">
        <v>-4.5199999999999996</v>
      </c>
      <c r="N22" s="16">
        <f t="shared" si="24"/>
        <v>1.924398926015956</v>
      </c>
      <c r="O22" s="16">
        <f t="shared" si="24"/>
        <v>0.41666666666666663</v>
      </c>
      <c r="P22">
        <f t="shared" si="5"/>
        <v>3.0392156862745097</v>
      </c>
      <c r="Q22">
        <f t="shared" si="25"/>
        <v>2.6132156862745104</v>
      </c>
      <c r="R22">
        <f t="shared" si="26"/>
        <v>2.04</v>
      </c>
      <c r="S22">
        <v>0</v>
      </c>
      <c r="T22">
        <v>0</v>
      </c>
      <c r="U22">
        <f t="shared" si="27"/>
        <v>0.50919111485294122</v>
      </c>
      <c r="V22">
        <v>-0.84</v>
      </c>
      <c r="W22">
        <v>69.8</v>
      </c>
      <c r="X22">
        <f t="shared" si="9"/>
        <v>2.2156862745098036</v>
      </c>
      <c r="Y22">
        <f t="shared" si="10"/>
        <v>0.41176470588235292</v>
      </c>
      <c r="Z22">
        <v>0.64</v>
      </c>
      <c r="AA22" s="111">
        <v>6.88</v>
      </c>
      <c r="AB22">
        <f t="shared" si="31"/>
        <v>-5.330960000000001</v>
      </c>
      <c r="AC22">
        <f>-0.1942/100*(529+1390*(AA22-2.645)/1000)</f>
        <v>-1.0387498743000001</v>
      </c>
      <c r="AD22" s="16">
        <f t="shared" si="29"/>
        <v>-2.2156862745098036</v>
      </c>
      <c r="AE22" s="16">
        <f t="shared" si="30"/>
        <v>-3.0392156862745097</v>
      </c>
      <c r="AJ22" t="s">
        <v>30</v>
      </c>
      <c r="AK22">
        <v>2</v>
      </c>
      <c r="AL22" s="3">
        <f>54/0.81</f>
        <v>66.666666666666657</v>
      </c>
      <c r="AM22">
        <v>3.31</v>
      </c>
      <c r="AN22">
        <v>0</v>
      </c>
      <c r="AO22">
        <v>50.9</v>
      </c>
      <c r="AP22">
        <v>4.49</v>
      </c>
    </row>
    <row r="23" spans="1:42" x14ac:dyDescent="0.3">
      <c r="A23" s="15" t="s">
        <v>60</v>
      </c>
      <c r="B23" s="15">
        <v>1</v>
      </c>
      <c r="C23" s="15">
        <v>167</v>
      </c>
      <c r="D23" s="15">
        <v>0.67100000000000004</v>
      </c>
      <c r="E23" s="15">
        <v>0.04</v>
      </c>
      <c r="F23" s="15">
        <v>0.1</v>
      </c>
      <c r="G23" s="15">
        <f t="shared" ref="G23:G30" si="33">D23/$D$30</f>
        <v>0.22072368421052632</v>
      </c>
      <c r="H23" s="15">
        <f t="shared" ref="H23:H30" si="34">-L23/($AP$28)</f>
        <v>0.23364485981308411</v>
      </c>
      <c r="I23" s="15">
        <f t="shared" ref="I23:I30" si="35">D23/($AP$28)</f>
        <v>0.31355140186915886</v>
      </c>
      <c r="J23" s="15">
        <f t="shared" si="23"/>
        <v>0.73098631998143448</v>
      </c>
      <c r="K23" s="44">
        <v>1.04</v>
      </c>
      <c r="L23" s="15">
        <v>-0.5</v>
      </c>
      <c r="M23" s="15">
        <v>0.57999999999999996</v>
      </c>
      <c r="N23" s="15">
        <f t="shared" ref="N23:O30" si="36">J23/($AP$28)</f>
        <v>0.34158239251468897</v>
      </c>
      <c r="O23" s="15">
        <f t="shared" si="36"/>
        <v>0.48598130841121495</v>
      </c>
      <c r="P23">
        <f t="shared" si="5"/>
        <v>0.23364485981308411</v>
      </c>
      <c r="Q23">
        <f t="shared" si="25"/>
        <v>-0.18966355140186913</v>
      </c>
      <c r="R23">
        <f t="shared" ref="R23:R30" si="37">$AP$28</f>
        <v>2.14</v>
      </c>
      <c r="S23">
        <v>0</v>
      </c>
      <c r="T23">
        <v>0</v>
      </c>
      <c r="U23">
        <f t="shared" si="27"/>
        <v>1.45196261682243E-2</v>
      </c>
      <c r="V23">
        <v>0</v>
      </c>
      <c r="W23">
        <v>48</v>
      </c>
      <c r="X23">
        <f t="shared" si="9"/>
        <v>-0.27102803738317754</v>
      </c>
      <c r="Y23">
        <f t="shared" si="10"/>
        <v>0</v>
      </c>
      <c r="Z23">
        <v>0.08</v>
      </c>
      <c r="AA23">
        <v>0.08</v>
      </c>
      <c r="AB23">
        <f>1*D23-1.657/100*200000*Z23/1000</f>
        <v>0.40587999999999996</v>
      </c>
      <c r="AC23">
        <f>-0.1942/100*200000*AA23/1000</f>
        <v>-3.1072000000000002E-2</v>
      </c>
      <c r="AD23" s="15">
        <f t="shared" ref="AD23:AD29" si="38">M23/($AP$28)</f>
        <v>0.27102803738317754</v>
      </c>
      <c r="AE23" s="15">
        <f t="shared" ref="AE23:AE29" si="39">L23/($AP$28)</f>
        <v>-0.23364485981308411</v>
      </c>
      <c r="AJ23" t="s">
        <v>31</v>
      </c>
      <c r="AK23">
        <v>1</v>
      </c>
      <c r="AL23" s="3">
        <f>30/0.38</f>
        <v>78.94736842105263</v>
      </c>
      <c r="AM23">
        <v>3.31</v>
      </c>
      <c r="AN23">
        <v>0</v>
      </c>
      <c r="AO23">
        <v>64</v>
      </c>
      <c r="AP23">
        <v>4.76</v>
      </c>
    </row>
    <row r="24" spans="1:42" x14ac:dyDescent="0.3">
      <c r="A24" s="15" t="s">
        <v>60</v>
      </c>
      <c r="B24" s="15">
        <v>2</v>
      </c>
      <c r="C24" s="15">
        <v>168</v>
      </c>
      <c r="D24" s="15">
        <v>1.1859999999999999</v>
      </c>
      <c r="E24" s="15">
        <v>0.13</v>
      </c>
      <c r="F24" s="15">
        <v>0.25</v>
      </c>
      <c r="G24" s="15">
        <f t="shared" si="33"/>
        <v>0.39013157894736838</v>
      </c>
      <c r="H24" s="15">
        <f t="shared" si="34"/>
        <v>0.5140186915887851</v>
      </c>
      <c r="I24" s="15">
        <f t="shared" si="35"/>
        <v>0.5542056074766355</v>
      </c>
      <c r="J24" s="15">
        <f t="shared" si="23"/>
        <v>1.1974226488587896</v>
      </c>
      <c r="K24" s="103">
        <v>1.33</v>
      </c>
      <c r="L24">
        <v>-1.1000000000000001</v>
      </c>
      <c r="M24">
        <v>0.33</v>
      </c>
      <c r="N24" s="15">
        <f t="shared" si="36"/>
        <v>0.55954329385924739</v>
      </c>
      <c r="O24" s="15">
        <f t="shared" si="36"/>
        <v>0.62149532710280375</v>
      </c>
      <c r="P24">
        <f t="shared" si="5"/>
        <v>0.5140186915887851</v>
      </c>
      <c r="Q24">
        <f t="shared" si="25"/>
        <v>-0.16705607476635503</v>
      </c>
      <c r="R24">
        <f t="shared" si="37"/>
        <v>2.14</v>
      </c>
      <c r="S24">
        <v>0</v>
      </c>
      <c r="T24">
        <v>0</v>
      </c>
      <c r="U24">
        <f t="shared" si="27"/>
        <v>6.896822429906542E-2</v>
      </c>
      <c r="V24">
        <v>-7.0000000000000007E-2</v>
      </c>
      <c r="W24">
        <v>68.2</v>
      </c>
      <c r="X24">
        <f t="shared" si="9"/>
        <v>-0.1542056074766355</v>
      </c>
      <c r="Y24">
        <f t="shared" si="10"/>
        <v>3.2710280373831779E-2</v>
      </c>
      <c r="Z24">
        <v>0.25</v>
      </c>
      <c r="AA24">
        <v>0.38</v>
      </c>
      <c r="AB24">
        <f>1*D24-1.657/100*200000*Z24/1000</f>
        <v>0.35749999999999982</v>
      </c>
      <c r="AC24">
        <f t="shared" ref="AC24:AC25" si="40">-0.1942/100*200000*AA24/1000</f>
        <v>-0.147592</v>
      </c>
      <c r="AD24" s="15">
        <f t="shared" si="38"/>
        <v>0.1542056074766355</v>
      </c>
      <c r="AE24" s="15">
        <f t="shared" si="39"/>
        <v>-0.5140186915887851</v>
      </c>
      <c r="AJ24" t="s">
        <v>32</v>
      </c>
      <c r="AK24">
        <v>2</v>
      </c>
      <c r="AL24" s="3">
        <f>54/0.81</f>
        <v>66.666666666666657</v>
      </c>
      <c r="AM24">
        <v>3.31</v>
      </c>
      <c r="AN24">
        <v>0</v>
      </c>
      <c r="AO24">
        <v>54.3</v>
      </c>
      <c r="AP24">
        <v>4.67</v>
      </c>
    </row>
    <row r="25" spans="1:42" x14ac:dyDescent="0.3">
      <c r="A25" s="15" t="s">
        <v>60</v>
      </c>
      <c r="B25" s="15">
        <v>3</v>
      </c>
      <c r="C25" s="15">
        <v>169</v>
      </c>
      <c r="D25" s="15">
        <v>1.34</v>
      </c>
      <c r="E25" s="15">
        <v>0.65</v>
      </c>
      <c r="F25" s="15">
        <v>0.3</v>
      </c>
      <c r="G25" s="15">
        <f t="shared" si="33"/>
        <v>0.44078947368421056</v>
      </c>
      <c r="H25" s="15">
        <f t="shared" si="34"/>
        <v>0.42056074766355139</v>
      </c>
      <c r="I25" s="15">
        <f t="shared" si="35"/>
        <v>0.62616822429906538</v>
      </c>
      <c r="J25" s="15">
        <f t="shared" si="23"/>
        <v>1.4561936684383709</v>
      </c>
      <c r="K25" s="44">
        <v>2.02</v>
      </c>
      <c r="L25" s="15">
        <v>-0.9</v>
      </c>
      <c r="M25" s="15">
        <v>1.1399999999999999</v>
      </c>
      <c r="N25" s="15">
        <f t="shared" si="36"/>
        <v>0.68046433104596771</v>
      </c>
      <c r="O25" s="15">
        <f t="shared" si="36"/>
        <v>0.94392523364485981</v>
      </c>
      <c r="P25">
        <f t="shared" si="5"/>
        <v>0.42056074766355139</v>
      </c>
      <c r="Q25">
        <f t="shared" si="25"/>
        <v>0.16361682242990669</v>
      </c>
      <c r="R25">
        <f t="shared" si="37"/>
        <v>2.14</v>
      </c>
      <c r="S25">
        <v>0</v>
      </c>
      <c r="T25">
        <v>0</v>
      </c>
      <c r="U25">
        <f t="shared" si="27"/>
        <v>0.10889719626168225</v>
      </c>
      <c r="V25">
        <v>0</v>
      </c>
      <c r="W25">
        <v>48.9</v>
      </c>
      <c r="X25">
        <f t="shared" si="9"/>
        <v>-0.53271028037383172</v>
      </c>
      <c r="Y25">
        <f t="shared" si="10"/>
        <v>0</v>
      </c>
      <c r="Z25">
        <v>0.51</v>
      </c>
      <c r="AA25">
        <v>0.6</v>
      </c>
      <c r="AB25">
        <f>1*D25-1.657/100*200000*Z25/1000</f>
        <v>-0.35014000000000034</v>
      </c>
      <c r="AC25">
        <f t="shared" si="40"/>
        <v>-0.23304000000000002</v>
      </c>
      <c r="AD25" s="15">
        <f t="shared" si="38"/>
        <v>0.53271028037383172</v>
      </c>
      <c r="AE25" s="15">
        <f t="shared" si="39"/>
        <v>-0.42056074766355139</v>
      </c>
      <c r="AJ25" t="s">
        <v>14</v>
      </c>
      <c r="AK25">
        <v>1.5</v>
      </c>
      <c r="AL25" s="3">
        <v>79</v>
      </c>
      <c r="AM25">
        <v>3.31</v>
      </c>
      <c r="AN25">
        <v>0</v>
      </c>
      <c r="AO25">
        <v>48.9</v>
      </c>
      <c r="AP25">
        <v>3.89</v>
      </c>
    </row>
    <row r="26" spans="1:42" x14ac:dyDescent="0.3">
      <c r="A26" s="15" t="s">
        <v>60</v>
      </c>
      <c r="B26" s="15">
        <v>4</v>
      </c>
      <c r="C26" s="15">
        <v>170</v>
      </c>
      <c r="D26" s="15">
        <v>1.5940000000000001</v>
      </c>
      <c r="E26" s="44">
        <v>4.5</v>
      </c>
      <c r="F26" s="44">
        <v>0.65</v>
      </c>
      <c r="G26" s="15">
        <f t="shared" si="33"/>
        <v>0.52434210526315794</v>
      </c>
      <c r="H26" s="15">
        <f t="shared" si="34"/>
        <v>1.0280373831775702</v>
      </c>
      <c r="I26" s="15">
        <f t="shared" si="35"/>
        <v>0.7448598130841122</v>
      </c>
      <c r="J26" s="15">
        <f t="shared" si="23"/>
        <v>1.6446461625529061</v>
      </c>
      <c r="K26" s="103">
        <v>1</v>
      </c>
      <c r="L26">
        <v>-2.2000000000000002</v>
      </c>
      <c r="M26">
        <v>-0.81</v>
      </c>
      <c r="N26" s="15">
        <f t="shared" si="36"/>
        <v>0.76852624418360094</v>
      </c>
      <c r="O26" s="15">
        <f t="shared" si="36"/>
        <v>0.46728971962616822</v>
      </c>
      <c r="P26">
        <f t="shared" si="5"/>
        <v>1.0280373831775702</v>
      </c>
      <c r="Q26">
        <f>X26</f>
        <v>0.37850467289719625</v>
      </c>
      <c r="R26">
        <f t="shared" si="37"/>
        <v>2.14</v>
      </c>
      <c r="S26">
        <v>0</v>
      </c>
      <c r="T26">
        <v>0</v>
      </c>
      <c r="U26">
        <f>Y26</f>
        <v>0.17757009345794392</v>
      </c>
      <c r="V26">
        <v>-0.38</v>
      </c>
      <c r="W26">
        <v>90</v>
      </c>
      <c r="X26">
        <f t="shared" si="9"/>
        <v>0.37850467289719625</v>
      </c>
      <c r="Y26">
        <f t="shared" si="10"/>
        <v>0.17757009345794392</v>
      </c>
      <c r="AD26" s="15">
        <f t="shared" si="38"/>
        <v>-0.37850467289719625</v>
      </c>
      <c r="AE26" s="15">
        <f t="shared" si="39"/>
        <v>-1.0280373831775702</v>
      </c>
      <c r="AJ26" t="s">
        <v>58</v>
      </c>
      <c r="AK26">
        <v>0</v>
      </c>
      <c r="AL26" s="3">
        <v>0</v>
      </c>
      <c r="AM26">
        <v>1.58</v>
      </c>
      <c r="AN26">
        <v>0.185</v>
      </c>
      <c r="AO26">
        <v>38.5</v>
      </c>
      <c r="AP26">
        <v>2.0499999999999998</v>
      </c>
    </row>
    <row r="27" spans="1:42" x14ac:dyDescent="0.3">
      <c r="A27" s="15" t="s">
        <v>60</v>
      </c>
      <c r="B27" s="15">
        <v>5</v>
      </c>
      <c r="C27" s="15">
        <v>171</v>
      </c>
      <c r="D27" s="15">
        <v>1.7789999999999999</v>
      </c>
      <c r="E27" s="44">
        <v>4.5</v>
      </c>
      <c r="F27" s="44">
        <v>0.65</v>
      </c>
      <c r="G27" s="15">
        <f t="shared" si="33"/>
        <v>0.58519736842105263</v>
      </c>
      <c r="H27" s="15">
        <f t="shared" si="34"/>
        <v>1.2616822429906542</v>
      </c>
      <c r="I27" s="15">
        <f t="shared" si="35"/>
        <v>0.83130841121495314</v>
      </c>
      <c r="J27" s="15">
        <f t="shared" si="23"/>
        <v>1.8823033761856773</v>
      </c>
      <c r="K27" s="105">
        <v>0.92</v>
      </c>
      <c r="L27" s="106">
        <v>-2.7</v>
      </c>
      <c r="M27" s="107">
        <v>-1.23</v>
      </c>
      <c r="N27" s="15">
        <f t="shared" si="36"/>
        <v>0.87958101690919499</v>
      </c>
      <c r="O27" s="15">
        <f t="shared" si="36"/>
        <v>0.42990654205607476</v>
      </c>
      <c r="P27">
        <f t="shared" si="5"/>
        <v>1.2616822429906542</v>
      </c>
      <c r="Q27">
        <f>X27</f>
        <v>0.57476635514018692</v>
      </c>
      <c r="R27">
        <f t="shared" si="37"/>
        <v>2.14</v>
      </c>
      <c r="S27">
        <v>0</v>
      </c>
      <c r="T27">
        <v>0</v>
      </c>
      <c r="U27">
        <f>Y27</f>
        <v>0.25233644859813087</v>
      </c>
      <c r="V27">
        <v>-0.54</v>
      </c>
      <c r="W27">
        <v>90</v>
      </c>
      <c r="X27">
        <f t="shared" si="9"/>
        <v>0.57476635514018692</v>
      </c>
      <c r="Y27">
        <f t="shared" si="10"/>
        <v>0.25233644859813087</v>
      </c>
      <c r="AD27" s="15">
        <f t="shared" si="38"/>
        <v>-0.57476635514018692</v>
      </c>
      <c r="AE27" s="15">
        <f t="shared" si="39"/>
        <v>-1.2616822429906542</v>
      </c>
      <c r="AJ27" t="s">
        <v>59</v>
      </c>
      <c r="AK27">
        <v>0</v>
      </c>
      <c r="AL27" s="3">
        <v>0</v>
      </c>
      <c r="AM27">
        <v>1.58</v>
      </c>
      <c r="AN27">
        <v>0.185</v>
      </c>
      <c r="AO27">
        <v>38.200000000000003</v>
      </c>
      <c r="AP27">
        <v>2.04</v>
      </c>
    </row>
    <row r="28" spans="1:42" x14ac:dyDescent="0.3">
      <c r="A28" s="15" t="s">
        <v>60</v>
      </c>
      <c r="B28" s="15">
        <v>6</v>
      </c>
      <c r="C28" s="15">
        <v>172</v>
      </c>
      <c r="D28" s="15">
        <v>2.06</v>
      </c>
      <c r="E28" s="15">
        <v>4.5599999999999996</v>
      </c>
      <c r="F28" s="15">
        <v>0.65</v>
      </c>
      <c r="G28" s="15">
        <f t="shared" si="33"/>
        <v>0.67763157894736847</v>
      </c>
      <c r="H28" s="15">
        <f t="shared" si="34"/>
        <v>1.542056074766355</v>
      </c>
      <c r="I28" s="15">
        <f t="shared" si="35"/>
        <v>0.96261682242990654</v>
      </c>
      <c r="J28" s="15">
        <f t="shared" si="23"/>
        <v>2.2381297996318263</v>
      </c>
      <c r="K28" s="103">
        <v>0.85</v>
      </c>
      <c r="L28">
        <v>-3.3</v>
      </c>
      <c r="M28">
        <v>-1.75</v>
      </c>
      <c r="N28" s="15">
        <f t="shared" si="36"/>
        <v>1.0458550465569281</v>
      </c>
      <c r="O28" s="15">
        <f t="shared" si="36"/>
        <v>0.39719626168224298</v>
      </c>
      <c r="P28">
        <f t="shared" si="5"/>
        <v>1.542056074766355</v>
      </c>
      <c r="Q28">
        <f t="shared" ref="Q28:Q38" si="41">-AB28/R28</f>
        <v>1.2673644859813085</v>
      </c>
      <c r="R28">
        <f t="shared" si="37"/>
        <v>2.14</v>
      </c>
      <c r="S28">
        <v>0</v>
      </c>
      <c r="T28">
        <v>0</v>
      </c>
      <c r="U28">
        <f t="shared" ref="U28:U38" si="42">-AC28/R28</f>
        <v>0.47551775700934579</v>
      </c>
      <c r="V28">
        <v>-0.75</v>
      </c>
      <c r="W28">
        <v>52.2</v>
      </c>
      <c r="X28">
        <f t="shared" si="9"/>
        <v>0.81775700934579432</v>
      </c>
      <c r="Y28">
        <f t="shared" si="10"/>
        <v>0.35046728971962615</v>
      </c>
      <c r="Z28">
        <v>1.44</v>
      </c>
      <c r="AA28">
        <v>2.62</v>
      </c>
      <c r="AB28">
        <f>1*D28-1.657/100*200000*Z28/1000</f>
        <v>-2.7121600000000003</v>
      </c>
      <c r="AC28">
        <f>-0.1942/100*200000*AA28/1000</f>
        <v>-1.0176080000000001</v>
      </c>
      <c r="AD28" s="15">
        <f t="shared" si="38"/>
        <v>-0.81775700934579432</v>
      </c>
      <c r="AE28" s="15">
        <f t="shared" si="39"/>
        <v>-1.542056074766355</v>
      </c>
      <c r="AJ28" t="s">
        <v>60</v>
      </c>
      <c r="AK28">
        <v>0</v>
      </c>
      <c r="AL28" s="3">
        <v>0</v>
      </c>
      <c r="AM28">
        <v>1.58</v>
      </c>
      <c r="AN28">
        <v>0.185</v>
      </c>
      <c r="AO28">
        <v>42</v>
      </c>
      <c r="AP28">
        <v>2.14</v>
      </c>
    </row>
    <row r="29" spans="1:42" ht="18.600000000000001" customHeight="1" x14ac:dyDescent="0.3">
      <c r="A29" s="15" t="s">
        <v>60</v>
      </c>
      <c r="B29" s="15">
        <v>7</v>
      </c>
      <c r="C29" s="15">
        <v>173</v>
      </c>
      <c r="D29" s="15">
        <v>2.29</v>
      </c>
      <c r="E29" s="15">
        <v>4.55</v>
      </c>
      <c r="F29" s="15">
        <v>0.65</v>
      </c>
      <c r="G29" s="15">
        <f t="shared" si="33"/>
        <v>0.75328947368421051</v>
      </c>
      <c r="H29" s="15">
        <f t="shared" si="34"/>
        <v>1.8224299065420559</v>
      </c>
      <c r="I29" s="15">
        <f t="shared" si="35"/>
        <v>1.0700934579439252</v>
      </c>
      <c r="J29" s="15">
        <f t="shared" si="23"/>
        <v>2.5340333462683557</v>
      </c>
      <c r="K29" s="105">
        <v>0.8</v>
      </c>
      <c r="L29" s="106">
        <v>-3.9</v>
      </c>
      <c r="M29" s="107">
        <v>-2.17</v>
      </c>
      <c r="N29" s="15">
        <f t="shared" si="36"/>
        <v>1.1841277319011008</v>
      </c>
      <c r="O29" s="15">
        <f t="shared" si="36"/>
        <v>0.37383177570093457</v>
      </c>
      <c r="P29">
        <f t="shared" si="5"/>
        <v>1.8224299065420559</v>
      </c>
      <c r="Q29">
        <f t="shared" si="41"/>
        <v>1.1753738317757008</v>
      </c>
      <c r="R29">
        <f t="shared" si="37"/>
        <v>2.14</v>
      </c>
      <c r="S29">
        <v>0</v>
      </c>
      <c r="T29">
        <v>0</v>
      </c>
      <c r="U29">
        <f t="shared" si="42"/>
        <v>0.4718878504672897</v>
      </c>
      <c r="V29">
        <v>-0.93</v>
      </c>
      <c r="W29">
        <v>52.1</v>
      </c>
      <c r="X29">
        <f t="shared" si="9"/>
        <v>1.014018691588785</v>
      </c>
      <c r="Y29">
        <f t="shared" si="10"/>
        <v>0.43457943925233644</v>
      </c>
      <c r="Z29">
        <v>1.45</v>
      </c>
      <c r="AA29">
        <v>2.6</v>
      </c>
      <c r="AB29">
        <f>1*D29-1.657/100*200000*Z29/1000</f>
        <v>-2.5152999999999999</v>
      </c>
      <c r="AC29">
        <f>-0.1942/100*200000*AA29/1000</f>
        <v>-1.0098400000000001</v>
      </c>
      <c r="AD29" s="15">
        <f t="shared" si="38"/>
        <v>-1.014018691588785</v>
      </c>
      <c r="AE29" s="15">
        <f t="shared" si="39"/>
        <v>-1.8224299065420559</v>
      </c>
      <c r="AJ29" t="s">
        <v>61</v>
      </c>
      <c r="AK29">
        <v>0</v>
      </c>
      <c r="AL29" s="3">
        <v>0</v>
      </c>
      <c r="AM29">
        <v>1.65</v>
      </c>
      <c r="AN29">
        <v>0.19400000000000001</v>
      </c>
      <c r="AO29">
        <v>43.1</v>
      </c>
      <c r="AP29">
        <v>2.17</v>
      </c>
    </row>
    <row r="30" spans="1:42" ht="16.8" customHeight="1" x14ac:dyDescent="0.3">
      <c r="A30" s="15" t="s">
        <v>60</v>
      </c>
      <c r="B30" s="15">
        <v>9</v>
      </c>
      <c r="C30" s="15">
        <v>175</v>
      </c>
      <c r="D30" s="15">
        <v>3.04</v>
      </c>
      <c r="E30" s="15">
        <v>4.55</v>
      </c>
      <c r="F30" s="15">
        <v>0.65</v>
      </c>
      <c r="G30" s="15">
        <f t="shared" si="33"/>
        <v>1</v>
      </c>
      <c r="H30" s="15">
        <f t="shared" si="34"/>
        <v>1.8224299065420559</v>
      </c>
      <c r="I30" s="15">
        <f t="shared" si="35"/>
        <v>1.4205607476635513</v>
      </c>
      <c r="J30" s="15">
        <f t="shared" si="23"/>
        <v>3.227820472083291</v>
      </c>
      <c r="K30" s="105">
        <v>0.8</v>
      </c>
      <c r="L30" s="106">
        <v>-3.9</v>
      </c>
      <c r="M30" s="107">
        <v>-2.17</v>
      </c>
      <c r="N30" s="15">
        <f t="shared" si="36"/>
        <v>1.5083273234034069</v>
      </c>
      <c r="O30" s="15">
        <f t="shared" si="36"/>
        <v>0.37383177570093457</v>
      </c>
      <c r="P30">
        <f t="shared" si="5"/>
        <v>0</v>
      </c>
      <c r="Q30">
        <f t="shared" si="41"/>
        <v>2.8071121495327107</v>
      </c>
      <c r="R30">
        <f t="shared" si="37"/>
        <v>2.14</v>
      </c>
      <c r="S30">
        <v>0</v>
      </c>
      <c r="T30">
        <v>0</v>
      </c>
      <c r="U30">
        <f t="shared" si="42"/>
        <v>0.49060668864485979</v>
      </c>
      <c r="V30">
        <v>-0.93</v>
      </c>
      <c r="W30">
        <v>63.5</v>
      </c>
      <c r="X30">
        <f t="shared" si="9"/>
        <v>0</v>
      </c>
      <c r="Y30">
        <f t="shared" si="10"/>
        <v>0.43457943925233644</v>
      </c>
      <c r="Z30">
        <v>2.73</v>
      </c>
      <c r="AA30" s="111">
        <v>11.01</v>
      </c>
      <c r="AB30">
        <f>1*D30-1.657/100*200000*Z30/1000</f>
        <v>-6.0072200000000011</v>
      </c>
      <c r="AC30">
        <f>-0.1942/100*(529+1390*(AA30-2.645)/1000)</f>
        <v>-1.0498983137</v>
      </c>
      <c r="AD30" s="15"/>
      <c r="AE30" s="15"/>
      <c r="AJ30" t="s">
        <v>62</v>
      </c>
      <c r="AK30">
        <v>0</v>
      </c>
      <c r="AL30" s="3">
        <v>0</v>
      </c>
      <c r="AM30">
        <v>1.58</v>
      </c>
      <c r="AN30">
        <v>0.185</v>
      </c>
      <c r="AO30">
        <v>38.1</v>
      </c>
      <c r="AP30">
        <v>2.04</v>
      </c>
    </row>
    <row r="31" spans="1:42" x14ac:dyDescent="0.3">
      <c r="A31" s="20" t="s">
        <v>62</v>
      </c>
      <c r="B31" s="20">
        <v>1</v>
      </c>
      <c r="C31" s="20">
        <v>178</v>
      </c>
      <c r="D31" s="20">
        <v>1.7470000000000001</v>
      </c>
      <c r="E31" s="20">
        <v>0.34</v>
      </c>
      <c r="F31" s="20">
        <v>0.25</v>
      </c>
      <c r="G31" s="20">
        <f>D31/$D$35</f>
        <v>0.54423676012461064</v>
      </c>
      <c r="H31" s="20">
        <f>-L31/($AP$30)</f>
        <v>1.1764705882352942</v>
      </c>
      <c r="I31" s="20">
        <f>D31/($AP$30)</f>
        <v>0.85637254901960791</v>
      </c>
      <c r="J31" s="20">
        <f>SQRT(M31^2/4+D31^2)</f>
        <v>1.8213275378141078</v>
      </c>
      <c r="K31" s="46">
        <v>1.1499999999999999</v>
      </c>
      <c r="L31" s="20">
        <v>-2.4</v>
      </c>
      <c r="M31" s="20">
        <v>-1.03</v>
      </c>
      <c r="N31" s="20">
        <f t="shared" ref="N31:O35" si="43">J31/($AP$30)</f>
        <v>0.89280761657554308</v>
      </c>
      <c r="O31" s="20">
        <f t="shared" si="43"/>
        <v>0.56372549019607843</v>
      </c>
      <c r="P31">
        <f t="shared" si="5"/>
        <v>1.1764705882352942</v>
      </c>
      <c r="Q31">
        <f t="shared" si="41"/>
        <v>0.17869607843137258</v>
      </c>
      <c r="R31">
        <f>$AP$30</f>
        <v>2.04</v>
      </c>
      <c r="S31">
        <v>0</v>
      </c>
      <c r="T31">
        <v>0</v>
      </c>
      <c r="U31">
        <f t="shared" si="42"/>
        <v>6.4733333333333337E-2</v>
      </c>
      <c r="V31">
        <v>-0.22</v>
      </c>
      <c r="W31">
        <v>61.9</v>
      </c>
      <c r="X31">
        <f t="shared" si="9"/>
        <v>0.50490196078431371</v>
      </c>
      <c r="Y31">
        <f t="shared" si="10"/>
        <v>0.10784313725490197</v>
      </c>
      <c r="Z31">
        <v>0.11</v>
      </c>
      <c r="AA31">
        <v>0.34</v>
      </c>
      <c r="AB31">
        <f>0*D31-1.657/100*200000*Z31/1000</f>
        <v>-0.36454000000000009</v>
      </c>
      <c r="AC31">
        <f t="shared" ref="AC31:AC33" si="44">-0.1942/100*200000*AA31/1000</f>
        <v>-0.13205600000000001</v>
      </c>
      <c r="AD31" s="20">
        <f>M31/($AP$30)</f>
        <v>-0.50490196078431371</v>
      </c>
      <c r="AE31" s="20">
        <f>L31/($AP$30)</f>
        <v>-1.1764705882352942</v>
      </c>
      <c r="AJ31" t="s">
        <v>63</v>
      </c>
      <c r="AK31">
        <v>0</v>
      </c>
      <c r="AL31" s="3">
        <v>0</v>
      </c>
      <c r="AM31">
        <v>1.58</v>
      </c>
      <c r="AN31">
        <v>0.185</v>
      </c>
      <c r="AO31">
        <v>43.5</v>
      </c>
      <c r="AP31">
        <v>2.1800000000000002</v>
      </c>
    </row>
    <row r="32" spans="1:42" x14ac:dyDescent="0.3">
      <c r="A32" s="20" t="s">
        <v>62</v>
      </c>
      <c r="B32" s="20">
        <v>2</v>
      </c>
      <c r="C32" s="20">
        <v>179</v>
      </c>
      <c r="D32" s="20">
        <v>2.1</v>
      </c>
      <c r="E32" s="20">
        <v>1.43</v>
      </c>
      <c r="F32" s="20">
        <v>0.35</v>
      </c>
      <c r="G32" s="20">
        <f>D32/$D$35</f>
        <v>0.65420560747663559</v>
      </c>
      <c r="H32" s="20">
        <f>-L32/($AP$30)</f>
        <v>1.7647058823529411</v>
      </c>
      <c r="I32" s="20">
        <f>D32/($AP$30)</f>
        <v>1.0294117647058825</v>
      </c>
      <c r="J32" s="20">
        <f>SQRT(M32^2/4+D32^2)</f>
        <v>2.3478713763747794</v>
      </c>
      <c r="K32" s="46">
        <v>0.94</v>
      </c>
      <c r="L32" s="20">
        <v>-3.6</v>
      </c>
      <c r="M32" s="20">
        <v>-2.1</v>
      </c>
      <c r="N32" s="20">
        <f t="shared" si="43"/>
        <v>1.1509173413601859</v>
      </c>
      <c r="O32" s="20">
        <f t="shared" si="43"/>
        <v>0.46078431372549017</v>
      </c>
      <c r="P32">
        <f t="shared" si="5"/>
        <v>1.7647058823529411</v>
      </c>
      <c r="Q32">
        <f t="shared" si="41"/>
        <v>0.61731372549019614</v>
      </c>
      <c r="R32">
        <f>$AP$30</f>
        <v>2.04</v>
      </c>
      <c r="S32">
        <v>0</v>
      </c>
      <c r="T32">
        <v>0</v>
      </c>
      <c r="U32">
        <f t="shared" si="42"/>
        <v>0.14089019607843137</v>
      </c>
      <c r="V32">
        <v>-0.56000000000000005</v>
      </c>
      <c r="W32">
        <v>52.2</v>
      </c>
      <c r="X32">
        <f t="shared" si="9"/>
        <v>1.0294117647058825</v>
      </c>
      <c r="Y32">
        <f t="shared" si="10"/>
        <v>0.27450980392156865</v>
      </c>
      <c r="Z32">
        <v>0.38</v>
      </c>
      <c r="AA32">
        <v>0.74</v>
      </c>
      <c r="AB32">
        <f>0*D32-1.657/100*200000*Z32/1000</f>
        <v>-1.2593200000000002</v>
      </c>
      <c r="AC32">
        <f t="shared" si="44"/>
        <v>-0.287416</v>
      </c>
      <c r="AD32" s="20">
        <f>M32/($AP$30)</f>
        <v>-1.0294117647058825</v>
      </c>
      <c r="AE32" s="20">
        <f>L32/($AP$30)</f>
        <v>-1.7647058823529411</v>
      </c>
    </row>
    <row r="33" spans="1:31" x14ac:dyDescent="0.3">
      <c r="A33" s="20" t="s">
        <v>62</v>
      </c>
      <c r="B33" s="20">
        <v>3</v>
      </c>
      <c r="C33" s="20">
        <v>180</v>
      </c>
      <c r="D33" s="20">
        <v>2.4700000000000002</v>
      </c>
      <c r="E33" s="20">
        <v>3.19</v>
      </c>
      <c r="F33" s="20">
        <v>0.5</v>
      </c>
      <c r="G33" s="20">
        <f>D33/$D$35</f>
        <v>0.76947040498442376</v>
      </c>
      <c r="H33" s="20">
        <f>-L33/($AP$30)</f>
        <v>2.107843137254902</v>
      </c>
      <c r="I33" s="20">
        <f>D33/($AP$30)</f>
        <v>1.2107843137254903</v>
      </c>
      <c r="J33" s="20">
        <f>SQRT(M33^2/4+D33^2)</f>
        <v>2.8148534597737056</v>
      </c>
      <c r="K33" s="46">
        <v>0.86</v>
      </c>
      <c r="L33" s="20">
        <v>-4.3</v>
      </c>
      <c r="M33" s="20">
        <v>-2.7</v>
      </c>
      <c r="N33" s="20">
        <f t="shared" si="43"/>
        <v>1.3798301273400517</v>
      </c>
      <c r="O33" s="20">
        <f t="shared" si="43"/>
        <v>0.42156862745098039</v>
      </c>
      <c r="P33">
        <f t="shared" si="5"/>
        <v>2.107843137254902</v>
      </c>
      <c r="Q33">
        <f t="shared" si="41"/>
        <v>1.1371568627450981</v>
      </c>
      <c r="R33">
        <f>$AP$30</f>
        <v>2.04</v>
      </c>
      <c r="S33">
        <v>0</v>
      </c>
      <c r="T33">
        <v>0</v>
      </c>
      <c r="U33">
        <f t="shared" si="42"/>
        <v>0.27226078431372547</v>
      </c>
      <c r="V33">
        <v>-0.78</v>
      </c>
      <c r="W33">
        <v>51.5</v>
      </c>
      <c r="X33">
        <f t="shared" si="9"/>
        <v>1.3235294117647058</v>
      </c>
      <c r="Y33">
        <f t="shared" si="10"/>
        <v>0.38235294117647062</v>
      </c>
      <c r="Z33">
        <v>0.7</v>
      </c>
      <c r="AA33">
        <v>1.43</v>
      </c>
      <c r="AB33">
        <f>0*D33-1.657/100*200000*Z33/1000</f>
        <v>-2.3198000000000003</v>
      </c>
      <c r="AC33">
        <f t="shared" si="44"/>
        <v>-0.55541200000000002</v>
      </c>
      <c r="AD33" s="20">
        <f>M33/($AP$30)</f>
        <v>-1.3235294117647058</v>
      </c>
      <c r="AE33" s="20">
        <f>L33/($AP$30)</f>
        <v>-2.107843137254902</v>
      </c>
    </row>
    <row r="34" spans="1:31" x14ac:dyDescent="0.3">
      <c r="A34" s="20" t="s">
        <v>62</v>
      </c>
      <c r="B34" s="20">
        <v>4</v>
      </c>
      <c r="C34" s="20">
        <v>181</v>
      </c>
      <c r="D34" s="20">
        <v>2.9</v>
      </c>
      <c r="E34" s="20">
        <v>3.19</v>
      </c>
      <c r="F34" s="20">
        <v>0.5</v>
      </c>
      <c r="G34" s="20">
        <f>D34/$D$35</f>
        <v>0.90342679127725856</v>
      </c>
      <c r="H34" s="20">
        <f>-L34/($AP$30)</f>
        <v>2.107843137254902</v>
      </c>
      <c r="I34" s="20">
        <f>D34/($AP$30)</f>
        <v>1.4215686274509802</v>
      </c>
      <c r="J34" s="20">
        <f t="shared" ref="J34:J43" si="45">SQRT(M34^2/4+D34^2)</f>
        <v>3.1988279103446624</v>
      </c>
      <c r="K34" s="46">
        <v>0.86</v>
      </c>
      <c r="L34" s="20">
        <v>-4.3</v>
      </c>
      <c r="M34" s="20">
        <v>-2.7</v>
      </c>
      <c r="N34" s="20">
        <f t="shared" si="43"/>
        <v>1.5680528972277756</v>
      </c>
      <c r="O34" s="20">
        <f t="shared" si="43"/>
        <v>0.42156862745098039</v>
      </c>
      <c r="P34">
        <f t="shared" si="5"/>
        <v>0</v>
      </c>
      <c r="Q34">
        <f t="shared" si="41"/>
        <v>2.5342352941176474</v>
      </c>
      <c r="R34">
        <f>$AP$30</f>
        <v>2.04</v>
      </c>
      <c r="S34">
        <v>0</v>
      </c>
      <c r="T34">
        <v>0</v>
      </c>
      <c r="U34">
        <f t="shared" si="42"/>
        <v>0.50617416073529409</v>
      </c>
      <c r="V34">
        <v>-0.78</v>
      </c>
      <c r="W34">
        <v>59.6</v>
      </c>
      <c r="X34">
        <f t="shared" si="9"/>
        <v>0</v>
      </c>
      <c r="Y34">
        <f t="shared" si="10"/>
        <v>0.38235294117647062</v>
      </c>
      <c r="Z34">
        <v>1.56</v>
      </c>
      <c r="AA34" s="111">
        <v>4.5999999999999996</v>
      </c>
      <c r="AB34">
        <f>0*D34-1.657/100*200000*Z34/1000</f>
        <v>-5.1698400000000007</v>
      </c>
      <c r="AC34">
        <f>-0.1942/100*(529+1390*(AA34-2.645)/1000)</f>
        <v>-1.0325952879</v>
      </c>
      <c r="AD34" s="20"/>
      <c r="AE34" s="20"/>
    </row>
    <row r="35" spans="1:31" x14ac:dyDescent="0.3">
      <c r="A35" s="20" t="s">
        <v>62</v>
      </c>
      <c r="B35" s="20">
        <v>5</v>
      </c>
      <c r="C35" s="20">
        <v>182</v>
      </c>
      <c r="D35" s="20">
        <v>3.21</v>
      </c>
      <c r="E35" s="20">
        <v>3.19</v>
      </c>
      <c r="F35" s="20">
        <v>0.5</v>
      </c>
      <c r="G35" s="20">
        <f>D35/$D$35</f>
        <v>1</v>
      </c>
      <c r="H35" s="20">
        <f>-L35/($AP$30)</f>
        <v>2.107843137254902</v>
      </c>
      <c r="I35" s="20">
        <f>D35/($AP$30)</f>
        <v>1.5735294117647058</v>
      </c>
      <c r="J35" s="20">
        <f t="shared" si="45"/>
        <v>3.4823268083280179</v>
      </c>
      <c r="K35" s="46">
        <v>0.86</v>
      </c>
      <c r="L35" s="20">
        <v>-4.3</v>
      </c>
      <c r="M35" s="20">
        <v>-2.7</v>
      </c>
      <c r="N35" s="20">
        <f t="shared" si="43"/>
        <v>1.7070229452588324</v>
      </c>
      <c r="O35" s="20">
        <f t="shared" si="43"/>
        <v>0.42156862745098039</v>
      </c>
      <c r="P35">
        <f t="shared" si="5"/>
        <v>0</v>
      </c>
      <c r="Q35">
        <f t="shared" si="41"/>
        <v>3.7688627450980392</v>
      </c>
      <c r="R35">
        <f>$AP$30</f>
        <v>2.04</v>
      </c>
      <c r="S35">
        <v>0</v>
      </c>
      <c r="T35">
        <v>0</v>
      </c>
      <c r="U35">
        <f t="shared" si="42"/>
        <v>0.51877126740196078</v>
      </c>
      <c r="V35">
        <v>-0.78</v>
      </c>
      <c r="W35">
        <v>67.7</v>
      </c>
      <c r="X35">
        <f t="shared" si="9"/>
        <v>0</v>
      </c>
      <c r="Y35">
        <f t="shared" si="10"/>
        <v>0.38235294117647062</v>
      </c>
      <c r="Z35">
        <v>2.3199999999999998</v>
      </c>
      <c r="AA35" s="111">
        <v>14.12</v>
      </c>
      <c r="AB35">
        <f>0*D35-1.657/100*200000*Z35/1000</f>
        <v>-7.6884800000000002</v>
      </c>
      <c r="AC35">
        <f>-0.1942/100*(529+1390*(AA35-2.645)/1000)</f>
        <v>-1.0582933855000001</v>
      </c>
      <c r="AD35" s="20"/>
      <c r="AE35" s="20"/>
    </row>
    <row r="36" spans="1:31" x14ac:dyDescent="0.3">
      <c r="A36" s="22" t="s">
        <v>63</v>
      </c>
      <c r="B36" s="22">
        <v>1</v>
      </c>
      <c r="C36" s="22">
        <v>183</v>
      </c>
      <c r="D36" s="22">
        <v>0.754</v>
      </c>
      <c r="E36" s="22">
        <v>0.43</v>
      </c>
      <c r="F36" s="22">
        <v>0.1</v>
      </c>
      <c r="G36" s="22">
        <f>D36/$D$43</f>
        <v>0.30526315789473679</v>
      </c>
      <c r="H36" s="22">
        <f t="shared" ref="H36:H43" si="46">-L36/($AP$31)</f>
        <v>0.2293577981651376</v>
      </c>
      <c r="I36" s="22">
        <f t="shared" ref="I36:I43" si="47">D36/($AP$31)</f>
        <v>0.34587155963302751</v>
      </c>
      <c r="J36" s="22">
        <f t="shared" si="45"/>
        <v>0.87048319914861083</v>
      </c>
      <c r="K36" s="47">
        <v>1.29</v>
      </c>
      <c r="L36" s="22">
        <v>-0.5</v>
      </c>
      <c r="M36" s="22">
        <v>0.87</v>
      </c>
      <c r="N36" s="22">
        <f t="shared" ref="N36:O43" si="48">J36/($AP$31)</f>
        <v>0.39930421979294073</v>
      </c>
      <c r="O36" s="22">
        <f t="shared" si="48"/>
        <v>0.59174311926605505</v>
      </c>
      <c r="P36">
        <f t="shared" si="5"/>
        <v>0.2293577981651376</v>
      </c>
      <c r="Q36">
        <f t="shared" si="41"/>
        <v>-0.87039449541284397</v>
      </c>
      <c r="R36">
        <f t="shared" ref="R36:R43" si="49">$AP$31</f>
        <v>2.1800000000000002</v>
      </c>
      <c r="S36">
        <v>0</v>
      </c>
      <c r="T36">
        <v>0</v>
      </c>
      <c r="U36">
        <f t="shared" si="42"/>
        <v>-3.5633027522935781E-3</v>
      </c>
      <c r="V36">
        <v>-0.05</v>
      </c>
      <c r="W36">
        <v>35.700000000000003</v>
      </c>
      <c r="X36">
        <f t="shared" si="9"/>
        <v>-0.39908256880733944</v>
      </c>
      <c r="Y36">
        <f t="shared" si="10"/>
        <v>2.2935779816513763E-2</v>
      </c>
      <c r="Z36">
        <v>0.11</v>
      </c>
      <c r="AA36">
        <v>-0.02</v>
      </c>
      <c r="AB36">
        <f>3*D36-1.657/100*200000*Z36/1000</f>
        <v>1.8974599999999999</v>
      </c>
      <c r="AC36">
        <f>-0.1942/100*200000*AA36/1000</f>
        <v>7.7680000000000006E-3</v>
      </c>
      <c r="AD36" s="22">
        <f t="shared" ref="AD36:AD42" si="50">M36/($AP$31)</f>
        <v>0.39908256880733944</v>
      </c>
      <c r="AE36" s="22">
        <f t="shared" ref="AE36:AE42" si="51">L36/($AP$31)</f>
        <v>-0.2293577981651376</v>
      </c>
    </row>
    <row r="37" spans="1:31" x14ac:dyDescent="0.3">
      <c r="A37" s="22" t="s">
        <v>63</v>
      </c>
      <c r="B37" s="22">
        <v>2</v>
      </c>
      <c r="C37" s="22">
        <v>184</v>
      </c>
      <c r="D37" s="22">
        <v>1.006</v>
      </c>
      <c r="E37" s="22">
        <v>1.26</v>
      </c>
      <c r="F37" s="22">
        <v>0.15</v>
      </c>
      <c r="G37" s="22">
        <f t="shared" ref="G37:G43" si="52">D37/$D$43</f>
        <v>0.4072874493927125</v>
      </c>
      <c r="H37" s="22">
        <f t="shared" si="46"/>
        <v>0.50458715596330272</v>
      </c>
      <c r="I37" s="22">
        <f t="shared" si="47"/>
        <v>0.46146788990825682</v>
      </c>
      <c r="J37" s="22">
        <f t="shared" si="45"/>
        <v>1.0095845680278597</v>
      </c>
      <c r="K37" s="47">
        <v>1.04</v>
      </c>
      <c r="L37" s="22">
        <v>-1.1000000000000001</v>
      </c>
      <c r="M37" s="22">
        <v>0.17</v>
      </c>
      <c r="N37" s="22">
        <f t="shared" si="48"/>
        <v>0.46311218716874292</v>
      </c>
      <c r="O37" s="22">
        <f t="shared" si="48"/>
        <v>0.47706422018348621</v>
      </c>
      <c r="P37">
        <f t="shared" si="5"/>
        <v>0.50458715596330272</v>
      </c>
      <c r="Q37">
        <f t="shared" si="41"/>
        <v>-0.48749541284403647</v>
      </c>
      <c r="R37">
        <f t="shared" si="49"/>
        <v>2.1800000000000002</v>
      </c>
      <c r="S37">
        <v>0</v>
      </c>
      <c r="T37">
        <v>0</v>
      </c>
      <c r="U37">
        <f t="shared" si="42"/>
        <v>3.5633027522935781E-3</v>
      </c>
      <c r="V37">
        <v>-0.23</v>
      </c>
      <c r="W37">
        <v>32.9</v>
      </c>
      <c r="X37">
        <f t="shared" si="9"/>
        <v>-7.7981651376146793E-2</v>
      </c>
      <c r="Y37">
        <f t="shared" si="10"/>
        <v>0.10550458715596329</v>
      </c>
      <c r="Z37">
        <v>0.59</v>
      </c>
      <c r="AA37">
        <v>0.02</v>
      </c>
      <c r="AB37">
        <f>3*D37-1.657/100*200000*Z37/1000</f>
        <v>1.0627399999999996</v>
      </c>
      <c r="AC37">
        <f t="shared" ref="AC37:AC40" si="53">-0.1942/100*200000*AA37/1000</f>
        <v>-7.7680000000000006E-3</v>
      </c>
      <c r="AD37" s="22">
        <f t="shared" si="50"/>
        <v>7.7981651376146793E-2</v>
      </c>
      <c r="AE37" s="22">
        <f t="shared" si="51"/>
        <v>-0.50458715596330272</v>
      </c>
    </row>
    <row r="38" spans="1:31" x14ac:dyDescent="0.3">
      <c r="A38" s="22" t="s">
        <v>63</v>
      </c>
      <c r="B38" s="22">
        <v>3</v>
      </c>
      <c r="C38" s="22">
        <v>185</v>
      </c>
      <c r="D38" s="22">
        <v>1.2669999999999999</v>
      </c>
      <c r="E38" s="22">
        <v>2.0499999999999998</v>
      </c>
      <c r="F38" s="22">
        <v>0.2</v>
      </c>
      <c r="G38" s="22">
        <f t="shared" si="52"/>
        <v>0.51295546558704441</v>
      </c>
      <c r="H38" s="22">
        <f t="shared" si="46"/>
        <v>0.73394495412844041</v>
      </c>
      <c r="I38" s="22">
        <f t="shared" si="47"/>
        <v>0.5811926605504586</v>
      </c>
      <c r="J38" s="22">
        <f t="shared" si="45"/>
        <v>1.27584834521976</v>
      </c>
      <c r="K38" s="47">
        <v>0.92</v>
      </c>
      <c r="L38" s="22">
        <v>-1.6</v>
      </c>
      <c r="M38" s="22">
        <v>-0.3</v>
      </c>
      <c r="N38" s="22">
        <f t="shared" si="48"/>
        <v>0.58525153450447698</v>
      </c>
      <c r="O38" s="22">
        <f t="shared" si="48"/>
        <v>0.42201834862385318</v>
      </c>
      <c r="P38">
        <f t="shared" si="5"/>
        <v>0.73394495412844041</v>
      </c>
      <c r="Q38">
        <f t="shared" si="41"/>
        <v>-0.13218348623853168</v>
      </c>
      <c r="R38">
        <f t="shared" si="49"/>
        <v>2.1800000000000002</v>
      </c>
      <c r="S38">
        <v>0</v>
      </c>
      <c r="T38">
        <v>0</v>
      </c>
      <c r="U38">
        <f t="shared" si="42"/>
        <v>7.3047706422018341E-2</v>
      </c>
      <c r="V38">
        <v>-0.43</v>
      </c>
      <c r="W38">
        <v>36.299999999999997</v>
      </c>
      <c r="X38">
        <f t="shared" si="9"/>
        <v>0.13761467889908255</v>
      </c>
      <c r="Y38">
        <f t="shared" si="10"/>
        <v>0.19724770642201833</v>
      </c>
      <c r="Z38">
        <v>1.06</v>
      </c>
      <c r="AA38">
        <v>0.41</v>
      </c>
      <c r="AB38">
        <f>3*D38-1.657/100*200000*Z38/1000</f>
        <v>0.28815999999999908</v>
      </c>
      <c r="AC38">
        <f t="shared" si="53"/>
        <v>-0.159244</v>
      </c>
      <c r="AD38" s="22">
        <f t="shared" si="50"/>
        <v>-0.13761467889908255</v>
      </c>
      <c r="AE38" s="22">
        <f t="shared" si="51"/>
        <v>-0.73394495412844041</v>
      </c>
    </row>
    <row r="39" spans="1:31" x14ac:dyDescent="0.3">
      <c r="A39" s="22" t="s">
        <v>63</v>
      </c>
      <c r="B39" s="22">
        <v>4</v>
      </c>
      <c r="C39" s="22">
        <v>186</v>
      </c>
      <c r="D39" s="22">
        <v>1.5329999999999999</v>
      </c>
      <c r="E39" s="47">
        <v>2.0499999999999998</v>
      </c>
      <c r="F39" s="47">
        <v>0.2</v>
      </c>
      <c r="G39" s="22">
        <f t="shared" si="52"/>
        <v>0.62064777327935217</v>
      </c>
      <c r="H39" s="22">
        <f t="shared" si="46"/>
        <v>1.0550458715596329</v>
      </c>
      <c r="I39" s="22">
        <f t="shared" si="47"/>
        <v>0.70321100917431179</v>
      </c>
      <c r="J39" s="22">
        <f t="shared" si="45"/>
        <v>1.585595787078157</v>
      </c>
      <c r="K39" s="47">
        <v>0.83</v>
      </c>
      <c r="L39" s="22">
        <v>-2.2999999999999998</v>
      </c>
      <c r="M39" s="22">
        <v>-0.81</v>
      </c>
      <c r="N39" s="22">
        <f t="shared" si="48"/>
        <v>0.72733751700832883</v>
      </c>
      <c r="O39" s="22">
        <f t="shared" si="48"/>
        <v>0.38073394495412838</v>
      </c>
      <c r="P39">
        <f t="shared" si="5"/>
        <v>1.0550458715596329</v>
      </c>
      <c r="Q39">
        <f>X39</f>
        <v>0.37155963302752293</v>
      </c>
      <c r="R39">
        <f t="shared" si="49"/>
        <v>2.1800000000000002</v>
      </c>
      <c r="S39">
        <v>0</v>
      </c>
      <c r="T39">
        <v>0</v>
      </c>
      <c r="U39">
        <f>Y39</f>
        <v>0.31651376146788984</v>
      </c>
      <c r="V39">
        <v>-0.69</v>
      </c>
      <c r="W39">
        <v>90</v>
      </c>
      <c r="X39">
        <f t="shared" si="9"/>
        <v>0.37155963302752293</v>
      </c>
      <c r="Y39">
        <f t="shared" si="10"/>
        <v>0.31651376146788984</v>
      </c>
      <c r="AD39" s="22">
        <f t="shared" si="50"/>
        <v>-0.37155963302752293</v>
      </c>
      <c r="AE39" s="22">
        <f t="shared" si="51"/>
        <v>-1.0550458715596329</v>
      </c>
    </row>
    <row r="40" spans="1:31" x14ac:dyDescent="0.3">
      <c r="A40" s="22" t="s">
        <v>63</v>
      </c>
      <c r="B40" s="22">
        <v>5</v>
      </c>
      <c r="C40" s="22">
        <v>187</v>
      </c>
      <c r="D40" s="22">
        <v>1.804</v>
      </c>
      <c r="E40" s="22">
        <v>4.62</v>
      </c>
      <c r="F40" s="22">
        <v>0.2</v>
      </c>
      <c r="G40" s="22">
        <f t="shared" si="52"/>
        <v>0.73036437246963559</v>
      </c>
      <c r="H40" s="22">
        <f t="shared" si="46"/>
        <v>1.2844036697247705</v>
      </c>
      <c r="I40" s="22">
        <f t="shared" si="47"/>
        <v>0.8275229357798165</v>
      </c>
      <c r="J40" s="22">
        <f t="shared" si="45"/>
        <v>1.8889192677295661</v>
      </c>
      <c r="K40" s="47">
        <v>0.78</v>
      </c>
      <c r="L40" s="22">
        <v>-2.8</v>
      </c>
      <c r="M40" s="22">
        <v>-1.1200000000000001</v>
      </c>
      <c r="N40" s="22">
        <f t="shared" si="48"/>
        <v>0.86647672831631461</v>
      </c>
      <c r="O40" s="22">
        <f t="shared" si="48"/>
        <v>0.35779816513761464</v>
      </c>
      <c r="P40">
        <f t="shared" si="5"/>
        <v>1.2844036697247705</v>
      </c>
      <c r="Q40">
        <f>-AB40/R40</f>
        <v>0.86183486238532181</v>
      </c>
      <c r="R40">
        <f t="shared" si="49"/>
        <v>2.1800000000000002</v>
      </c>
      <c r="S40">
        <v>0</v>
      </c>
      <c r="T40">
        <v>0</v>
      </c>
      <c r="U40">
        <f>-AC40/R40</f>
        <v>0.4667926605504587</v>
      </c>
      <c r="V40">
        <v>-0.86</v>
      </c>
      <c r="W40">
        <v>47.6</v>
      </c>
      <c r="X40">
        <f t="shared" si="9"/>
        <v>0.51376146788990829</v>
      </c>
      <c r="Y40">
        <f t="shared" si="10"/>
        <v>0.39449541284403666</v>
      </c>
      <c r="Z40">
        <v>2.2000000000000002</v>
      </c>
      <c r="AA40">
        <v>2.62</v>
      </c>
      <c r="AB40">
        <f>3*D40-1.657/100*200000*Z40/1000</f>
        <v>-1.8788000000000018</v>
      </c>
      <c r="AC40">
        <f t="shared" si="53"/>
        <v>-1.0176080000000001</v>
      </c>
      <c r="AD40" s="22">
        <f t="shared" si="50"/>
        <v>-0.51376146788990829</v>
      </c>
      <c r="AE40" s="22">
        <f t="shared" si="51"/>
        <v>-1.2844036697247705</v>
      </c>
    </row>
    <row r="41" spans="1:31" x14ac:dyDescent="0.3">
      <c r="A41" s="22" t="s">
        <v>63</v>
      </c>
      <c r="B41" s="22">
        <v>6</v>
      </c>
      <c r="C41" s="22">
        <v>188</v>
      </c>
      <c r="D41" s="22">
        <v>1.893</v>
      </c>
      <c r="E41" s="22">
        <v>4.91</v>
      </c>
      <c r="F41" s="22">
        <v>0.6</v>
      </c>
      <c r="G41" s="22">
        <f t="shared" si="52"/>
        <v>0.76639676113360322</v>
      </c>
      <c r="H41" s="22">
        <f t="shared" si="46"/>
        <v>1.3761467889908257</v>
      </c>
      <c r="I41" s="22">
        <f t="shared" si="47"/>
        <v>0.86834862385321099</v>
      </c>
      <c r="J41" s="22">
        <f t="shared" si="45"/>
        <v>1.9998684956766533</v>
      </c>
      <c r="K41" s="47">
        <v>0.76</v>
      </c>
      <c r="L41" s="22">
        <v>-3</v>
      </c>
      <c r="M41" s="22">
        <v>-1.29</v>
      </c>
      <c r="N41" s="22">
        <f t="shared" si="48"/>
        <v>0.91737086957644642</v>
      </c>
      <c r="O41" s="22">
        <f t="shared" si="48"/>
        <v>0.34862385321100914</v>
      </c>
      <c r="P41">
        <f t="shared" si="5"/>
        <v>1.3761467889908257</v>
      </c>
      <c r="Q41">
        <f>-AB41/R41</f>
        <v>0.952183486238532</v>
      </c>
      <c r="R41">
        <f t="shared" si="49"/>
        <v>2.1800000000000002</v>
      </c>
      <c r="S41">
        <v>0</v>
      </c>
      <c r="T41">
        <v>0</v>
      </c>
      <c r="U41">
        <f>-AC41/R41</f>
        <v>0.47153777720183482</v>
      </c>
      <c r="V41">
        <v>-0.96</v>
      </c>
      <c r="W41">
        <v>48.2</v>
      </c>
      <c r="X41">
        <f t="shared" si="9"/>
        <v>0.59174311926605505</v>
      </c>
      <c r="Y41">
        <f t="shared" si="10"/>
        <v>0.44036697247706419</v>
      </c>
      <c r="Z41">
        <v>2.34</v>
      </c>
      <c r="AA41" s="111">
        <v>2.88</v>
      </c>
      <c r="AB41">
        <f>3*D41-1.657/100*200000*Z41/1000</f>
        <v>-2.0757599999999998</v>
      </c>
      <c r="AC41">
        <f>-0.1942/100*(529+1390*(AA41-2.645)/1000)</f>
        <v>-1.0279523543</v>
      </c>
      <c r="AD41" s="22">
        <f t="shared" si="50"/>
        <v>-0.59174311926605505</v>
      </c>
      <c r="AE41" s="22">
        <f t="shared" si="51"/>
        <v>-1.3761467889908257</v>
      </c>
    </row>
    <row r="42" spans="1:31" x14ac:dyDescent="0.3">
      <c r="A42" s="22" t="s">
        <v>63</v>
      </c>
      <c r="B42" s="22">
        <v>7</v>
      </c>
      <c r="C42" s="22">
        <v>189</v>
      </c>
      <c r="D42" s="22">
        <v>2.0299999999999998</v>
      </c>
      <c r="E42" s="22">
        <v>5.45</v>
      </c>
      <c r="F42" s="22">
        <v>0.7</v>
      </c>
      <c r="G42" s="22">
        <f t="shared" si="52"/>
        <v>0.82186234817813753</v>
      </c>
      <c r="H42" s="22">
        <f t="shared" si="46"/>
        <v>1.5596330275229355</v>
      </c>
      <c r="I42" s="22">
        <f t="shared" si="47"/>
        <v>0.93119266055045857</v>
      </c>
      <c r="J42" s="22">
        <f t="shared" si="45"/>
        <v>2.1950227789250842</v>
      </c>
      <c r="K42" s="47">
        <v>0.71</v>
      </c>
      <c r="L42" s="22">
        <v>-3.4</v>
      </c>
      <c r="M42" s="22">
        <v>-1.67</v>
      </c>
      <c r="N42" s="22">
        <f t="shared" si="48"/>
        <v>1.0068911829931579</v>
      </c>
      <c r="O42" s="22">
        <f t="shared" si="48"/>
        <v>0.32568807339449535</v>
      </c>
      <c r="P42">
        <f t="shared" si="5"/>
        <v>1.5596330275229355</v>
      </c>
      <c r="Q42">
        <f>-AB42/R42</f>
        <v>1.2501100917431198</v>
      </c>
      <c r="R42">
        <f t="shared" si="49"/>
        <v>2.1800000000000002</v>
      </c>
      <c r="S42">
        <v>0</v>
      </c>
      <c r="T42">
        <v>0</v>
      </c>
      <c r="U42">
        <f>-AC42/R42</f>
        <v>0.47233025573394488</v>
      </c>
      <c r="V42">
        <v>-1.01</v>
      </c>
      <c r="W42">
        <v>49.5</v>
      </c>
      <c r="X42">
        <f t="shared" si="9"/>
        <v>0.76605504587155959</v>
      </c>
      <c r="Y42">
        <f t="shared" si="10"/>
        <v>0.46330275229357792</v>
      </c>
      <c r="Z42">
        <v>2.66</v>
      </c>
      <c r="AA42" s="111">
        <v>3.52</v>
      </c>
      <c r="AB42">
        <f>3*D42-1.657/100*200000*Z42/1000</f>
        <v>-2.7252400000000012</v>
      </c>
      <c r="AC42">
        <f t="shared" ref="AC42:AC43" si="54">-0.1942/100*(529+1390*(AA42-2.645)/1000)</f>
        <v>-1.0296799575</v>
      </c>
      <c r="AD42" s="22">
        <f t="shared" si="50"/>
        <v>-0.76605504587155959</v>
      </c>
      <c r="AE42" s="22">
        <f t="shared" si="51"/>
        <v>-1.5596330275229355</v>
      </c>
    </row>
    <row r="43" spans="1:31" x14ac:dyDescent="0.3">
      <c r="A43" s="22" t="s">
        <v>63</v>
      </c>
      <c r="B43" s="21">
        <v>8</v>
      </c>
      <c r="C43" s="21">
        <v>190</v>
      </c>
      <c r="D43" s="21">
        <v>2.4700000000000002</v>
      </c>
      <c r="E43" s="22">
        <v>5.45</v>
      </c>
      <c r="F43" s="22">
        <v>0.7</v>
      </c>
      <c r="G43" s="22">
        <f t="shared" si="52"/>
        <v>1</v>
      </c>
      <c r="H43" s="22">
        <f t="shared" si="46"/>
        <v>1.5596330275229355</v>
      </c>
      <c r="I43" s="22">
        <f t="shared" si="47"/>
        <v>1.1330275229357798</v>
      </c>
      <c r="J43" s="22">
        <f t="shared" si="45"/>
        <v>2.6073214224563874</v>
      </c>
      <c r="K43" s="47">
        <v>0.71</v>
      </c>
      <c r="L43" s="22">
        <v>-3.4</v>
      </c>
      <c r="M43" s="22">
        <v>-1.67</v>
      </c>
      <c r="N43" s="22">
        <f t="shared" si="48"/>
        <v>1.1960190011267831</v>
      </c>
      <c r="O43" s="22">
        <f t="shared" si="48"/>
        <v>0.32568807339449535</v>
      </c>
      <c r="P43">
        <f t="shared" si="5"/>
        <v>0</v>
      </c>
      <c r="Q43">
        <f>-AB43/R43</f>
        <v>1.2116259639908258</v>
      </c>
      <c r="R43">
        <f t="shared" si="49"/>
        <v>2.1800000000000002</v>
      </c>
      <c r="S43">
        <v>0</v>
      </c>
      <c r="T43">
        <v>0</v>
      </c>
      <c r="U43">
        <f>-AC43/R43</f>
        <v>0.48125802169724774</v>
      </c>
      <c r="V43">
        <v>-0.01</v>
      </c>
      <c r="W43">
        <v>56.4</v>
      </c>
      <c r="X43">
        <f t="shared" si="9"/>
        <v>0</v>
      </c>
      <c r="Y43">
        <f t="shared" si="10"/>
        <v>4.5871559633027517E-3</v>
      </c>
      <c r="Z43" s="111">
        <v>5.85</v>
      </c>
      <c r="AA43" s="111">
        <v>10.73</v>
      </c>
      <c r="AB43">
        <f>3*D43-1.657/100*(604+881*(Z43-2.9)/1000)</f>
        <v>-2.6413446015000002</v>
      </c>
      <c r="AC43">
        <f t="shared" si="54"/>
        <v>-1.0491424873000001</v>
      </c>
      <c r="AD43"/>
      <c r="AE43"/>
    </row>
    <row r="44" spans="1:31" x14ac:dyDescent="0.3">
      <c r="N44"/>
      <c r="O44"/>
      <c r="AD44"/>
      <c r="AE44"/>
    </row>
    <row r="45" spans="1:31" x14ac:dyDescent="0.3">
      <c r="N45"/>
      <c r="O45"/>
      <c r="AD45"/>
      <c r="AE45"/>
    </row>
    <row r="46" spans="1:31" x14ac:dyDescent="0.3">
      <c r="N46"/>
      <c r="O46"/>
      <c r="AD46"/>
      <c r="AE46"/>
    </row>
    <row r="47" spans="1:31" x14ac:dyDescent="0.3">
      <c r="N47"/>
      <c r="O47"/>
      <c r="AD47"/>
      <c r="AE47"/>
    </row>
    <row r="48" spans="1:31" x14ac:dyDescent="0.3">
      <c r="N48"/>
      <c r="O48"/>
      <c r="AD48"/>
      <c r="AE48"/>
    </row>
    <row r="49" spans="14:31" x14ac:dyDescent="0.3">
      <c r="N49"/>
      <c r="O49"/>
      <c r="AD49"/>
      <c r="AE49"/>
    </row>
    <row r="50" spans="14:31" x14ac:dyDescent="0.3">
      <c r="N50"/>
      <c r="O50"/>
      <c r="AD50"/>
      <c r="AE50"/>
    </row>
    <row r="51" spans="14:31" x14ac:dyDescent="0.3">
      <c r="N51"/>
      <c r="O51"/>
      <c r="AD51"/>
      <c r="AE51"/>
    </row>
    <row r="52" spans="14:31" x14ac:dyDescent="0.3">
      <c r="N52"/>
      <c r="O52"/>
      <c r="AD52"/>
      <c r="AE52"/>
    </row>
    <row r="53" spans="14:31" x14ac:dyDescent="0.3">
      <c r="N53"/>
      <c r="O53"/>
      <c r="AD53"/>
      <c r="AE53"/>
    </row>
    <row r="54" spans="14:31" x14ac:dyDescent="0.3">
      <c r="N54"/>
      <c r="O54"/>
      <c r="AD54"/>
      <c r="AE54"/>
    </row>
    <row r="55" spans="14:31" x14ac:dyDescent="0.3">
      <c r="N55"/>
      <c r="O55"/>
      <c r="AD55"/>
      <c r="AE55"/>
    </row>
    <row r="56" spans="14:31" x14ac:dyDescent="0.3">
      <c r="N56"/>
      <c r="O56"/>
      <c r="AD56"/>
      <c r="AE56"/>
    </row>
    <row r="57" spans="14:31" x14ac:dyDescent="0.3">
      <c r="N57"/>
      <c r="O57"/>
      <c r="AD57"/>
      <c r="AE57"/>
    </row>
    <row r="58" spans="14:31" x14ac:dyDescent="0.3">
      <c r="N58"/>
      <c r="O58"/>
      <c r="AD58"/>
      <c r="AE58"/>
    </row>
    <row r="59" spans="14:31" x14ac:dyDescent="0.3">
      <c r="N59"/>
      <c r="O59"/>
      <c r="AD59"/>
      <c r="AE59"/>
    </row>
    <row r="60" spans="14:31" x14ac:dyDescent="0.3">
      <c r="N60"/>
      <c r="O60"/>
      <c r="AD60"/>
      <c r="AE60"/>
    </row>
    <row r="61" spans="14:31" x14ac:dyDescent="0.3">
      <c r="N61"/>
      <c r="O61"/>
      <c r="AD61"/>
      <c r="AE61"/>
    </row>
    <row r="62" spans="14:31" x14ac:dyDescent="0.3">
      <c r="N62"/>
      <c r="O62"/>
      <c r="AD62"/>
      <c r="AE62"/>
    </row>
    <row r="63" spans="14:31" x14ac:dyDescent="0.3">
      <c r="N63"/>
      <c r="O63"/>
      <c r="AD63"/>
      <c r="AE63"/>
    </row>
    <row r="64" spans="14:31" x14ac:dyDescent="0.3">
      <c r="N64"/>
      <c r="O64"/>
      <c r="AD64"/>
      <c r="AE64"/>
    </row>
    <row r="65" spans="14:31" x14ac:dyDescent="0.3">
      <c r="N65"/>
      <c r="O65"/>
      <c r="AD65"/>
      <c r="AE65"/>
    </row>
    <row r="66" spans="14:31" x14ac:dyDescent="0.3">
      <c r="N66"/>
      <c r="O66"/>
      <c r="AD66"/>
      <c r="AE66"/>
    </row>
    <row r="67" spans="14:31" x14ac:dyDescent="0.3">
      <c r="N67"/>
      <c r="O67"/>
      <c r="AD67"/>
      <c r="AE67"/>
    </row>
    <row r="68" spans="14:31" x14ac:dyDescent="0.3">
      <c r="N68"/>
      <c r="O68"/>
      <c r="AD68"/>
      <c r="AE68"/>
    </row>
    <row r="69" spans="14:31" x14ac:dyDescent="0.3">
      <c r="N69"/>
      <c r="O69"/>
      <c r="AD69"/>
      <c r="AE69"/>
    </row>
    <row r="70" spans="14:31" x14ac:dyDescent="0.3">
      <c r="N70"/>
      <c r="O70"/>
      <c r="AD70"/>
      <c r="AE70"/>
    </row>
    <row r="71" spans="14:31" x14ac:dyDescent="0.3">
      <c r="N71"/>
      <c r="O71"/>
      <c r="AD71"/>
      <c r="AE71"/>
    </row>
    <row r="72" spans="14:31" x14ac:dyDescent="0.3">
      <c r="N72"/>
      <c r="O72"/>
      <c r="AD72"/>
      <c r="AE72"/>
    </row>
    <row r="73" spans="14:31" x14ac:dyDescent="0.3">
      <c r="N73"/>
      <c r="O73"/>
      <c r="AD73"/>
      <c r="AE73"/>
    </row>
    <row r="74" spans="14:31" x14ac:dyDescent="0.3">
      <c r="N74"/>
      <c r="O74"/>
      <c r="AD74"/>
      <c r="AE74"/>
    </row>
    <row r="75" spans="14:31" x14ac:dyDescent="0.3">
      <c r="N75"/>
      <c r="O75"/>
      <c r="AD75"/>
      <c r="AE75"/>
    </row>
    <row r="76" spans="14:31" x14ac:dyDescent="0.3">
      <c r="N76"/>
      <c r="O76"/>
      <c r="AD76"/>
      <c r="AE76"/>
    </row>
    <row r="77" spans="14:31" x14ac:dyDescent="0.3">
      <c r="N77"/>
      <c r="O77"/>
      <c r="AD77"/>
      <c r="AE77"/>
    </row>
    <row r="78" spans="14:31" x14ac:dyDescent="0.3">
      <c r="N78"/>
      <c r="O78"/>
      <c r="AD78"/>
      <c r="AE78"/>
    </row>
    <row r="79" spans="14:31" x14ac:dyDescent="0.3">
      <c r="N79"/>
      <c r="O79"/>
      <c r="AD79"/>
      <c r="AE79"/>
    </row>
    <row r="80" spans="14:31" x14ac:dyDescent="0.3">
      <c r="N80"/>
      <c r="O80"/>
      <c r="AD80"/>
      <c r="AE80"/>
    </row>
    <row r="81" spans="14:31" x14ac:dyDescent="0.3">
      <c r="N81"/>
      <c r="O81"/>
      <c r="AD81"/>
      <c r="AE81"/>
    </row>
    <row r="82" spans="14:31" x14ac:dyDescent="0.3">
      <c r="N82"/>
      <c r="O82"/>
      <c r="AD82"/>
      <c r="AE82"/>
    </row>
    <row r="83" spans="14:31" x14ac:dyDescent="0.3">
      <c r="N83"/>
      <c r="O83"/>
      <c r="AD83"/>
      <c r="AE83"/>
    </row>
    <row r="84" spans="14:31" x14ac:dyDescent="0.3">
      <c r="N84"/>
      <c r="O84"/>
      <c r="AD84"/>
      <c r="AE84"/>
    </row>
    <row r="85" spans="14:31" x14ac:dyDescent="0.3">
      <c r="N85"/>
      <c r="O85"/>
      <c r="AD85"/>
      <c r="AE85"/>
    </row>
    <row r="86" spans="14:31" x14ac:dyDescent="0.3">
      <c r="N86"/>
      <c r="O86"/>
      <c r="AD86"/>
      <c r="AE86"/>
    </row>
    <row r="87" spans="14:31" x14ac:dyDescent="0.3">
      <c r="N87"/>
      <c r="O87"/>
      <c r="AD87"/>
      <c r="AE87"/>
    </row>
    <row r="88" spans="14:31" x14ac:dyDescent="0.3">
      <c r="N88"/>
      <c r="O88"/>
      <c r="AD88"/>
      <c r="AE88"/>
    </row>
    <row r="89" spans="14:31" x14ac:dyDescent="0.3">
      <c r="N89"/>
      <c r="O89"/>
      <c r="AD89"/>
      <c r="AE89"/>
    </row>
    <row r="90" spans="14:31" x14ac:dyDescent="0.3">
      <c r="N90"/>
      <c r="O90"/>
      <c r="AD90"/>
      <c r="AE90"/>
    </row>
    <row r="91" spans="14:31" x14ac:dyDescent="0.3">
      <c r="N91"/>
      <c r="O91"/>
      <c r="AD91"/>
      <c r="AE91"/>
    </row>
    <row r="92" spans="14:31" x14ac:dyDescent="0.3">
      <c r="N92"/>
      <c r="O92"/>
      <c r="AD92"/>
      <c r="AE92"/>
    </row>
    <row r="93" spans="14:31" x14ac:dyDescent="0.3">
      <c r="N93"/>
      <c r="O93"/>
      <c r="AD93"/>
      <c r="AE93"/>
    </row>
    <row r="94" spans="14:31" x14ac:dyDescent="0.3">
      <c r="N94"/>
      <c r="O94"/>
      <c r="AD94"/>
      <c r="AE94"/>
    </row>
    <row r="95" spans="14:31" x14ac:dyDescent="0.3">
      <c r="N95"/>
      <c r="O95"/>
      <c r="AD95"/>
      <c r="AE95"/>
    </row>
    <row r="96" spans="14:31" x14ac:dyDescent="0.3">
      <c r="N96"/>
      <c r="O96"/>
      <c r="AD96"/>
      <c r="AE96"/>
    </row>
    <row r="97" spans="14:31" x14ac:dyDescent="0.3">
      <c r="N97"/>
      <c r="O97"/>
      <c r="AD97"/>
      <c r="AE97"/>
    </row>
    <row r="98" spans="14:31" x14ac:dyDescent="0.3">
      <c r="N98"/>
      <c r="O98"/>
      <c r="AD98"/>
      <c r="AE98"/>
    </row>
    <row r="99" spans="14:31" x14ac:dyDescent="0.3">
      <c r="N99"/>
      <c r="O99"/>
      <c r="AD99"/>
      <c r="AE99"/>
    </row>
    <row r="100" spans="14:31" x14ac:dyDescent="0.3">
      <c r="N100"/>
      <c r="O100"/>
      <c r="AD100"/>
      <c r="AE100"/>
    </row>
    <row r="101" spans="14:31" x14ac:dyDescent="0.3">
      <c r="N101"/>
      <c r="O101"/>
      <c r="AD101"/>
      <c r="AE101"/>
    </row>
    <row r="102" spans="14:31" x14ac:dyDescent="0.3">
      <c r="N102"/>
      <c r="O102"/>
      <c r="AD102"/>
      <c r="AE102"/>
    </row>
    <row r="103" spans="14:31" x14ac:dyDescent="0.3">
      <c r="N103"/>
      <c r="O103"/>
      <c r="AD103"/>
      <c r="AE103"/>
    </row>
    <row r="104" spans="14:31" x14ac:dyDescent="0.3">
      <c r="N104"/>
      <c r="O104"/>
      <c r="AD104"/>
      <c r="AE104"/>
    </row>
    <row r="105" spans="14:31" x14ac:dyDescent="0.3">
      <c r="N105"/>
      <c r="O105"/>
      <c r="AD105"/>
      <c r="AE105"/>
    </row>
    <row r="106" spans="14:31" x14ac:dyDescent="0.3">
      <c r="N106"/>
      <c r="O106"/>
      <c r="AD106"/>
      <c r="AE106"/>
    </row>
    <row r="107" spans="14:31" x14ac:dyDescent="0.3">
      <c r="N107"/>
      <c r="O107"/>
      <c r="AD107"/>
      <c r="AE107"/>
    </row>
    <row r="108" spans="14:31" x14ac:dyDescent="0.3">
      <c r="N108"/>
      <c r="O108"/>
      <c r="AD108"/>
      <c r="AE108"/>
    </row>
    <row r="109" spans="14:31" x14ac:dyDescent="0.3">
      <c r="N109"/>
      <c r="O109"/>
      <c r="AD109"/>
      <c r="AE109"/>
    </row>
    <row r="110" spans="14:31" x14ac:dyDescent="0.3">
      <c r="N110"/>
      <c r="O110"/>
      <c r="AD110"/>
      <c r="AE110"/>
    </row>
    <row r="111" spans="14:31" x14ac:dyDescent="0.3">
      <c r="N111"/>
      <c r="O111"/>
      <c r="AD111"/>
      <c r="AE111"/>
    </row>
    <row r="112" spans="14:31" x14ac:dyDescent="0.3">
      <c r="N112"/>
      <c r="O112"/>
      <c r="AD112"/>
      <c r="AE112"/>
    </row>
    <row r="113" spans="14:31" x14ac:dyDescent="0.3">
      <c r="N113"/>
      <c r="O113"/>
      <c r="AD113"/>
      <c r="AE113"/>
    </row>
    <row r="114" spans="14:31" x14ac:dyDescent="0.3">
      <c r="N114"/>
      <c r="O114"/>
      <c r="AD114"/>
      <c r="AE114"/>
    </row>
    <row r="115" spans="14:31" x14ac:dyDescent="0.3">
      <c r="N115"/>
      <c r="O115"/>
      <c r="AD115"/>
      <c r="AE115"/>
    </row>
    <row r="116" spans="14:31" x14ac:dyDescent="0.3">
      <c r="N116"/>
      <c r="O116"/>
      <c r="AD116"/>
      <c r="AE116"/>
    </row>
    <row r="117" spans="14:31" x14ac:dyDescent="0.3">
      <c r="N117"/>
      <c r="O117"/>
      <c r="AD117"/>
      <c r="AE117"/>
    </row>
    <row r="118" spans="14:31" x14ac:dyDescent="0.3">
      <c r="N118"/>
      <c r="O118"/>
      <c r="AD118"/>
      <c r="AE118"/>
    </row>
    <row r="119" spans="14:31" x14ac:dyDescent="0.3">
      <c r="N119"/>
      <c r="O119"/>
      <c r="AD119"/>
      <c r="AE119"/>
    </row>
    <row r="120" spans="14:31" x14ac:dyDescent="0.3">
      <c r="N120"/>
      <c r="O120"/>
      <c r="AD120"/>
      <c r="AE120"/>
    </row>
    <row r="121" spans="14:31" x14ac:dyDescent="0.3">
      <c r="N121"/>
      <c r="O121"/>
      <c r="AD121"/>
      <c r="AE121"/>
    </row>
    <row r="122" spans="14:31" x14ac:dyDescent="0.3">
      <c r="N122"/>
      <c r="O122"/>
      <c r="AD122"/>
      <c r="AE122"/>
    </row>
    <row r="123" spans="14:31" x14ac:dyDescent="0.3">
      <c r="N123"/>
      <c r="O123"/>
      <c r="AD123"/>
      <c r="AE123"/>
    </row>
    <row r="124" spans="14:31" x14ac:dyDescent="0.3">
      <c r="N124"/>
      <c r="O124"/>
      <c r="AD124"/>
      <c r="AE124"/>
    </row>
    <row r="125" spans="14:31" x14ac:dyDescent="0.3">
      <c r="N125"/>
      <c r="O125"/>
      <c r="AD125"/>
      <c r="AE125"/>
    </row>
    <row r="126" spans="14:31" x14ac:dyDescent="0.3">
      <c r="N126"/>
      <c r="O126"/>
      <c r="AD126"/>
      <c r="AE126"/>
    </row>
    <row r="127" spans="14:31" x14ac:dyDescent="0.3">
      <c r="N127"/>
      <c r="O127"/>
      <c r="AD127"/>
      <c r="AE127"/>
    </row>
    <row r="128" spans="14:31" x14ac:dyDescent="0.3">
      <c r="N128"/>
      <c r="O128"/>
      <c r="AD128"/>
      <c r="AE128"/>
    </row>
    <row r="129" spans="3:31" x14ac:dyDescent="0.3">
      <c r="C129"/>
      <c r="N129"/>
      <c r="O129"/>
      <c r="AD129"/>
      <c r="AE129"/>
    </row>
    <row r="130" spans="3:31" x14ac:dyDescent="0.3">
      <c r="C130"/>
      <c r="N130"/>
      <c r="O130"/>
      <c r="AD130"/>
      <c r="AE130"/>
    </row>
    <row r="131" spans="3:31" x14ac:dyDescent="0.3">
      <c r="C131"/>
      <c r="N131"/>
      <c r="O131"/>
      <c r="AD131"/>
      <c r="AE131"/>
    </row>
    <row r="132" spans="3:31" x14ac:dyDescent="0.3">
      <c r="C132"/>
      <c r="N132"/>
      <c r="O132"/>
      <c r="AD132"/>
      <c r="AE132"/>
    </row>
    <row r="133" spans="3:31" x14ac:dyDescent="0.3">
      <c r="C133"/>
      <c r="N133"/>
      <c r="O133"/>
      <c r="AD133"/>
      <c r="AE133"/>
    </row>
    <row r="134" spans="3:31" x14ac:dyDescent="0.3">
      <c r="C134"/>
      <c r="N134"/>
      <c r="O134"/>
      <c r="AD134"/>
      <c r="AE134"/>
    </row>
    <row r="135" spans="3:31" x14ac:dyDescent="0.3">
      <c r="C135"/>
      <c r="N135"/>
      <c r="O135"/>
      <c r="AD135"/>
      <c r="AE135"/>
    </row>
    <row r="136" spans="3:31" x14ac:dyDescent="0.3">
      <c r="C136"/>
      <c r="N136"/>
      <c r="O136"/>
      <c r="AD136"/>
      <c r="AE136"/>
    </row>
    <row r="137" spans="3:31" x14ac:dyDescent="0.3">
      <c r="C137"/>
      <c r="N137"/>
      <c r="O137"/>
      <c r="AD137"/>
      <c r="AE137"/>
    </row>
    <row r="138" spans="3:31" x14ac:dyDescent="0.3">
      <c r="C138"/>
      <c r="N138"/>
      <c r="O138"/>
      <c r="AD138"/>
      <c r="AE138"/>
    </row>
    <row r="139" spans="3:31" x14ac:dyDescent="0.3">
      <c r="C139"/>
      <c r="N139"/>
      <c r="O139"/>
      <c r="AD139"/>
      <c r="AE139"/>
    </row>
    <row r="140" spans="3:31" x14ac:dyDescent="0.3">
      <c r="C140"/>
      <c r="N140"/>
      <c r="O140"/>
      <c r="AD140"/>
      <c r="AE140"/>
    </row>
    <row r="141" spans="3:31" x14ac:dyDescent="0.3">
      <c r="C141"/>
      <c r="N141"/>
      <c r="O141"/>
      <c r="AD141"/>
      <c r="AE141"/>
    </row>
    <row r="142" spans="3:31" x14ac:dyDescent="0.3">
      <c r="C142"/>
      <c r="N142"/>
      <c r="O142"/>
      <c r="AD142"/>
      <c r="AE142"/>
    </row>
    <row r="143" spans="3:31" x14ac:dyDescent="0.3">
      <c r="N143"/>
      <c r="O143"/>
      <c r="AD143"/>
      <c r="AE143"/>
    </row>
    <row r="144" spans="3:31" x14ac:dyDescent="0.3">
      <c r="N144"/>
      <c r="O144"/>
      <c r="AD144"/>
      <c r="AE144"/>
    </row>
    <row r="145" spans="14:31" x14ac:dyDescent="0.3">
      <c r="N145"/>
      <c r="O145"/>
      <c r="AD145"/>
      <c r="AE145"/>
    </row>
    <row r="146" spans="14:31" x14ac:dyDescent="0.3">
      <c r="N146"/>
      <c r="O146"/>
      <c r="AD146"/>
      <c r="AE146"/>
    </row>
    <row r="147" spans="14:31" x14ac:dyDescent="0.3">
      <c r="N147"/>
      <c r="O147"/>
      <c r="AD147"/>
      <c r="AE147"/>
    </row>
    <row r="148" spans="14:31" x14ac:dyDescent="0.3">
      <c r="N148"/>
      <c r="O148"/>
      <c r="AD148"/>
      <c r="AE148"/>
    </row>
    <row r="149" spans="14:31" x14ac:dyDescent="0.3">
      <c r="N149"/>
      <c r="O149"/>
      <c r="AD149"/>
      <c r="AE149"/>
    </row>
    <row r="150" spans="14:31" x14ac:dyDescent="0.3">
      <c r="N150"/>
      <c r="O150"/>
      <c r="AD150"/>
      <c r="AE150"/>
    </row>
    <row r="151" spans="14:31" x14ac:dyDescent="0.3">
      <c r="N151"/>
      <c r="O151"/>
      <c r="AD151"/>
      <c r="AE151"/>
    </row>
    <row r="152" spans="14:31" x14ac:dyDescent="0.3">
      <c r="N152"/>
      <c r="O152"/>
      <c r="AD152"/>
      <c r="AE152"/>
    </row>
    <row r="153" spans="14:31" x14ac:dyDescent="0.3">
      <c r="N153"/>
      <c r="O153"/>
      <c r="AD153"/>
      <c r="AE153"/>
    </row>
    <row r="154" spans="14:31" x14ac:dyDescent="0.3">
      <c r="N154"/>
      <c r="O154"/>
      <c r="AD154"/>
      <c r="AE154"/>
    </row>
    <row r="155" spans="14:31" x14ac:dyDescent="0.3">
      <c r="N155"/>
      <c r="O155"/>
      <c r="AD155"/>
      <c r="AE155"/>
    </row>
    <row r="156" spans="14:31" x14ac:dyDescent="0.3">
      <c r="N156"/>
      <c r="O156"/>
      <c r="AD156"/>
      <c r="AE156"/>
    </row>
    <row r="157" spans="14:31" x14ac:dyDescent="0.3">
      <c r="N157"/>
      <c r="O157"/>
      <c r="AD157"/>
      <c r="AE157"/>
    </row>
    <row r="158" spans="14:31" x14ac:dyDescent="0.3">
      <c r="N158"/>
      <c r="O158"/>
      <c r="AD158"/>
      <c r="AE158"/>
    </row>
    <row r="159" spans="14:31" x14ac:dyDescent="0.3">
      <c r="N159"/>
      <c r="O159"/>
      <c r="AD159"/>
      <c r="AE159"/>
    </row>
    <row r="160" spans="14:31" x14ac:dyDescent="0.3">
      <c r="N160"/>
      <c r="O160"/>
      <c r="AD160"/>
      <c r="AE160"/>
    </row>
    <row r="161" spans="14:31" x14ac:dyDescent="0.3">
      <c r="N161"/>
      <c r="O161"/>
      <c r="AD161"/>
      <c r="AE161"/>
    </row>
    <row r="162" spans="14:31" x14ac:dyDescent="0.3">
      <c r="N162"/>
      <c r="O162"/>
      <c r="AD162"/>
      <c r="AE162"/>
    </row>
    <row r="163" spans="14:31" x14ac:dyDescent="0.3">
      <c r="N163"/>
      <c r="O163"/>
      <c r="AD163"/>
      <c r="AE163"/>
    </row>
    <row r="164" spans="14:31" x14ac:dyDescent="0.3">
      <c r="N164"/>
      <c r="O164"/>
      <c r="AD164"/>
      <c r="AE164"/>
    </row>
    <row r="165" spans="14:31" x14ac:dyDescent="0.3">
      <c r="N165"/>
      <c r="O165"/>
      <c r="AD165"/>
      <c r="AE165"/>
    </row>
    <row r="166" spans="14:31" x14ac:dyDescent="0.3">
      <c r="N166"/>
      <c r="O166"/>
      <c r="AD166"/>
      <c r="AE166"/>
    </row>
    <row r="167" spans="14:31" x14ac:dyDescent="0.3">
      <c r="N167"/>
      <c r="O167"/>
      <c r="AD167"/>
      <c r="AE167"/>
    </row>
    <row r="168" spans="14:31" x14ac:dyDescent="0.3">
      <c r="N168"/>
      <c r="O168"/>
      <c r="AD168"/>
      <c r="AE168"/>
    </row>
    <row r="169" spans="14:31" x14ac:dyDescent="0.3">
      <c r="N169"/>
      <c r="O169"/>
      <c r="AD169"/>
      <c r="AE169"/>
    </row>
    <row r="170" spans="14:31" x14ac:dyDescent="0.3">
      <c r="N170"/>
      <c r="O170"/>
      <c r="AD170"/>
      <c r="AE170"/>
    </row>
    <row r="171" spans="14:31" x14ac:dyDescent="0.3">
      <c r="N171"/>
      <c r="O171"/>
      <c r="AD171"/>
      <c r="AE171"/>
    </row>
    <row r="172" spans="14:31" x14ac:dyDescent="0.3">
      <c r="N172"/>
      <c r="O172"/>
      <c r="AD172"/>
      <c r="AE172"/>
    </row>
    <row r="173" spans="14:31" x14ac:dyDescent="0.3">
      <c r="N173"/>
      <c r="O173"/>
      <c r="AD173"/>
      <c r="AE173"/>
    </row>
    <row r="174" spans="14:31" x14ac:dyDescent="0.3">
      <c r="N174"/>
      <c r="O174"/>
      <c r="AD174"/>
      <c r="AE174"/>
    </row>
    <row r="175" spans="14:31" x14ac:dyDescent="0.3">
      <c r="N175"/>
      <c r="O175"/>
      <c r="AD175"/>
      <c r="AE175"/>
    </row>
    <row r="176" spans="14:31" x14ac:dyDescent="0.3">
      <c r="N176"/>
      <c r="O176"/>
      <c r="AD176"/>
      <c r="AE176"/>
    </row>
    <row r="177" spans="14:31" x14ac:dyDescent="0.3">
      <c r="N177"/>
      <c r="O177"/>
      <c r="AD177"/>
      <c r="AE177"/>
    </row>
    <row r="178" spans="14:31" x14ac:dyDescent="0.3">
      <c r="N178"/>
      <c r="O178"/>
      <c r="AD178"/>
      <c r="AE178"/>
    </row>
    <row r="179" spans="14:31" x14ac:dyDescent="0.3">
      <c r="N179"/>
      <c r="O179"/>
      <c r="AD179"/>
      <c r="AE179"/>
    </row>
    <row r="180" spans="14:31" x14ac:dyDescent="0.3">
      <c r="N180"/>
      <c r="O180"/>
      <c r="AD180"/>
      <c r="AE180"/>
    </row>
    <row r="181" spans="14:31" x14ac:dyDescent="0.3">
      <c r="N181"/>
      <c r="O181"/>
      <c r="AD181"/>
      <c r="AE181"/>
    </row>
    <row r="182" spans="14:31" x14ac:dyDescent="0.3">
      <c r="N182"/>
      <c r="O182"/>
      <c r="AD182"/>
      <c r="AE182"/>
    </row>
    <row r="183" spans="14:31" x14ac:dyDescent="0.3">
      <c r="N183"/>
      <c r="O183"/>
      <c r="AD183"/>
      <c r="AE183"/>
    </row>
    <row r="184" spans="14:31" x14ac:dyDescent="0.3">
      <c r="N184"/>
      <c r="O184"/>
      <c r="AD184"/>
      <c r="AE184"/>
    </row>
    <row r="185" spans="14:31" x14ac:dyDescent="0.3">
      <c r="N185"/>
      <c r="O185"/>
      <c r="AD185"/>
      <c r="AE185"/>
    </row>
    <row r="186" spans="14:31" x14ac:dyDescent="0.3">
      <c r="N186"/>
      <c r="O186"/>
      <c r="AD186"/>
      <c r="AE186"/>
    </row>
    <row r="187" spans="14:31" x14ac:dyDescent="0.3">
      <c r="N187"/>
      <c r="O187"/>
      <c r="AD187"/>
      <c r="AE187"/>
    </row>
    <row r="188" spans="14:31" x14ac:dyDescent="0.3">
      <c r="N188"/>
      <c r="O188"/>
      <c r="AD188"/>
      <c r="AE188"/>
    </row>
    <row r="189" spans="14:31" x14ac:dyDescent="0.3">
      <c r="N189"/>
      <c r="O189"/>
      <c r="AD189"/>
      <c r="AE189"/>
    </row>
    <row r="190" spans="14:31" x14ac:dyDescent="0.3">
      <c r="N190"/>
      <c r="O190"/>
      <c r="AD190"/>
      <c r="AE190"/>
    </row>
    <row r="191" spans="14:31" x14ac:dyDescent="0.3">
      <c r="N191"/>
      <c r="O191"/>
      <c r="AD191"/>
      <c r="AE191"/>
    </row>
    <row r="192" spans="14:31" x14ac:dyDescent="0.3">
      <c r="N192"/>
      <c r="O192"/>
      <c r="AD192"/>
      <c r="AE192"/>
    </row>
    <row r="193" spans="14:31" x14ac:dyDescent="0.3">
      <c r="N193"/>
      <c r="O193"/>
      <c r="AD193"/>
      <c r="AE193"/>
    </row>
    <row r="194" spans="14:31" x14ac:dyDescent="0.3">
      <c r="N194"/>
      <c r="O194"/>
      <c r="AD194"/>
      <c r="AE194"/>
    </row>
    <row r="195" spans="14:31" x14ac:dyDescent="0.3">
      <c r="N195"/>
      <c r="O195"/>
      <c r="AD195"/>
      <c r="AE195"/>
    </row>
    <row r="196" spans="14:31" x14ac:dyDescent="0.3">
      <c r="N196"/>
      <c r="O196"/>
      <c r="AD196"/>
      <c r="AE196"/>
    </row>
    <row r="197" spans="14:31" x14ac:dyDescent="0.3">
      <c r="N197"/>
      <c r="O197"/>
      <c r="AD197"/>
      <c r="AE197"/>
    </row>
    <row r="198" spans="14:31" x14ac:dyDescent="0.3">
      <c r="N198"/>
      <c r="O198"/>
      <c r="AD198"/>
      <c r="AE198"/>
    </row>
    <row r="199" spans="14:31" x14ac:dyDescent="0.3">
      <c r="N199"/>
      <c r="O199"/>
      <c r="AD199"/>
      <c r="AE199"/>
    </row>
    <row r="200" spans="14:31" x14ac:dyDescent="0.3">
      <c r="N200"/>
      <c r="O200"/>
      <c r="AD200"/>
      <c r="AE200"/>
    </row>
    <row r="201" spans="14:31" x14ac:dyDescent="0.3">
      <c r="N201"/>
      <c r="O201"/>
      <c r="AD201"/>
      <c r="AE201"/>
    </row>
    <row r="202" spans="14:31" x14ac:dyDescent="0.3">
      <c r="N202"/>
      <c r="O202"/>
      <c r="AD202"/>
      <c r="AE202"/>
    </row>
    <row r="203" spans="14:31" x14ac:dyDescent="0.3">
      <c r="N203"/>
      <c r="O203"/>
      <c r="AD203"/>
      <c r="AE203"/>
    </row>
    <row r="204" spans="14:31" x14ac:dyDescent="0.3">
      <c r="N204"/>
      <c r="O204"/>
      <c r="AD204"/>
      <c r="AE204"/>
    </row>
    <row r="205" spans="14:31" x14ac:dyDescent="0.3">
      <c r="N205"/>
      <c r="O205"/>
      <c r="AD205"/>
      <c r="AE205"/>
    </row>
    <row r="206" spans="14:31" x14ac:dyDescent="0.3">
      <c r="N206"/>
      <c r="O206"/>
      <c r="AD206"/>
      <c r="AE206"/>
    </row>
    <row r="207" spans="14:31" x14ac:dyDescent="0.3">
      <c r="N207"/>
      <c r="O207"/>
      <c r="AD207"/>
      <c r="AE207"/>
    </row>
    <row r="208" spans="14:31" x14ac:dyDescent="0.3">
      <c r="N208"/>
      <c r="O208"/>
      <c r="AD208"/>
      <c r="AE208"/>
    </row>
    <row r="209" spans="14:31" x14ac:dyDescent="0.3">
      <c r="N209"/>
      <c r="O209"/>
      <c r="AD209"/>
      <c r="AE209"/>
    </row>
    <row r="210" spans="14:31" x14ac:dyDescent="0.3">
      <c r="N210"/>
      <c r="O210"/>
      <c r="AD210"/>
      <c r="AE210"/>
    </row>
    <row r="211" spans="14:31" x14ac:dyDescent="0.3">
      <c r="N211"/>
      <c r="O211"/>
      <c r="AD211"/>
      <c r="AE211"/>
    </row>
    <row r="212" spans="14:31" x14ac:dyDescent="0.3">
      <c r="N212"/>
      <c r="O212"/>
      <c r="AD212"/>
      <c r="AE212"/>
    </row>
    <row r="213" spans="14:31" x14ac:dyDescent="0.3">
      <c r="N213"/>
      <c r="O213"/>
      <c r="AD213"/>
      <c r="AE213"/>
    </row>
    <row r="214" spans="14:31" x14ac:dyDescent="0.3">
      <c r="N214"/>
      <c r="O214"/>
      <c r="AD214"/>
      <c r="AE214"/>
    </row>
    <row r="215" spans="14:31" x14ac:dyDescent="0.3">
      <c r="N215"/>
      <c r="O215"/>
      <c r="AD215"/>
      <c r="AE215"/>
    </row>
    <row r="216" spans="14:31" x14ac:dyDescent="0.3">
      <c r="N216"/>
      <c r="O216"/>
      <c r="AD216"/>
      <c r="AE216"/>
    </row>
    <row r="217" spans="14:31" x14ac:dyDescent="0.3">
      <c r="N217"/>
      <c r="O217"/>
      <c r="AD217"/>
      <c r="AE217"/>
    </row>
    <row r="218" spans="14:31" x14ac:dyDescent="0.3">
      <c r="N218"/>
      <c r="O218"/>
      <c r="AD218"/>
      <c r="AE218"/>
    </row>
    <row r="219" spans="14:31" x14ac:dyDescent="0.3">
      <c r="N219"/>
      <c r="O219"/>
      <c r="AD219"/>
      <c r="AE219"/>
    </row>
    <row r="220" spans="14:31" x14ac:dyDescent="0.3">
      <c r="N220"/>
      <c r="O220"/>
      <c r="AD220"/>
      <c r="AE220"/>
    </row>
    <row r="221" spans="14:31" x14ac:dyDescent="0.3">
      <c r="N221"/>
      <c r="O221"/>
      <c r="AD221"/>
      <c r="AE221"/>
    </row>
    <row r="222" spans="14:31" x14ac:dyDescent="0.3">
      <c r="N222"/>
      <c r="O222"/>
      <c r="AD222"/>
      <c r="AE222"/>
    </row>
    <row r="223" spans="14:31" x14ac:dyDescent="0.3">
      <c r="N223"/>
      <c r="O223"/>
      <c r="AD223"/>
      <c r="AE223"/>
    </row>
    <row r="224" spans="14:31" x14ac:dyDescent="0.3">
      <c r="N224"/>
      <c r="O224"/>
      <c r="AD224"/>
      <c r="AE224"/>
    </row>
    <row r="225" spans="14:31" x14ac:dyDescent="0.3">
      <c r="N225"/>
      <c r="O225"/>
      <c r="AD225"/>
      <c r="AE225"/>
    </row>
    <row r="226" spans="14:31" x14ac:dyDescent="0.3">
      <c r="N226"/>
      <c r="O226"/>
      <c r="AD226"/>
      <c r="AE226"/>
    </row>
    <row r="227" spans="14:31" x14ac:dyDescent="0.3">
      <c r="N227"/>
      <c r="O227"/>
      <c r="AD227"/>
      <c r="AE227"/>
    </row>
    <row r="228" spans="14:31" x14ac:dyDescent="0.3">
      <c r="N228"/>
      <c r="O228"/>
      <c r="AD228"/>
      <c r="AE228"/>
    </row>
    <row r="229" spans="14:31" x14ac:dyDescent="0.3">
      <c r="N229"/>
      <c r="O229"/>
      <c r="AD229"/>
      <c r="AE229"/>
    </row>
    <row r="230" spans="14:31" x14ac:dyDescent="0.3">
      <c r="N230"/>
      <c r="O230"/>
      <c r="AD230"/>
      <c r="AE230"/>
    </row>
    <row r="231" spans="14:31" x14ac:dyDescent="0.3">
      <c r="N231"/>
      <c r="O231"/>
      <c r="AD231"/>
      <c r="AE231"/>
    </row>
    <row r="232" spans="14:31" x14ac:dyDescent="0.3">
      <c r="N232"/>
      <c r="O232"/>
      <c r="AD232"/>
      <c r="AE232"/>
    </row>
    <row r="233" spans="14:31" x14ac:dyDescent="0.3">
      <c r="N233"/>
      <c r="O233"/>
      <c r="AD233"/>
      <c r="AE233"/>
    </row>
    <row r="234" spans="14:31" x14ac:dyDescent="0.3">
      <c r="N234"/>
      <c r="O234"/>
      <c r="AD234"/>
      <c r="AE234"/>
    </row>
    <row r="235" spans="14:31" x14ac:dyDescent="0.3">
      <c r="N235"/>
      <c r="O235"/>
      <c r="AD235"/>
      <c r="AE235"/>
    </row>
    <row r="236" spans="14:31" x14ac:dyDescent="0.3">
      <c r="N236"/>
      <c r="O236"/>
      <c r="AD236"/>
      <c r="AE236"/>
    </row>
    <row r="237" spans="14:31" x14ac:dyDescent="0.3">
      <c r="N237"/>
      <c r="O237"/>
      <c r="AD237"/>
      <c r="AE237"/>
    </row>
    <row r="238" spans="14:31" x14ac:dyDescent="0.3">
      <c r="N238"/>
      <c r="O238"/>
      <c r="AD238"/>
      <c r="AE238"/>
    </row>
    <row r="239" spans="14:31" x14ac:dyDescent="0.3">
      <c r="N239"/>
      <c r="O239"/>
      <c r="AD239"/>
      <c r="AE239"/>
    </row>
    <row r="240" spans="14:31" x14ac:dyDescent="0.3">
      <c r="N240"/>
      <c r="O240"/>
      <c r="AD240"/>
      <c r="AE240"/>
    </row>
    <row r="241" spans="14:31" x14ac:dyDescent="0.3">
      <c r="N241"/>
      <c r="O241"/>
      <c r="AD241"/>
      <c r="AE241"/>
    </row>
    <row r="242" spans="14:31" x14ac:dyDescent="0.3">
      <c r="N242"/>
      <c r="O242"/>
      <c r="AD242"/>
      <c r="AE242"/>
    </row>
    <row r="243" spans="14:31" x14ac:dyDescent="0.3">
      <c r="N243"/>
      <c r="O243"/>
      <c r="AD243"/>
      <c r="AE243"/>
    </row>
    <row r="244" spans="14:31" x14ac:dyDescent="0.3">
      <c r="N244"/>
      <c r="O244"/>
      <c r="AD244"/>
      <c r="AE244"/>
    </row>
    <row r="245" spans="14:31" x14ac:dyDescent="0.3">
      <c r="N245"/>
      <c r="O245"/>
      <c r="AD245"/>
      <c r="AE245"/>
    </row>
    <row r="246" spans="14:31" x14ac:dyDescent="0.3">
      <c r="N246"/>
      <c r="O246"/>
      <c r="AD246"/>
      <c r="AE246"/>
    </row>
    <row r="247" spans="14:31" x14ac:dyDescent="0.3">
      <c r="N247"/>
      <c r="O247"/>
      <c r="AD247"/>
      <c r="AE247"/>
    </row>
    <row r="248" spans="14:31" x14ac:dyDescent="0.3">
      <c r="N248"/>
      <c r="O248"/>
      <c r="AD248"/>
      <c r="AE248"/>
    </row>
    <row r="249" spans="14:31" x14ac:dyDescent="0.3">
      <c r="N249"/>
      <c r="O249"/>
      <c r="AD249"/>
      <c r="AE249"/>
    </row>
    <row r="250" spans="14:31" x14ac:dyDescent="0.3">
      <c r="N250"/>
      <c r="O250"/>
      <c r="AD250"/>
      <c r="AE250"/>
    </row>
    <row r="251" spans="14:31" x14ac:dyDescent="0.3">
      <c r="N251"/>
      <c r="O251"/>
      <c r="AD251"/>
      <c r="AE251"/>
    </row>
    <row r="252" spans="14:31" x14ac:dyDescent="0.3">
      <c r="N252"/>
      <c r="O252"/>
      <c r="AD252"/>
      <c r="AE252"/>
    </row>
    <row r="253" spans="14:31" x14ac:dyDescent="0.3">
      <c r="N253"/>
      <c r="O253"/>
      <c r="AD253"/>
      <c r="AE253"/>
    </row>
    <row r="254" spans="14:31" x14ac:dyDescent="0.3">
      <c r="N254"/>
      <c r="O254"/>
      <c r="AD254"/>
      <c r="AE254"/>
    </row>
    <row r="255" spans="14:31" x14ac:dyDescent="0.3">
      <c r="N255"/>
      <c r="O255"/>
      <c r="AD255"/>
      <c r="AE255"/>
    </row>
    <row r="256" spans="14:31" x14ac:dyDescent="0.3">
      <c r="N256"/>
      <c r="O256"/>
      <c r="AD256"/>
      <c r="AE256"/>
    </row>
    <row r="257" spans="14:31" x14ac:dyDescent="0.3">
      <c r="N257"/>
      <c r="O257"/>
      <c r="AD257"/>
      <c r="AE257"/>
    </row>
    <row r="258" spans="14:31" x14ac:dyDescent="0.3">
      <c r="N258"/>
      <c r="O258"/>
      <c r="AD258"/>
      <c r="AE258"/>
    </row>
    <row r="259" spans="14:31" x14ac:dyDescent="0.3">
      <c r="N259"/>
      <c r="O259"/>
      <c r="AD259"/>
      <c r="AE259"/>
    </row>
    <row r="260" spans="14:31" x14ac:dyDescent="0.3">
      <c r="N260"/>
      <c r="O260"/>
      <c r="AD260"/>
      <c r="AE260"/>
    </row>
    <row r="261" spans="14:31" x14ac:dyDescent="0.3">
      <c r="N261"/>
      <c r="O261"/>
      <c r="AD261"/>
      <c r="AE261"/>
    </row>
    <row r="262" spans="14:31" x14ac:dyDescent="0.3">
      <c r="N262"/>
      <c r="O262"/>
      <c r="AD262"/>
      <c r="AE262"/>
    </row>
    <row r="263" spans="14:31" x14ac:dyDescent="0.3">
      <c r="N263"/>
      <c r="O263"/>
      <c r="AD263"/>
      <c r="AE263"/>
    </row>
    <row r="264" spans="14:31" x14ac:dyDescent="0.3">
      <c r="N264"/>
      <c r="O264"/>
      <c r="AD264"/>
      <c r="AE264"/>
    </row>
    <row r="265" spans="14:31" x14ac:dyDescent="0.3">
      <c r="N265"/>
      <c r="O265"/>
      <c r="AD265"/>
      <c r="AE265"/>
    </row>
    <row r="266" spans="14:31" x14ac:dyDescent="0.3">
      <c r="N266"/>
      <c r="O266"/>
      <c r="AD266"/>
      <c r="AE266"/>
    </row>
    <row r="267" spans="14:31" x14ac:dyDescent="0.3">
      <c r="N267"/>
      <c r="O267"/>
      <c r="AD267"/>
      <c r="AE267"/>
    </row>
    <row r="268" spans="14:31" x14ac:dyDescent="0.3">
      <c r="N268"/>
      <c r="O268"/>
      <c r="AD268"/>
      <c r="AE268"/>
    </row>
    <row r="269" spans="14:31" x14ac:dyDescent="0.3">
      <c r="N269"/>
      <c r="O269"/>
      <c r="AD269"/>
      <c r="AE269"/>
    </row>
    <row r="270" spans="14:31" x14ac:dyDescent="0.3">
      <c r="N270"/>
      <c r="O270"/>
      <c r="AD270"/>
      <c r="AE270"/>
    </row>
    <row r="271" spans="14:31" x14ac:dyDescent="0.3">
      <c r="N271"/>
      <c r="O271"/>
      <c r="AD271"/>
      <c r="AE271"/>
    </row>
    <row r="272" spans="14:31" x14ac:dyDescent="0.3">
      <c r="N272"/>
      <c r="O272"/>
      <c r="AD272"/>
      <c r="AE272"/>
    </row>
    <row r="273" spans="14:31" x14ac:dyDescent="0.3">
      <c r="N273"/>
      <c r="O273"/>
      <c r="AD273"/>
      <c r="AE273"/>
    </row>
    <row r="274" spans="14:31" x14ac:dyDescent="0.3">
      <c r="N274"/>
      <c r="O274"/>
      <c r="AD274"/>
      <c r="AE274"/>
    </row>
    <row r="275" spans="14:31" x14ac:dyDescent="0.3">
      <c r="N275"/>
      <c r="O275"/>
      <c r="AD275"/>
      <c r="AE275"/>
    </row>
    <row r="276" spans="14:31" x14ac:dyDescent="0.3">
      <c r="N276"/>
      <c r="O276"/>
      <c r="AD276"/>
      <c r="AE276"/>
    </row>
    <row r="277" spans="14:31" x14ac:dyDescent="0.3">
      <c r="N277"/>
      <c r="O277"/>
      <c r="AD277"/>
      <c r="AE277"/>
    </row>
    <row r="278" spans="14:31" x14ac:dyDescent="0.3">
      <c r="N278"/>
      <c r="O278"/>
      <c r="AD278"/>
      <c r="AE278"/>
    </row>
    <row r="279" spans="14:31" x14ac:dyDescent="0.3">
      <c r="N279"/>
      <c r="O279"/>
      <c r="AD279"/>
      <c r="AE279"/>
    </row>
    <row r="280" spans="14:31" x14ac:dyDescent="0.3">
      <c r="N280"/>
      <c r="O280"/>
      <c r="AD280"/>
      <c r="AE280"/>
    </row>
    <row r="281" spans="14:31" x14ac:dyDescent="0.3">
      <c r="N281"/>
      <c r="O281"/>
      <c r="AD281"/>
      <c r="AE281"/>
    </row>
    <row r="282" spans="14:31" x14ac:dyDescent="0.3">
      <c r="N282"/>
      <c r="O282"/>
      <c r="AD282"/>
      <c r="AE282"/>
    </row>
    <row r="283" spans="14:31" x14ac:dyDescent="0.3">
      <c r="N283"/>
      <c r="O283"/>
      <c r="AD283"/>
      <c r="AE283"/>
    </row>
    <row r="284" spans="14:31" x14ac:dyDescent="0.3">
      <c r="N284"/>
      <c r="O284"/>
      <c r="AD284"/>
      <c r="AE284"/>
    </row>
    <row r="285" spans="14:31" x14ac:dyDescent="0.3">
      <c r="N285"/>
      <c r="O285"/>
      <c r="AD285"/>
      <c r="AE285"/>
    </row>
    <row r="286" spans="14:31" x14ac:dyDescent="0.3">
      <c r="N286"/>
      <c r="O286"/>
      <c r="AD286"/>
      <c r="AE286"/>
    </row>
    <row r="287" spans="14:31" x14ac:dyDescent="0.3">
      <c r="N287"/>
      <c r="O287"/>
      <c r="AD287"/>
      <c r="AE287"/>
    </row>
    <row r="288" spans="14:31" x14ac:dyDescent="0.3">
      <c r="N288"/>
      <c r="O288"/>
      <c r="AD288"/>
      <c r="AE288"/>
    </row>
    <row r="289" spans="14:31" x14ac:dyDescent="0.3">
      <c r="N289"/>
      <c r="O289"/>
      <c r="AD289"/>
      <c r="AE289"/>
    </row>
    <row r="290" spans="14:31" x14ac:dyDescent="0.3">
      <c r="N290"/>
      <c r="O290"/>
      <c r="AD290"/>
      <c r="AE290"/>
    </row>
    <row r="291" spans="14:31" x14ac:dyDescent="0.3">
      <c r="N291"/>
      <c r="O291"/>
      <c r="AD291"/>
      <c r="AE291"/>
    </row>
    <row r="292" spans="14:31" x14ac:dyDescent="0.3">
      <c r="N292"/>
      <c r="O292"/>
      <c r="AD292"/>
      <c r="AE292"/>
    </row>
    <row r="293" spans="14:31" x14ac:dyDescent="0.3">
      <c r="N293"/>
      <c r="O293"/>
      <c r="AD293"/>
      <c r="AE293"/>
    </row>
    <row r="294" spans="14:31" x14ac:dyDescent="0.3">
      <c r="N294"/>
      <c r="O294"/>
      <c r="AD294"/>
      <c r="AE294"/>
    </row>
    <row r="295" spans="14:31" x14ac:dyDescent="0.3">
      <c r="N295"/>
      <c r="O295"/>
      <c r="AD295"/>
      <c r="AE295"/>
    </row>
    <row r="296" spans="14:31" x14ac:dyDescent="0.3">
      <c r="N296"/>
      <c r="O296"/>
      <c r="AD296"/>
      <c r="AE296"/>
    </row>
    <row r="297" spans="14:31" x14ac:dyDescent="0.3">
      <c r="N297"/>
      <c r="O297"/>
      <c r="AD297"/>
      <c r="AE297"/>
    </row>
    <row r="298" spans="14:31" x14ac:dyDescent="0.3">
      <c r="N298"/>
      <c r="O298"/>
      <c r="AD298"/>
      <c r="AE298"/>
    </row>
    <row r="299" spans="14:31" x14ac:dyDescent="0.3">
      <c r="N299"/>
      <c r="O299"/>
      <c r="AD299"/>
      <c r="AE299"/>
    </row>
    <row r="300" spans="14:31" x14ac:dyDescent="0.3">
      <c r="N300"/>
      <c r="O300"/>
      <c r="AD300"/>
      <c r="AE300"/>
    </row>
    <row r="301" spans="14:31" x14ac:dyDescent="0.3">
      <c r="N301"/>
      <c r="O301"/>
      <c r="AD301"/>
      <c r="AE301"/>
    </row>
    <row r="302" spans="14:31" x14ac:dyDescent="0.3">
      <c r="N302"/>
      <c r="O302"/>
      <c r="AD302"/>
      <c r="AE302"/>
    </row>
    <row r="303" spans="14:31" x14ac:dyDescent="0.3">
      <c r="N303"/>
      <c r="O303"/>
      <c r="AD303"/>
      <c r="AE303"/>
    </row>
    <row r="304" spans="14:31" x14ac:dyDescent="0.3">
      <c r="N304"/>
      <c r="O304"/>
      <c r="AD304"/>
      <c r="AE304"/>
    </row>
    <row r="305" spans="14:31" x14ac:dyDescent="0.3">
      <c r="N305"/>
      <c r="O305"/>
      <c r="AD305"/>
      <c r="AE305"/>
    </row>
    <row r="306" spans="14:31" x14ac:dyDescent="0.3">
      <c r="N306"/>
      <c r="O306"/>
      <c r="AD306"/>
      <c r="AE306"/>
    </row>
    <row r="307" spans="14:31" x14ac:dyDescent="0.3">
      <c r="N307"/>
      <c r="O307"/>
      <c r="AD307"/>
      <c r="AE307"/>
    </row>
    <row r="308" spans="14:31" x14ac:dyDescent="0.3">
      <c r="N308"/>
      <c r="O308"/>
      <c r="AD308"/>
      <c r="AE308"/>
    </row>
    <row r="309" spans="14:31" x14ac:dyDescent="0.3">
      <c r="N309"/>
      <c r="O309"/>
      <c r="AD309"/>
      <c r="AE309"/>
    </row>
    <row r="310" spans="14:31" x14ac:dyDescent="0.3">
      <c r="N310"/>
      <c r="O310"/>
      <c r="AD310"/>
      <c r="AE310"/>
    </row>
    <row r="311" spans="14:31" x14ac:dyDescent="0.3">
      <c r="N311"/>
      <c r="O311"/>
      <c r="AD311"/>
      <c r="AE311"/>
    </row>
    <row r="312" spans="14:31" x14ac:dyDescent="0.3">
      <c r="N312"/>
      <c r="O312"/>
      <c r="AD312"/>
      <c r="AE312"/>
    </row>
    <row r="313" spans="14:31" x14ac:dyDescent="0.3">
      <c r="N313"/>
      <c r="O313"/>
      <c r="AD313"/>
      <c r="AE313"/>
    </row>
    <row r="314" spans="14:31" x14ac:dyDescent="0.3">
      <c r="N314"/>
      <c r="O314"/>
      <c r="AD314"/>
      <c r="AE314"/>
    </row>
    <row r="315" spans="14:31" x14ac:dyDescent="0.3">
      <c r="N315"/>
      <c r="O315"/>
      <c r="AD315"/>
      <c r="AE315"/>
    </row>
    <row r="316" spans="14:31" x14ac:dyDescent="0.3">
      <c r="N316"/>
      <c r="O316"/>
      <c r="AD316"/>
      <c r="AE316"/>
    </row>
    <row r="317" spans="14:31" x14ac:dyDescent="0.3">
      <c r="N317"/>
      <c r="O317"/>
      <c r="AD317"/>
      <c r="AE317"/>
    </row>
    <row r="318" spans="14:31" x14ac:dyDescent="0.3">
      <c r="N318"/>
      <c r="O318"/>
      <c r="AD318"/>
      <c r="AE318"/>
    </row>
    <row r="319" spans="14:31" x14ac:dyDescent="0.3">
      <c r="N319"/>
      <c r="O319"/>
      <c r="AD319"/>
      <c r="AE319"/>
    </row>
    <row r="320" spans="14:31" x14ac:dyDescent="0.3">
      <c r="N320"/>
      <c r="O320"/>
      <c r="AD320"/>
      <c r="AE320"/>
    </row>
    <row r="321" spans="14:31" x14ac:dyDescent="0.3">
      <c r="N321"/>
      <c r="O321"/>
      <c r="AD321"/>
      <c r="AE321"/>
    </row>
    <row r="322" spans="14:31" x14ac:dyDescent="0.3">
      <c r="N322"/>
      <c r="O322"/>
      <c r="AD322"/>
      <c r="AE322"/>
    </row>
    <row r="323" spans="14:31" x14ac:dyDescent="0.3">
      <c r="N323"/>
      <c r="O323"/>
      <c r="AD323"/>
      <c r="AE323"/>
    </row>
    <row r="324" spans="14:31" x14ac:dyDescent="0.3">
      <c r="N324"/>
      <c r="O324"/>
      <c r="AD324"/>
      <c r="AE324"/>
    </row>
    <row r="325" spans="14:31" x14ac:dyDescent="0.3">
      <c r="N325"/>
      <c r="O325"/>
      <c r="AD325"/>
      <c r="AE325"/>
    </row>
    <row r="326" spans="14:31" x14ac:dyDescent="0.3">
      <c r="N326"/>
      <c r="O326"/>
      <c r="AD326"/>
      <c r="AE326"/>
    </row>
    <row r="327" spans="14:31" x14ac:dyDescent="0.3">
      <c r="N327"/>
      <c r="O327"/>
      <c r="AD327"/>
      <c r="AE327"/>
    </row>
    <row r="328" spans="14:31" x14ac:dyDescent="0.3">
      <c r="N328"/>
      <c r="O328"/>
      <c r="AD328"/>
      <c r="AE328"/>
    </row>
    <row r="329" spans="14:31" x14ac:dyDescent="0.3">
      <c r="N329"/>
      <c r="O329"/>
      <c r="AD329"/>
      <c r="AE329"/>
    </row>
    <row r="330" spans="14:31" x14ac:dyDescent="0.3">
      <c r="N330"/>
      <c r="O330"/>
      <c r="AD330"/>
      <c r="AE330"/>
    </row>
    <row r="331" spans="14:31" x14ac:dyDescent="0.3">
      <c r="N331"/>
      <c r="O331"/>
      <c r="AD331"/>
      <c r="AE331"/>
    </row>
    <row r="332" spans="14:31" x14ac:dyDescent="0.3">
      <c r="N332"/>
      <c r="O332"/>
      <c r="AD332"/>
      <c r="AE332"/>
    </row>
    <row r="333" spans="14:31" x14ac:dyDescent="0.3">
      <c r="N333"/>
      <c r="O333"/>
      <c r="AD333"/>
      <c r="AE333"/>
    </row>
    <row r="334" spans="14:31" x14ac:dyDescent="0.3">
      <c r="N334"/>
      <c r="O334"/>
      <c r="AD334"/>
      <c r="AE334"/>
    </row>
    <row r="335" spans="14:31" x14ac:dyDescent="0.3">
      <c r="N335"/>
      <c r="O335"/>
      <c r="AD335"/>
      <c r="AE335"/>
    </row>
    <row r="336" spans="14:31" x14ac:dyDescent="0.3">
      <c r="N336"/>
      <c r="O336"/>
      <c r="AD336"/>
      <c r="AE336"/>
    </row>
    <row r="337" spans="14:31" x14ac:dyDescent="0.3">
      <c r="N337"/>
      <c r="O337"/>
      <c r="AD337"/>
      <c r="AE337"/>
    </row>
    <row r="338" spans="14:31" x14ac:dyDescent="0.3">
      <c r="N338"/>
      <c r="O338"/>
      <c r="AD338"/>
      <c r="AE338"/>
    </row>
    <row r="339" spans="14:31" x14ac:dyDescent="0.3">
      <c r="N339"/>
      <c r="O339"/>
      <c r="AD339"/>
      <c r="AE339"/>
    </row>
    <row r="340" spans="14:31" x14ac:dyDescent="0.3">
      <c r="N340"/>
      <c r="O340"/>
      <c r="AD340"/>
      <c r="AE340"/>
    </row>
    <row r="341" spans="14:31" x14ac:dyDescent="0.3">
      <c r="N341"/>
      <c r="O341"/>
      <c r="AD341"/>
      <c r="AE341"/>
    </row>
    <row r="342" spans="14:31" x14ac:dyDescent="0.3">
      <c r="N342"/>
      <c r="O342"/>
      <c r="AD342"/>
      <c r="AE342"/>
    </row>
    <row r="343" spans="14:31" x14ac:dyDescent="0.3">
      <c r="N343"/>
      <c r="O343"/>
      <c r="AD343"/>
      <c r="AE343"/>
    </row>
    <row r="344" spans="14:31" x14ac:dyDescent="0.3">
      <c r="N344"/>
      <c r="O344"/>
      <c r="AD344"/>
      <c r="AE344"/>
    </row>
    <row r="345" spans="14:31" x14ac:dyDescent="0.3">
      <c r="N345"/>
      <c r="O345"/>
      <c r="AD345"/>
      <c r="AE345"/>
    </row>
    <row r="346" spans="14:31" x14ac:dyDescent="0.3">
      <c r="N346"/>
      <c r="O346"/>
      <c r="AD346"/>
      <c r="AE346"/>
    </row>
    <row r="347" spans="14:31" x14ac:dyDescent="0.3">
      <c r="N347"/>
      <c r="O347"/>
      <c r="AD347"/>
      <c r="AE347"/>
    </row>
    <row r="348" spans="14:31" x14ac:dyDescent="0.3">
      <c r="N348"/>
      <c r="O348"/>
      <c r="AD348"/>
      <c r="AE348"/>
    </row>
    <row r="349" spans="14:31" x14ac:dyDescent="0.3">
      <c r="N349"/>
      <c r="O349"/>
      <c r="AD349"/>
      <c r="AE349"/>
    </row>
    <row r="350" spans="14:31" x14ac:dyDescent="0.3">
      <c r="N350"/>
      <c r="O350"/>
      <c r="AD350"/>
      <c r="AE350"/>
    </row>
    <row r="351" spans="14:31" x14ac:dyDescent="0.3">
      <c r="N351"/>
      <c r="O351"/>
      <c r="AD351"/>
      <c r="AE351"/>
    </row>
    <row r="352" spans="14:31" x14ac:dyDescent="0.3">
      <c r="N352"/>
      <c r="O352"/>
      <c r="AD352"/>
      <c r="AE352"/>
    </row>
    <row r="353" spans="14:31" x14ac:dyDescent="0.3">
      <c r="N353"/>
      <c r="O353"/>
      <c r="AD353"/>
      <c r="AE353"/>
    </row>
    <row r="354" spans="14:31" x14ac:dyDescent="0.3">
      <c r="N354"/>
      <c r="O354"/>
      <c r="AD354"/>
      <c r="AE354"/>
    </row>
    <row r="355" spans="14:31" x14ac:dyDescent="0.3">
      <c r="N355"/>
      <c r="O355"/>
      <c r="AD355"/>
      <c r="AE355"/>
    </row>
    <row r="356" spans="14:31" x14ac:dyDescent="0.3">
      <c r="N356"/>
      <c r="O356"/>
      <c r="AD356"/>
      <c r="AE356"/>
    </row>
    <row r="357" spans="14:31" x14ac:dyDescent="0.3">
      <c r="N357"/>
      <c r="O357"/>
      <c r="AD357"/>
      <c r="AE357"/>
    </row>
    <row r="358" spans="14:31" x14ac:dyDescent="0.3">
      <c r="N358"/>
      <c r="O358"/>
      <c r="AD358"/>
      <c r="AE358"/>
    </row>
    <row r="359" spans="14:31" x14ac:dyDescent="0.3">
      <c r="N359"/>
      <c r="O359"/>
      <c r="AD359"/>
      <c r="AE359"/>
    </row>
    <row r="360" spans="14:31" x14ac:dyDescent="0.3">
      <c r="N360"/>
      <c r="O360"/>
      <c r="AD360"/>
      <c r="AE360"/>
    </row>
    <row r="361" spans="14:31" x14ac:dyDescent="0.3">
      <c r="N361"/>
      <c r="O361"/>
      <c r="AD361"/>
      <c r="AE361"/>
    </row>
    <row r="362" spans="14:31" x14ac:dyDescent="0.3">
      <c r="N362"/>
      <c r="O362"/>
      <c r="AD362"/>
      <c r="AE362"/>
    </row>
    <row r="363" spans="14:31" x14ac:dyDescent="0.3">
      <c r="N363"/>
      <c r="O363"/>
      <c r="AD363"/>
      <c r="AE363"/>
    </row>
    <row r="364" spans="14:31" x14ac:dyDescent="0.3">
      <c r="N364"/>
      <c r="O364"/>
      <c r="AD364"/>
      <c r="AE364"/>
    </row>
    <row r="365" spans="14:31" x14ac:dyDescent="0.3">
      <c r="N365"/>
      <c r="O365"/>
      <c r="AD365"/>
      <c r="AE365"/>
    </row>
    <row r="366" spans="14:31" x14ac:dyDescent="0.3">
      <c r="N366"/>
      <c r="O366"/>
      <c r="AD366"/>
      <c r="AE366"/>
    </row>
    <row r="367" spans="14:31" x14ac:dyDescent="0.3">
      <c r="N367"/>
      <c r="O367"/>
      <c r="AD367"/>
      <c r="AE367"/>
    </row>
    <row r="368" spans="14:31" x14ac:dyDescent="0.3">
      <c r="N368"/>
      <c r="O368"/>
      <c r="AD368"/>
      <c r="AE368"/>
    </row>
    <row r="369" spans="14:31" x14ac:dyDescent="0.3">
      <c r="N369"/>
      <c r="O369"/>
      <c r="AD369"/>
      <c r="AE369"/>
    </row>
    <row r="370" spans="14:31" x14ac:dyDescent="0.3">
      <c r="N370"/>
      <c r="O370"/>
      <c r="AD370"/>
      <c r="AE370"/>
    </row>
    <row r="371" spans="14:31" x14ac:dyDescent="0.3">
      <c r="N371"/>
      <c r="O371"/>
      <c r="AD371"/>
      <c r="AE371"/>
    </row>
    <row r="372" spans="14:31" x14ac:dyDescent="0.3">
      <c r="N372"/>
      <c r="O372"/>
      <c r="AD372"/>
      <c r="AE372"/>
    </row>
    <row r="373" spans="14:31" x14ac:dyDescent="0.3">
      <c r="N373"/>
      <c r="O373"/>
      <c r="AD373"/>
      <c r="AE373"/>
    </row>
    <row r="374" spans="14:31" x14ac:dyDescent="0.3">
      <c r="N374"/>
      <c r="O374"/>
      <c r="AD374"/>
      <c r="AE374"/>
    </row>
    <row r="375" spans="14:31" x14ac:dyDescent="0.3">
      <c r="N375"/>
      <c r="O375"/>
      <c r="AD375"/>
      <c r="AE375"/>
    </row>
    <row r="376" spans="14:31" x14ac:dyDescent="0.3">
      <c r="N376"/>
      <c r="O376"/>
      <c r="AD376"/>
      <c r="AE376"/>
    </row>
    <row r="377" spans="14:31" x14ac:dyDescent="0.3">
      <c r="N377"/>
      <c r="O377"/>
      <c r="AD377"/>
      <c r="AE377"/>
    </row>
    <row r="378" spans="14:31" x14ac:dyDescent="0.3">
      <c r="N378"/>
      <c r="O378"/>
      <c r="AD378"/>
      <c r="AE378"/>
    </row>
    <row r="379" spans="14:31" x14ac:dyDescent="0.3">
      <c r="N379"/>
      <c r="O379"/>
      <c r="AD379"/>
      <c r="AE379"/>
    </row>
    <row r="380" spans="14:31" x14ac:dyDescent="0.3">
      <c r="N380"/>
      <c r="O380"/>
      <c r="AD380"/>
      <c r="AE380"/>
    </row>
    <row r="381" spans="14:31" x14ac:dyDescent="0.3">
      <c r="N381"/>
      <c r="O381"/>
      <c r="AD381"/>
      <c r="AE381"/>
    </row>
    <row r="382" spans="14:31" x14ac:dyDescent="0.3">
      <c r="N382"/>
      <c r="O382"/>
      <c r="AD382"/>
      <c r="AE382"/>
    </row>
    <row r="383" spans="14:31" x14ac:dyDescent="0.3">
      <c r="N383"/>
      <c r="O383"/>
      <c r="AD383"/>
      <c r="AE383"/>
    </row>
    <row r="384" spans="14:31" x14ac:dyDescent="0.3">
      <c r="N384"/>
      <c r="O384"/>
      <c r="AD384"/>
      <c r="AE384"/>
    </row>
    <row r="385" spans="14:31" x14ac:dyDescent="0.3">
      <c r="N385"/>
      <c r="O385"/>
      <c r="AD385"/>
      <c r="AE385"/>
    </row>
    <row r="386" spans="14:31" x14ac:dyDescent="0.3">
      <c r="N386"/>
      <c r="O386"/>
      <c r="AD386"/>
      <c r="AE386"/>
    </row>
    <row r="387" spans="14:31" x14ac:dyDescent="0.3">
      <c r="N387"/>
      <c r="O387"/>
      <c r="AD387"/>
      <c r="AE387"/>
    </row>
    <row r="388" spans="14:31" x14ac:dyDescent="0.3">
      <c r="N388"/>
      <c r="O388"/>
      <c r="AD388"/>
      <c r="AE388"/>
    </row>
    <row r="389" spans="14:31" x14ac:dyDescent="0.3">
      <c r="N389"/>
      <c r="O389"/>
      <c r="AD389"/>
      <c r="AE389"/>
    </row>
    <row r="390" spans="14:31" x14ac:dyDescent="0.3">
      <c r="N390"/>
      <c r="O390"/>
      <c r="AD390"/>
      <c r="AE390"/>
    </row>
    <row r="391" spans="14:31" x14ac:dyDescent="0.3">
      <c r="N391"/>
      <c r="O391"/>
      <c r="AD391"/>
      <c r="AE391"/>
    </row>
    <row r="392" spans="14:31" x14ac:dyDescent="0.3">
      <c r="N392"/>
      <c r="O392"/>
      <c r="AD392"/>
      <c r="AE392"/>
    </row>
    <row r="393" spans="14:31" x14ac:dyDescent="0.3">
      <c r="N393"/>
      <c r="O393"/>
      <c r="AD393"/>
      <c r="AE393"/>
    </row>
    <row r="394" spans="14:31" x14ac:dyDescent="0.3">
      <c r="N394"/>
      <c r="O394"/>
      <c r="AD394"/>
      <c r="AE394"/>
    </row>
    <row r="395" spans="14:31" x14ac:dyDescent="0.3">
      <c r="N395"/>
      <c r="O395"/>
      <c r="AD395"/>
      <c r="AE395"/>
    </row>
    <row r="396" spans="14:31" x14ac:dyDescent="0.3">
      <c r="N396"/>
      <c r="O396"/>
      <c r="AD396"/>
      <c r="AE396"/>
    </row>
    <row r="397" spans="14:31" x14ac:dyDescent="0.3">
      <c r="N397"/>
      <c r="O397"/>
      <c r="AD397"/>
      <c r="AE397"/>
    </row>
    <row r="398" spans="14:31" x14ac:dyDescent="0.3">
      <c r="N398"/>
      <c r="O398"/>
      <c r="AD398"/>
      <c r="AE398"/>
    </row>
    <row r="399" spans="14:31" x14ac:dyDescent="0.3">
      <c r="N399"/>
      <c r="O399"/>
      <c r="AD399"/>
      <c r="AE399"/>
    </row>
    <row r="400" spans="14:31" x14ac:dyDescent="0.3">
      <c r="N400"/>
      <c r="O400"/>
      <c r="AD400"/>
      <c r="AE400"/>
    </row>
    <row r="401" spans="14:31" x14ac:dyDescent="0.3">
      <c r="N401"/>
      <c r="O401"/>
      <c r="AD401"/>
      <c r="AE401"/>
    </row>
    <row r="402" spans="14:31" x14ac:dyDescent="0.3">
      <c r="N402"/>
      <c r="O402"/>
      <c r="AD402"/>
      <c r="AE402"/>
    </row>
    <row r="403" spans="14:31" x14ac:dyDescent="0.3">
      <c r="N403"/>
      <c r="O403"/>
      <c r="AD403"/>
      <c r="AE403"/>
    </row>
    <row r="404" spans="14:31" x14ac:dyDescent="0.3">
      <c r="N404"/>
      <c r="O404"/>
      <c r="AD404"/>
      <c r="AE404"/>
    </row>
    <row r="405" spans="14:31" x14ac:dyDescent="0.3">
      <c r="N405"/>
      <c r="O405"/>
      <c r="AD405"/>
      <c r="AE405"/>
    </row>
    <row r="406" spans="14:31" x14ac:dyDescent="0.3">
      <c r="N406"/>
      <c r="O406"/>
      <c r="AD406"/>
      <c r="AE406"/>
    </row>
    <row r="407" spans="14:31" x14ac:dyDescent="0.3">
      <c r="N407"/>
      <c r="O407"/>
      <c r="AD407"/>
      <c r="AE407"/>
    </row>
    <row r="408" spans="14:31" x14ac:dyDescent="0.3">
      <c r="N408"/>
      <c r="O408"/>
      <c r="AD408"/>
      <c r="AE408"/>
    </row>
    <row r="409" spans="14:31" x14ac:dyDescent="0.3">
      <c r="N409"/>
      <c r="O409"/>
      <c r="AD409"/>
      <c r="AE409"/>
    </row>
    <row r="410" spans="14:31" x14ac:dyDescent="0.3">
      <c r="N410"/>
      <c r="O410"/>
      <c r="AD410"/>
      <c r="AE410"/>
    </row>
    <row r="411" spans="14:31" x14ac:dyDescent="0.3">
      <c r="N411"/>
      <c r="O411"/>
      <c r="AD411"/>
      <c r="AE411"/>
    </row>
    <row r="412" spans="14:31" x14ac:dyDescent="0.3">
      <c r="N412"/>
      <c r="O412"/>
      <c r="AD412"/>
      <c r="AE412"/>
    </row>
    <row r="413" spans="14:31" x14ac:dyDescent="0.3">
      <c r="N413"/>
      <c r="O413"/>
      <c r="AD413"/>
      <c r="AE413"/>
    </row>
    <row r="414" spans="14:31" x14ac:dyDescent="0.3">
      <c r="N414"/>
      <c r="O414"/>
      <c r="AD414"/>
      <c r="AE414"/>
    </row>
    <row r="415" spans="14:31" x14ac:dyDescent="0.3">
      <c r="N415"/>
      <c r="O415"/>
      <c r="AD415"/>
      <c r="AE415"/>
    </row>
    <row r="416" spans="14:31" x14ac:dyDescent="0.3">
      <c r="N416"/>
      <c r="O416"/>
      <c r="AD416"/>
      <c r="AE416"/>
    </row>
    <row r="417" spans="14:31" x14ac:dyDescent="0.3">
      <c r="N417"/>
      <c r="O417"/>
      <c r="AD417"/>
      <c r="AE417"/>
    </row>
    <row r="418" spans="14:31" x14ac:dyDescent="0.3">
      <c r="N418"/>
      <c r="O418"/>
      <c r="AD418"/>
      <c r="AE418"/>
    </row>
    <row r="419" spans="14:31" x14ac:dyDescent="0.3">
      <c r="N419"/>
      <c r="O419"/>
      <c r="AD419"/>
      <c r="AE419"/>
    </row>
    <row r="420" spans="14:31" x14ac:dyDescent="0.3">
      <c r="N420"/>
      <c r="O420"/>
      <c r="AD420"/>
      <c r="AE420"/>
    </row>
    <row r="421" spans="14:31" x14ac:dyDescent="0.3">
      <c r="N421"/>
      <c r="O421"/>
      <c r="AD421"/>
      <c r="AE421"/>
    </row>
    <row r="422" spans="14:31" x14ac:dyDescent="0.3">
      <c r="N422"/>
      <c r="O422"/>
      <c r="AD422"/>
      <c r="AE422"/>
    </row>
    <row r="423" spans="14:31" x14ac:dyDescent="0.3">
      <c r="N423"/>
      <c r="O423"/>
      <c r="AD423"/>
      <c r="AE423"/>
    </row>
    <row r="424" spans="14:31" x14ac:dyDescent="0.3">
      <c r="N424"/>
      <c r="O424"/>
      <c r="AD424"/>
      <c r="AE424"/>
    </row>
    <row r="425" spans="14:31" x14ac:dyDescent="0.3">
      <c r="N425"/>
      <c r="O425"/>
      <c r="AD425"/>
      <c r="AE425"/>
    </row>
    <row r="426" spans="14:31" x14ac:dyDescent="0.3">
      <c r="N426"/>
      <c r="O426"/>
      <c r="AD426"/>
      <c r="AE426"/>
    </row>
    <row r="427" spans="14:31" x14ac:dyDescent="0.3">
      <c r="N427"/>
      <c r="O427"/>
      <c r="AD427"/>
      <c r="AE427"/>
    </row>
    <row r="428" spans="14:31" x14ac:dyDescent="0.3">
      <c r="N428"/>
      <c r="O428"/>
      <c r="AD428"/>
      <c r="AE428"/>
    </row>
    <row r="429" spans="14:31" x14ac:dyDescent="0.3">
      <c r="N429"/>
      <c r="O429"/>
      <c r="AD429"/>
      <c r="AE429"/>
    </row>
    <row r="430" spans="14:31" x14ac:dyDescent="0.3">
      <c r="N430"/>
      <c r="O430"/>
      <c r="AD430"/>
      <c r="AE430"/>
    </row>
    <row r="431" spans="14:31" x14ac:dyDescent="0.3">
      <c r="N431"/>
      <c r="O431"/>
      <c r="AD431"/>
      <c r="AE431"/>
    </row>
    <row r="432" spans="14:31" x14ac:dyDescent="0.3">
      <c r="N432"/>
      <c r="O432"/>
      <c r="AD432"/>
      <c r="AE432"/>
    </row>
    <row r="433" spans="14:31" x14ac:dyDescent="0.3">
      <c r="N433"/>
      <c r="O433"/>
      <c r="AD433"/>
      <c r="AE433"/>
    </row>
    <row r="434" spans="14:31" x14ac:dyDescent="0.3">
      <c r="N434"/>
      <c r="O434"/>
      <c r="AD434"/>
      <c r="AE434"/>
    </row>
    <row r="435" spans="14:31" x14ac:dyDescent="0.3">
      <c r="N435"/>
      <c r="O435"/>
      <c r="AD435"/>
      <c r="AE435"/>
    </row>
    <row r="436" spans="14:31" x14ac:dyDescent="0.3">
      <c r="N436"/>
      <c r="O436"/>
      <c r="AD436"/>
      <c r="AE436"/>
    </row>
    <row r="437" spans="14:31" x14ac:dyDescent="0.3">
      <c r="N437"/>
      <c r="O437"/>
      <c r="AD437"/>
      <c r="AE437"/>
    </row>
    <row r="438" spans="14:31" x14ac:dyDescent="0.3">
      <c r="N438"/>
      <c r="O438"/>
      <c r="AD438"/>
      <c r="AE438"/>
    </row>
    <row r="439" spans="14:31" x14ac:dyDescent="0.3">
      <c r="N439"/>
      <c r="O439"/>
      <c r="AD439"/>
      <c r="AE439"/>
    </row>
    <row r="440" spans="14:31" x14ac:dyDescent="0.3">
      <c r="N440"/>
      <c r="O440"/>
      <c r="AD440"/>
      <c r="AE440"/>
    </row>
    <row r="441" spans="14:31" x14ac:dyDescent="0.3">
      <c r="N441"/>
      <c r="O441"/>
      <c r="AD441"/>
      <c r="AE441"/>
    </row>
    <row r="442" spans="14:31" x14ac:dyDescent="0.3">
      <c r="N442"/>
      <c r="O442"/>
      <c r="AD442"/>
      <c r="AE442"/>
    </row>
    <row r="443" spans="14:31" x14ac:dyDescent="0.3">
      <c r="N443"/>
      <c r="O443"/>
      <c r="AD443"/>
      <c r="AE443"/>
    </row>
    <row r="444" spans="14:31" x14ac:dyDescent="0.3">
      <c r="N444"/>
      <c r="O444"/>
      <c r="AD444"/>
      <c r="AE444"/>
    </row>
    <row r="445" spans="14:31" x14ac:dyDescent="0.3">
      <c r="N445"/>
      <c r="O445"/>
      <c r="AD445"/>
      <c r="AE445"/>
    </row>
    <row r="446" spans="14:31" x14ac:dyDescent="0.3">
      <c r="N446"/>
      <c r="O446"/>
      <c r="AD446"/>
      <c r="AE446"/>
    </row>
    <row r="447" spans="14:31" x14ac:dyDescent="0.3">
      <c r="N447"/>
      <c r="O447"/>
      <c r="AD447"/>
      <c r="AE447"/>
    </row>
    <row r="448" spans="14:31" x14ac:dyDescent="0.3">
      <c r="N448"/>
      <c r="O448"/>
      <c r="AD448"/>
      <c r="AE448"/>
    </row>
    <row r="449" spans="14:31" x14ac:dyDescent="0.3">
      <c r="N449"/>
      <c r="O449"/>
      <c r="AD449"/>
      <c r="AE449"/>
    </row>
    <row r="450" spans="14:31" x14ac:dyDescent="0.3">
      <c r="N450"/>
      <c r="O450"/>
      <c r="AD450"/>
      <c r="AE450"/>
    </row>
    <row r="451" spans="14:31" x14ac:dyDescent="0.3">
      <c r="N451"/>
      <c r="O451"/>
      <c r="AD451"/>
      <c r="AE451"/>
    </row>
    <row r="452" spans="14:31" x14ac:dyDescent="0.3">
      <c r="N452"/>
      <c r="O452"/>
      <c r="AD452"/>
      <c r="AE452"/>
    </row>
    <row r="453" spans="14:31" x14ac:dyDescent="0.3">
      <c r="N453"/>
      <c r="O453"/>
      <c r="AD453"/>
      <c r="AE453"/>
    </row>
    <row r="454" spans="14:31" x14ac:dyDescent="0.3">
      <c r="N454"/>
      <c r="O454"/>
      <c r="AD454"/>
      <c r="AE454"/>
    </row>
    <row r="455" spans="14:31" x14ac:dyDescent="0.3">
      <c r="N455"/>
      <c r="O455"/>
      <c r="AD455"/>
      <c r="AE455"/>
    </row>
    <row r="456" spans="14:31" x14ac:dyDescent="0.3">
      <c r="N456"/>
      <c r="O456"/>
      <c r="AD456"/>
      <c r="AE456"/>
    </row>
    <row r="457" spans="14:31" x14ac:dyDescent="0.3">
      <c r="N457"/>
      <c r="O457"/>
      <c r="AD457"/>
      <c r="AE457"/>
    </row>
    <row r="458" spans="14:31" x14ac:dyDescent="0.3">
      <c r="N458"/>
      <c r="O458"/>
      <c r="AD458"/>
      <c r="AE458"/>
    </row>
    <row r="459" spans="14:31" x14ac:dyDescent="0.3">
      <c r="N459"/>
      <c r="O459"/>
      <c r="AD459"/>
      <c r="AE459"/>
    </row>
    <row r="460" spans="14:31" x14ac:dyDescent="0.3">
      <c r="N460"/>
      <c r="O460"/>
      <c r="AD460"/>
      <c r="AE460"/>
    </row>
    <row r="461" spans="14:31" x14ac:dyDescent="0.3">
      <c r="N461"/>
      <c r="O461"/>
      <c r="AD461"/>
      <c r="AE461"/>
    </row>
    <row r="462" spans="14:31" x14ac:dyDescent="0.3">
      <c r="N462"/>
      <c r="O462"/>
      <c r="AD462"/>
      <c r="AE462"/>
    </row>
    <row r="463" spans="14:31" x14ac:dyDescent="0.3">
      <c r="N463"/>
      <c r="O463"/>
      <c r="AD463"/>
      <c r="AE463"/>
    </row>
    <row r="464" spans="14:31" x14ac:dyDescent="0.3">
      <c r="N464"/>
      <c r="O464"/>
      <c r="AD464"/>
      <c r="AE464"/>
    </row>
    <row r="465" spans="14:31" x14ac:dyDescent="0.3">
      <c r="N465"/>
      <c r="O465"/>
      <c r="AD465"/>
      <c r="AE465"/>
    </row>
    <row r="466" spans="14:31" x14ac:dyDescent="0.3">
      <c r="N466"/>
      <c r="O466"/>
      <c r="AD466"/>
      <c r="AE466"/>
    </row>
    <row r="467" spans="14:31" x14ac:dyDescent="0.3">
      <c r="N467"/>
      <c r="O467"/>
      <c r="AD467"/>
      <c r="AE467"/>
    </row>
    <row r="468" spans="14:31" x14ac:dyDescent="0.3">
      <c r="N468"/>
      <c r="O468"/>
      <c r="AD468"/>
      <c r="AE468"/>
    </row>
    <row r="469" spans="14:31" x14ac:dyDescent="0.3">
      <c r="N469"/>
      <c r="O469"/>
      <c r="AD469"/>
      <c r="AE469"/>
    </row>
    <row r="470" spans="14:31" x14ac:dyDescent="0.3">
      <c r="N470"/>
      <c r="O470"/>
      <c r="AD470"/>
      <c r="AE470"/>
    </row>
    <row r="471" spans="14:31" x14ac:dyDescent="0.3">
      <c r="N471"/>
      <c r="O471"/>
      <c r="AD471"/>
      <c r="AE471"/>
    </row>
    <row r="472" spans="14:31" x14ac:dyDescent="0.3">
      <c r="N472"/>
      <c r="O472"/>
      <c r="AD472"/>
      <c r="AE472"/>
    </row>
    <row r="473" spans="14:31" x14ac:dyDescent="0.3">
      <c r="N473"/>
      <c r="O473"/>
      <c r="AD473"/>
      <c r="AE473"/>
    </row>
    <row r="474" spans="14:31" x14ac:dyDescent="0.3">
      <c r="N474"/>
      <c r="O474"/>
      <c r="AD474"/>
      <c r="AE474"/>
    </row>
    <row r="475" spans="14:31" x14ac:dyDescent="0.3">
      <c r="N475"/>
      <c r="O475"/>
      <c r="AD475"/>
      <c r="AE475"/>
    </row>
    <row r="476" spans="14:31" x14ac:dyDescent="0.3">
      <c r="N476"/>
      <c r="O476"/>
      <c r="AD476"/>
      <c r="AE476"/>
    </row>
    <row r="477" spans="14:31" x14ac:dyDescent="0.3">
      <c r="N477"/>
      <c r="O477"/>
      <c r="AD477"/>
      <c r="AE477"/>
    </row>
    <row r="478" spans="14:31" x14ac:dyDescent="0.3">
      <c r="N478"/>
      <c r="O478"/>
      <c r="AD478"/>
      <c r="AE478"/>
    </row>
    <row r="479" spans="14:31" x14ac:dyDescent="0.3">
      <c r="N479"/>
      <c r="O479"/>
      <c r="AD479"/>
      <c r="AE479"/>
    </row>
    <row r="480" spans="14:31" x14ac:dyDescent="0.3">
      <c r="N480"/>
      <c r="O480"/>
      <c r="AD480"/>
      <c r="AE480"/>
    </row>
    <row r="481" spans="14:31" x14ac:dyDescent="0.3">
      <c r="N481"/>
      <c r="O481"/>
      <c r="AD481"/>
      <c r="AE481"/>
    </row>
    <row r="482" spans="14:31" x14ac:dyDescent="0.3">
      <c r="N482"/>
      <c r="O482"/>
      <c r="AD482"/>
      <c r="AE482"/>
    </row>
    <row r="483" spans="14:31" x14ac:dyDescent="0.3">
      <c r="N483"/>
      <c r="O483"/>
      <c r="AD483"/>
      <c r="AE483"/>
    </row>
    <row r="484" spans="14:31" x14ac:dyDescent="0.3">
      <c r="N484"/>
      <c r="O484"/>
      <c r="AD484"/>
      <c r="AE484"/>
    </row>
    <row r="485" spans="14:31" x14ac:dyDescent="0.3">
      <c r="N485"/>
      <c r="O485"/>
      <c r="AD485"/>
      <c r="AE485"/>
    </row>
    <row r="486" spans="14:31" x14ac:dyDescent="0.3">
      <c r="N486"/>
      <c r="O486"/>
      <c r="AD486"/>
      <c r="AE486"/>
    </row>
    <row r="487" spans="14:31" x14ac:dyDescent="0.3">
      <c r="N487"/>
      <c r="O487"/>
      <c r="AD487"/>
      <c r="AE487"/>
    </row>
    <row r="488" spans="14:31" x14ac:dyDescent="0.3">
      <c r="N488"/>
      <c r="O488"/>
      <c r="AD488"/>
      <c r="AE488"/>
    </row>
    <row r="489" spans="14:31" x14ac:dyDescent="0.3">
      <c r="N489"/>
      <c r="O489"/>
      <c r="AD489"/>
      <c r="AE489"/>
    </row>
    <row r="490" spans="14:31" x14ac:dyDescent="0.3">
      <c r="N490"/>
      <c r="O490"/>
      <c r="AD490"/>
      <c r="AE490"/>
    </row>
    <row r="491" spans="14:31" x14ac:dyDescent="0.3">
      <c r="N491"/>
      <c r="O491"/>
      <c r="AD491"/>
      <c r="AE491"/>
    </row>
    <row r="492" spans="14:31" x14ac:dyDescent="0.3">
      <c r="N492"/>
      <c r="O492"/>
      <c r="AD492"/>
      <c r="AE492"/>
    </row>
    <row r="493" spans="14:31" x14ac:dyDescent="0.3">
      <c r="N493"/>
      <c r="O493"/>
      <c r="AD493"/>
      <c r="AE493"/>
    </row>
    <row r="494" spans="14:31" x14ac:dyDescent="0.3">
      <c r="N494"/>
      <c r="O494"/>
      <c r="AD494"/>
      <c r="AE494"/>
    </row>
    <row r="495" spans="14:31" x14ac:dyDescent="0.3">
      <c r="N495"/>
      <c r="O495"/>
      <c r="AD495"/>
      <c r="AE495"/>
    </row>
    <row r="496" spans="14:31" x14ac:dyDescent="0.3">
      <c r="N496"/>
      <c r="O496"/>
      <c r="AD496"/>
      <c r="AE496"/>
    </row>
    <row r="497" spans="14:31" x14ac:dyDescent="0.3">
      <c r="N497"/>
      <c r="O497"/>
      <c r="AD497"/>
      <c r="AE497"/>
    </row>
    <row r="498" spans="14:31" x14ac:dyDescent="0.3">
      <c r="N498"/>
      <c r="O498"/>
      <c r="AD498"/>
      <c r="AE498"/>
    </row>
    <row r="499" spans="14:31" x14ac:dyDescent="0.3">
      <c r="N499"/>
      <c r="O499"/>
      <c r="AD499"/>
      <c r="AE499"/>
    </row>
    <row r="500" spans="14:31" x14ac:dyDescent="0.3">
      <c r="N500"/>
      <c r="O500"/>
      <c r="AD500"/>
      <c r="AE500"/>
    </row>
    <row r="501" spans="14:31" x14ac:dyDescent="0.3">
      <c r="N501"/>
      <c r="O501"/>
      <c r="AD501"/>
      <c r="AE501"/>
    </row>
    <row r="502" spans="14:31" x14ac:dyDescent="0.3">
      <c r="N502"/>
      <c r="O502"/>
      <c r="AD502"/>
      <c r="AE502"/>
    </row>
    <row r="503" spans="14:31" x14ac:dyDescent="0.3">
      <c r="N503"/>
      <c r="O503"/>
      <c r="AD503"/>
      <c r="AE503"/>
    </row>
    <row r="504" spans="14:31" x14ac:dyDescent="0.3">
      <c r="N504"/>
      <c r="O504"/>
      <c r="AD504"/>
      <c r="AE504"/>
    </row>
    <row r="505" spans="14:31" x14ac:dyDescent="0.3">
      <c r="N505"/>
      <c r="O505"/>
      <c r="AD505"/>
      <c r="AE505"/>
    </row>
    <row r="506" spans="14:31" x14ac:dyDescent="0.3">
      <c r="N506"/>
      <c r="O506"/>
      <c r="AD506"/>
      <c r="AE506"/>
    </row>
    <row r="507" spans="14:31" x14ac:dyDescent="0.3">
      <c r="N507"/>
      <c r="O507"/>
      <c r="AD507"/>
      <c r="AE507"/>
    </row>
    <row r="508" spans="14:31" x14ac:dyDescent="0.3">
      <c r="N508"/>
      <c r="O508"/>
      <c r="AD508"/>
      <c r="AE508"/>
    </row>
    <row r="509" spans="14:31" x14ac:dyDescent="0.3">
      <c r="N509"/>
      <c r="O509"/>
      <c r="AD509"/>
      <c r="AE509"/>
    </row>
    <row r="510" spans="14:31" x14ac:dyDescent="0.3">
      <c r="N510"/>
      <c r="O510"/>
      <c r="AD510"/>
      <c r="AE510"/>
    </row>
    <row r="511" spans="14:31" x14ac:dyDescent="0.3">
      <c r="N511"/>
      <c r="O511"/>
      <c r="AD511"/>
      <c r="AE511"/>
    </row>
    <row r="512" spans="14:31" x14ac:dyDescent="0.3">
      <c r="N512"/>
      <c r="O512"/>
      <c r="AD512"/>
      <c r="AE512"/>
    </row>
    <row r="513" spans="14:31" x14ac:dyDescent="0.3">
      <c r="N513"/>
      <c r="O513"/>
      <c r="AD513"/>
      <c r="AE513"/>
    </row>
    <row r="514" spans="14:31" x14ac:dyDescent="0.3">
      <c r="N514"/>
      <c r="O514"/>
      <c r="AD514"/>
      <c r="AE514"/>
    </row>
    <row r="515" spans="14:31" x14ac:dyDescent="0.3">
      <c r="N515"/>
      <c r="O515"/>
      <c r="AD515"/>
      <c r="AE515"/>
    </row>
    <row r="516" spans="14:31" x14ac:dyDescent="0.3">
      <c r="N516"/>
      <c r="O516"/>
      <c r="AD516"/>
      <c r="AE516"/>
    </row>
    <row r="517" spans="14:31" x14ac:dyDescent="0.3">
      <c r="N517"/>
      <c r="O517"/>
      <c r="AD517"/>
      <c r="AE517"/>
    </row>
    <row r="518" spans="14:31" x14ac:dyDescent="0.3">
      <c r="N518"/>
      <c r="O518"/>
      <c r="AD518"/>
      <c r="AE518"/>
    </row>
    <row r="519" spans="14:31" x14ac:dyDescent="0.3">
      <c r="N519"/>
      <c r="O519"/>
      <c r="AD519"/>
      <c r="AE519"/>
    </row>
    <row r="520" spans="14:31" x14ac:dyDescent="0.3">
      <c r="N520"/>
      <c r="O520"/>
      <c r="AD520"/>
      <c r="AE520"/>
    </row>
    <row r="521" spans="14:31" x14ac:dyDescent="0.3">
      <c r="N521"/>
      <c r="O521"/>
      <c r="AD521"/>
      <c r="AE521"/>
    </row>
    <row r="522" spans="14:31" x14ac:dyDescent="0.3">
      <c r="N522"/>
      <c r="O522"/>
      <c r="AD522"/>
      <c r="AE522"/>
    </row>
    <row r="523" spans="14:31" x14ac:dyDescent="0.3">
      <c r="N523"/>
      <c r="O523"/>
      <c r="AD523"/>
      <c r="AE523"/>
    </row>
    <row r="524" spans="14:31" x14ac:dyDescent="0.3">
      <c r="N524"/>
      <c r="O524"/>
      <c r="AD524"/>
      <c r="AE524"/>
    </row>
    <row r="525" spans="14:31" x14ac:dyDescent="0.3">
      <c r="N525"/>
      <c r="O525"/>
      <c r="AD525"/>
      <c r="AE525"/>
    </row>
    <row r="526" spans="14:31" x14ac:dyDescent="0.3">
      <c r="N526"/>
      <c r="O526"/>
      <c r="AD526"/>
      <c r="AE526"/>
    </row>
    <row r="527" spans="14:31" x14ac:dyDescent="0.3">
      <c r="N527"/>
      <c r="O527"/>
      <c r="AD527"/>
      <c r="AE527"/>
    </row>
    <row r="528" spans="14:31" x14ac:dyDescent="0.3">
      <c r="N528"/>
      <c r="O528"/>
      <c r="AD528"/>
      <c r="AE528"/>
    </row>
    <row r="529" spans="14:31" x14ac:dyDescent="0.3">
      <c r="N529"/>
      <c r="O529"/>
      <c r="AD529"/>
      <c r="AE529"/>
    </row>
    <row r="530" spans="14:31" x14ac:dyDescent="0.3">
      <c r="N530"/>
      <c r="O530"/>
      <c r="AD530"/>
      <c r="AE530"/>
    </row>
    <row r="531" spans="14:31" x14ac:dyDescent="0.3">
      <c r="N531"/>
      <c r="O531"/>
      <c r="AD531"/>
      <c r="AE531"/>
    </row>
    <row r="532" spans="14:31" x14ac:dyDescent="0.3">
      <c r="N532"/>
      <c r="O532"/>
      <c r="AD532"/>
      <c r="AE532"/>
    </row>
    <row r="533" spans="14:31" x14ac:dyDescent="0.3">
      <c r="N533"/>
      <c r="O533"/>
      <c r="AD533"/>
      <c r="AE533"/>
    </row>
    <row r="534" spans="14:31" x14ac:dyDescent="0.3">
      <c r="N534"/>
      <c r="O534"/>
      <c r="AD534"/>
      <c r="AE534"/>
    </row>
    <row r="535" spans="14:31" x14ac:dyDescent="0.3">
      <c r="N535"/>
      <c r="O535"/>
      <c r="AD535"/>
      <c r="AE535"/>
    </row>
    <row r="536" spans="14:31" x14ac:dyDescent="0.3">
      <c r="N536"/>
      <c r="O536"/>
      <c r="AD536"/>
      <c r="AE536"/>
    </row>
    <row r="537" spans="14:31" x14ac:dyDescent="0.3">
      <c r="N537"/>
      <c r="O537"/>
      <c r="AD537"/>
      <c r="AE537"/>
    </row>
    <row r="538" spans="14:31" x14ac:dyDescent="0.3">
      <c r="N538"/>
      <c r="O538"/>
      <c r="AD538"/>
      <c r="AE538"/>
    </row>
    <row r="539" spans="14:31" x14ac:dyDescent="0.3">
      <c r="N539"/>
      <c r="O539"/>
      <c r="AD539"/>
      <c r="AE539"/>
    </row>
    <row r="540" spans="14:31" x14ac:dyDescent="0.3">
      <c r="N540"/>
      <c r="O540"/>
      <c r="AD540"/>
      <c r="AE540"/>
    </row>
    <row r="541" spans="14:31" x14ac:dyDescent="0.3">
      <c r="N541"/>
      <c r="O541"/>
      <c r="AD541"/>
      <c r="AE541"/>
    </row>
    <row r="542" spans="14:31" x14ac:dyDescent="0.3">
      <c r="N542"/>
      <c r="O542"/>
      <c r="AD542"/>
      <c r="AE542"/>
    </row>
    <row r="543" spans="14:31" x14ac:dyDescent="0.3">
      <c r="N543"/>
      <c r="O543"/>
      <c r="AD543"/>
      <c r="AE543"/>
    </row>
    <row r="544" spans="14:31" x14ac:dyDescent="0.3">
      <c r="N544"/>
      <c r="O544"/>
      <c r="AD544"/>
      <c r="AE544"/>
    </row>
    <row r="545" spans="14:31" x14ac:dyDescent="0.3">
      <c r="N545"/>
      <c r="O545"/>
      <c r="AD545"/>
      <c r="AE545"/>
    </row>
    <row r="546" spans="14:31" x14ac:dyDescent="0.3">
      <c r="N546"/>
      <c r="O546"/>
      <c r="AD546"/>
      <c r="AE546"/>
    </row>
    <row r="547" spans="14:31" x14ac:dyDescent="0.3">
      <c r="N547"/>
      <c r="O547"/>
      <c r="AD547"/>
      <c r="AE547"/>
    </row>
    <row r="548" spans="14:31" x14ac:dyDescent="0.3">
      <c r="N548"/>
      <c r="O548"/>
      <c r="AD548"/>
      <c r="AE548"/>
    </row>
    <row r="549" spans="14:31" x14ac:dyDescent="0.3">
      <c r="N549"/>
      <c r="O549"/>
      <c r="AD549"/>
      <c r="AE549"/>
    </row>
    <row r="550" spans="14:31" x14ac:dyDescent="0.3">
      <c r="N550"/>
      <c r="O550"/>
      <c r="AD550"/>
      <c r="AE550"/>
    </row>
    <row r="551" spans="14:31" x14ac:dyDescent="0.3">
      <c r="N551"/>
      <c r="O551"/>
      <c r="AD551"/>
      <c r="AE551"/>
    </row>
    <row r="552" spans="14:31" x14ac:dyDescent="0.3">
      <c r="N552"/>
      <c r="O552"/>
      <c r="AD552"/>
      <c r="AE552"/>
    </row>
    <row r="553" spans="14:31" x14ac:dyDescent="0.3">
      <c r="N553"/>
      <c r="O553"/>
      <c r="AD553"/>
      <c r="AE553"/>
    </row>
    <row r="554" spans="14:31" x14ac:dyDescent="0.3">
      <c r="N554"/>
      <c r="O554"/>
      <c r="AD554"/>
      <c r="AE554"/>
    </row>
    <row r="555" spans="14:31" x14ac:dyDescent="0.3">
      <c r="N555"/>
      <c r="O555"/>
      <c r="AD555"/>
      <c r="AE555"/>
    </row>
    <row r="556" spans="14:31" x14ac:dyDescent="0.3">
      <c r="N556"/>
      <c r="O556"/>
      <c r="AD556"/>
      <c r="AE556"/>
    </row>
    <row r="557" spans="14:31" x14ac:dyDescent="0.3">
      <c r="N557"/>
      <c r="O557"/>
      <c r="AD557"/>
      <c r="AE557"/>
    </row>
    <row r="558" spans="14:31" x14ac:dyDescent="0.3">
      <c r="N558"/>
      <c r="O558"/>
      <c r="AD558"/>
      <c r="AE558"/>
    </row>
    <row r="559" spans="14:31" x14ac:dyDescent="0.3">
      <c r="N559"/>
      <c r="O559"/>
      <c r="AD559"/>
      <c r="AE559"/>
    </row>
    <row r="560" spans="14:31" x14ac:dyDescent="0.3">
      <c r="N560"/>
      <c r="O560"/>
      <c r="AD560"/>
      <c r="AE560"/>
    </row>
    <row r="561" spans="14:31" x14ac:dyDescent="0.3">
      <c r="N561"/>
      <c r="O561"/>
      <c r="AD561"/>
      <c r="AE561"/>
    </row>
    <row r="562" spans="14:31" x14ac:dyDescent="0.3">
      <c r="N562"/>
      <c r="O562"/>
      <c r="AD562"/>
      <c r="AE562"/>
    </row>
    <row r="563" spans="14:31" x14ac:dyDescent="0.3">
      <c r="N563"/>
      <c r="O563"/>
      <c r="AD563"/>
      <c r="AE563"/>
    </row>
    <row r="564" spans="14:31" x14ac:dyDescent="0.3">
      <c r="N564"/>
      <c r="O564"/>
      <c r="AD564"/>
      <c r="AE564"/>
    </row>
    <row r="565" spans="14:31" x14ac:dyDescent="0.3">
      <c r="N565"/>
      <c r="O565"/>
      <c r="AD565"/>
      <c r="AE565"/>
    </row>
    <row r="566" spans="14:31" x14ac:dyDescent="0.3">
      <c r="N566"/>
      <c r="O566"/>
      <c r="AD566"/>
      <c r="AE566"/>
    </row>
    <row r="567" spans="14:31" x14ac:dyDescent="0.3">
      <c r="N567"/>
      <c r="O567"/>
      <c r="AD567"/>
      <c r="AE567"/>
    </row>
    <row r="568" spans="14:31" x14ac:dyDescent="0.3">
      <c r="N568"/>
      <c r="O568"/>
      <c r="AD568"/>
      <c r="AE568"/>
    </row>
    <row r="569" spans="14:31" x14ac:dyDescent="0.3">
      <c r="N569"/>
      <c r="O569"/>
      <c r="AD569"/>
      <c r="AE569"/>
    </row>
    <row r="570" spans="14:31" x14ac:dyDescent="0.3">
      <c r="N570"/>
      <c r="O570"/>
      <c r="AD570"/>
      <c r="AE570"/>
    </row>
    <row r="571" spans="14:31" x14ac:dyDescent="0.3">
      <c r="N571"/>
      <c r="O571"/>
      <c r="AD571"/>
      <c r="AE571"/>
    </row>
    <row r="572" spans="14:31" x14ac:dyDescent="0.3">
      <c r="N572"/>
      <c r="O572"/>
      <c r="AD572"/>
      <c r="AE572"/>
    </row>
    <row r="573" spans="14:31" x14ac:dyDescent="0.3">
      <c r="N573"/>
      <c r="O573"/>
      <c r="AD573"/>
      <c r="AE573"/>
    </row>
    <row r="574" spans="14:31" x14ac:dyDescent="0.3">
      <c r="N574"/>
      <c r="O574"/>
      <c r="AD574"/>
      <c r="AE574"/>
    </row>
    <row r="575" spans="14:31" x14ac:dyDescent="0.3">
      <c r="N575"/>
      <c r="O575"/>
      <c r="AD575"/>
      <c r="AE575"/>
    </row>
    <row r="576" spans="14:31" x14ac:dyDescent="0.3">
      <c r="N576"/>
      <c r="O576"/>
      <c r="AD576"/>
      <c r="AE576"/>
    </row>
    <row r="577" spans="14:31" x14ac:dyDescent="0.3">
      <c r="N577"/>
      <c r="O577"/>
      <c r="AD577"/>
      <c r="AE577"/>
    </row>
    <row r="578" spans="14:31" x14ac:dyDescent="0.3">
      <c r="N578"/>
      <c r="O578"/>
      <c r="AD578"/>
      <c r="AE578"/>
    </row>
    <row r="579" spans="14:31" x14ac:dyDescent="0.3">
      <c r="N579"/>
      <c r="O579"/>
      <c r="AD579"/>
      <c r="AE579"/>
    </row>
    <row r="580" spans="14:31" x14ac:dyDescent="0.3">
      <c r="N580"/>
      <c r="O580"/>
      <c r="AD580"/>
      <c r="AE580"/>
    </row>
    <row r="581" spans="14:31" x14ac:dyDescent="0.3">
      <c r="N581"/>
      <c r="O581"/>
      <c r="AD581"/>
      <c r="AE581"/>
    </row>
    <row r="582" spans="14:31" x14ac:dyDescent="0.3">
      <c r="N582"/>
      <c r="O582"/>
      <c r="AD582"/>
      <c r="AE582"/>
    </row>
    <row r="583" spans="14:31" x14ac:dyDescent="0.3">
      <c r="N583"/>
      <c r="O583"/>
      <c r="AD583"/>
      <c r="AE583"/>
    </row>
    <row r="584" spans="14:31" x14ac:dyDescent="0.3">
      <c r="N584"/>
      <c r="O584"/>
      <c r="AD584"/>
      <c r="AE584"/>
    </row>
    <row r="585" spans="14:31" x14ac:dyDescent="0.3">
      <c r="N585"/>
      <c r="O585"/>
      <c r="AD585"/>
      <c r="AE585"/>
    </row>
    <row r="586" spans="14:31" x14ac:dyDescent="0.3">
      <c r="N586"/>
      <c r="O586"/>
      <c r="AD586"/>
      <c r="AE586"/>
    </row>
    <row r="587" spans="14:31" x14ac:dyDescent="0.3">
      <c r="N587"/>
      <c r="O587"/>
      <c r="AD587"/>
      <c r="AE587"/>
    </row>
    <row r="588" spans="14:31" x14ac:dyDescent="0.3">
      <c r="N588"/>
      <c r="O588"/>
      <c r="AD588"/>
      <c r="AE588"/>
    </row>
    <row r="589" spans="14:31" x14ac:dyDescent="0.3">
      <c r="N589"/>
      <c r="O589"/>
      <c r="AD589"/>
      <c r="AE589"/>
    </row>
    <row r="590" spans="14:31" x14ac:dyDescent="0.3">
      <c r="N590"/>
      <c r="O590"/>
      <c r="AD590"/>
      <c r="AE590"/>
    </row>
    <row r="591" spans="14:31" x14ac:dyDescent="0.3">
      <c r="N591"/>
      <c r="O591"/>
      <c r="AD591"/>
      <c r="AE591"/>
    </row>
    <row r="592" spans="14:31" x14ac:dyDescent="0.3">
      <c r="N592"/>
      <c r="O592"/>
      <c r="AD592"/>
      <c r="AE592"/>
    </row>
    <row r="593" spans="14:31" x14ac:dyDescent="0.3">
      <c r="N593"/>
      <c r="O593"/>
      <c r="AD593"/>
      <c r="AE593"/>
    </row>
    <row r="594" spans="14:31" x14ac:dyDescent="0.3">
      <c r="N594"/>
      <c r="O594"/>
      <c r="AD594"/>
      <c r="AE594"/>
    </row>
    <row r="595" spans="14:31" x14ac:dyDescent="0.3">
      <c r="N595"/>
      <c r="O595"/>
      <c r="AD595"/>
      <c r="AE595"/>
    </row>
    <row r="596" spans="14:31" x14ac:dyDescent="0.3">
      <c r="N596"/>
      <c r="O596"/>
      <c r="AD596"/>
      <c r="AE596"/>
    </row>
    <row r="597" spans="14:31" x14ac:dyDescent="0.3">
      <c r="N597"/>
      <c r="O597"/>
      <c r="AD597"/>
      <c r="AE597"/>
    </row>
    <row r="598" spans="14:31" x14ac:dyDescent="0.3">
      <c r="N598"/>
      <c r="O598"/>
      <c r="AD598"/>
      <c r="AE598"/>
    </row>
    <row r="599" spans="14:31" x14ac:dyDescent="0.3">
      <c r="N599"/>
      <c r="O599"/>
      <c r="AD599"/>
      <c r="AE599"/>
    </row>
    <row r="600" spans="14:31" x14ac:dyDescent="0.3">
      <c r="N600"/>
      <c r="O600"/>
      <c r="AD600"/>
      <c r="AE600"/>
    </row>
    <row r="601" spans="14:31" x14ac:dyDescent="0.3">
      <c r="N601"/>
      <c r="O601"/>
      <c r="AD601"/>
      <c r="AE601"/>
    </row>
    <row r="602" spans="14:31" x14ac:dyDescent="0.3">
      <c r="N602"/>
      <c r="O602"/>
      <c r="AD602"/>
      <c r="AE602"/>
    </row>
    <row r="603" spans="14:31" x14ac:dyDescent="0.3">
      <c r="N603"/>
      <c r="O603"/>
      <c r="AD603"/>
      <c r="AE603"/>
    </row>
    <row r="604" spans="14:31" x14ac:dyDescent="0.3">
      <c r="N604"/>
      <c r="O604"/>
      <c r="AD604"/>
      <c r="AE604"/>
    </row>
    <row r="605" spans="14:31" x14ac:dyDescent="0.3">
      <c r="N605"/>
      <c r="O605"/>
      <c r="AD605"/>
      <c r="AE605"/>
    </row>
    <row r="606" spans="14:31" x14ac:dyDescent="0.3">
      <c r="N606"/>
      <c r="O606"/>
      <c r="AD606"/>
      <c r="AE606"/>
    </row>
    <row r="607" spans="14:31" x14ac:dyDescent="0.3">
      <c r="N607"/>
      <c r="O607"/>
      <c r="AD607"/>
      <c r="AE607"/>
    </row>
    <row r="608" spans="14:31" x14ac:dyDescent="0.3">
      <c r="N608"/>
      <c r="O608"/>
      <c r="AD608"/>
      <c r="AE608"/>
    </row>
    <row r="609" spans="14:31" x14ac:dyDescent="0.3">
      <c r="N609"/>
      <c r="O609"/>
      <c r="AD609"/>
      <c r="AE609"/>
    </row>
    <row r="610" spans="14:31" x14ac:dyDescent="0.3">
      <c r="N610"/>
      <c r="O610"/>
      <c r="AD610"/>
      <c r="AE610"/>
    </row>
    <row r="611" spans="14:31" x14ac:dyDescent="0.3">
      <c r="N611"/>
      <c r="O611"/>
      <c r="AD611"/>
      <c r="AE611"/>
    </row>
    <row r="612" spans="14:31" x14ac:dyDescent="0.3">
      <c r="N612"/>
      <c r="O612"/>
      <c r="AD612"/>
      <c r="AE612"/>
    </row>
    <row r="613" spans="14:31" x14ac:dyDescent="0.3">
      <c r="N613"/>
      <c r="O613"/>
      <c r="AD613"/>
      <c r="AE613"/>
    </row>
    <row r="614" spans="14:31" x14ac:dyDescent="0.3">
      <c r="N614"/>
      <c r="O614"/>
      <c r="AD614"/>
      <c r="AE614"/>
    </row>
    <row r="615" spans="14:31" x14ac:dyDescent="0.3">
      <c r="N615"/>
      <c r="O615"/>
      <c r="AD615"/>
      <c r="AE615"/>
    </row>
    <row r="616" spans="14:31" x14ac:dyDescent="0.3">
      <c r="N616"/>
      <c r="O616"/>
      <c r="AD616"/>
      <c r="AE616"/>
    </row>
    <row r="617" spans="14:31" x14ac:dyDescent="0.3">
      <c r="N617"/>
      <c r="O617"/>
      <c r="AD617"/>
      <c r="AE617"/>
    </row>
    <row r="618" spans="14:31" x14ac:dyDescent="0.3">
      <c r="N618"/>
      <c r="O618"/>
      <c r="AD618"/>
      <c r="AE618"/>
    </row>
    <row r="619" spans="14:31" x14ac:dyDescent="0.3">
      <c r="N619"/>
      <c r="O619"/>
      <c r="AD619"/>
      <c r="AE619"/>
    </row>
    <row r="620" spans="14:31" x14ac:dyDescent="0.3">
      <c r="N620"/>
      <c r="O620"/>
      <c r="AD620"/>
      <c r="AE620"/>
    </row>
    <row r="621" spans="14:31" x14ac:dyDescent="0.3">
      <c r="N621"/>
      <c r="O621"/>
      <c r="AD621"/>
      <c r="AE621"/>
    </row>
    <row r="622" spans="14:31" x14ac:dyDescent="0.3">
      <c r="N622"/>
      <c r="O622"/>
      <c r="AD622"/>
      <c r="AE622"/>
    </row>
    <row r="623" spans="14:31" x14ac:dyDescent="0.3">
      <c r="N623"/>
      <c r="O623"/>
      <c r="AD623"/>
      <c r="AE623"/>
    </row>
    <row r="624" spans="14:31" x14ac:dyDescent="0.3">
      <c r="N624"/>
      <c r="O624"/>
      <c r="AD624"/>
      <c r="AE624"/>
    </row>
    <row r="625" spans="14:31" x14ac:dyDescent="0.3">
      <c r="N625"/>
      <c r="O625"/>
      <c r="AD625"/>
      <c r="AE625"/>
    </row>
    <row r="626" spans="14:31" x14ac:dyDescent="0.3">
      <c r="N626"/>
      <c r="O626"/>
      <c r="AD626"/>
      <c r="AE626"/>
    </row>
    <row r="627" spans="14:31" x14ac:dyDescent="0.3">
      <c r="N627"/>
      <c r="O627"/>
      <c r="AD627"/>
      <c r="AE627"/>
    </row>
    <row r="628" spans="14:31" x14ac:dyDescent="0.3">
      <c r="N628"/>
      <c r="O628"/>
      <c r="AD628"/>
      <c r="AE628"/>
    </row>
    <row r="629" spans="14:31" x14ac:dyDescent="0.3">
      <c r="N629"/>
      <c r="O629"/>
      <c r="AD629"/>
      <c r="AE629"/>
    </row>
    <row r="630" spans="14:31" x14ac:dyDescent="0.3">
      <c r="N630"/>
      <c r="O630"/>
      <c r="AD630"/>
      <c r="AE630"/>
    </row>
    <row r="631" spans="14:31" x14ac:dyDescent="0.3">
      <c r="N631"/>
      <c r="O631"/>
      <c r="AD631"/>
      <c r="AE631"/>
    </row>
    <row r="632" spans="14:31" x14ac:dyDescent="0.3">
      <c r="N632"/>
      <c r="O632"/>
      <c r="AD632"/>
      <c r="AE632"/>
    </row>
    <row r="633" spans="14:31" x14ac:dyDescent="0.3">
      <c r="N633"/>
      <c r="O633"/>
      <c r="AD633"/>
      <c r="AE633"/>
    </row>
    <row r="634" spans="14:31" x14ac:dyDescent="0.3">
      <c r="N634"/>
      <c r="O634"/>
      <c r="AD634"/>
      <c r="AE634"/>
    </row>
    <row r="635" spans="14:31" x14ac:dyDescent="0.3">
      <c r="N635"/>
      <c r="O635"/>
      <c r="AD635"/>
      <c r="AE635"/>
    </row>
    <row r="636" spans="14:31" x14ac:dyDescent="0.3">
      <c r="N636"/>
      <c r="O636"/>
      <c r="AD636"/>
      <c r="AE636"/>
    </row>
    <row r="637" spans="14:31" x14ac:dyDescent="0.3">
      <c r="N637"/>
      <c r="O637"/>
      <c r="AD637"/>
      <c r="AE637"/>
    </row>
    <row r="638" spans="14:31" x14ac:dyDescent="0.3">
      <c r="N638"/>
      <c r="O638"/>
      <c r="AD638"/>
      <c r="AE638"/>
    </row>
    <row r="639" spans="14:31" x14ac:dyDescent="0.3">
      <c r="N639"/>
      <c r="O639"/>
      <c r="AD639"/>
      <c r="AE639"/>
    </row>
    <row r="640" spans="14:31" x14ac:dyDescent="0.3">
      <c r="N640"/>
      <c r="O640"/>
      <c r="AD640"/>
      <c r="AE640"/>
    </row>
    <row r="641" spans="14:31" x14ac:dyDescent="0.3">
      <c r="N641"/>
      <c r="O641"/>
      <c r="AD641"/>
      <c r="AE641"/>
    </row>
    <row r="642" spans="14:31" x14ac:dyDescent="0.3">
      <c r="N642"/>
      <c r="O642"/>
      <c r="AD642"/>
      <c r="AE642"/>
    </row>
    <row r="643" spans="14:31" x14ac:dyDescent="0.3">
      <c r="N643"/>
      <c r="O643"/>
      <c r="AD643"/>
      <c r="AE643"/>
    </row>
    <row r="644" spans="14:31" x14ac:dyDescent="0.3">
      <c r="N644"/>
      <c r="O644"/>
      <c r="AD644"/>
      <c r="AE644"/>
    </row>
    <row r="645" spans="14:31" x14ac:dyDescent="0.3">
      <c r="N645"/>
      <c r="O645"/>
      <c r="AD645"/>
      <c r="AE645"/>
    </row>
    <row r="646" spans="14:31" x14ac:dyDescent="0.3">
      <c r="N646"/>
      <c r="O646"/>
      <c r="AD646"/>
      <c r="AE646"/>
    </row>
    <row r="647" spans="14:31" x14ac:dyDescent="0.3">
      <c r="N647"/>
      <c r="O647"/>
      <c r="AD647"/>
      <c r="AE647"/>
    </row>
    <row r="648" spans="14:31" x14ac:dyDescent="0.3">
      <c r="N648"/>
      <c r="O648"/>
      <c r="AD648"/>
      <c r="AE648"/>
    </row>
    <row r="649" spans="14:31" x14ac:dyDescent="0.3">
      <c r="N649"/>
      <c r="O649"/>
      <c r="AD649"/>
      <c r="AE649"/>
    </row>
    <row r="650" spans="14:31" x14ac:dyDescent="0.3">
      <c r="N650"/>
      <c r="O650"/>
      <c r="AD650"/>
      <c r="AE650"/>
    </row>
    <row r="651" spans="14:31" x14ac:dyDescent="0.3">
      <c r="N651"/>
      <c r="O651"/>
      <c r="AD651"/>
      <c r="AE651"/>
    </row>
    <row r="652" spans="14:31" x14ac:dyDescent="0.3">
      <c r="N652"/>
      <c r="O652"/>
      <c r="AD652"/>
      <c r="AE652"/>
    </row>
    <row r="653" spans="14:31" x14ac:dyDescent="0.3">
      <c r="N653"/>
      <c r="O653"/>
      <c r="AD653"/>
      <c r="AE653"/>
    </row>
    <row r="654" spans="14:31" x14ac:dyDescent="0.3">
      <c r="N654"/>
      <c r="O654"/>
      <c r="AD654"/>
      <c r="AE654"/>
    </row>
    <row r="655" spans="14:31" x14ac:dyDescent="0.3">
      <c r="N655"/>
      <c r="O655"/>
      <c r="AD655"/>
      <c r="AE655"/>
    </row>
    <row r="656" spans="14:31" x14ac:dyDescent="0.3">
      <c r="N656"/>
      <c r="O656"/>
      <c r="AD656"/>
      <c r="AE656"/>
    </row>
    <row r="657" spans="14:31" x14ac:dyDescent="0.3">
      <c r="N657"/>
      <c r="O657"/>
      <c r="AD657"/>
      <c r="AE657"/>
    </row>
    <row r="658" spans="14:31" x14ac:dyDescent="0.3">
      <c r="N658"/>
      <c r="O658"/>
      <c r="AD658"/>
      <c r="AE658"/>
    </row>
    <row r="659" spans="14:31" x14ac:dyDescent="0.3">
      <c r="N659"/>
      <c r="O659"/>
      <c r="AD659"/>
      <c r="AE659"/>
    </row>
    <row r="660" spans="14:31" x14ac:dyDescent="0.3">
      <c r="N660"/>
      <c r="O660"/>
      <c r="AD660"/>
      <c r="AE660"/>
    </row>
    <row r="661" spans="14:31" x14ac:dyDescent="0.3">
      <c r="N661"/>
      <c r="O661"/>
      <c r="AD661"/>
      <c r="AE661"/>
    </row>
    <row r="662" spans="14:31" x14ac:dyDescent="0.3">
      <c r="N662"/>
      <c r="O662"/>
      <c r="AD662"/>
      <c r="AE662"/>
    </row>
    <row r="663" spans="14:31" x14ac:dyDescent="0.3">
      <c r="N663"/>
      <c r="O663"/>
      <c r="AD663"/>
      <c r="AE663"/>
    </row>
    <row r="664" spans="14:31" x14ac:dyDescent="0.3">
      <c r="N664"/>
      <c r="O664"/>
      <c r="AD664"/>
      <c r="AE664"/>
    </row>
    <row r="665" spans="14:31" x14ac:dyDescent="0.3">
      <c r="N665"/>
      <c r="O665"/>
      <c r="AD665"/>
      <c r="AE665"/>
    </row>
    <row r="666" spans="14:31" x14ac:dyDescent="0.3">
      <c r="N666"/>
      <c r="O666"/>
      <c r="AD666"/>
      <c r="AE666"/>
    </row>
    <row r="667" spans="14:31" x14ac:dyDescent="0.3">
      <c r="N667"/>
      <c r="O667"/>
      <c r="AD667"/>
      <c r="AE667"/>
    </row>
    <row r="668" spans="14:31" x14ac:dyDescent="0.3">
      <c r="N668"/>
      <c r="O668"/>
      <c r="AD668"/>
      <c r="AE668"/>
    </row>
    <row r="669" spans="14:31" x14ac:dyDescent="0.3">
      <c r="N669"/>
      <c r="O669"/>
      <c r="AD669"/>
      <c r="AE669"/>
    </row>
    <row r="670" spans="14:31" x14ac:dyDescent="0.3">
      <c r="N670"/>
      <c r="O670"/>
      <c r="AD670"/>
      <c r="AE670"/>
    </row>
    <row r="671" spans="14:31" x14ac:dyDescent="0.3">
      <c r="N671"/>
      <c r="O671"/>
      <c r="AD671"/>
      <c r="AE671"/>
    </row>
    <row r="672" spans="14:31" x14ac:dyDescent="0.3">
      <c r="N672"/>
      <c r="O672"/>
      <c r="AD672"/>
      <c r="AE672"/>
    </row>
    <row r="673" spans="14:31" x14ac:dyDescent="0.3">
      <c r="N673"/>
      <c r="O673"/>
      <c r="AD673"/>
      <c r="AE673"/>
    </row>
    <row r="674" spans="14:31" x14ac:dyDescent="0.3">
      <c r="N674"/>
      <c r="O674"/>
      <c r="AD674"/>
      <c r="AE674"/>
    </row>
    <row r="675" spans="14:31" x14ac:dyDescent="0.3">
      <c r="N675"/>
      <c r="O675"/>
      <c r="AD675"/>
      <c r="AE675"/>
    </row>
    <row r="676" spans="14:31" x14ac:dyDescent="0.3">
      <c r="N676"/>
      <c r="O676"/>
      <c r="AD676"/>
      <c r="AE676"/>
    </row>
    <row r="677" spans="14:31" x14ac:dyDescent="0.3">
      <c r="N677"/>
      <c r="O677"/>
      <c r="AD677"/>
      <c r="AE677"/>
    </row>
    <row r="678" spans="14:31" x14ac:dyDescent="0.3">
      <c r="N678"/>
      <c r="O678"/>
      <c r="AD678"/>
      <c r="AE678"/>
    </row>
    <row r="679" spans="14:31" x14ac:dyDescent="0.3">
      <c r="N679"/>
      <c r="O679"/>
      <c r="AD679"/>
      <c r="AE679"/>
    </row>
    <row r="680" spans="14:31" x14ac:dyDescent="0.3">
      <c r="N680"/>
      <c r="O680"/>
      <c r="AD680"/>
      <c r="AE680"/>
    </row>
    <row r="681" spans="14:31" x14ac:dyDescent="0.3">
      <c r="N681"/>
      <c r="O681"/>
      <c r="AD681"/>
      <c r="AE681"/>
    </row>
    <row r="682" spans="14:31" x14ac:dyDescent="0.3">
      <c r="N682"/>
      <c r="O682"/>
      <c r="AD682"/>
      <c r="AE682"/>
    </row>
    <row r="683" spans="14:31" x14ac:dyDescent="0.3">
      <c r="N683"/>
      <c r="O683"/>
      <c r="AD683"/>
      <c r="AE683"/>
    </row>
    <row r="684" spans="14:31" x14ac:dyDescent="0.3">
      <c r="N684"/>
      <c r="O684"/>
      <c r="AD684"/>
      <c r="AE684"/>
    </row>
    <row r="685" spans="14:31" x14ac:dyDescent="0.3">
      <c r="N685"/>
      <c r="O685"/>
      <c r="AD685"/>
      <c r="AE685"/>
    </row>
    <row r="686" spans="14:31" x14ac:dyDescent="0.3">
      <c r="N686"/>
      <c r="O686"/>
      <c r="AD686"/>
      <c r="AE686"/>
    </row>
    <row r="687" spans="14:31" x14ac:dyDescent="0.3">
      <c r="N687"/>
      <c r="O687"/>
      <c r="AD687"/>
      <c r="AE687"/>
    </row>
    <row r="688" spans="14:31" x14ac:dyDescent="0.3">
      <c r="N688"/>
      <c r="O688"/>
      <c r="AD688"/>
      <c r="AE688"/>
    </row>
    <row r="689" spans="14:31" x14ac:dyDescent="0.3">
      <c r="N689"/>
      <c r="O689"/>
      <c r="AD689"/>
      <c r="AE689"/>
    </row>
    <row r="690" spans="14:31" x14ac:dyDescent="0.3">
      <c r="N690"/>
      <c r="O690"/>
      <c r="AD690"/>
      <c r="AE690"/>
    </row>
    <row r="691" spans="14:31" x14ac:dyDescent="0.3">
      <c r="N691"/>
      <c r="O691"/>
      <c r="AD691"/>
      <c r="AE691"/>
    </row>
    <row r="692" spans="14:31" x14ac:dyDescent="0.3">
      <c r="N692"/>
      <c r="O692"/>
      <c r="AD692"/>
      <c r="AE692"/>
    </row>
    <row r="693" spans="14:31" x14ac:dyDescent="0.3">
      <c r="N693"/>
      <c r="O693"/>
      <c r="AD693"/>
      <c r="AE693"/>
    </row>
    <row r="694" spans="14:31" x14ac:dyDescent="0.3">
      <c r="N694"/>
      <c r="O694"/>
      <c r="AD694"/>
      <c r="AE694"/>
    </row>
    <row r="695" spans="14:31" x14ac:dyDescent="0.3">
      <c r="N695"/>
      <c r="O695"/>
      <c r="AD695"/>
      <c r="AE695"/>
    </row>
    <row r="696" spans="14:31" x14ac:dyDescent="0.3">
      <c r="N696"/>
      <c r="O696"/>
      <c r="AD696"/>
      <c r="AE696"/>
    </row>
    <row r="697" spans="14:31" x14ac:dyDescent="0.3">
      <c r="N697"/>
      <c r="O697"/>
      <c r="AD697"/>
      <c r="AE697"/>
    </row>
    <row r="698" spans="14:31" x14ac:dyDescent="0.3">
      <c r="N698"/>
      <c r="O698"/>
      <c r="AD698"/>
      <c r="AE698"/>
    </row>
    <row r="699" spans="14:31" x14ac:dyDescent="0.3">
      <c r="N699"/>
      <c r="O699"/>
      <c r="AD699"/>
      <c r="AE699"/>
    </row>
    <row r="700" spans="14:31" x14ac:dyDescent="0.3">
      <c r="N700"/>
      <c r="O700"/>
      <c r="AD700"/>
      <c r="AE700"/>
    </row>
    <row r="701" spans="14:31" x14ac:dyDescent="0.3">
      <c r="N701"/>
      <c r="O701"/>
      <c r="AD701"/>
      <c r="AE701"/>
    </row>
    <row r="702" spans="14:31" x14ac:dyDescent="0.3">
      <c r="N702"/>
      <c r="O702"/>
      <c r="AD702"/>
      <c r="AE702"/>
    </row>
    <row r="703" spans="14:31" x14ac:dyDescent="0.3">
      <c r="N703"/>
      <c r="O703"/>
      <c r="AD703"/>
      <c r="AE703"/>
    </row>
    <row r="704" spans="14:31" x14ac:dyDescent="0.3">
      <c r="N704"/>
      <c r="O704"/>
      <c r="AD704"/>
      <c r="AE704"/>
    </row>
    <row r="705" spans="14:31" x14ac:dyDescent="0.3">
      <c r="N705"/>
      <c r="O705"/>
      <c r="AD705"/>
      <c r="AE705"/>
    </row>
    <row r="706" spans="14:31" x14ac:dyDescent="0.3">
      <c r="N706"/>
      <c r="O706"/>
      <c r="AD706"/>
      <c r="AE706"/>
    </row>
    <row r="707" spans="14:31" x14ac:dyDescent="0.3">
      <c r="N707"/>
      <c r="O707"/>
      <c r="AD707"/>
      <c r="AE707"/>
    </row>
    <row r="708" spans="14:31" x14ac:dyDescent="0.3">
      <c r="N708"/>
      <c r="O708"/>
      <c r="AD708"/>
      <c r="AE708"/>
    </row>
    <row r="709" spans="14:31" x14ac:dyDescent="0.3">
      <c r="N709"/>
      <c r="O709"/>
      <c r="AD709"/>
      <c r="AE709"/>
    </row>
    <row r="710" spans="14:31" x14ac:dyDescent="0.3">
      <c r="N710"/>
      <c r="O710"/>
      <c r="AD710"/>
      <c r="AE710"/>
    </row>
    <row r="711" spans="14:31" x14ac:dyDescent="0.3">
      <c r="N711"/>
      <c r="O711"/>
      <c r="AD711"/>
      <c r="AE711"/>
    </row>
    <row r="712" spans="14:31" x14ac:dyDescent="0.3">
      <c r="N712"/>
      <c r="O712"/>
      <c r="AD712"/>
      <c r="AE712"/>
    </row>
    <row r="713" spans="14:31" x14ac:dyDescent="0.3">
      <c r="N713"/>
      <c r="O713"/>
      <c r="AD713"/>
      <c r="AE713"/>
    </row>
    <row r="714" spans="14:31" x14ac:dyDescent="0.3">
      <c r="N714"/>
      <c r="O714"/>
      <c r="AD714"/>
      <c r="AE714"/>
    </row>
    <row r="715" spans="14:31" x14ac:dyDescent="0.3">
      <c r="N715"/>
      <c r="O715"/>
      <c r="AD715"/>
      <c r="AE715"/>
    </row>
    <row r="716" spans="14:31" x14ac:dyDescent="0.3">
      <c r="N716"/>
      <c r="O716"/>
      <c r="AD716"/>
      <c r="AE716"/>
    </row>
    <row r="717" spans="14:31" x14ac:dyDescent="0.3">
      <c r="N717"/>
      <c r="O717"/>
      <c r="AD717"/>
      <c r="AE717"/>
    </row>
    <row r="718" spans="14:31" x14ac:dyDescent="0.3">
      <c r="N718"/>
      <c r="O718"/>
      <c r="AD718"/>
      <c r="AE718"/>
    </row>
    <row r="719" spans="14:31" x14ac:dyDescent="0.3">
      <c r="N719"/>
      <c r="O719"/>
      <c r="AD719"/>
      <c r="AE719"/>
    </row>
    <row r="720" spans="14:31" x14ac:dyDescent="0.3">
      <c r="N720"/>
      <c r="O720"/>
      <c r="AD720"/>
      <c r="AE720"/>
    </row>
    <row r="721" spans="14:31" x14ac:dyDescent="0.3">
      <c r="N721"/>
      <c r="O721"/>
      <c r="AD721"/>
      <c r="AE721"/>
    </row>
    <row r="722" spans="14:31" x14ac:dyDescent="0.3">
      <c r="N722"/>
      <c r="O722"/>
      <c r="AD722"/>
      <c r="AE722"/>
    </row>
    <row r="723" spans="14:31" x14ac:dyDescent="0.3">
      <c r="N723"/>
      <c r="O723"/>
      <c r="AD723"/>
      <c r="AE723"/>
    </row>
    <row r="724" spans="14:31" x14ac:dyDescent="0.3">
      <c r="N724"/>
      <c r="O724"/>
      <c r="AD724"/>
      <c r="AE724"/>
    </row>
    <row r="725" spans="14:31" x14ac:dyDescent="0.3">
      <c r="N725"/>
      <c r="O725"/>
      <c r="AD725"/>
      <c r="AE725"/>
    </row>
    <row r="726" spans="14:31" x14ac:dyDescent="0.3">
      <c r="N726"/>
      <c r="O726"/>
      <c r="AD726"/>
      <c r="AE726"/>
    </row>
    <row r="727" spans="14:31" x14ac:dyDescent="0.3">
      <c r="N727"/>
      <c r="O727"/>
      <c r="AD727"/>
      <c r="AE727"/>
    </row>
    <row r="728" spans="14:31" x14ac:dyDescent="0.3">
      <c r="N728"/>
      <c r="O728"/>
      <c r="AD728"/>
      <c r="AE728"/>
    </row>
    <row r="729" spans="14:31" x14ac:dyDescent="0.3">
      <c r="N729"/>
      <c r="O729"/>
      <c r="AD729"/>
      <c r="AE729"/>
    </row>
    <row r="730" spans="14:31" x14ac:dyDescent="0.3">
      <c r="N730"/>
      <c r="O730"/>
      <c r="AD730"/>
      <c r="AE730"/>
    </row>
    <row r="731" spans="14:31" x14ac:dyDescent="0.3">
      <c r="N731"/>
      <c r="O731"/>
      <c r="AD731"/>
      <c r="AE731"/>
    </row>
    <row r="732" spans="14:31" x14ac:dyDescent="0.3">
      <c r="N732"/>
      <c r="O732"/>
      <c r="AD732"/>
      <c r="AE732"/>
    </row>
    <row r="733" spans="14:31" x14ac:dyDescent="0.3">
      <c r="N733"/>
      <c r="O733"/>
      <c r="AD733"/>
      <c r="AE733"/>
    </row>
    <row r="734" spans="14:31" x14ac:dyDescent="0.3">
      <c r="N734"/>
      <c r="O734"/>
      <c r="AD734"/>
      <c r="AE734"/>
    </row>
    <row r="735" spans="14:31" x14ac:dyDescent="0.3">
      <c r="N735"/>
      <c r="O735"/>
      <c r="AD735"/>
      <c r="AE735"/>
    </row>
    <row r="736" spans="14:31" x14ac:dyDescent="0.3">
      <c r="N736"/>
      <c r="O736"/>
      <c r="AD736"/>
      <c r="AE736"/>
    </row>
    <row r="737" spans="14:31" x14ac:dyDescent="0.3">
      <c r="N737"/>
      <c r="O737"/>
      <c r="AD737"/>
      <c r="AE737"/>
    </row>
    <row r="738" spans="14:31" x14ac:dyDescent="0.3">
      <c r="N738"/>
      <c r="O738"/>
      <c r="AD738"/>
      <c r="AE738"/>
    </row>
    <row r="739" spans="14:31" x14ac:dyDescent="0.3">
      <c r="N739"/>
      <c r="O739"/>
      <c r="AD739"/>
      <c r="AE739"/>
    </row>
    <row r="740" spans="14:31" x14ac:dyDescent="0.3">
      <c r="N740"/>
      <c r="O740"/>
      <c r="AD740"/>
      <c r="AE740"/>
    </row>
    <row r="741" spans="14:31" x14ac:dyDescent="0.3">
      <c r="N741"/>
      <c r="O741"/>
      <c r="AD741"/>
      <c r="AE741"/>
    </row>
    <row r="742" spans="14:31" x14ac:dyDescent="0.3">
      <c r="N742"/>
      <c r="O742"/>
      <c r="AD742"/>
      <c r="AE742"/>
    </row>
    <row r="743" spans="14:31" x14ac:dyDescent="0.3">
      <c r="N743"/>
      <c r="O743"/>
      <c r="AD743"/>
      <c r="AE743"/>
    </row>
    <row r="744" spans="14:31" x14ac:dyDescent="0.3">
      <c r="N744"/>
      <c r="O744"/>
      <c r="AD744"/>
      <c r="AE744"/>
    </row>
    <row r="745" spans="14:31" x14ac:dyDescent="0.3">
      <c r="N745"/>
      <c r="O745"/>
      <c r="AD745"/>
      <c r="AE745"/>
    </row>
    <row r="746" spans="14:31" x14ac:dyDescent="0.3">
      <c r="N746"/>
      <c r="O746"/>
      <c r="AD746"/>
      <c r="AE746"/>
    </row>
    <row r="747" spans="14:31" x14ac:dyDescent="0.3">
      <c r="N747"/>
      <c r="O747"/>
      <c r="AD747"/>
      <c r="AE747"/>
    </row>
    <row r="748" spans="14:31" x14ac:dyDescent="0.3">
      <c r="N748"/>
      <c r="O748"/>
      <c r="AD748"/>
      <c r="AE748"/>
    </row>
    <row r="749" spans="14:31" x14ac:dyDescent="0.3">
      <c r="N749"/>
      <c r="O749"/>
      <c r="AD749"/>
      <c r="AE749"/>
    </row>
    <row r="750" spans="14:31" x14ac:dyDescent="0.3">
      <c r="N750"/>
      <c r="O750"/>
      <c r="AD750"/>
      <c r="AE750"/>
    </row>
    <row r="751" spans="14:31" x14ac:dyDescent="0.3">
      <c r="N751"/>
      <c r="O751"/>
      <c r="AD751"/>
      <c r="AE751"/>
    </row>
    <row r="752" spans="14:31" x14ac:dyDescent="0.3">
      <c r="N752"/>
      <c r="O752"/>
      <c r="AD752"/>
      <c r="AE752"/>
    </row>
    <row r="753" spans="14:31" x14ac:dyDescent="0.3">
      <c r="N753"/>
      <c r="O753"/>
      <c r="AD753"/>
      <c r="AE753"/>
    </row>
    <row r="754" spans="14:31" x14ac:dyDescent="0.3">
      <c r="N754"/>
      <c r="O754"/>
      <c r="AD754"/>
      <c r="AE754"/>
    </row>
    <row r="755" spans="14:31" x14ac:dyDescent="0.3">
      <c r="N755"/>
      <c r="O755"/>
      <c r="AD755"/>
      <c r="AE755"/>
    </row>
    <row r="756" spans="14:31" x14ac:dyDescent="0.3">
      <c r="N756"/>
      <c r="O756"/>
      <c r="AD756"/>
      <c r="AE756"/>
    </row>
    <row r="757" spans="14:31" x14ac:dyDescent="0.3">
      <c r="N757"/>
      <c r="O757"/>
      <c r="AD757"/>
      <c r="AE757"/>
    </row>
    <row r="758" spans="14:31" x14ac:dyDescent="0.3">
      <c r="N758"/>
      <c r="O758"/>
      <c r="AD758"/>
      <c r="AE758"/>
    </row>
    <row r="759" spans="14:31" x14ac:dyDescent="0.3">
      <c r="N759"/>
      <c r="O759"/>
      <c r="AD759"/>
      <c r="AE759"/>
    </row>
    <row r="760" spans="14:31" x14ac:dyDescent="0.3">
      <c r="N760"/>
      <c r="O760"/>
      <c r="AD760"/>
      <c r="AE760"/>
    </row>
    <row r="761" spans="14:31" x14ac:dyDescent="0.3">
      <c r="N761"/>
      <c r="O761"/>
      <c r="AD761"/>
      <c r="AE761"/>
    </row>
    <row r="762" spans="14:31" x14ac:dyDescent="0.3">
      <c r="N762"/>
      <c r="O762"/>
      <c r="AD762"/>
      <c r="AE762"/>
    </row>
    <row r="763" spans="14:31" x14ac:dyDescent="0.3">
      <c r="N763"/>
      <c r="O763"/>
      <c r="AD763"/>
      <c r="AE763"/>
    </row>
    <row r="764" spans="14:31" x14ac:dyDescent="0.3">
      <c r="N764"/>
      <c r="O764"/>
      <c r="AD764"/>
      <c r="AE764"/>
    </row>
    <row r="765" spans="14:31" x14ac:dyDescent="0.3">
      <c r="N765"/>
      <c r="O765"/>
      <c r="AD765"/>
      <c r="AE765"/>
    </row>
    <row r="766" spans="14:31" x14ac:dyDescent="0.3">
      <c r="N766"/>
      <c r="O766"/>
      <c r="AD766"/>
      <c r="AE766"/>
    </row>
    <row r="767" spans="14:31" x14ac:dyDescent="0.3">
      <c r="N767"/>
      <c r="O767"/>
      <c r="AD767"/>
      <c r="AE767"/>
    </row>
    <row r="768" spans="14:31" x14ac:dyDescent="0.3">
      <c r="N768"/>
      <c r="O768"/>
      <c r="AD768"/>
      <c r="AE768"/>
    </row>
    <row r="769" spans="14:31" x14ac:dyDescent="0.3">
      <c r="N769"/>
      <c r="O769"/>
      <c r="AD769"/>
      <c r="AE769"/>
    </row>
    <row r="770" spans="14:31" x14ac:dyDescent="0.3">
      <c r="N770"/>
      <c r="O770"/>
      <c r="AD770"/>
      <c r="AE770"/>
    </row>
    <row r="771" spans="14:31" x14ac:dyDescent="0.3">
      <c r="N771"/>
      <c r="O771"/>
      <c r="AD771"/>
      <c r="AE771"/>
    </row>
    <row r="772" spans="14:31" x14ac:dyDescent="0.3">
      <c r="N772"/>
      <c r="O772"/>
      <c r="AD772"/>
      <c r="AE772"/>
    </row>
    <row r="773" spans="14:31" x14ac:dyDescent="0.3">
      <c r="N773"/>
      <c r="O773"/>
      <c r="AD773"/>
      <c r="AE773"/>
    </row>
    <row r="774" spans="14:31" x14ac:dyDescent="0.3">
      <c r="N774"/>
      <c r="O774"/>
      <c r="AD774"/>
      <c r="AE774"/>
    </row>
    <row r="775" spans="14:31" x14ac:dyDescent="0.3">
      <c r="N775"/>
      <c r="O775"/>
      <c r="AD775"/>
      <c r="AE775"/>
    </row>
    <row r="776" spans="14:31" x14ac:dyDescent="0.3">
      <c r="N776"/>
      <c r="O776"/>
      <c r="AD776"/>
      <c r="AE776"/>
    </row>
    <row r="777" spans="14:31" x14ac:dyDescent="0.3">
      <c r="N777"/>
      <c r="O777"/>
      <c r="AD777"/>
      <c r="AE777"/>
    </row>
    <row r="778" spans="14:31" x14ac:dyDescent="0.3">
      <c r="N778"/>
      <c r="O778"/>
      <c r="AD778"/>
      <c r="AE778"/>
    </row>
    <row r="779" spans="14:31" x14ac:dyDescent="0.3">
      <c r="N779"/>
      <c r="O779"/>
      <c r="AD779"/>
      <c r="AE779"/>
    </row>
    <row r="780" spans="14:31" x14ac:dyDescent="0.3">
      <c r="N780"/>
      <c r="O780"/>
      <c r="AD780"/>
      <c r="AE780"/>
    </row>
    <row r="781" spans="14:31" x14ac:dyDescent="0.3">
      <c r="N781"/>
      <c r="O781"/>
      <c r="AD781"/>
      <c r="AE781"/>
    </row>
    <row r="782" spans="14:31" x14ac:dyDescent="0.3">
      <c r="N782"/>
      <c r="O782"/>
      <c r="AD782"/>
      <c r="AE782"/>
    </row>
    <row r="783" spans="14:31" x14ac:dyDescent="0.3">
      <c r="N783"/>
      <c r="O783"/>
      <c r="AD783"/>
      <c r="AE783"/>
    </row>
    <row r="784" spans="14:31" x14ac:dyDescent="0.3">
      <c r="N784"/>
      <c r="O784"/>
      <c r="AD784"/>
      <c r="AE784"/>
    </row>
    <row r="785" spans="14:31" x14ac:dyDescent="0.3">
      <c r="N785"/>
      <c r="O785"/>
      <c r="AD785"/>
      <c r="AE785"/>
    </row>
    <row r="786" spans="14:31" x14ac:dyDescent="0.3">
      <c r="N786"/>
      <c r="O786"/>
      <c r="AD786"/>
      <c r="AE786"/>
    </row>
    <row r="787" spans="14:31" x14ac:dyDescent="0.3">
      <c r="N787"/>
      <c r="O787"/>
      <c r="AD787"/>
      <c r="AE787"/>
    </row>
    <row r="788" spans="14:31" x14ac:dyDescent="0.3">
      <c r="N788"/>
      <c r="O788"/>
      <c r="AD788"/>
      <c r="AE788"/>
    </row>
    <row r="789" spans="14:31" x14ac:dyDescent="0.3">
      <c r="N789"/>
      <c r="O789"/>
      <c r="AD789"/>
      <c r="AE789"/>
    </row>
    <row r="790" spans="14:31" x14ac:dyDescent="0.3">
      <c r="N790"/>
      <c r="O790"/>
      <c r="AD790"/>
      <c r="AE790"/>
    </row>
    <row r="791" spans="14:31" x14ac:dyDescent="0.3">
      <c r="N791"/>
      <c r="O791"/>
      <c r="AD791"/>
      <c r="AE791"/>
    </row>
    <row r="792" spans="14:31" x14ac:dyDescent="0.3">
      <c r="N792"/>
      <c r="O792"/>
      <c r="AD792"/>
      <c r="AE792"/>
    </row>
    <row r="793" spans="14:31" x14ac:dyDescent="0.3">
      <c r="N793"/>
      <c r="O793"/>
      <c r="AD793"/>
      <c r="AE793"/>
    </row>
    <row r="794" spans="14:31" x14ac:dyDescent="0.3">
      <c r="N794"/>
      <c r="O794"/>
      <c r="AD794"/>
      <c r="AE794"/>
    </row>
    <row r="795" spans="14:31" x14ac:dyDescent="0.3">
      <c r="N795"/>
      <c r="O795"/>
      <c r="AD795"/>
      <c r="AE795"/>
    </row>
    <row r="796" spans="14:31" x14ac:dyDescent="0.3">
      <c r="N796"/>
      <c r="O796"/>
      <c r="AD796"/>
      <c r="AE796"/>
    </row>
    <row r="797" spans="14:31" x14ac:dyDescent="0.3">
      <c r="N797"/>
      <c r="O797"/>
      <c r="AD797"/>
      <c r="AE797"/>
    </row>
    <row r="798" spans="14:31" x14ac:dyDescent="0.3">
      <c r="N798"/>
      <c r="O798"/>
      <c r="AD798"/>
      <c r="AE798"/>
    </row>
    <row r="799" spans="14:31" x14ac:dyDescent="0.3">
      <c r="N799"/>
      <c r="O799"/>
      <c r="AD799"/>
      <c r="AE799"/>
    </row>
    <row r="800" spans="14:31" x14ac:dyDescent="0.3">
      <c r="N800"/>
      <c r="O800"/>
      <c r="AD800"/>
      <c r="AE800"/>
    </row>
    <row r="801" spans="14:31" x14ac:dyDescent="0.3">
      <c r="N801"/>
      <c r="O801"/>
      <c r="AD801"/>
      <c r="AE801"/>
    </row>
    <row r="802" spans="14:31" x14ac:dyDescent="0.3">
      <c r="N802"/>
      <c r="O802"/>
      <c r="AD802"/>
      <c r="AE802"/>
    </row>
    <row r="803" spans="14:31" x14ac:dyDescent="0.3">
      <c r="N803"/>
      <c r="O803"/>
      <c r="AD803"/>
      <c r="AE803"/>
    </row>
    <row r="804" spans="14:31" x14ac:dyDescent="0.3">
      <c r="N804"/>
      <c r="O804"/>
      <c r="AD804"/>
      <c r="AE804"/>
    </row>
    <row r="805" spans="14:31" x14ac:dyDescent="0.3">
      <c r="N805"/>
      <c r="O805"/>
      <c r="AD805"/>
      <c r="AE805"/>
    </row>
    <row r="806" spans="14:31" x14ac:dyDescent="0.3">
      <c r="N806"/>
      <c r="O806"/>
      <c r="AD806"/>
      <c r="AE806"/>
    </row>
    <row r="807" spans="14:31" x14ac:dyDescent="0.3">
      <c r="N807"/>
      <c r="O807"/>
      <c r="AD807"/>
      <c r="AE807"/>
    </row>
    <row r="808" spans="14:31" x14ac:dyDescent="0.3">
      <c r="N808"/>
      <c r="O808"/>
      <c r="AD808"/>
      <c r="AE808"/>
    </row>
    <row r="809" spans="14:31" x14ac:dyDescent="0.3">
      <c r="N809"/>
      <c r="O809"/>
      <c r="AD809"/>
      <c r="AE809"/>
    </row>
    <row r="810" spans="14:31" x14ac:dyDescent="0.3">
      <c r="N810"/>
      <c r="O810"/>
      <c r="AD810"/>
      <c r="AE810"/>
    </row>
    <row r="811" spans="14:31" x14ac:dyDescent="0.3">
      <c r="N811"/>
      <c r="O811"/>
      <c r="AD811"/>
      <c r="AE811"/>
    </row>
    <row r="812" spans="14:31" x14ac:dyDescent="0.3">
      <c r="N812"/>
      <c r="O812"/>
      <c r="AD812"/>
      <c r="AE812"/>
    </row>
    <row r="813" spans="14:31" x14ac:dyDescent="0.3">
      <c r="N813"/>
      <c r="O813"/>
      <c r="AD813"/>
      <c r="AE813"/>
    </row>
    <row r="814" spans="14:31" x14ac:dyDescent="0.3">
      <c r="N814"/>
      <c r="O814"/>
      <c r="AD814"/>
      <c r="AE814"/>
    </row>
    <row r="815" spans="14:31" x14ac:dyDescent="0.3">
      <c r="N815"/>
      <c r="O815"/>
      <c r="AD815"/>
      <c r="AE815"/>
    </row>
    <row r="816" spans="14:31" x14ac:dyDescent="0.3">
      <c r="N816"/>
      <c r="O816"/>
      <c r="AD816"/>
      <c r="AE816"/>
    </row>
    <row r="817" spans="14:31" x14ac:dyDescent="0.3">
      <c r="N817"/>
      <c r="O817"/>
      <c r="AD817"/>
      <c r="AE817"/>
    </row>
    <row r="818" spans="14:31" x14ac:dyDescent="0.3">
      <c r="N818"/>
      <c r="O818"/>
      <c r="AD818"/>
      <c r="AE818"/>
    </row>
    <row r="819" spans="14:31" x14ac:dyDescent="0.3">
      <c r="N819"/>
      <c r="O819"/>
      <c r="AD819"/>
      <c r="AE819"/>
    </row>
    <row r="820" spans="14:31" x14ac:dyDescent="0.3">
      <c r="N820"/>
      <c r="O820"/>
      <c r="AD820"/>
      <c r="AE820"/>
    </row>
    <row r="821" spans="14:31" x14ac:dyDescent="0.3">
      <c r="N821"/>
      <c r="O821"/>
      <c r="AD821"/>
      <c r="AE821"/>
    </row>
    <row r="822" spans="14:31" x14ac:dyDescent="0.3">
      <c r="N822"/>
      <c r="O822"/>
      <c r="AD822"/>
      <c r="AE822"/>
    </row>
    <row r="823" spans="14:31" x14ac:dyDescent="0.3">
      <c r="N823"/>
      <c r="O823"/>
      <c r="AD823"/>
      <c r="AE823"/>
    </row>
    <row r="824" spans="14:31" x14ac:dyDescent="0.3">
      <c r="N824"/>
      <c r="O824"/>
      <c r="AD824"/>
      <c r="AE824"/>
    </row>
    <row r="825" spans="14:31" x14ac:dyDescent="0.3">
      <c r="N825"/>
      <c r="O825"/>
      <c r="AD825"/>
      <c r="AE825"/>
    </row>
    <row r="826" spans="14:31" x14ac:dyDescent="0.3">
      <c r="N826"/>
      <c r="O826"/>
      <c r="AD826"/>
      <c r="AE826"/>
    </row>
    <row r="827" spans="14:31" x14ac:dyDescent="0.3">
      <c r="N827"/>
      <c r="O827"/>
      <c r="AD827"/>
      <c r="AE827"/>
    </row>
    <row r="828" spans="14:31" x14ac:dyDescent="0.3">
      <c r="N828"/>
      <c r="O828"/>
      <c r="AD828"/>
      <c r="AE828"/>
    </row>
    <row r="829" spans="14:31" x14ac:dyDescent="0.3">
      <c r="N829"/>
      <c r="O829"/>
      <c r="AD829"/>
      <c r="AE829"/>
    </row>
    <row r="830" spans="14:31" x14ac:dyDescent="0.3">
      <c r="N830"/>
      <c r="O830"/>
      <c r="AD830"/>
      <c r="AE830"/>
    </row>
    <row r="831" spans="14:31" x14ac:dyDescent="0.3">
      <c r="N831"/>
      <c r="O831"/>
      <c r="AD831"/>
      <c r="AE831"/>
    </row>
    <row r="832" spans="14:31" x14ac:dyDescent="0.3">
      <c r="N832"/>
      <c r="O832"/>
      <c r="AD832"/>
      <c r="AE832"/>
    </row>
    <row r="833" spans="14:31" x14ac:dyDescent="0.3">
      <c r="N833"/>
      <c r="O833"/>
      <c r="AD833"/>
      <c r="AE833"/>
    </row>
    <row r="834" spans="14:31" x14ac:dyDescent="0.3">
      <c r="N834"/>
      <c r="O834"/>
      <c r="AD834"/>
      <c r="AE834"/>
    </row>
    <row r="835" spans="14:31" x14ac:dyDescent="0.3">
      <c r="N835"/>
      <c r="O835"/>
      <c r="AD835"/>
      <c r="AE835"/>
    </row>
    <row r="836" spans="14:31" x14ac:dyDescent="0.3">
      <c r="N836"/>
      <c r="O836"/>
      <c r="AD836"/>
      <c r="AE836"/>
    </row>
    <row r="837" spans="14:31" x14ac:dyDescent="0.3">
      <c r="N837"/>
      <c r="O837"/>
      <c r="AD837"/>
      <c r="AE837"/>
    </row>
    <row r="838" spans="14:31" x14ac:dyDescent="0.3">
      <c r="N838"/>
      <c r="O838"/>
      <c r="AD838"/>
      <c r="AE838"/>
    </row>
    <row r="839" spans="14:31" x14ac:dyDescent="0.3">
      <c r="N839"/>
      <c r="O839"/>
      <c r="AD839"/>
      <c r="AE839"/>
    </row>
    <row r="840" spans="14:31" x14ac:dyDescent="0.3">
      <c r="N840"/>
      <c r="O840"/>
      <c r="AD840"/>
      <c r="AE840"/>
    </row>
    <row r="841" spans="14:31" x14ac:dyDescent="0.3">
      <c r="N841"/>
      <c r="O841"/>
      <c r="AD841"/>
      <c r="AE841"/>
    </row>
    <row r="842" spans="14:31" x14ac:dyDescent="0.3">
      <c r="N842"/>
      <c r="O842"/>
      <c r="AD842"/>
      <c r="AE842"/>
    </row>
    <row r="843" spans="14:31" x14ac:dyDescent="0.3">
      <c r="N843"/>
      <c r="O843"/>
      <c r="AD843"/>
      <c r="AE843"/>
    </row>
    <row r="844" spans="14:31" x14ac:dyDescent="0.3">
      <c r="N844"/>
      <c r="O844"/>
      <c r="AD844"/>
      <c r="AE844"/>
    </row>
    <row r="845" spans="14:31" x14ac:dyDescent="0.3">
      <c r="N845"/>
      <c r="O845"/>
      <c r="AD845"/>
      <c r="AE845"/>
    </row>
    <row r="846" spans="14:31" x14ac:dyDescent="0.3">
      <c r="N846"/>
      <c r="O846"/>
      <c r="AD846"/>
      <c r="AE846"/>
    </row>
    <row r="847" spans="14:31" x14ac:dyDescent="0.3">
      <c r="N847"/>
      <c r="O847"/>
      <c r="AD847"/>
      <c r="AE847"/>
    </row>
    <row r="848" spans="14:31" x14ac:dyDescent="0.3">
      <c r="N848"/>
      <c r="O848"/>
      <c r="AD848"/>
      <c r="AE848"/>
    </row>
    <row r="849" spans="14:31" x14ac:dyDescent="0.3">
      <c r="N849"/>
      <c r="O849"/>
      <c r="AD849"/>
      <c r="AE849"/>
    </row>
    <row r="850" spans="14:31" x14ac:dyDescent="0.3">
      <c r="N850"/>
      <c r="O850"/>
      <c r="AD850"/>
      <c r="AE850"/>
    </row>
    <row r="851" spans="14:31" x14ac:dyDescent="0.3">
      <c r="N851"/>
      <c r="O851"/>
      <c r="AD851"/>
      <c r="AE851"/>
    </row>
    <row r="852" spans="14:31" x14ac:dyDescent="0.3">
      <c r="N852"/>
      <c r="O852"/>
      <c r="AD852"/>
      <c r="AE852"/>
    </row>
    <row r="853" spans="14:31" x14ac:dyDescent="0.3">
      <c r="N853"/>
      <c r="O853"/>
      <c r="AD853"/>
      <c r="AE853"/>
    </row>
    <row r="854" spans="14:31" x14ac:dyDescent="0.3">
      <c r="N854"/>
      <c r="O854"/>
      <c r="AD854"/>
      <c r="AE854"/>
    </row>
    <row r="855" spans="14:31" x14ac:dyDescent="0.3">
      <c r="N855"/>
      <c r="O855"/>
      <c r="AD855"/>
      <c r="AE855"/>
    </row>
    <row r="856" spans="14:31" x14ac:dyDescent="0.3">
      <c r="N856"/>
      <c r="O856"/>
      <c r="AD856"/>
      <c r="AE856"/>
    </row>
    <row r="857" spans="14:31" x14ac:dyDescent="0.3">
      <c r="N857"/>
      <c r="O857"/>
      <c r="AD857"/>
      <c r="AE857"/>
    </row>
    <row r="858" spans="14:31" x14ac:dyDescent="0.3">
      <c r="N858"/>
      <c r="O858"/>
      <c r="AD858"/>
      <c r="AE858"/>
    </row>
    <row r="859" spans="14:31" x14ac:dyDescent="0.3">
      <c r="N859"/>
      <c r="O859"/>
      <c r="AD859"/>
      <c r="AE859"/>
    </row>
    <row r="860" spans="14:31" x14ac:dyDescent="0.3">
      <c r="N860"/>
      <c r="O860"/>
      <c r="AD860"/>
      <c r="AE860"/>
    </row>
    <row r="861" spans="14:31" x14ac:dyDescent="0.3">
      <c r="N861"/>
      <c r="O861"/>
      <c r="AD861"/>
      <c r="AE861"/>
    </row>
    <row r="862" spans="14:31" x14ac:dyDescent="0.3">
      <c r="N862"/>
      <c r="O862"/>
      <c r="AD862"/>
      <c r="AE862"/>
    </row>
    <row r="863" spans="14:31" x14ac:dyDescent="0.3">
      <c r="N863"/>
      <c r="O863"/>
      <c r="AD863"/>
      <c r="AE863"/>
    </row>
    <row r="864" spans="14:31" x14ac:dyDescent="0.3">
      <c r="N864"/>
      <c r="O864"/>
      <c r="AD864"/>
      <c r="AE864"/>
    </row>
    <row r="865" spans="14:31" x14ac:dyDescent="0.3">
      <c r="N865"/>
      <c r="O865"/>
      <c r="AD865"/>
      <c r="AE865"/>
    </row>
    <row r="866" spans="14:31" x14ac:dyDescent="0.3">
      <c r="N866"/>
      <c r="O866"/>
      <c r="AD866"/>
      <c r="AE866"/>
    </row>
    <row r="867" spans="14:31" x14ac:dyDescent="0.3">
      <c r="N867"/>
      <c r="O867"/>
      <c r="AD867"/>
      <c r="AE867"/>
    </row>
    <row r="868" spans="14:31" x14ac:dyDescent="0.3">
      <c r="N868"/>
      <c r="O868"/>
      <c r="AD868"/>
      <c r="AE868"/>
    </row>
    <row r="869" spans="14:31" x14ac:dyDescent="0.3">
      <c r="N869"/>
      <c r="O869"/>
      <c r="AD869"/>
      <c r="AE869"/>
    </row>
    <row r="870" spans="14:31" x14ac:dyDescent="0.3">
      <c r="N870"/>
      <c r="O870"/>
      <c r="AD870"/>
      <c r="AE870"/>
    </row>
    <row r="871" spans="14:31" x14ac:dyDescent="0.3">
      <c r="N871"/>
      <c r="O871"/>
      <c r="AD871"/>
      <c r="AE871"/>
    </row>
    <row r="872" spans="14:31" x14ac:dyDescent="0.3">
      <c r="N872"/>
      <c r="O872"/>
      <c r="AD872"/>
      <c r="AE872"/>
    </row>
    <row r="873" spans="14:31" x14ac:dyDescent="0.3">
      <c r="N873"/>
      <c r="O873"/>
      <c r="AD873"/>
      <c r="AE873"/>
    </row>
    <row r="874" spans="14:31" x14ac:dyDescent="0.3">
      <c r="N874"/>
      <c r="O874"/>
      <c r="AD874"/>
      <c r="AE874"/>
    </row>
    <row r="875" spans="14:31" x14ac:dyDescent="0.3">
      <c r="N875"/>
      <c r="O875"/>
      <c r="AD875"/>
      <c r="AE875"/>
    </row>
    <row r="876" spans="14:31" x14ac:dyDescent="0.3">
      <c r="N876"/>
      <c r="O876"/>
      <c r="AD876"/>
      <c r="AE876"/>
    </row>
    <row r="877" spans="14:31" x14ac:dyDescent="0.3">
      <c r="N877"/>
      <c r="O877"/>
      <c r="AD877"/>
      <c r="AE877"/>
    </row>
    <row r="878" spans="14:31" x14ac:dyDescent="0.3">
      <c r="N878"/>
      <c r="O878"/>
      <c r="AD878"/>
      <c r="AE878"/>
    </row>
    <row r="879" spans="14:31" x14ac:dyDescent="0.3">
      <c r="N879"/>
      <c r="O879"/>
      <c r="AD879"/>
      <c r="AE879"/>
    </row>
    <row r="880" spans="14:31" x14ac:dyDescent="0.3">
      <c r="N880"/>
      <c r="O880"/>
      <c r="AD880"/>
      <c r="AE880"/>
    </row>
    <row r="881" spans="14:31" x14ac:dyDescent="0.3">
      <c r="N881"/>
      <c r="O881"/>
      <c r="AD881"/>
      <c r="AE881"/>
    </row>
    <row r="882" spans="14:31" x14ac:dyDescent="0.3">
      <c r="N882"/>
      <c r="O882"/>
      <c r="AD882"/>
      <c r="AE882"/>
    </row>
    <row r="883" spans="14:31" x14ac:dyDescent="0.3">
      <c r="N883"/>
      <c r="O883"/>
      <c r="AD883"/>
      <c r="AE883"/>
    </row>
    <row r="884" spans="14:31" x14ac:dyDescent="0.3">
      <c r="N884"/>
      <c r="O884"/>
      <c r="AD884"/>
      <c r="AE884"/>
    </row>
    <row r="885" spans="14:31" x14ac:dyDescent="0.3">
      <c r="N885"/>
      <c r="O885"/>
      <c r="AD885"/>
      <c r="AE885"/>
    </row>
    <row r="886" spans="14:31" x14ac:dyDescent="0.3">
      <c r="N886"/>
      <c r="O886"/>
      <c r="AD886"/>
      <c r="AE886"/>
    </row>
    <row r="887" spans="14:31" x14ac:dyDescent="0.3">
      <c r="N887"/>
      <c r="O887"/>
      <c r="AD887"/>
      <c r="AE887"/>
    </row>
    <row r="888" spans="14:31" x14ac:dyDescent="0.3">
      <c r="N888"/>
      <c r="O888"/>
      <c r="AD888"/>
      <c r="AE888"/>
    </row>
    <row r="889" spans="14:31" x14ac:dyDescent="0.3">
      <c r="N889"/>
      <c r="O889"/>
      <c r="AD889"/>
      <c r="AE889"/>
    </row>
    <row r="890" spans="14:31" x14ac:dyDescent="0.3">
      <c r="N890"/>
      <c r="O890"/>
      <c r="AD890"/>
      <c r="AE890"/>
    </row>
    <row r="891" spans="14:31" x14ac:dyDescent="0.3">
      <c r="N891"/>
      <c r="O891"/>
      <c r="AD891"/>
      <c r="AE891"/>
    </row>
    <row r="892" spans="14:31" x14ac:dyDescent="0.3">
      <c r="N892"/>
      <c r="O892"/>
      <c r="AD892"/>
      <c r="AE892"/>
    </row>
    <row r="893" spans="14:31" x14ac:dyDescent="0.3">
      <c r="N893"/>
      <c r="O893"/>
      <c r="AD893"/>
      <c r="AE893"/>
    </row>
    <row r="894" spans="14:31" x14ac:dyDescent="0.3">
      <c r="N894"/>
      <c r="O894"/>
      <c r="AD894"/>
      <c r="AE894"/>
    </row>
    <row r="895" spans="14:31" x14ac:dyDescent="0.3">
      <c r="N895"/>
      <c r="O895"/>
      <c r="AD895"/>
      <c r="AE895"/>
    </row>
    <row r="896" spans="14:31" x14ac:dyDescent="0.3">
      <c r="N896"/>
      <c r="O896"/>
      <c r="AD896"/>
      <c r="AE896"/>
    </row>
    <row r="897" spans="14:31" x14ac:dyDescent="0.3">
      <c r="N897"/>
      <c r="O897"/>
      <c r="AD897"/>
      <c r="AE897"/>
    </row>
    <row r="898" spans="14:31" x14ac:dyDescent="0.3">
      <c r="N898"/>
      <c r="O898"/>
      <c r="AD898"/>
      <c r="AE898"/>
    </row>
    <row r="899" spans="14:31" x14ac:dyDescent="0.3">
      <c r="N899"/>
      <c r="O899"/>
      <c r="AD899"/>
      <c r="AE899"/>
    </row>
    <row r="900" spans="14:31" x14ac:dyDescent="0.3">
      <c r="N900"/>
      <c r="O900"/>
      <c r="AD900"/>
      <c r="AE900"/>
    </row>
    <row r="901" spans="14:31" x14ac:dyDescent="0.3">
      <c r="N901"/>
      <c r="O901"/>
      <c r="AD901"/>
      <c r="AE901"/>
    </row>
    <row r="902" spans="14:31" x14ac:dyDescent="0.3">
      <c r="N902"/>
      <c r="O902"/>
      <c r="AD902"/>
      <c r="AE902"/>
    </row>
    <row r="903" spans="14:31" x14ac:dyDescent="0.3">
      <c r="N903"/>
      <c r="O903"/>
      <c r="AD903"/>
      <c r="AE903"/>
    </row>
    <row r="904" spans="14:31" x14ac:dyDescent="0.3">
      <c r="N904"/>
      <c r="O904"/>
      <c r="AD904"/>
      <c r="AE904"/>
    </row>
    <row r="905" spans="14:31" x14ac:dyDescent="0.3">
      <c r="N905"/>
      <c r="O905"/>
      <c r="AD905"/>
      <c r="AE905"/>
    </row>
    <row r="906" spans="14:31" x14ac:dyDescent="0.3">
      <c r="N906"/>
      <c r="O906"/>
      <c r="AD906"/>
      <c r="AE906"/>
    </row>
    <row r="907" spans="14:31" x14ac:dyDescent="0.3">
      <c r="N907"/>
      <c r="O907"/>
      <c r="AD907"/>
      <c r="AE907"/>
    </row>
    <row r="908" spans="14:31" x14ac:dyDescent="0.3">
      <c r="N908"/>
      <c r="O908"/>
      <c r="AD908"/>
      <c r="AE908"/>
    </row>
    <row r="909" spans="14:31" x14ac:dyDescent="0.3">
      <c r="N909"/>
      <c r="O909"/>
      <c r="AD909"/>
      <c r="AE909"/>
    </row>
    <row r="910" spans="14:31" x14ac:dyDescent="0.3">
      <c r="N910"/>
      <c r="O910"/>
      <c r="AD910"/>
      <c r="AE910"/>
    </row>
    <row r="911" spans="14:31" x14ac:dyDescent="0.3">
      <c r="N911"/>
      <c r="O911"/>
      <c r="AD911"/>
      <c r="AE911"/>
    </row>
    <row r="912" spans="14:31" x14ac:dyDescent="0.3">
      <c r="N912"/>
      <c r="O912"/>
      <c r="AD912"/>
      <c r="AE912"/>
    </row>
    <row r="913" spans="14:31" x14ac:dyDescent="0.3">
      <c r="N913"/>
      <c r="O913"/>
      <c r="AD913"/>
      <c r="AE913"/>
    </row>
    <row r="914" spans="14:31" x14ac:dyDescent="0.3">
      <c r="N914"/>
      <c r="O914"/>
      <c r="AD914"/>
      <c r="AE914"/>
    </row>
    <row r="915" spans="14:31" x14ac:dyDescent="0.3">
      <c r="N915"/>
      <c r="O915"/>
      <c r="AD915"/>
      <c r="AE915"/>
    </row>
    <row r="916" spans="14:31" x14ac:dyDescent="0.3">
      <c r="N916"/>
      <c r="O916"/>
      <c r="AD916"/>
      <c r="AE916"/>
    </row>
    <row r="917" spans="14:31" x14ac:dyDescent="0.3">
      <c r="N917"/>
      <c r="O917"/>
      <c r="AD917"/>
      <c r="AE917"/>
    </row>
    <row r="918" spans="14:31" x14ac:dyDescent="0.3">
      <c r="N918"/>
      <c r="O918"/>
      <c r="AD918"/>
      <c r="AE918"/>
    </row>
    <row r="919" spans="14:31" x14ac:dyDescent="0.3">
      <c r="N919"/>
      <c r="O919"/>
      <c r="AD919"/>
      <c r="AE919"/>
    </row>
    <row r="920" spans="14:31" x14ac:dyDescent="0.3">
      <c r="N920"/>
      <c r="O920"/>
      <c r="AD920"/>
      <c r="AE920"/>
    </row>
    <row r="921" spans="14:31" x14ac:dyDescent="0.3">
      <c r="N921"/>
      <c r="O921"/>
      <c r="AD921"/>
      <c r="AE921"/>
    </row>
    <row r="922" spans="14:31" x14ac:dyDescent="0.3">
      <c r="N922"/>
      <c r="O922"/>
      <c r="AD922"/>
      <c r="AE922"/>
    </row>
    <row r="923" spans="14:31" x14ac:dyDescent="0.3">
      <c r="N923"/>
      <c r="O923"/>
      <c r="AD923"/>
      <c r="AE923"/>
    </row>
    <row r="924" spans="14:31" x14ac:dyDescent="0.3">
      <c r="N924"/>
      <c r="O924"/>
      <c r="AD924"/>
      <c r="AE924"/>
    </row>
    <row r="925" spans="14:31" x14ac:dyDescent="0.3">
      <c r="N925"/>
      <c r="O925"/>
      <c r="AD925"/>
      <c r="AE925"/>
    </row>
    <row r="926" spans="14:31" x14ac:dyDescent="0.3">
      <c r="N926"/>
      <c r="O926"/>
      <c r="AD926"/>
      <c r="AE926"/>
    </row>
    <row r="927" spans="14:31" x14ac:dyDescent="0.3">
      <c r="N927"/>
      <c r="O927"/>
      <c r="AD927"/>
      <c r="AE927"/>
    </row>
    <row r="928" spans="14:31" x14ac:dyDescent="0.3">
      <c r="N928"/>
      <c r="O928"/>
      <c r="AD928"/>
      <c r="AE928"/>
    </row>
    <row r="929" spans="14:31" x14ac:dyDescent="0.3">
      <c r="N929"/>
      <c r="O929"/>
      <c r="AD929"/>
      <c r="AE929"/>
    </row>
    <row r="930" spans="14:31" x14ac:dyDescent="0.3">
      <c r="N930"/>
      <c r="O930"/>
      <c r="AD930"/>
      <c r="AE930"/>
    </row>
    <row r="931" spans="14:31" x14ac:dyDescent="0.3">
      <c r="N931"/>
      <c r="O931"/>
      <c r="AD931"/>
      <c r="AE931"/>
    </row>
    <row r="932" spans="14:31" x14ac:dyDescent="0.3">
      <c r="N932"/>
      <c r="O932"/>
      <c r="AD932"/>
      <c r="AE932"/>
    </row>
    <row r="933" spans="14:31" x14ac:dyDescent="0.3">
      <c r="N933"/>
      <c r="O933"/>
      <c r="AD933"/>
      <c r="AE933"/>
    </row>
    <row r="934" spans="14:31" x14ac:dyDescent="0.3">
      <c r="N934"/>
      <c r="O934"/>
      <c r="AD934"/>
      <c r="AE934"/>
    </row>
    <row r="935" spans="14:31" x14ac:dyDescent="0.3">
      <c r="N935"/>
      <c r="O935"/>
      <c r="AD935"/>
      <c r="AE935"/>
    </row>
    <row r="936" spans="14:31" x14ac:dyDescent="0.3">
      <c r="N936"/>
      <c r="O936"/>
      <c r="AD936"/>
      <c r="AE936"/>
    </row>
    <row r="937" spans="14:31" x14ac:dyDescent="0.3">
      <c r="N937"/>
      <c r="O937"/>
      <c r="AD937"/>
      <c r="AE937"/>
    </row>
    <row r="938" spans="14:31" x14ac:dyDescent="0.3">
      <c r="N938"/>
      <c r="O938"/>
      <c r="AD938"/>
      <c r="AE938"/>
    </row>
    <row r="939" spans="14:31" x14ac:dyDescent="0.3">
      <c r="N939"/>
      <c r="O939"/>
      <c r="AD939"/>
      <c r="AE939"/>
    </row>
    <row r="940" spans="14:31" x14ac:dyDescent="0.3">
      <c r="N940"/>
      <c r="O940"/>
      <c r="AD940"/>
      <c r="AE940"/>
    </row>
    <row r="941" spans="14:31" x14ac:dyDescent="0.3">
      <c r="N941"/>
      <c r="O941"/>
      <c r="AD941"/>
      <c r="AE941"/>
    </row>
    <row r="942" spans="14:31" x14ac:dyDescent="0.3">
      <c r="N942"/>
      <c r="O942"/>
      <c r="AD942"/>
      <c r="AE942"/>
    </row>
    <row r="943" spans="14:31" x14ac:dyDescent="0.3">
      <c r="N943"/>
      <c r="O943"/>
      <c r="AD943"/>
      <c r="AE943"/>
    </row>
    <row r="944" spans="14:31" x14ac:dyDescent="0.3">
      <c r="N944"/>
      <c r="O944"/>
      <c r="AD944"/>
      <c r="AE944"/>
    </row>
    <row r="945" spans="14:31" x14ac:dyDescent="0.3">
      <c r="N945"/>
      <c r="O945"/>
      <c r="AD945"/>
      <c r="AE945"/>
    </row>
    <row r="946" spans="14:31" x14ac:dyDescent="0.3">
      <c r="N946"/>
      <c r="O946"/>
      <c r="AD946"/>
      <c r="AE946"/>
    </row>
    <row r="947" spans="14:31" x14ac:dyDescent="0.3">
      <c r="N947"/>
      <c r="O947"/>
      <c r="AD947"/>
      <c r="AE947"/>
    </row>
    <row r="948" spans="14:31" x14ac:dyDescent="0.3">
      <c r="N948"/>
      <c r="O948"/>
      <c r="AD948"/>
      <c r="AE948"/>
    </row>
    <row r="949" spans="14:31" x14ac:dyDescent="0.3">
      <c r="N949"/>
      <c r="O949"/>
      <c r="AD949"/>
      <c r="AE949"/>
    </row>
    <row r="950" spans="14:31" x14ac:dyDescent="0.3">
      <c r="N950"/>
      <c r="O950"/>
      <c r="AD950"/>
      <c r="AE950"/>
    </row>
    <row r="951" spans="14:31" x14ac:dyDescent="0.3">
      <c r="N951"/>
      <c r="O951"/>
      <c r="AD951"/>
      <c r="AE951"/>
    </row>
    <row r="952" spans="14:31" x14ac:dyDescent="0.3">
      <c r="N952"/>
      <c r="O952"/>
      <c r="AD952"/>
      <c r="AE952"/>
    </row>
    <row r="953" spans="14:31" x14ac:dyDescent="0.3">
      <c r="N953"/>
      <c r="O953"/>
      <c r="AD953"/>
      <c r="AE953"/>
    </row>
    <row r="954" spans="14:31" x14ac:dyDescent="0.3">
      <c r="N954"/>
      <c r="O954"/>
      <c r="AD954"/>
      <c r="AE954"/>
    </row>
    <row r="955" spans="14:31" x14ac:dyDescent="0.3">
      <c r="N955"/>
      <c r="O955"/>
      <c r="AD955"/>
      <c r="AE955"/>
    </row>
    <row r="956" spans="14:31" x14ac:dyDescent="0.3">
      <c r="N956"/>
      <c r="O956"/>
      <c r="AD956"/>
      <c r="AE956"/>
    </row>
    <row r="957" spans="14:31" x14ac:dyDescent="0.3">
      <c r="N957"/>
      <c r="O957"/>
      <c r="AD957"/>
      <c r="AE957"/>
    </row>
    <row r="958" spans="14:31" x14ac:dyDescent="0.3">
      <c r="N958"/>
      <c r="O958"/>
      <c r="AD958"/>
      <c r="AE958"/>
    </row>
    <row r="959" spans="14:31" x14ac:dyDescent="0.3">
      <c r="N959"/>
      <c r="O959"/>
      <c r="AD959"/>
      <c r="AE959"/>
    </row>
    <row r="960" spans="14:31" x14ac:dyDescent="0.3">
      <c r="N960"/>
      <c r="O960"/>
      <c r="AD960"/>
      <c r="AE960"/>
    </row>
    <row r="961" spans="14:31" x14ac:dyDescent="0.3">
      <c r="N961"/>
      <c r="O961"/>
      <c r="AD961"/>
      <c r="AE961"/>
    </row>
    <row r="962" spans="14:31" x14ac:dyDescent="0.3">
      <c r="N962"/>
      <c r="O962"/>
      <c r="AD962"/>
      <c r="AE962"/>
    </row>
    <row r="963" spans="14:31" x14ac:dyDescent="0.3">
      <c r="N963"/>
      <c r="O963"/>
      <c r="AD963"/>
      <c r="AE963"/>
    </row>
    <row r="964" spans="14:31" x14ac:dyDescent="0.3">
      <c r="N964"/>
      <c r="O964"/>
      <c r="AD964"/>
      <c r="AE964"/>
    </row>
    <row r="965" spans="14:31" x14ac:dyDescent="0.3">
      <c r="N965"/>
      <c r="O965"/>
      <c r="AD965"/>
      <c r="AE965"/>
    </row>
    <row r="966" spans="14:31" x14ac:dyDescent="0.3">
      <c r="N966"/>
      <c r="O966"/>
      <c r="AD966"/>
      <c r="AE966"/>
    </row>
    <row r="967" spans="14:31" x14ac:dyDescent="0.3">
      <c r="N967"/>
      <c r="O967"/>
      <c r="AD967"/>
      <c r="AE967"/>
    </row>
    <row r="968" spans="14:31" x14ac:dyDescent="0.3">
      <c r="N968"/>
      <c r="O968"/>
      <c r="AD968"/>
      <c r="AE968"/>
    </row>
    <row r="969" spans="14:31" x14ac:dyDescent="0.3">
      <c r="N969"/>
      <c r="O969"/>
      <c r="AD969"/>
      <c r="AE969"/>
    </row>
    <row r="970" spans="14:31" x14ac:dyDescent="0.3">
      <c r="N970"/>
      <c r="O970"/>
      <c r="AD970"/>
      <c r="AE970"/>
    </row>
    <row r="971" spans="14:31" x14ac:dyDescent="0.3">
      <c r="N971"/>
      <c r="O971"/>
      <c r="AD971"/>
      <c r="AE971"/>
    </row>
    <row r="972" spans="14:31" x14ac:dyDescent="0.3">
      <c r="N972"/>
      <c r="O972"/>
      <c r="AD972"/>
      <c r="AE972"/>
    </row>
    <row r="973" spans="14:31" x14ac:dyDescent="0.3">
      <c r="N973"/>
      <c r="O973"/>
      <c r="AD973"/>
      <c r="AE973"/>
    </row>
    <row r="974" spans="14:31" x14ac:dyDescent="0.3">
      <c r="N974"/>
      <c r="O974"/>
      <c r="AD974"/>
      <c r="AE974"/>
    </row>
    <row r="975" spans="14:31" x14ac:dyDescent="0.3">
      <c r="N975"/>
      <c r="O975"/>
      <c r="AD975"/>
      <c r="AE975"/>
    </row>
    <row r="976" spans="14:31" x14ac:dyDescent="0.3">
      <c r="N976"/>
      <c r="O976"/>
      <c r="AD976"/>
      <c r="AE976"/>
    </row>
    <row r="977" spans="14:31" x14ac:dyDescent="0.3">
      <c r="N977"/>
      <c r="O977"/>
      <c r="AD977"/>
      <c r="AE977"/>
    </row>
    <row r="978" spans="14:31" x14ac:dyDescent="0.3">
      <c r="N978"/>
      <c r="O978"/>
      <c r="AD978"/>
      <c r="AE978"/>
    </row>
    <row r="979" spans="14:31" x14ac:dyDescent="0.3">
      <c r="N979"/>
      <c r="O979"/>
      <c r="AD979"/>
      <c r="AE979"/>
    </row>
    <row r="980" spans="14:31" x14ac:dyDescent="0.3">
      <c r="N980"/>
      <c r="O980"/>
      <c r="AD980"/>
      <c r="AE980"/>
    </row>
    <row r="981" spans="14:31" x14ac:dyDescent="0.3">
      <c r="N981"/>
      <c r="O981"/>
      <c r="AD981"/>
      <c r="AE981"/>
    </row>
    <row r="982" spans="14:31" x14ac:dyDescent="0.3">
      <c r="N982"/>
      <c r="O982"/>
      <c r="AD982"/>
      <c r="AE982"/>
    </row>
    <row r="983" spans="14:31" x14ac:dyDescent="0.3">
      <c r="N983"/>
      <c r="O983"/>
      <c r="AD983"/>
      <c r="AE983"/>
    </row>
    <row r="984" spans="14:31" x14ac:dyDescent="0.3">
      <c r="N984"/>
      <c r="O984"/>
      <c r="AD984"/>
      <c r="AE984"/>
    </row>
    <row r="985" spans="14:31" x14ac:dyDescent="0.3">
      <c r="N985"/>
      <c r="O985"/>
      <c r="AD985"/>
      <c r="AE985"/>
    </row>
    <row r="986" spans="14:31" x14ac:dyDescent="0.3">
      <c r="N986"/>
      <c r="O986"/>
      <c r="AD986"/>
      <c r="AE986"/>
    </row>
    <row r="987" spans="14:31" x14ac:dyDescent="0.3">
      <c r="N987"/>
      <c r="O987"/>
      <c r="AD987"/>
      <c r="AE987"/>
    </row>
    <row r="988" spans="14:31" x14ac:dyDescent="0.3">
      <c r="N988"/>
      <c r="O988"/>
      <c r="AD988"/>
      <c r="AE988"/>
    </row>
    <row r="989" spans="14:31" x14ac:dyDescent="0.3">
      <c r="N989"/>
      <c r="O989"/>
      <c r="AD989"/>
      <c r="AE989"/>
    </row>
    <row r="990" spans="14:31" x14ac:dyDescent="0.3">
      <c r="N990"/>
      <c r="O990"/>
      <c r="AD990"/>
      <c r="AE990"/>
    </row>
    <row r="991" spans="14:31" x14ac:dyDescent="0.3">
      <c r="N991"/>
      <c r="O991"/>
      <c r="AD991"/>
      <c r="AE991"/>
    </row>
    <row r="992" spans="14:31" x14ac:dyDescent="0.3">
      <c r="N992"/>
      <c r="O992"/>
      <c r="AD992"/>
      <c r="AE992"/>
    </row>
    <row r="993" spans="14:31" x14ac:dyDescent="0.3">
      <c r="N993"/>
      <c r="O993"/>
      <c r="AD993"/>
      <c r="AE993"/>
    </row>
    <row r="994" spans="14:31" x14ac:dyDescent="0.3">
      <c r="N994"/>
      <c r="O994"/>
      <c r="AD994"/>
      <c r="AE994"/>
    </row>
    <row r="995" spans="14:31" x14ac:dyDescent="0.3">
      <c r="N995"/>
      <c r="O995"/>
      <c r="AD995"/>
      <c r="AE995"/>
    </row>
    <row r="996" spans="14:31" x14ac:dyDescent="0.3">
      <c r="N996"/>
      <c r="O996"/>
      <c r="AD996"/>
      <c r="AE996"/>
    </row>
    <row r="997" spans="14:31" x14ac:dyDescent="0.3">
      <c r="N997"/>
      <c r="O997"/>
      <c r="AD997"/>
      <c r="AE997"/>
    </row>
    <row r="998" spans="14:31" x14ac:dyDescent="0.3">
      <c r="N998"/>
      <c r="O998"/>
      <c r="AD998"/>
      <c r="AE998"/>
    </row>
    <row r="999" spans="14:31" x14ac:dyDescent="0.3">
      <c r="N999"/>
      <c r="O999"/>
      <c r="AD999"/>
      <c r="AE999"/>
    </row>
    <row r="1000" spans="14:31" x14ac:dyDescent="0.3">
      <c r="N1000"/>
      <c r="O1000"/>
      <c r="AD1000"/>
      <c r="AE1000"/>
    </row>
    <row r="1001" spans="14:31" x14ac:dyDescent="0.3">
      <c r="N1001"/>
      <c r="O1001"/>
      <c r="AD1001"/>
      <c r="AE1001"/>
    </row>
    <row r="1002" spans="14:31" x14ac:dyDescent="0.3">
      <c r="N1002"/>
      <c r="O1002"/>
      <c r="AD1002"/>
      <c r="AE1002"/>
    </row>
    <row r="1003" spans="14:31" x14ac:dyDescent="0.3">
      <c r="N1003"/>
      <c r="O1003"/>
      <c r="AD1003"/>
      <c r="AE1003"/>
    </row>
    <row r="1004" spans="14:31" x14ac:dyDescent="0.3">
      <c r="N1004"/>
      <c r="O1004"/>
      <c r="AD1004"/>
      <c r="AE1004"/>
    </row>
    <row r="1005" spans="14:31" x14ac:dyDescent="0.3">
      <c r="N1005"/>
      <c r="O1005"/>
      <c r="AD1005"/>
      <c r="AE1005"/>
    </row>
    <row r="1006" spans="14:31" x14ac:dyDescent="0.3">
      <c r="N1006"/>
      <c r="O1006"/>
      <c r="AD1006"/>
      <c r="AE1006"/>
    </row>
    <row r="1007" spans="14:31" x14ac:dyDescent="0.3">
      <c r="N1007"/>
      <c r="O1007"/>
      <c r="AD1007"/>
      <c r="AE1007"/>
    </row>
    <row r="1008" spans="14:31" x14ac:dyDescent="0.3">
      <c r="N1008"/>
      <c r="O1008"/>
      <c r="AD1008"/>
      <c r="AE1008"/>
    </row>
    <row r="1009" spans="14:31" x14ac:dyDescent="0.3">
      <c r="N1009"/>
      <c r="O1009"/>
      <c r="AD1009"/>
      <c r="AE1009"/>
    </row>
    <row r="1010" spans="14:31" x14ac:dyDescent="0.3">
      <c r="N1010"/>
      <c r="O1010"/>
      <c r="AD1010"/>
      <c r="AE1010"/>
    </row>
    <row r="1011" spans="14:31" x14ac:dyDescent="0.3">
      <c r="N1011"/>
      <c r="O1011"/>
      <c r="AD1011"/>
      <c r="AE1011"/>
    </row>
    <row r="1012" spans="14:31" x14ac:dyDescent="0.3">
      <c r="N1012"/>
      <c r="O1012"/>
      <c r="AD1012"/>
      <c r="AE1012"/>
    </row>
    <row r="1013" spans="14:31" x14ac:dyDescent="0.3">
      <c r="N1013"/>
      <c r="O1013"/>
      <c r="AD1013"/>
      <c r="AE1013"/>
    </row>
    <row r="1014" spans="14:31" x14ac:dyDescent="0.3">
      <c r="N1014"/>
      <c r="O1014"/>
      <c r="AD1014"/>
      <c r="AE1014"/>
    </row>
    <row r="1015" spans="14:31" x14ac:dyDescent="0.3">
      <c r="N1015"/>
      <c r="O1015"/>
      <c r="AD1015"/>
      <c r="AE1015"/>
    </row>
    <row r="1016" spans="14:31" x14ac:dyDescent="0.3">
      <c r="N1016"/>
      <c r="O1016"/>
      <c r="AD1016"/>
      <c r="AE1016"/>
    </row>
    <row r="1017" spans="14:31" x14ac:dyDescent="0.3">
      <c r="N1017"/>
      <c r="O1017"/>
      <c r="AD1017"/>
      <c r="AE1017"/>
    </row>
    <row r="1018" spans="14:31" x14ac:dyDescent="0.3">
      <c r="N1018"/>
      <c r="O1018"/>
      <c r="AD1018"/>
      <c r="AE1018"/>
    </row>
    <row r="1019" spans="14:31" x14ac:dyDescent="0.3">
      <c r="N1019"/>
      <c r="O1019"/>
      <c r="AD1019"/>
      <c r="AE1019"/>
    </row>
    <row r="1020" spans="14:31" x14ac:dyDescent="0.3">
      <c r="N1020"/>
      <c r="O1020"/>
      <c r="AD1020"/>
      <c r="AE1020"/>
    </row>
    <row r="1021" spans="14:31" x14ac:dyDescent="0.3">
      <c r="N1021"/>
      <c r="O1021"/>
      <c r="AD1021"/>
      <c r="AE1021"/>
    </row>
    <row r="1022" spans="14:31" x14ac:dyDescent="0.3">
      <c r="N1022"/>
      <c r="O1022"/>
      <c r="AD1022"/>
      <c r="AE1022"/>
    </row>
    <row r="1023" spans="14:31" x14ac:dyDescent="0.3">
      <c r="N1023"/>
      <c r="O1023"/>
      <c r="AD1023"/>
      <c r="AE1023"/>
    </row>
    <row r="1024" spans="14:31" x14ac:dyDescent="0.3">
      <c r="N1024"/>
      <c r="O1024"/>
      <c r="AD1024"/>
      <c r="AE1024"/>
    </row>
    <row r="1025" spans="14:31" x14ac:dyDescent="0.3">
      <c r="N1025"/>
      <c r="O1025"/>
      <c r="AD1025"/>
      <c r="AE1025"/>
    </row>
    <row r="1026" spans="14:31" x14ac:dyDescent="0.3">
      <c r="N1026"/>
      <c r="O1026"/>
      <c r="AD1026"/>
      <c r="AE1026"/>
    </row>
    <row r="1027" spans="14:31" x14ac:dyDescent="0.3">
      <c r="N1027"/>
      <c r="O1027"/>
      <c r="AD1027"/>
      <c r="AE1027"/>
    </row>
    <row r="1028" spans="14:31" x14ac:dyDescent="0.3">
      <c r="N1028"/>
      <c r="O1028"/>
      <c r="AD1028"/>
      <c r="AE1028"/>
    </row>
    <row r="1029" spans="14:31" x14ac:dyDescent="0.3">
      <c r="N1029"/>
      <c r="O1029"/>
      <c r="AD1029"/>
      <c r="AE1029"/>
    </row>
    <row r="1030" spans="14:31" x14ac:dyDescent="0.3">
      <c r="N1030"/>
      <c r="O1030"/>
      <c r="AD1030"/>
      <c r="AE1030"/>
    </row>
    <row r="1031" spans="14:31" x14ac:dyDescent="0.3">
      <c r="N1031"/>
      <c r="O1031"/>
      <c r="AD1031"/>
      <c r="AE1031"/>
    </row>
    <row r="1032" spans="14:31" x14ac:dyDescent="0.3">
      <c r="N1032"/>
      <c r="O1032"/>
      <c r="AD1032"/>
      <c r="AE1032"/>
    </row>
    <row r="1033" spans="14:31" x14ac:dyDescent="0.3">
      <c r="N1033"/>
      <c r="O1033"/>
      <c r="AD1033"/>
      <c r="AE1033"/>
    </row>
    <row r="1034" spans="14:31" x14ac:dyDescent="0.3">
      <c r="N1034"/>
      <c r="O1034"/>
      <c r="AD1034"/>
      <c r="AE1034"/>
    </row>
    <row r="1035" spans="14:31" x14ac:dyDescent="0.3">
      <c r="N1035"/>
      <c r="O1035"/>
      <c r="AD1035"/>
      <c r="AE1035"/>
    </row>
    <row r="1036" spans="14:31" x14ac:dyDescent="0.3">
      <c r="N1036"/>
      <c r="O1036"/>
      <c r="AD1036"/>
      <c r="AE1036"/>
    </row>
    <row r="1037" spans="14:31" x14ac:dyDescent="0.3">
      <c r="N1037"/>
      <c r="O1037"/>
      <c r="AD1037"/>
      <c r="AE1037"/>
    </row>
    <row r="1038" spans="14:31" x14ac:dyDescent="0.3">
      <c r="N1038"/>
      <c r="O1038"/>
      <c r="AD1038"/>
      <c r="AE1038"/>
    </row>
    <row r="1039" spans="14:31" x14ac:dyDescent="0.3">
      <c r="N1039"/>
      <c r="O1039"/>
      <c r="AD1039"/>
      <c r="AE1039"/>
    </row>
    <row r="1040" spans="14:31" x14ac:dyDescent="0.3">
      <c r="N1040"/>
      <c r="O1040"/>
      <c r="AD1040"/>
      <c r="AE1040"/>
    </row>
    <row r="1041" spans="14:31" x14ac:dyDescent="0.3">
      <c r="N1041"/>
      <c r="O1041"/>
      <c r="AD1041"/>
      <c r="AE1041"/>
    </row>
    <row r="1042" spans="14:31" x14ac:dyDescent="0.3">
      <c r="N1042"/>
      <c r="O1042"/>
      <c r="AD1042"/>
      <c r="AE1042"/>
    </row>
    <row r="1043" spans="14:31" x14ac:dyDescent="0.3">
      <c r="N1043"/>
      <c r="O1043"/>
      <c r="AD1043"/>
      <c r="AE1043"/>
    </row>
    <row r="1044" spans="14:31" x14ac:dyDescent="0.3">
      <c r="N1044"/>
      <c r="O1044"/>
      <c r="AD1044"/>
      <c r="AE1044"/>
    </row>
    <row r="1045" spans="14:31" x14ac:dyDescent="0.3">
      <c r="N1045"/>
      <c r="O1045"/>
      <c r="AD1045"/>
      <c r="AE1045"/>
    </row>
    <row r="1046" spans="14:31" x14ac:dyDescent="0.3">
      <c r="N1046"/>
      <c r="O1046"/>
      <c r="AD1046"/>
      <c r="AE1046"/>
    </row>
    <row r="1047" spans="14:31" x14ac:dyDescent="0.3">
      <c r="N1047"/>
      <c r="O1047"/>
      <c r="AD1047"/>
      <c r="AE1047"/>
    </row>
    <row r="1048" spans="14:31" x14ac:dyDescent="0.3">
      <c r="N1048"/>
      <c r="O1048"/>
      <c r="AD1048"/>
      <c r="AE1048"/>
    </row>
    <row r="1049" spans="14:31" x14ac:dyDescent="0.3">
      <c r="N1049"/>
      <c r="O1049"/>
      <c r="AD1049"/>
      <c r="AE1049"/>
    </row>
    <row r="1050" spans="14:31" x14ac:dyDescent="0.3">
      <c r="N1050"/>
      <c r="O1050"/>
      <c r="AD1050"/>
      <c r="AE1050"/>
    </row>
    <row r="1051" spans="14:31" x14ac:dyDescent="0.3">
      <c r="N1051"/>
      <c r="O1051"/>
      <c r="AD1051"/>
      <c r="AE1051"/>
    </row>
    <row r="1052" spans="14:31" x14ac:dyDescent="0.3">
      <c r="N1052"/>
      <c r="O1052"/>
      <c r="AD1052"/>
      <c r="AE1052"/>
    </row>
    <row r="1053" spans="14:31" x14ac:dyDescent="0.3">
      <c r="N1053"/>
      <c r="O1053"/>
      <c r="AD1053"/>
      <c r="AE1053"/>
    </row>
    <row r="1054" spans="14:31" x14ac:dyDescent="0.3">
      <c r="N1054"/>
      <c r="O1054"/>
      <c r="AD1054"/>
      <c r="AE1054"/>
    </row>
    <row r="1055" spans="14:31" x14ac:dyDescent="0.3">
      <c r="N1055"/>
      <c r="O1055"/>
      <c r="AD1055"/>
      <c r="AE1055"/>
    </row>
    <row r="1056" spans="14:31" x14ac:dyDescent="0.3">
      <c r="N1056"/>
      <c r="O1056"/>
      <c r="AD1056"/>
      <c r="AE1056"/>
    </row>
    <row r="1057" spans="14:31" x14ac:dyDescent="0.3">
      <c r="N1057"/>
      <c r="O1057"/>
      <c r="AD1057"/>
      <c r="AE1057"/>
    </row>
    <row r="1058" spans="14:31" x14ac:dyDescent="0.3">
      <c r="N1058"/>
      <c r="O1058"/>
      <c r="AD1058"/>
      <c r="AE1058"/>
    </row>
    <row r="1059" spans="14:31" x14ac:dyDescent="0.3">
      <c r="N1059"/>
      <c r="O1059"/>
      <c r="AD1059"/>
      <c r="AE1059"/>
    </row>
    <row r="1060" spans="14:31" x14ac:dyDescent="0.3">
      <c r="N1060"/>
      <c r="O1060"/>
      <c r="AD1060"/>
      <c r="AE1060"/>
    </row>
    <row r="1061" spans="14:31" x14ac:dyDescent="0.3">
      <c r="N1061"/>
      <c r="O1061"/>
      <c r="AD1061"/>
      <c r="AE1061"/>
    </row>
    <row r="1062" spans="14:31" x14ac:dyDescent="0.3">
      <c r="N1062"/>
      <c r="O1062"/>
      <c r="AD1062"/>
      <c r="AE1062"/>
    </row>
    <row r="1063" spans="14:31" x14ac:dyDescent="0.3">
      <c r="N1063"/>
      <c r="O1063"/>
      <c r="AD1063"/>
      <c r="AE1063"/>
    </row>
    <row r="1064" spans="14:31" x14ac:dyDescent="0.3">
      <c r="N1064"/>
      <c r="O1064"/>
      <c r="AD1064"/>
      <c r="AE1064"/>
    </row>
    <row r="1065" spans="14:31" x14ac:dyDescent="0.3">
      <c r="N1065"/>
      <c r="O1065"/>
      <c r="AD1065"/>
      <c r="AE1065"/>
    </row>
    <row r="1066" spans="14:31" x14ac:dyDescent="0.3">
      <c r="N1066"/>
      <c r="O1066"/>
      <c r="AD1066"/>
      <c r="AE1066"/>
    </row>
    <row r="1067" spans="14:31" x14ac:dyDescent="0.3">
      <c r="N1067"/>
      <c r="O1067"/>
      <c r="AD1067"/>
      <c r="AE1067"/>
    </row>
    <row r="1068" spans="14:31" x14ac:dyDescent="0.3">
      <c r="N1068"/>
      <c r="O1068"/>
      <c r="AD1068"/>
      <c r="AE1068"/>
    </row>
    <row r="1069" spans="14:31" x14ac:dyDescent="0.3">
      <c r="N1069"/>
      <c r="O1069"/>
      <c r="AD1069"/>
      <c r="AE1069"/>
    </row>
    <row r="1070" spans="14:31" x14ac:dyDescent="0.3">
      <c r="N1070"/>
      <c r="O1070"/>
      <c r="AD1070"/>
      <c r="AE1070"/>
    </row>
    <row r="1071" spans="14:31" x14ac:dyDescent="0.3">
      <c r="N1071"/>
      <c r="O1071"/>
      <c r="AD1071"/>
      <c r="AE1071"/>
    </row>
    <row r="1072" spans="14:31" x14ac:dyDescent="0.3">
      <c r="N1072"/>
      <c r="O1072"/>
      <c r="AD1072"/>
      <c r="AE1072"/>
    </row>
    <row r="1073" spans="14:31" x14ac:dyDescent="0.3">
      <c r="N1073"/>
      <c r="O1073"/>
      <c r="AD1073"/>
      <c r="AE1073"/>
    </row>
    <row r="1074" spans="14:31" x14ac:dyDescent="0.3">
      <c r="N1074"/>
      <c r="O1074"/>
      <c r="AD1074"/>
      <c r="AE1074"/>
    </row>
    <row r="1075" spans="14:31" x14ac:dyDescent="0.3">
      <c r="N1075"/>
      <c r="O1075"/>
      <c r="AD1075"/>
      <c r="AE1075"/>
    </row>
    <row r="1076" spans="14:31" x14ac:dyDescent="0.3">
      <c r="N1076"/>
      <c r="O1076"/>
      <c r="AD1076"/>
      <c r="AE1076"/>
    </row>
    <row r="1077" spans="14:31" x14ac:dyDescent="0.3">
      <c r="N1077"/>
      <c r="O1077"/>
      <c r="AD1077"/>
      <c r="AE1077"/>
    </row>
    <row r="1078" spans="14:31" x14ac:dyDescent="0.3">
      <c r="N1078"/>
      <c r="O1078"/>
      <c r="AD1078"/>
      <c r="AE1078"/>
    </row>
    <row r="1079" spans="14:31" x14ac:dyDescent="0.3">
      <c r="N1079"/>
      <c r="O1079"/>
      <c r="AD1079"/>
      <c r="AE1079"/>
    </row>
    <row r="1080" spans="14:31" x14ac:dyDescent="0.3">
      <c r="N1080"/>
      <c r="O1080"/>
      <c r="AD1080"/>
      <c r="AE1080"/>
    </row>
    <row r="1081" spans="14:31" x14ac:dyDescent="0.3">
      <c r="N1081"/>
      <c r="O1081"/>
      <c r="AD1081"/>
      <c r="AE1081"/>
    </row>
    <row r="1082" spans="14:31" x14ac:dyDescent="0.3">
      <c r="N1082"/>
      <c r="O1082"/>
      <c r="AD1082"/>
      <c r="AE1082"/>
    </row>
    <row r="1083" spans="14:31" x14ac:dyDescent="0.3">
      <c r="N1083"/>
      <c r="O1083"/>
      <c r="AD1083"/>
      <c r="AE1083"/>
    </row>
    <row r="1084" spans="14:31" x14ac:dyDescent="0.3">
      <c r="N1084"/>
      <c r="O1084"/>
      <c r="AD1084"/>
      <c r="AE1084"/>
    </row>
    <row r="1085" spans="14:31" x14ac:dyDescent="0.3">
      <c r="N1085"/>
      <c r="O1085"/>
      <c r="AD1085"/>
      <c r="AE1085"/>
    </row>
    <row r="1086" spans="14:31" x14ac:dyDescent="0.3">
      <c r="N1086"/>
      <c r="O1086"/>
      <c r="AD1086"/>
      <c r="AE1086"/>
    </row>
    <row r="1087" spans="14:31" x14ac:dyDescent="0.3">
      <c r="N1087"/>
      <c r="O1087"/>
      <c r="AD1087"/>
      <c r="AE1087"/>
    </row>
    <row r="1088" spans="14:31" x14ac:dyDescent="0.3">
      <c r="N1088"/>
      <c r="O1088"/>
      <c r="AD1088"/>
      <c r="AE1088"/>
    </row>
    <row r="1089" spans="14:31" x14ac:dyDescent="0.3">
      <c r="N1089"/>
      <c r="O1089"/>
      <c r="AD1089"/>
      <c r="AE1089"/>
    </row>
    <row r="1090" spans="14:31" x14ac:dyDescent="0.3">
      <c r="N1090"/>
      <c r="O1090"/>
      <c r="AD1090"/>
      <c r="AE1090"/>
    </row>
    <row r="1091" spans="14:31" x14ac:dyDescent="0.3">
      <c r="N1091"/>
      <c r="O1091"/>
      <c r="AD1091"/>
      <c r="AE1091"/>
    </row>
    <row r="1092" spans="14:31" x14ac:dyDescent="0.3">
      <c r="N1092"/>
      <c r="O1092"/>
      <c r="AD1092"/>
      <c r="AE1092"/>
    </row>
    <row r="1093" spans="14:31" x14ac:dyDescent="0.3">
      <c r="N1093"/>
      <c r="O1093"/>
      <c r="AD1093"/>
      <c r="AE1093"/>
    </row>
    <row r="1094" spans="14:31" x14ac:dyDescent="0.3">
      <c r="N1094"/>
      <c r="O1094"/>
      <c r="AD1094"/>
      <c r="AE1094"/>
    </row>
    <row r="1095" spans="14:31" x14ac:dyDescent="0.3">
      <c r="N1095"/>
      <c r="O1095"/>
      <c r="AD1095"/>
      <c r="AE1095"/>
    </row>
    <row r="1096" spans="14:31" x14ac:dyDescent="0.3">
      <c r="N1096"/>
      <c r="O1096"/>
      <c r="AD1096"/>
      <c r="AE1096"/>
    </row>
    <row r="1097" spans="14:31" x14ac:dyDescent="0.3">
      <c r="N1097"/>
      <c r="O1097"/>
      <c r="AD1097"/>
      <c r="AE1097"/>
    </row>
    <row r="1098" spans="14:31" x14ac:dyDescent="0.3">
      <c r="N1098"/>
      <c r="O1098"/>
      <c r="AD1098"/>
      <c r="AE1098"/>
    </row>
    <row r="1099" spans="14:31" x14ac:dyDescent="0.3">
      <c r="N1099"/>
      <c r="O1099"/>
      <c r="AD1099"/>
      <c r="AE1099"/>
    </row>
    <row r="1100" spans="14:31" x14ac:dyDescent="0.3">
      <c r="N1100"/>
      <c r="O1100"/>
      <c r="AD1100"/>
      <c r="AE1100"/>
    </row>
    <row r="1101" spans="14:31" x14ac:dyDescent="0.3">
      <c r="N1101"/>
      <c r="O1101"/>
      <c r="AD1101"/>
      <c r="AE1101"/>
    </row>
    <row r="1102" spans="14:31" x14ac:dyDescent="0.3">
      <c r="N1102"/>
      <c r="O1102"/>
      <c r="AD1102"/>
      <c r="AE1102"/>
    </row>
    <row r="1103" spans="14:31" x14ac:dyDescent="0.3">
      <c r="N1103"/>
      <c r="O1103"/>
      <c r="AD1103"/>
      <c r="AE1103"/>
    </row>
    <row r="1104" spans="14:31" x14ac:dyDescent="0.3">
      <c r="N1104"/>
      <c r="O1104"/>
      <c r="AD1104"/>
      <c r="AE1104"/>
    </row>
    <row r="1105" spans="14:31" x14ac:dyDescent="0.3">
      <c r="N1105"/>
      <c r="O1105"/>
      <c r="AD1105"/>
      <c r="AE1105"/>
    </row>
    <row r="1106" spans="14:31" x14ac:dyDescent="0.3">
      <c r="N1106"/>
      <c r="O1106"/>
      <c r="AD1106"/>
      <c r="AE1106"/>
    </row>
    <row r="1107" spans="14:31" x14ac:dyDescent="0.3">
      <c r="N1107"/>
      <c r="O1107"/>
      <c r="AD1107"/>
      <c r="AE1107"/>
    </row>
    <row r="1108" spans="14:31" x14ac:dyDescent="0.3">
      <c r="N1108"/>
      <c r="O1108"/>
      <c r="AD1108"/>
      <c r="AE1108"/>
    </row>
    <row r="1109" spans="14:31" x14ac:dyDescent="0.3">
      <c r="N1109"/>
      <c r="O1109"/>
      <c r="AD1109"/>
      <c r="AE1109"/>
    </row>
    <row r="1110" spans="14:31" x14ac:dyDescent="0.3">
      <c r="N1110"/>
      <c r="O1110"/>
      <c r="AD1110"/>
      <c r="AE1110"/>
    </row>
    <row r="1111" spans="14:31" x14ac:dyDescent="0.3">
      <c r="N1111"/>
      <c r="O1111"/>
      <c r="AD1111"/>
      <c r="AE1111"/>
    </row>
    <row r="1112" spans="14:31" x14ac:dyDescent="0.3">
      <c r="N1112"/>
      <c r="O1112"/>
      <c r="AD1112"/>
      <c r="AE1112"/>
    </row>
    <row r="1113" spans="14:31" x14ac:dyDescent="0.3">
      <c r="N1113"/>
      <c r="O1113"/>
      <c r="AD1113"/>
      <c r="AE1113"/>
    </row>
    <row r="1114" spans="14:31" x14ac:dyDescent="0.3">
      <c r="N1114"/>
      <c r="O1114"/>
      <c r="AD1114"/>
      <c r="AE1114"/>
    </row>
    <row r="1115" spans="14:31" x14ac:dyDescent="0.3">
      <c r="N1115"/>
      <c r="O1115"/>
      <c r="AD1115"/>
      <c r="AE1115"/>
    </row>
    <row r="1116" spans="14:31" x14ac:dyDescent="0.3">
      <c r="N1116"/>
      <c r="O1116"/>
      <c r="AD1116"/>
      <c r="AE1116"/>
    </row>
    <row r="1117" spans="14:31" x14ac:dyDescent="0.3">
      <c r="N1117"/>
      <c r="O1117"/>
      <c r="AD1117"/>
      <c r="AE1117"/>
    </row>
    <row r="1118" spans="14:31" x14ac:dyDescent="0.3">
      <c r="N1118"/>
      <c r="O1118"/>
      <c r="AD1118"/>
      <c r="AE1118"/>
    </row>
    <row r="1119" spans="14:31" x14ac:dyDescent="0.3">
      <c r="N1119"/>
      <c r="O1119"/>
      <c r="AD1119"/>
      <c r="AE1119"/>
    </row>
    <row r="1120" spans="14:31" x14ac:dyDescent="0.3">
      <c r="N1120"/>
      <c r="O1120"/>
      <c r="AD1120"/>
      <c r="AE1120"/>
    </row>
    <row r="1121" spans="14:31" x14ac:dyDescent="0.3">
      <c r="N1121"/>
      <c r="O1121"/>
      <c r="AD1121"/>
      <c r="AE1121"/>
    </row>
    <row r="1122" spans="14:31" x14ac:dyDescent="0.3">
      <c r="N1122"/>
      <c r="O1122"/>
      <c r="AD1122"/>
      <c r="AE1122"/>
    </row>
    <row r="1123" spans="14:31" x14ac:dyDescent="0.3">
      <c r="N1123"/>
      <c r="O1123"/>
      <c r="AD1123"/>
      <c r="AE1123"/>
    </row>
    <row r="1124" spans="14:31" x14ac:dyDescent="0.3">
      <c r="N1124"/>
      <c r="O1124"/>
      <c r="AD1124"/>
      <c r="AE1124"/>
    </row>
    <row r="1125" spans="14:31" x14ac:dyDescent="0.3">
      <c r="N1125"/>
      <c r="O1125"/>
      <c r="AD1125"/>
      <c r="AE1125"/>
    </row>
    <row r="1126" spans="14:31" x14ac:dyDescent="0.3">
      <c r="N1126"/>
      <c r="O1126"/>
      <c r="AD1126"/>
      <c r="AE1126"/>
    </row>
    <row r="1127" spans="14:31" x14ac:dyDescent="0.3">
      <c r="N1127"/>
      <c r="O1127"/>
      <c r="AD1127"/>
      <c r="AE1127"/>
    </row>
    <row r="1128" spans="14:31" x14ac:dyDescent="0.3">
      <c r="N1128"/>
      <c r="O1128"/>
      <c r="AD1128"/>
      <c r="AE1128"/>
    </row>
    <row r="1129" spans="14:31" x14ac:dyDescent="0.3">
      <c r="N1129"/>
      <c r="O1129"/>
      <c r="AD1129"/>
      <c r="AE1129"/>
    </row>
    <row r="1130" spans="14:31" x14ac:dyDescent="0.3">
      <c r="N1130"/>
      <c r="O1130"/>
      <c r="AD1130"/>
      <c r="AE1130"/>
    </row>
    <row r="1131" spans="14:31" x14ac:dyDescent="0.3">
      <c r="N1131"/>
      <c r="O1131"/>
      <c r="AD1131"/>
      <c r="AE1131"/>
    </row>
    <row r="1132" spans="14:31" x14ac:dyDescent="0.3">
      <c r="N1132"/>
      <c r="O1132"/>
      <c r="AD1132"/>
      <c r="AE1132"/>
    </row>
    <row r="1133" spans="14:31" x14ac:dyDescent="0.3">
      <c r="N1133"/>
      <c r="O1133"/>
      <c r="AD1133"/>
      <c r="AE1133"/>
    </row>
    <row r="1134" spans="14:31" x14ac:dyDescent="0.3">
      <c r="N1134"/>
      <c r="O1134"/>
      <c r="AD1134"/>
      <c r="AE1134"/>
    </row>
    <row r="1135" spans="14:31" x14ac:dyDescent="0.3">
      <c r="N1135"/>
      <c r="O1135"/>
      <c r="AD1135"/>
      <c r="AE1135"/>
    </row>
    <row r="1136" spans="14:31" x14ac:dyDescent="0.3">
      <c r="N1136"/>
      <c r="O1136"/>
      <c r="AD1136"/>
      <c r="AE1136"/>
    </row>
    <row r="1137" spans="14:31" x14ac:dyDescent="0.3">
      <c r="N1137"/>
      <c r="O1137"/>
      <c r="AD1137"/>
      <c r="AE1137"/>
    </row>
    <row r="1138" spans="14:31" x14ac:dyDescent="0.3">
      <c r="N1138"/>
      <c r="O1138"/>
      <c r="AD1138"/>
      <c r="AE1138"/>
    </row>
    <row r="1139" spans="14:31" x14ac:dyDescent="0.3">
      <c r="N1139"/>
      <c r="O1139"/>
      <c r="AD1139"/>
      <c r="AE1139"/>
    </row>
    <row r="1140" spans="14:31" x14ac:dyDescent="0.3">
      <c r="N1140"/>
      <c r="O1140"/>
      <c r="AD1140"/>
      <c r="AE1140"/>
    </row>
    <row r="1141" spans="14:31" x14ac:dyDescent="0.3">
      <c r="N1141"/>
      <c r="O1141"/>
      <c r="AD1141"/>
      <c r="AE1141"/>
    </row>
    <row r="1142" spans="14:31" x14ac:dyDescent="0.3">
      <c r="N1142"/>
      <c r="O1142"/>
      <c r="AD1142"/>
      <c r="AE1142"/>
    </row>
    <row r="1143" spans="14:31" x14ac:dyDescent="0.3">
      <c r="N1143"/>
      <c r="O1143"/>
      <c r="AD1143"/>
      <c r="AE1143"/>
    </row>
    <row r="1144" spans="14:31" x14ac:dyDescent="0.3">
      <c r="N1144"/>
      <c r="O1144"/>
      <c r="AD1144"/>
      <c r="AE1144"/>
    </row>
    <row r="1145" spans="14:31" x14ac:dyDescent="0.3">
      <c r="N1145"/>
      <c r="O1145"/>
      <c r="AD1145"/>
      <c r="AE1145"/>
    </row>
    <row r="1146" spans="14:31" x14ac:dyDescent="0.3">
      <c r="N1146"/>
      <c r="O1146"/>
      <c r="AD1146"/>
      <c r="AE1146"/>
    </row>
    <row r="1147" spans="14:31" x14ac:dyDescent="0.3">
      <c r="N1147"/>
      <c r="O1147"/>
      <c r="AD1147"/>
      <c r="AE1147"/>
    </row>
    <row r="1148" spans="14:31" x14ac:dyDescent="0.3">
      <c r="N1148"/>
      <c r="O1148"/>
      <c r="AD1148"/>
      <c r="AE1148"/>
    </row>
    <row r="1149" spans="14:31" x14ac:dyDescent="0.3">
      <c r="N1149"/>
      <c r="O1149"/>
      <c r="AD1149"/>
      <c r="AE1149"/>
    </row>
    <row r="1150" spans="14:31" x14ac:dyDescent="0.3">
      <c r="N1150"/>
      <c r="O1150"/>
      <c r="AD1150"/>
      <c r="AE1150"/>
    </row>
    <row r="1151" spans="14:31" x14ac:dyDescent="0.3">
      <c r="N1151"/>
      <c r="O1151"/>
      <c r="AD1151"/>
      <c r="AE1151"/>
    </row>
    <row r="1152" spans="14:31" x14ac:dyDescent="0.3">
      <c r="N1152"/>
      <c r="O1152"/>
      <c r="AD1152"/>
      <c r="AE1152"/>
    </row>
    <row r="1153" spans="14:31" x14ac:dyDescent="0.3">
      <c r="N1153"/>
      <c r="O1153"/>
      <c r="AD1153"/>
      <c r="AE1153"/>
    </row>
    <row r="1154" spans="14:31" x14ac:dyDescent="0.3">
      <c r="N1154"/>
      <c r="O1154"/>
      <c r="AD1154"/>
      <c r="AE1154"/>
    </row>
    <row r="1155" spans="14:31" x14ac:dyDescent="0.3">
      <c r="N1155"/>
      <c r="O1155"/>
      <c r="AD1155"/>
      <c r="AE1155"/>
    </row>
    <row r="1156" spans="14:31" x14ac:dyDescent="0.3">
      <c r="N1156"/>
      <c r="O1156"/>
      <c r="AD1156"/>
      <c r="AE1156"/>
    </row>
    <row r="1157" spans="14:31" x14ac:dyDescent="0.3">
      <c r="N1157"/>
      <c r="O1157"/>
      <c r="AD1157"/>
      <c r="AE1157"/>
    </row>
    <row r="1158" spans="14:31" x14ac:dyDescent="0.3">
      <c r="N1158"/>
      <c r="O1158"/>
      <c r="AD1158"/>
      <c r="AE1158"/>
    </row>
    <row r="1159" spans="14:31" x14ac:dyDescent="0.3">
      <c r="N1159"/>
      <c r="O1159"/>
      <c r="AD1159"/>
      <c r="AE1159"/>
    </row>
    <row r="1160" spans="14:31" x14ac:dyDescent="0.3">
      <c r="N1160"/>
      <c r="O1160"/>
      <c r="AD1160"/>
      <c r="AE1160"/>
    </row>
    <row r="1161" spans="14:31" x14ac:dyDescent="0.3">
      <c r="N1161"/>
      <c r="O1161"/>
      <c r="AD1161"/>
      <c r="AE1161"/>
    </row>
    <row r="1162" spans="14:31" x14ac:dyDescent="0.3">
      <c r="N1162"/>
      <c r="O1162"/>
      <c r="AD1162"/>
      <c r="AE1162"/>
    </row>
    <row r="1163" spans="14:31" x14ac:dyDescent="0.3">
      <c r="N1163"/>
      <c r="O1163"/>
      <c r="AD1163"/>
      <c r="AE1163"/>
    </row>
    <row r="1164" spans="14:31" x14ac:dyDescent="0.3">
      <c r="N1164"/>
      <c r="O1164"/>
      <c r="AD1164"/>
      <c r="AE1164"/>
    </row>
    <row r="1165" spans="14:31" x14ac:dyDescent="0.3">
      <c r="N1165"/>
      <c r="O1165"/>
      <c r="AD1165"/>
      <c r="AE1165"/>
    </row>
    <row r="1166" spans="14:31" x14ac:dyDescent="0.3">
      <c r="N1166"/>
      <c r="O1166"/>
      <c r="AD1166"/>
      <c r="AE1166"/>
    </row>
    <row r="1167" spans="14:31" x14ac:dyDescent="0.3">
      <c r="N1167"/>
      <c r="O1167"/>
      <c r="AD1167"/>
      <c r="AE1167"/>
    </row>
    <row r="1168" spans="14:31" x14ac:dyDescent="0.3">
      <c r="N1168"/>
      <c r="O1168"/>
      <c r="AD1168"/>
      <c r="AE1168"/>
    </row>
    <row r="1169" spans="14:31" x14ac:dyDescent="0.3">
      <c r="N1169"/>
      <c r="O1169"/>
      <c r="AD1169"/>
      <c r="AE1169"/>
    </row>
    <row r="1170" spans="14:31" x14ac:dyDescent="0.3">
      <c r="N1170"/>
      <c r="O1170"/>
      <c r="AD1170"/>
      <c r="AE1170"/>
    </row>
    <row r="1171" spans="14:31" x14ac:dyDescent="0.3">
      <c r="N1171"/>
      <c r="O1171"/>
      <c r="AD1171"/>
      <c r="AE1171"/>
    </row>
    <row r="1172" spans="14:31" x14ac:dyDescent="0.3">
      <c r="N1172"/>
      <c r="O1172"/>
      <c r="AD1172"/>
      <c r="AE1172"/>
    </row>
    <row r="1173" spans="14:31" x14ac:dyDescent="0.3">
      <c r="N1173"/>
      <c r="O1173"/>
      <c r="AD1173"/>
      <c r="AE1173"/>
    </row>
    <row r="1174" spans="14:31" x14ac:dyDescent="0.3">
      <c r="N1174"/>
      <c r="O1174"/>
      <c r="AD1174"/>
      <c r="AE1174"/>
    </row>
    <row r="1175" spans="14:31" x14ac:dyDescent="0.3">
      <c r="N1175"/>
      <c r="O1175"/>
      <c r="AD1175"/>
      <c r="AE1175"/>
    </row>
    <row r="1176" spans="14:31" x14ac:dyDescent="0.3">
      <c r="N1176"/>
      <c r="O1176"/>
      <c r="AD1176"/>
      <c r="AE1176"/>
    </row>
    <row r="1177" spans="14:31" x14ac:dyDescent="0.3">
      <c r="N1177"/>
      <c r="O1177"/>
      <c r="AD1177"/>
      <c r="AE1177"/>
    </row>
    <row r="1178" spans="14:31" x14ac:dyDescent="0.3">
      <c r="N1178"/>
      <c r="O1178"/>
      <c r="AD1178"/>
      <c r="AE1178"/>
    </row>
    <row r="1179" spans="14:31" x14ac:dyDescent="0.3">
      <c r="N1179"/>
      <c r="O1179"/>
      <c r="AD1179"/>
      <c r="AE1179"/>
    </row>
    <row r="1180" spans="14:31" x14ac:dyDescent="0.3">
      <c r="N1180"/>
      <c r="O1180"/>
      <c r="AD1180"/>
      <c r="AE1180"/>
    </row>
    <row r="1181" spans="14:31" x14ac:dyDescent="0.3">
      <c r="N1181"/>
      <c r="O1181"/>
      <c r="AD1181"/>
      <c r="AE1181"/>
    </row>
    <row r="1182" spans="14:31" x14ac:dyDescent="0.3">
      <c r="N1182"/>
      <c r="O1182"/>
      <c r="AD1182"/>
      <c r="AE1182"/>
    </row>
    <row r="1183" spans="14:31" x14ac:dyDescent="0.3">
      <c r="N1183"/>
      <c r="O1183"/>
      <c r="AD1183"/>
      <c r="AE1183"/>
    </row>
    <row r="1184" spans="14:31" x14ac:dyDescent="0.3">
      <c r="N1184"/>
      <c r="O1184"/>
      <c r="AD1184"/>
      <c r="AE1184"/>
    </row>
    <row r="1185" spans="14:31" x14ac:dyDescent="0.3">
      <c r="N1185"/>
      <c r="O1185"/>
      <c r="AD1185"/>
      <c r="AE1185"/>
    </row>
    <row r="1186" spans="14:31" x14ac:dyDescent="0.3">
      <c r="N1186"/>
      <c r="O1186"/>
      <c r="AD1186"/>
      <c r="AE1186"/>
    </row>
    <row r="1187" spans="14:31" x14ac:dyDescent="0.3">
      <c r="N1187"/>
      <c r="O1187"/>
      <c r="AD1187"/>
      <c r="AE1187"/>
    </row>
    <row r="1188" spans="14:31" x14ac:dyDescent="0.3">
      <c r="N1188"/>
      <c r="O1188"/>
      <c r="AD1188"/>
      <c r="AE1188"/>
    </row>
    <row r="1189" spans="14:31" x14ac:dyDescent="0.3">
      <c r="N1189"/>
      <c r="O1189"/>
      <c r="AD1189"/>
      <c r="AE1189"/>
    </row>
    <row r="1190" spans="14:31" x14ac:dyDescent="0.3">
      <c r="N1190"/>
      <c r="O1190"/>
      <c r="AD1190"/>
      <c r="AE1190"/>
    </row>
    <row r="1191" spans="14:31" x14ac:dyDescent="0.3">
      <c r="N1191"/>
      <c r="O1191"/>
      <c r="AD1191"/>
      <c r="AE1191"/>
    </row>
    <row r="1192" spans="14:31" x14ac:dyDescent="0.3">
      <c r="N1192"/>
      <c r="O1192"/>
      <c r="AD1192"/>
      <c r="AE1192"/>
    </row>
    <row r="1193" spans="14:31" x14ac:dyDescent="0.3">
      <c r="N1193"/>
      <c r="O1193"/>
      <c r="AD1193"/>
      <c r="AE1193"/>
    </row>
    <row r="1194" spans="14:31" x14ac:dyDescent="0.3">
      <c r="N1194"/>
      <c r="O1194"/>
      <c r="AD1194"/>
      <c r="AE1194"/>
    </row>
    <row r="1195" spans="14:31" x14ac:dyDescent="0.3">
      <c r="N1195"/>
      <c r="O1195"/>
      <c r="AD1195"/>
      <c r="AE1195"/>
    </row>
    <row r="1196" spans="14:31" x14ac:dyDescent="0.3">
      <c r="N1196"/>
      <c r="O1196"/>
      <c r="AD1196"/>
      <c r="AE1196"/>
    </row>
    <row r="1197" spans="14:31" x14ac:dyDescent="0.3">
      <c r="N1197"/>
      <c r="O1197"/>
      <c r="AD1197"/>
      <c r="AE1197"/>
    </row>
    <row r="1198" spans="14:31" x14ac:dyDescent="0.3">
      <c r="N1198"/>
      <c r="O1198"/>
      <c r="AD1198"/>
      <c r="AE1198"/>
    </row>
    <row r="1199" spans="14:31" x14ac:dyDescent="0.3">
      <c r="N1199"/>
      <c r="O1199"/>
      <c r="AD1199"/>
      <c r="AE1199"/>
    </row>
    <row r="1200" spans="14:31" x14ac:dyDescent="0.3">
      <c r="N1200"/>
      <c r="O1200"/>
      <c r="AD1200"/>
      <c r="AE1200"/>
    </row>
    <row r="1201" spans="14:31" x14ac:dyDescent="0.3">
      <c r="N1201"/>
      <c r="O1201"/>
      <c r="AD1201"/>
      <c r="AE1201"/>
    </row>
    <row r="1202" spans="14:31" x14ac:dyDescent="0.3">
      <c r="N1202"/>
      <c r="O1202"/>
      <c r="AD1202"/>
      <c r="AE1202"/>
    </row>
    <row r="1203" spans="14:31" x14ac:dyDescent="0.3">
      <c r="N1203"/>
      <c r="O1203"/>
      <c r="AD1203"/>
      <c r="AE1203"/>
    </row>
    <row r="1204" spans="14:31" x14ac:dyDescent="0.3">
      <c r="N1204"/>
      <c r="O1204"/>
      <c r="AD1204"/>
      <c r="AE1204"/>
    </row>
    <row r="1205" spans="14:31" x14ac:dyDescent="0.3">
      <c r="N1205"/>
      <c r="O1205"/>
      <c r="AD1205"/>
      <c r="AE1205"/>
    </row>
    <row r="1206" spans="14:31" x14ac:dyDescent="0.3">
      <c r="N1206"/>
      <c r="O1206"/>
      <c r="AD1206"/>
      <c r="AE1206"/>
    </row>
    <row r="1207" spans="14:31" x14ac:dyDescent="0.3">
      <c r="N1207"/>
      <c r="O1207"/>
      <c r="AD1207"/>
      <c r="AE1207"/>
    </row>
    <row r="1208" spans="14:31" x14ac:dyDescent="0.3">
      <c r="N1208"/>
      <c r="O1208"/>
      <c r="AD1208"/>
      <c r="AE1208"/>
    </row>
    <row r="1209" spans="14:31" x14ac:dyDescent="0.3">
      <c r="N1209"/>
      <c r="O1209"/>
      <c r="AD1209"/>
      <c r="AE1209"/>
    </row>
    <row r="1210" spans="14:31" x14ac:dyDescent="0.3">
      <c r="N1210"/>
      <c r="O1210"/>
      <c r="AD1210"/>
      <c r="AE1210"/>
    </row>
    <row r="1211" spans="14:31" x14ac:dyDescent="0.3">
      <c r="N1211"/>
      <c r="O1211"/>
      <c r="AD1211"/>
      <c r="AE1211"/>
    </row>
    <row r="1212" spans="14:31" x14ac:dyDescent="0.3">
      <c r="N1212"/>
      <c r="O1212"/>
      <c r="AD1212"/>
      <c r="AE1212"/>
    </row>
    <row r="1213" spans="14:31" x14ac:dyDescent="0.3">
      <c r="N1213"/>
      <c r="O1213"/>
      <c r="AD1213"/>
      <c r="AE1213"/>
    </row>
    <row r="1214" spans="14:31" x14ac:dyDescent="0.3">
      <c r="N1214"/>
      <c r="O1214"/>
      <c r="AD1214"/>
      <c r="AE1214"/>
    </row>
    <row r="1215" spans="14:31" x14ac:dyDescent="0.3">
      <c r="N1215"/>
      <c r="O1215"/>
      <c r="AD1215"/>
      <c r="AE1215"/>
    </row>
    <row r="1216" spans="14:31" x14ac:dyDescent="0.3">
      <c r="N1216"/>
      <c r="O1216"/>
      <c r="AD1216"/>
      <c r="AE1216"/>
    </row>
    <row r="1217" spans="14:31" x14ac:dyDescent="0.3">
      <c r="N1217"/>
      <c r="O1217"/>
      <c r="AD1217"/>
      <c r="AE1217"/>
    </row>
    <row r="1218" spans="14:31" x14ac:dyDescent="0.3">
      <c r="N1218"/>
      <c r="O1218"/>
      <c r="AD1218"/>
      <c r="AE1218"/>
    </row>
    <row r="1219" spans="14:31" x14ac:dyDescent="0.3">
      <c r="N1219"/>
      <c r="O1219"/>
      <c r="AD1219"/>
      <c r="AE1219"/>
    </row>
    <row r="1220" spans="14:31" x14ac:dyDescent="0.3">
      <c r="N1220"/>
      <c r="O1220"/>
      <c r="AD1220"/>
      <c r="AE1220"/>
    </row>
    <row r="1221" spans="14:31" x14ac:dyDescent="0.3">
      <c r="N1221"/>
      <c r="O1221"/>
      <c r="AD1221"/>
      <c r="AE1221"/>
    </row>
    <row r="1222" spans="14:31" x14ac:dyDescent="0.3">
      <c r="N1222"/>
      <c r="O1222"/>
      <c r="AD1222"/>
      <c r="AE1222"/>
    </row>
    <row r="1223" spans="14:31" x14ac:dyDescent="0.3">
      <c r="N1223"/>
      <c r="O1223"/>
      <c r="AD1223"/>
      <c r="AE1223"/>
    </row>
    <row r="1224" spans="14:31" x14ac:dyDescent="0.3">
      <c r="N1224"/>
      <c r="O1224"/>
      <c r="AD1224"/>
      <c r="AE1224"/>
    </row>
    <row r="1225" spans="14:31" x14ac:dyDescent="0.3">
      <c r="N1225"/>
      <c r="O1225"/>
      <c r="AD1225"/>
      <c r="AE1225"/>
    </row>
    <row r="1226" spans="14:31" x14ac:dyDescent="0.3">
      <c r="N1226"/>
      <c r="O1226"/>
      <c r="AD1226"/>
      <c r="AE1226"/>
    </row>
    <row r="1227" spans="14:31" x14ac:dyDescent="0.3">
      <c r="N1227"/>
      <c r="O1227"/>
      <c r="AD1227"/>
      <c r="AE1227"/>
    </row>
    <row r="1228" spans="14:31" x14ac:dyDescent="0.3">
      <c r="N1228"/>
      <c r="O1228"/>
      <c r="AD1228"/>
      <c r="AE1228"/>
    </row>
    <row r="1229" spans="14:31" x14ac:dyDescent="0.3">
      <c r="N1229"/>
      <c r="O1229"/>
      <c r="AD1229"/>
      <c r="AE1229"/>
    </row>
    <row r="1230" spans="14:31" x14ac:dyDescent="0.3">
      <c r="N1230"/>
      <c r="O1230"/>
      <c r="AD1230"/>
      <c r="AE1230"/>
    </row>
    <row r="1231" spans="14:31" x14ac:dyDescent="0.3">
      <c r="N1231"/>
      <c r="O1231"/>
      <c r="AD1231"/>
      <c r="AE1231"/>
    </row>
    <row r="1232" spans="14:31" x14ac:dyDescent="0.3">
      <c r="N1232"/>
      <c r="O1232"/>
      <c r="AD1232"/>
      <c r="AE1232"/>
    </row>
    <row r="1233" spans="14:31" x14ac:dyDescent="0.3">
      <c r="N1233"/>
      <c r="O1233"/>
      <c r="AD1233"/>
      <c r="AE1233"/>
    </row>
    <row r="1234" spans="14:31" x14ac:dyDescent="0.3">
      <c r="N1234"/>
      <c r="O1234"/>
      <c r="AD1234"/>
      <c r="AE1234"/>
    </row>
    <row r="1235" spans="14:31" x14ac:dyDescent="0.3">
      <c r="N1235"/>
      <c r="O1235"/>
      <c r="AD1235"/>
      <c r="AE1235"/>
    </row>
    <row r="1236" spans="14:31" x14ac:dyDescent="0.3">
      <c r="N1236"/>
      <c r="O1236"/>
      <c r="AD1236"/>
      <c r="AE1236"/>
    </row>
    <row r="1237" spans="14:31" x14ac:dyDescent="0.3">
      <c r="N1237"/>
      <c r="O1237"/>
      <c r="AD1237"/>
      <c r="AE1237"/>
    </row>
    <row r="1238" spans="14:31" x14ac:dyDescent="0.3">
      <c r="N1238"/>
      <c r="O1238"/>
      <c r="AD1238"/>
      <c r="AE1238"/>
    </row>
    <row r="1239" spans="14:31" x14ac:dyDescent="0.3">
      <c r="N1239"/>
      <c r="O1239"/>
      <c r="AD1239"/>
      <c r="AE1239"/>
    </row>
    <row r="1240" spans="14:31" x14ac:dyDescent="0.3">
      <c r="N1240"/>
      <c r="O1240"/>
      <c r="AD1240"/>
      <c r="AE1240"/>
    </row>
    <row r="1241" spans="14:31" x14ac:dyDescent="0.3">
      <c r="N1241"/>
      <c r="O1241"/>
      <c r="AD1241"/>
      <c r="AE1241"/>
    </row>
    <row r="1242" spans="14:31" x14ac:dyDescent="0.3">
      <c r="N1242"/>
      <c r="O1242"/>
      <c r="AD1242"/>
      <c r="AE1242"/>
    </row>
    <row r="1243" spans="14:31" x14ac:dyDescent="0.3">
      <c r="N1243"/>
      <c r="O1243"/>
      <c r="AD1243"/>
      <c r="AE1243"/>
    </row>
    <row r="1244" spans="14:31" x14ac:dyDescent="0.3">
      <c r="N1244"/>
      <c r="O1244"/>
      <c r="AD1244"/>
      <c r="AE1244"/>
    </row>
    <row r="1245" spans="14:31" x14ac:dyDescent="0.3">
      <c r="N1245"/>
      <c r="O1245"/>
      <c r="AD1245"/>
      <c r="AE1245"/>
    </row>
    <row r="1246" spans="14:31" x14ac:dyDescent="0.3">
      <c r="N1246"/>
      <c r="O1246"/>
      <c r="AD1246"/>
      <c r="AE1246"/>
    </row>
    <row r="1247" spans="14:31" x14ac:dyDescent="0.3">
      <c r="N1247"/>
      <c r="O1247"/>
      <c r="AD1247"/>
      <c r="AE1247"/>
    </row>
    <row r="1248" spans="14:31" x14ac:dyDescent="0.3">
      <c r="N1248"/>
      <c r="O1248"/>
      <c r="AD1248"/>
      <c r="AE1248"/>
    </row>
    <row r="1249" spans="14:31" x14ac:dyDescent="0.3">
      <c r="N1249"/>
      <c r="O1249"/>
      <c r="AD1249"/>
      <c r="AE1249"/>
    </row>
    <row r="1250" spans="14:31" x14ac:dyDescent="0.3">
      <c r="N1250"/>
      <c r="O1250"/>
      <c r="AD1250"/>
      <c r="AE1250"/>
    </row>
    <row r="1251" spans="14:31" x14ac:dyDescent="0.3">
      <c r="N1251"/>
      <c r="O1251"/>
      <c r="AD1251"/>
      <c r="AE1251"/>
    </row>
    <row r="1252" spans="14:31" x14ac:dyDescent="0.3">
      <c r="N1252"/>
      <c r="O1252"/>
      <c r="AD1252"/>
      <c r="AE1252"/>
    </row>
    <row r="1253" spans="14:31" x14ac:dyDescent="0.3">
      <c r="N1253"/>
      <c r="O1253"/>
      <c r="AD1253"/>
      <c r="AE1253"/>
    </row>
    <row r="1254" spans="14:31" x14ac:dyDescent="0.3">
      <c r="N1254"/>
      <c r="O1254"/>
      <c r="AD1254"/>
      <c r="AE1254"/>
    </row>
    <row r="1255" spans="14:31" x14ac:dyDescent="0.3">
      <c r="N1255"/>
      <c r="O1255"/>
      <c r="AD1255"/>
      <c r="AE1255"/>
    </row>
    <row r="1256" spans="14:31" x14ac:dyDescent="0.3">
      <c r="N1256"/>
      <c r="O1256"/>
      <c r="AD1256"/>
      <c r="AE1256"/>
    </row>
    <row r="1257" spans="14:31" x14ac:dyDescent="0.3">
      <c r="N1257"/>
      <c r="O1257"/>
      <c r="AD1257"/>
      <c r="AE1257"/>
    </row>
    <row r="1258" spans="14:31" x14ac:dyDescent="0.3">
      <c r="N1258"/>
      <c r="O1258"/>
      <c r="AD1258"/>
      <c r="AE1258"/>
    </row>
    <row r="1259" spans="14:31" x14ac:dyDescent="0.3">
      <c r="N1259"/>
      <c r="O1259"/>
      <c r="AD1259"/>
      <c r="AE1259"/>
    </row>
    <row r="1260" spans="14:31" x14ac:dyDescent="0.3">
      <c r="N1260"/>
      <c r="O1260"/>
      <c r="AD1260"/>
      <c r="AE1260"/>
    </row>
    <row r="1261" spans="14:31" x14ac:dyDescent="0.3">
      <c r="N1261"/>
      <c r="O1261"/>
      <c r="AD1261"/>
      <c r="AE1261"/>
    </row>
    <row r="1262" spans="14:31" x14ac:dyDescent="0.3">
      <c r="N1262"/>
      <c r="O1262"/>
      <c r="AD1262"/>
      <c r="AE1262"/>
    </row>
    <row r="1263" spans="14:31" x14ac:dyDescent="0.3">
      <c r="N1263"/>
      <c r="O1263"/>
      <c r="AD1263"/>
      <c r="AE1263"/>
    </row>
    <row r="1264" spans="14:31" x14ac:dyDescent="0.3">
      <c r="N1264"/>
      <c r="O1264"/>
      <c r="AD1264"/>
      <c r="AE1264"/>
    </row>
    <row r="1265" spans="14:31" x14ac:dyDescent="0.3">
      <c r="N1265"/>
      <c r="O1265"/>
      <c r="AD1265"/>
      <c r="AE1265"/>
    </row>
    <row r="1266" spans="14:31" x14ac:dyDescent="0.3">
      <c r="N1266"/>
      <c r="O1266"/>
      <c r="AD1266"/>
      <c r="AE1266"/>
    </row>
    <row r="1267" spans="14:31" x14ac:dyDescent="0.3">
      <c r="N1267"/>
      <c r="O1267"/>
      <c r="AD1267"/>
      <c r="AE1267"/>
    </row>
    <row r="1268" spans="14:31" x14ac:dyDescent="0.3">
      <c r="N1268"/>
      <c r="O1268"/>
      <c r="AD1268"/>
      <c r="AE1268"/>
    </row>
    <row r="1269" spans="14:31" x14ac:dyDescent="0.3">
      <c r="N1269"/>
      <c r="O1269"/>
      <c r="AD1269"/>
      <c r="AE1269"/>
    </row>
    <row r="1270" spans="14:31" x14ac:dyDescent="0.3">
      <c r="N1270"/>
      <c r="O1270"/>
      <c r="AD1270"/>
      <c r="AE1270"/>
    </row>
    <row r="1271" spans="14:31" x14ac:dyDescent="0.3">
      <c r="N1271"/>
      <c r="O1271"/>
      <c r="AD1271"/>
      <c r="AE1271"/>
    </row>
    <row r="1272" spans="14:31" x14ac:dyDescent="0.3">
      <c r="N1272"/>
      <c r="O1272"/>
      <c r="AD1272"/>
      <c r="AE1272"/>
    </row>
    <row r="1273" spans="14:31" x14ac:dyDescent="0.3">
      <c r="N1273"/>
      <c r="O1273"/>
      <c r="AD1273"/>
      <c r="AE1273"/>
    </row>
    <row r="1274" spans="14:31" x14ac:dyDescent="0.3">
      <c r="N1274"/>
      <c r="O1274"/>
      <c r="AD1274"/>
      <c r="AE1274"/>
    </row>
    <row r="1275" spans="14:31" x14ac:dyDescent="0.3">
      <c r="N1275"/>
      <c r="O1275"/>
      <c r="AD1275"/>
      <c r="AE1275"/>
    </row>
    <row r="1276" spans="14:31" x14ac:dyDescent="0.3">
      <c r="N1276"/>
      <c r="O1276"/>
      <c r="AD1276"/>
      <c r="AE1276"/>
    </row>
    <row r="1277" spans="14:31" x14ac:dyDescent="0.3">
      <c r="N1277"/>
      <c r="O1277"/>
      <c r="AD1277"/>
      <c r="AE1277"/>
    </row>
    <row r="1278" spans="14:31" x14ac:dyDescent="0.3">
      <c r="N1278"/>
      <c r="O1278"/>
      <c r="AD1278"/>
      <c r="AE1278"/>
    </row>
    <row r="1279" spans="14:31" x14ac:dyDescent="0.3">
      <c r="N1279"/>
      <c r="O1279"/>
      <c r="AD1279"/>
      <c r="AE1279"/>
    </row>
    <row r="1280" spans="14:31" x14ac:dyDescent="0.3">
      <c r="N1280"/>
      <c r="O1280"/>
      <c r="AD1280"/>
      <c r="AE1280"/>
    </row>
    <row r="1281" spans="14:31" x14ac:dyDescent="0.3">
      <c r="N1281"/>
      <c r="O1281"/>
      <c r="AD1281"/>
      <c r="AE1281"/>
    </row>
    <row r="1282" spans="14:31" x14ac:dyDescent="0.3">
      <c r="N1282"/>
      <c r="O1282"/>
      <c r="AD1282"/>
      <c r="AE1282"/>
    </row>
    <row r="1283" spans="14:31" x14ac:dyDescent="0.3">
      <c r="N1283"/>
      <c r="O1283"/>
      <c r="AD1283"/>
      <c r="AE1283"/>
    </row>
    <row r="1284" spans="14:31" x14ac:dyDescent="0.3">
      <c r="N1284"/>
      <c r="O1284"/>
      <c r="AD1284"/>
      <c r="AE1284"/>
    </row>
    <row r="1285" spans="14:31" x14ac:dyDescent="0.3">
      <c r="N1285"/>
      <c r="O1285"/>
      <c r="AD1285"/>
      <c r="AE1285"/>
    </row>
    <row r="1286" spans="14:31" x14ac:dyDescent="0.3">
      <c r="N1286"/>
      <c r="O1286"/>
      <c r="AD1286"/>
      <c r="AE1286"/>
    </row>
    <row r="1287" spans="14:31" x14ac:dyDescent="0.3">
      <c r="N1287"/>
      <c r="O1287"/>
      <c r="AD1287"/>
      <c r="AE1287"/>
    </row>
    <row r="1288" spans="14:31" x14ac:dyDescent="0.3">
      <c r="N1288"/>
      <c r="O1288"/>
      <c r="AD1288"/>
      <c r="AE1288"/>
    </row>
    <row r="1289" spans="14:31" x14ac:dyDescent="0.3">
      <c r="N1289"/>
      <c r="O1289"/>
      <c r="AD1289"/>
      <c r="AE1289"/>
    </row>
    <row r="1290" spans="14:31" x14ac:dyDescent="0.3">
      <c r="N1290"/>
      <c r="O1290"/>
      <c r="AD1290"/>
      <c r="AE1290"/>
    </row>
    <row r="1291" spans="14:31" x14ac:dyDescent="0.3">
      <c r="N1291"/>
      <c r="O1291"/>
      <c r="AD1291"/>
      <c r="AE1291"/>
    </row>
    <row r="1292" spans="14:31" x14ac:dyDescent="0.3">
      <c r="N1292"/>
      <c r="O1292"/>
      <c r="AD1292"/>
      <c r="AE1292"/>
    </row>
    <row r="1293" spans="14:31" x14ac:dyDescent="0.3">
      <c r="N1293"/>
      <c r="O1293"/>
      <c r="AD1293"/>
      <c r="AE1293"/>
    </row>
    <row r="1294" spans="14:31" x14ac:dyDescent="0.3">
      <c r="N1294"/>
      <c r="O1294"/>
      <c r="AD1294"/>
      <c r="AE1294"/>
    </row>
    <row r="1295" spans="14:31" x14ac:dyDescent="0.3">
      <c r="N1295"/>
      <c r="O1295"/>
      <c r="AD1295"/>
      <c r="AE1295"/>
    </row>
    <row r="1296" spans="14:31" x14ac:dyDescent="0.3">
      <c r="N1296"/>
      <c r="O1296"/>
      <c r="AD1296"/>
      <c r="AE1296"/>
    </row>
    <row r="1297" spans="14:31" x14ac:dyDescent="0.3">
      <c r="N1297"/>
      <c r="O1297"/>
      <c r="AD1297"/>
      <c r="AE1297"/>
    </row>
    <row r="1298" spans="14:31" x14ac:dyDescent="0.3">
      <c r="N1298"/>
      <c r="O1298"/>
      <c r="AD1298"/>
      <c r="AE1298"/>
    </row>
    <row r="1299" spans="14:31" x14ac:dyDescent="0.3">
      <c r="N1299"/>
      <c r="O1299"/>
      <c r="AD1299"/>
      <c r="AE1299"/>
    </row>
    <row r="1300" spans="14:31" x14ac:dyDescent="0.3">
      <c r="N1300"/>
      <c r="O1300"/>
      <c r="AD1300"/>
      <c r="AE1300"/>
    </row>
    <row r="1301" spans="14:31" x14ac:dyDescent="0.3">
      <c r="N1301"/>
      <c r="O1301"/>
      <c r="AD1301"/>
      <c r="AE1301"/>
    </row>
    <row r="1302" spans="14:31" x14ac:dyDescent="0.3">
      <c r="N1302"/>
      <c r="O1302"/>
      <c r="AD1302"/>
      <c r="AE1302"/>
    </row>
    <row r="1303" spans="14:31" x14ac:dyDescent="0.3">
      <c r="N1303"/>
      <c r="O1303"/>
      <c r="AD1303"/>
      <c r="AE1303"/>
    </row>
    <row r="1304" spans="14:31" x14ac:dyDescent="0.3">
      <c r="N1304"/>
      <c r="O1304"/>
      <c r="AD1304"/>
      <c r="AE1304"/>
    </row>
    <row r="1305" spans="14:31" x14ac:dyDescent="0.3">
      <c r="N1305"/>
      <c r="O1305"/>
      <c r="AD1305"/>
      <c r="AE1305"/>
    </row>
    <row r="1306" spans="14:31" x14ac:dyDescent="0.3">
      <c r="N1306"/>
      <c r="O1306"/>
      <c r="AD1306"/>
      <c r="AE1306"/>
    </row>
    <row r="1307" spans="14:31" x14ac:dyDescent="0.3">
      <c r="N1307"/>
      <c r="O1307"/>
      <c r="AD1307"/>
      <c r="AE1307"/>
    </row>
    <row r="1308" spans="14:31" x14ac:dyDescent="0.3">
      <c r="N1308"/>
      <c r="O1308"/>
      <c r="AD1308"/>
      <c r="AE1308"/>
    </row>
    <row r="1309" spans="14:31" x14ac:dyDescent="0.3">
      <c r="N1309"/>
      <c r="O1309"/>
      <c r="AD1309"/>
      <c r="AE1309"/>
    </row>
    <row r="1310" spans="14:31" x14ac:dyDescent="0.3">
      <c r="N1310"/>
      <c r="O1310"/>
      <c r="AD1310"/>
      <c r="AE1310"/>
    </row>
    <row r="1311" spans="14:31" x14ac:dyDescent="0.3">
      <c r="N1311"/>
      <c r="O1311"/>
      <c r="AD1311"/>
      <c r="AE1311"/>
    </row>
    <row r="1312" spans="14:31" x14ac:dyDescent="0.3">
      <c r="N1312"/>
      <c r="O1312"/>
      <c r="AD1312"/>
      <c r="AE1312"/>
    </row>
    <row r="1313" spans="14:31" x14ac:dyDescent="0.3">
      <c r="N1313"/>
      <c r="O1313"/>
      <c r="AD1313"/>
      <c r="AE1313"/>
    </row>
    <row r="1314" spans="14:31" x14ac:dyDescent="0.3">
      <c r="N1314"/>
      <c r="O1314"/>
      <c r="AD1314"/>
      <c r="AE1314"/>
    </row>
    <row r="1315" spans="14:31" x14ac:dyDescent="0.3">
      <c r="N1315"/>
      <c r="O1315"/>
      <c r="AD1315"/>
      <c r="AE1315"/>
    </row>
    <row r="1316" spans="14:31" x14ac:dyDescent="0.3">
      <c r="N1316"/>
      <c r="O1316"/>
      <c r="AD1316"/>
      <c r="AE1316"/>
    </row>
    <row r="1317" spans="14:31" x14ac:dyDescent="0.3">
      <c r="N1317"/>
      <c r="O1317"/>
      <c r="AD1317"/>
      <c r="AE1317"/>
    </row>
    <row r="1318" spans="14:31" x14ac:dyDescent="0.3">
      <c r="N1318"/>
      <c r="O1318"/>
      <c r="AD1318"/>
      <c r="AE1318"/>
    </row>
    <row r="1319" spans="14:31" x14ac:dyDescent="0.3">
      <c r="N1319"/>
      <c r="O1319"/>
      <c r="AD1319"/>
      <c r="AE1319"/>
    </row>
    <row r="1320" spans="14:31" x14ac:dyDescent="0.3">
      <c r="N1320"/>
      <c r="O1320"/>
      <c r="AD1320"/>
      <c r="AE1320"/>
    </row>
    <row r="1321" spans="14:31" x14ac:dyDescent="0.3">
      <c r="N1321"/>
      <c r="O1321"/>
      <c r="AD1321"/>
      <c r="AE1321"/>
    </row>
    <row r="1322" spans="14:31" x14ac:dyDescent="0.3">
      <c r="N1322"/>
      <c r="O1322"/>
      <c r="AD1322"/>
      <c r="AE1322"/>
    </row>
    <row r="1323" spans="14:31" x14ac:dyDescent="0.3">
      <c r="N1323"/>
      <c r="O1323"/>
      <c r="AD1323"/>
      <c r="AE1323"/>
    </row>
    <row r="1324" spans="14:31" x14ac:dyDescent="0.3">
      <c r="N1324"/>
      <c r="O1324"/>
      <c r="AD1324"/>
      <c r="AE1324"/>
    </row>
    <row r="1325" spans="14:31" x14ac:dyDescent="0.3">
      <c r="N1325"/>
      <c r="O1325"/>
      <c r="AD1325"/>
      <c r="AE1325"/>
    </row>
    <row r="1326" spans="14:31" x14ac:dyDescent="0.3">
      <c r="N1326"/>
      <c r="O1326"/>
      <c r="AD1326"/>
      <c r="AE1326"/>
    </row>
    <row r="1327" spans="14:31" x14ac:dyDescent="0.3">
      <c r="N1327"/>
      <c r="O1327"/>
      <c r="AD1327"/>
      <c r="AE1327"/>
    </row>
    <row r="1328" spans="14:31" x14ac:dyDescent="0.3">
      <c r="N1328"/>
      <c r="O1328"/>
      <c r="AD1328"/>
      <c r="AE1328"/>
    </row>
    <row r="1329" spans="14:31" x14ac:dyDescent="0.3">
      <c r="N1329"/>
      <c r="O1329"/>
      <c r="AD1329"/>
      <c r="AE1329"/>
    </row>
    <row r="1330" spans="14:31" x14ac:dyDescent="0.3">
      <c r="N1330"/>
      <c r="O1330"/>
      <c r="AD1330"/>
      <c r="AE1330"/>
    </row>
    <row r="1331" spans="14:31" x14ac:dyDescent="0.3">
      <c r="N1331"/>
      <c r="O1331"/>
      <c r="AD1331"/>
      <c r="AE1331"/>
    </row>
    <row r="1332" spans="14:31" x14ac:dyDescent="0.3">
      <c r="N1332"/>
      <c r="O1332"/>
      <c r="AD1332"/>
      <c r="AE1332"/>
    </row>
    <row r="1333" spans="14:31" x14ac:dyDescent="0.3">
      <c r="N1333"/>
      <c r="O1333"/>
      <c r="AD1333"/>
      <c r="AE1333"/>
    </row>
    <row r="1334" spans="14:31" x14ac:dyDescent="0.3">
      <c r="N1334"/>
      <c r="O1334"/>
      <c r="AD1334"/>
      <c r="AE1334"/>
    </row>
    <row r="1335" spans="14:31" x14ac:dyDescent="0.3">
      <c r="N1335"/>
      <c r="O1335"/>
      <c r="AD1335"/>
      <c r="AE1335"/>
    </row>
    <row r="1336" spans="14:31" x14ac:dyDescent="0.3">
      <c r="N1336"/>
      <c r="O1336"/>
      <c r="AD1336"/>
      <c r="AE1336"/>
    </row>
    <row r="1337" spans="14:31" x14ac:dyDescent="0.3">
      <c r="N1337"/>
      <c r="O1337"/>
      <c r="AD1337"/>
      <c r="AE1337"/>
    </row>
    <row r="1338" spans="14:31" x14ac:dyDescent="0.3">
      <c r="N1338"/>
      <c r="O1338"/>
      <c r="AD1338"/>
      <c r="AE1338"/>
    </row>
    <row r="1339" spans="14:31" x14ac:dyDescent="0.3">
      <c r="N1339"/>
      <c r="O1339"/>
      <c r="AD1339"/>
      <c r="AE1339"/>
    </row>
    <row r="1340" spans="14:31" x14ac:dyDescent="0.3">
      <c r="N1340"/>
      <c r="O1340"/>
      <c r="AD1340"/>
      <c r="AE1340"/>
    </row>
    <row r="1341" spans="14:31" x14ac:dyDescent="0.3">
      <c r="N1341"/>
      <c r="O1341"/>
      <c r="AD1341"/>
      <c r="AE1341"/>
    </row>
    <row r="1342" spans="14:31" x14ac:dyDescent="0.3">
      <c r="N1342"/>
      <c r="O1342"/>
      <c r="AD1342"/>
      <c r="AE1342"/>
    </row>
    <row r="1343" spans="14:31" x14ac:dyDescent="0.3">
      <c r="N1343"/>
      <c r="O1343"/>
      <c r="AD1343"/>
      <c r="AE1343"/>
    </row>
    <row r="1344" spans="14:31" x14ac:dyDescent="0.3">
      <c r="N1344"/>
      <c r="O1344"/>
      <c r="AD1344"/>
      <c r="AE1344"/>
    </row>
    <row r="1345" spans="14:31" x14ac:dyDescent="0.3">
      <c r="N1345"/>
      <c r="O1345"/>
      <c r="AD1345"/>
      <c r="AE1345"/>
    </row>
    <row r="1346" spans="14:31" x14ac:dyDescent="0.3">
      <c r="N1346"/>
      <c r="O1346"/>
      <c r="AD1346"/>
      <c r="AE1346"/>
    </row>
    <row r="1347" spans="14:31" x14ac:dyDescent="0.3">
      <c r="N1347"/>
      <c r="O1347"/>
      <c r="AD1347"/>
      <c r="AE1347"/>
    </row>
    <row r="1348" spans="14:31" x14ac:dyDescent="0.3">
      <c r="N1348"/>
      <c r="O1348"/>
      <c r="AD1348"/>
      <c r="AE1348"/>
    </row>
    <row r="1349" spans="14:31" x14ac:dyDescent="0.3">
      <c r="N1349"/>
      <c r="O1349"/>
      <c r="AD1349"/>
      <c r="AE1349"/>
    </row>
    <row r="1350" spans="14:31" x14ac:dyDescent="0.3">
      <c r="N1350"/>
      <c r="O1350"/>
      <c r="AD1350"/>
      <c r="AE1350"/>
    </row>
    <row r="1351" spans="14:31" x14ac:dyDescent="0.3">
      <c r="N1351"/>
      <c r="O1351"/>
      <c r="AD1351"/>
      <c r="AE1351"/>
    </row>
    <row r="1352" spans="14:31" x14ac:dyDescent="0.3">
      <c r="N1352"/>
      <c r="O1352"/>
      <c r="AD1352"/>
      <c r="AE1352"/>
    </row>
    <row r="1353" spans="14:31" x14ac:dyDescent="0.3">
      <c r="N1353"/>
      <c r="O1353"/>
      <c r="AD1353"/>
      <c r="AE1353"/>
    </row>
    <row r="1354" spans="14:31" x14ac:dyDescent="0.3">
      <c r="N1354"/>
      <c r="O1354"/>
      <c r="AD1354"/>
      <c r="AE1354"/>
    </row>
    <row r="1355" spans="14:31" x14ac:dyDescent="0.3">
      <c r="N1355"/>
      <c r="O1355"/>
      <c r="AD1355"/>
      <c r="AE1355"/>
    </row>
    <row r="1356" spans="14:31" x14ac:dyDescent="0.3">
      <c r="N1356"/>
      <c r="O1356"/>
      <c r="AD1356"/>
      <c r="AE1356"/>
    </row>
    <row r="1357" spans="14:31" x14ac:dyDescent="0.3">
      <c r="N1357"/>
      <c r="O1357"/>
      <c r="AD1357"/>
      <c r="AE1357"/>
    </row>
    <row r="1358" spans="14:31" x14ac:dyDescent="0.3">
      <c r="N1358"/>
      <c r="O1358"/>
      <c r="AD1358"/>
      <c r="AE1358"/>
    </row>
    <row r="1359" spans="14:31" x14ac:dyDescent="0.3">
      <c r="N1359"/>
      <c r="O1359"/>
      <c r="AD1359"/>
      <c r="AE1359"/>
    </row>
    <row r="1360" spans="14:31" x14ac:dyDescent="0.3">
      <c r="N1360"/>
      <c r="O1360"/>
      <c r="AD1360"/>
      <c r="AE1360"/>
    </row>
    <row r="1361" spans="14:31" x14ac:dyDescent="0.3">
      <c r="N1361"/>
      <c r="O1361"/>
      <c r="AD1361"/>
      <c r="AE1361"/>
    </row>
    <row r="1362" spans="14:31" x14ac:dyDescent="0.3">
      <c r="N1362"/>
      <c r="O1362"/>
      <c r="AD1362"/>
      <c r="AE1362"/>
    </row>
    <row r="1363" spans="14:31" x14ac:dyDescent="0.3">
      <c r="N1363"/>
      <c r="O1363"/>
      <c r="AD1363"/>
      <c r="AE1363"/>
    </row>
    <row r="1364" spans="14:31" x14ac:dyDescent="0.3">
      <c r="N1364"/>
      <c r="O1364"/>
      <c r="AD1364"/>
      <c r="AE1364"/>
    </row>
    <row r="1365" spans="14:31" x14ac:dyDescent="0.3">
      <c r="N1365"/>
      <c r="O1365"/>
      <c r="AD1365"/>
      <c r="AE1365"/>
    </row>
    <row r="1366" spans="14:31" x14ac:dyDescent="0.3">
      <c r="N1366"/>
      <c r="O1366"/>
      <c r="AD1366"/>
      <c r="AE1366"/>
    </row>
    <row r="1367" spans="14:31" x14ac:dyDescent="0.3">
      <c r="N1367"/>
      <c r="O1367"/>
      <c r="AD1367"/>
      <c r="AE1367"/>
    </row>
    <row r="1368" spans="14:31" x14ac:dyDescent="0.3">
      <c r="N1368"/>
      <c r="O1368"/>
      <c r="AD1368"/>
      <c r="AE1368"/>
    </row>
    <row r="1369" spans="14:31" x14ac:dyDescent="0.3">
      <c r="N1369"/>
      <c r="O1369"/>
      <c r="AD1369"/>
      <c r="AE1369"/>
    </row>
    <row r="1370" spans="14:31" x14ac:dyDescent="0.3">
      <c r="N1370"/>
      <c r="O1370"/>
      <c r="AD1370"/>
      <c r="AE1370"/>
    </row>
    <row r="1371" spans="14:31" x14ac:dyDescent="0.3">
      <c r="N1371"/>
      <c r="O1371"/>
      <c r="AD1371"/>
      <c r="AE1371"/>
    </row>
    <row r="1372" spans="14:31" x14ac:dyDescent="0.3">
      <c r="N1372"/>
      <c r="O1372"/>
      <c r="AD1372"/>
      <c r="AE1372"/>
    </row>
    <row r="1373" spans="14:31" x14ac:dyDescent="0.3">
      <c r="N1373"/>
      <c r="O1373"/>
      <c r="AD1373"/>
      <c r="AE1373"/>
    </row>
    <row r="1374" spans="14:31" x14ac:dyDescent="0.3">
      <c r="N1374"/>
      <c r="O1374"/>
      <c r="AD1374"/>
      <c r="AE1374"/>
    </row>
    <row r="1375" spans="14:31" x14ac:dyDescent="0.3">
      <c r="N1375"/>
      <c r="O1375"/>
      <c r="AD1375"/>
      <c r="AE1375"/>
    </row>
    <row r="1376" spans="14:31" x14ac:dyDescent="0.3">
      <c r="N1376"/>
      <c r="O1376"/>
      <c r="AD1376"/>
      <c r="AE1376"/>
    </row>
    <row r="1377" spans="14:31" x14ac:dyDescent="0.3">
      <c r="N1377"/>
      <c r="O1377"/>
      <c r="AD1377"/>
      <c r="AE1377"/>
    </row>
    <row r="1378" spans="14:31" x14ac:dyDescent="0.3">
      <c r="N1378"/>
      <c r="O1378"/>
      <c r="AD1378"/>
      <c r="AE1378"/>
    </row>
    <row r="1379" spans="14:31" x14ac:dyDescent="0.3">
      <c r="N1379"/>
      <c r="O1379"/>
      <c r="AD1379"/>
      <c r="AE1379"/>
    </row>
    <row r="1380" spans="14:31" x14ac:dyDescent="0.3">
      <c r="N1380"/>
      <c r="O1380"/>
      <c r="AD1380"/>
      <c r="AE1380"/>
    </row>
    <row r="1381" spans="14:31" x14ac:dyDescent="0.3">
      <c r="N1381"/>
      <c r="O1381"/>
      <c r="AD1381"/>
      <c r="AE1381"/>
    </row>
    <row r="1382" spans="14:31" x14ac:dyDescent="0.3">
      <c r="N1382"/>
      <c r="O1382"/>
      <c r="AD1382"/>
      <c r="AE1382"/>
    </row>
    <row r="1383" spans="14:31" x14ac:dyDescent="0.3">
      <c r="N1383"/>
      <c r="O1383"/>
      <c r="AD1383"/>
      <c r="AE1383"/>
    </row>
    <row r="1384" spans="14:31" x14ac:dyDescent="0.3">
      <c r="N1384"/>
      <c r="O1384"/>
      <c r="AD1384"/>
      <c r="AE1384"/>
    </row>
    <row r="1385" spans="14:31" x14ac:dyDescent="0.3">
      <c r="N1385"/>
      <c r="O1385"/>
      <c r="AD1385"/>
      <c r="AE1385"/>
    </row>
    <row r="1386" spans="14:31" x14ac:dyDescent="0.3">
      <c r="N1386"/>
      <c r="O1386"/>
      <c r="AD1386"/>
      <c r="AE1386"/>
    </row>
    <row r="1387" spans="14:31" x14ac:dyDescent="0.3">
      <c r="N1387"/>
      <c r="O1387"/>
      <c r="AD1387"/>
      <c r="AE1387"/>
    </row>
    <row r="1388" spans="14:31" x14ac:dyDescent="0.3">
      <c r="N1388"/>
      <c r="O1388"/>
      <c r="AD1388"/>
      <c r="AE1388"/>
    </row>
    <row r="1389" spans="14:31" x14ac:dyDescent="0.3">
      <c r="N1389"/>
      <c r="O1389"/>
      <c r="AD1389"/>
      <c r="AE1389"/>
    </row>
    <row r="1390" spans="14:31" x14ac:dyDescent="0.3">
      <c r="N1390"/>
      <c r="O1390"/>
      <c r="AD1390"/>
      <c r="AE1390"/>
    </row>
    <row r="1391" spans="14:31" x14ac:dyDescent="0.3">
      <c r="N1391"/>
      <c r="O1391"/>
      <c r="AD1391"/>
      <c r="AE1391"/>
    </row>
    <row r="1392" spans="14:31" x14ac:dyDescent="0.3">
      <c r="N1392"/>
      <c r="O1392"/>
      <c r="AD1392"/>
      <c r="AE1392"/>
    </row>
    <row r="1393" spans="14:31" x14ac:dyDescent="0.3">
      <c r="N1393"/>
      <c r="O1393"/>
      <c r="AD1393"/>
      <c r="AE1393"/>
    </row>
    <row r="1394" spans="14:31" x14ac:dyDescent="0.3">
      <c r="N1394"/>
      <c r="O1394"/>
      <c r="AD1394"/>
      <c r="AE1394"/>
    </row>
    <row r="1395" spans="14:31" x14ac:dyDescent="0.3">
      <c r="N1395"/>
      <c r="O1395"/>
      <c r="AD1395"/>
      <c r="AE1395"/>
    </row>
    <row r="1396" spans="14:31" x14ac:dyDescent="0.3">
      <c r="N1396"/>
      <c r="O1396"/>
      <c r="AD1396"/>
      <c r="AE1396"/>
    </row>
    <row r="1397" spans="14:31" x14ac:dyDescent="0.3">
      <c r="N1397"/>
      <c r="O1397"/>
      <c r="AD1397"/>
      <c r="AE1397"/>
    </row>
    <row r="1398" spans="14:31" x14ac:dyDescent="0.3">
      <c r="N1398"/>
      <c r="O1398"/>
      <c r="AD1398"/>
      <c r="AE1398"/>
    </row>
    <row r="1399" spans="14:31" x14ac:dyDescent="0.3">
      <c r="N1399"/>
      <c r="O1399"/>
      <c r="AD1399"/>
      <c r="AE1399"/>
    </row>
    <row r="1400" spans="14:31" x14ac:dyDescent="0.3">
      <c r="N1400"/>
      <c r="O1400"/>
      <c r="AD1400"/>
      <c r="AE1400"/>
    </row>
    <row r="1401" spans="14:31" x14ac:dyDescent="0.3">
      <c r="N1401"/>
      <c r="O1401"/>
      <c r="AD1401"/>
      <c r="AE1401"/>
    </row>
    <row r="1402" spans="14:31" x14ac:dyDescent="0.3">
      <c r="N1402"/>
      <c r="O1402"/>
      <c r="AD1402"/>
      <c r="AE1402"/>
    </row>
    <row r="1403" spans="14:31" x14ac:dyDescent="0.3">
      <c r="N1403"/>
      <c r="O1403"/>
      <c r="AD1403"/>
      <c r="AE1403"/>
    </row>
    <row r="1404" spans="14:31" x14ac:dyDescent="0.3">
      <c r="N1404"/>
      <c r="O1404"/>
      <c r="AD1404"/>
      <c r="AE1404"/>
    </row>
    <row r="1405" spans="14:31" x14ac:dyDescent="0.3">
      <c r="N1405"/>
      <c r="O1405"/>
      <c r="AD1405"/>
      <c r="AE1405"/>
    </row>
    <row r="1406" spans="14:31" x14ac:dyDescent="0.3">
      <c r="N1406"/>
      <c r="O1406"/>
      <c r="AD1406"/>
      <c r="AE1406"/>
    </row>
    <row r="1407" spans="14:31" x14ac:dyDescent="0.3">
      <c r="N1407"/>
      <c r="O1407"/>
      <c r="AD1407"/>
      <c r="AE1407"/>
    </row>
    <row r="1408" spans="14:31" x14ac:dyDescent="0.3">
      <c r="N1408"/>
      <c r="O1408"/>
      <c r="AD1408"/>
      <c r="AE1408"/>
    </row>
    <row r="1409" spans="14:31" x14ac:dyDescent="0.3">
      <c r="N1409"/>
      <c r="O1409"/>
      <c r="AD1409"/>
      <c r="AE1409"/>
    </row>
    <row r="1410" spans="14:31" x14ac:dyDescent="0.3">
      <c r="N1410"/>
      <c r="O1410"/>
      <c r="AD1410"/>
      <c r="AE1410"/>
    </row>
    <row r="1411" spans="14:31" x14ac:dyDescent="0.3">
      <c r="N1411"/>
      <c r="O1411"/>
      <c r="AD1411"/>
      <c r="AE1411"/>
    </row>
    <row r="1412" spans="14:31" x14ac:dyDescent="0.3">
      <c r="N1412"/>
      <c r="O1412"/>
      <c r="AD1412"/>
      <c r="AE1412"/>
    </row>
    <row r="1413" spans="14:31" x14ac:dyDescent="0.3">
      <c r="N1413"/>
      <c r="O1413"/>
      <c r="AD1413"/>
      <c r="AE1413"/>
    </row>
    <row r="1414" spans="14:31" x14ac:dyDescent="0.3">
      <c r="N1414"/>
      <c r="O1414"/>
      <c r="AD1414"/>
      <c r="AE1414"/>
    </row>
    <row r="1415" spans="14:31" x14ac:dyDescent="0.3">
      <c r="N1415"/>
      <c r="O1415"/>
      <c r="AD1415"/>
      <c r="AE1415"/>
    </row>
    <row r="1416" spans="14:31" x14ac:dyDescent="0.3">
      <c r="N1416"/>
      <c r="O1416"/>
      <c r="AD1416"/>
      <c r="AE1416"/>
    </row>
    <row r="1417" spans="14:31" x14ac:dyDescent="0.3">
      <c r="N1417"/>
      <c r="O1417"/>
      <c r="AD1417"/>
      <c r="AE1417"/>
    </row>
    <row r="1418" spans="14:31" x14ac:dyDescent="0.3">
      <c r="N1418"/>
      <c r="O1418"/>
      <c r="AD1418"/>
      <c r="AE1418"/>
    </row>
    <row r="1419" spans="14:31" x14ac:dyDescent="0.3">
      <c r="N1419"/>
      <c r="O1419"/>
      <c r="AD1419"/>
      <c r="AE1419"/>
    </row>
    <row r="1420" spans="14:31" x14ac:dyDescent="0.3">
      <c r="N1420"/>
      <c r="O1420"/>
      <c r="AD1420"/>
      <c r="AE1420"/>
    </row>
    <row r="1421" spans="14:31" x14ac:dyDescent="0.3">
      <c r="N1421"/>
      <c r="O1421"/>
      <c r="AD1421"/>
      <c r="AE1421"/>
    </row>
    <row r="1422" spans="14:31" x14ac:dyDescent="0.3">
      <c r="N1422"/>
      <c r="O1422"/>
      <c r="AD1422"/>
      <c r="AE1422"/>
    </row>
    <row r="1423" spans="14:31" x14ac:dyDescent="0.3">
      <c r="N1423"/>
      <c r="O1423"/>
      <c r="AD1423"/>
      <c r="AE1423"/>
    </row>
    <row r="1424" spans="14:31" x14ac:dyDescent="0.3">
      <c r="N1424"/>
      <c r="O1424"/>
      <c r="AD1424"/>
      <c r="AE1424"/>
    </row>
    <row r="1425" spans="14:31" x14ac:dyDescent="0.3">
      <c r="N1425"/>
      <c r="O1425"/>
      <c r="AD1425"/>
      <c r="AE1425"/>
    </row>
    <row r="1426" spans="14:31" x14ac:dyDescent="0.3">
      <c r="N1426"/>
      <c r="O1426"/>
      <c r="AD1426"/>
      <c r="AE1426"/>
    </row>
    <row r="1427" spans="14:31" x14ac:dyDescent="0.3">
      <c r="N1427"/>
      <c r="O1427"/>
      <c r="AD1427"/>
      <c r="AE1427"/>
    </row>
    <row r="1428" spans="14:31" x14ac:dyDescent="0.3">
      <c r="N1428"/>
      <c r="O1428"/>
      <c r="AD1428"/>
      <c r="AE1428"/>
    </row>
    <row r="1429" spans="14:31" x14ac:dyDescent="0.3">
      <c r="N1429"/>
      <c r="O1429"/>
      <c r="AD1429"/>
      <c r="AE1429"/>
    </row>
    <row r="1430" spans="14:31" x14ac:dyDescent="0.3">
      <c r="N1430"/>
      <c r="O1430"/>
      <c r="AD1430"/>
      <c r="AE1430"/>
    </row>
    <row r="1431" spans="14:31" x14ac:dyDescent="0.3">
      <c r="N1431"/>
      <c r="O1431"/>
      <c r="AD1431"/>
      <c r="AE1431"/>
    </row>
    <row r="1432" spans="14:31" x14ac:dyDescent="0.3">
      <c r="N1432"/>
      <c r="O1432"/>
      <c r="AD1432"/>
      <c r="AE1432"/>
    </row>
    <row r="1433" spans="14:31" x14ac:dyDescent="0.3">
      <c r="N1433"/>
      <c r="O1433"/>
      <c r="AD1433"/>
      <c r="AE1433"/>
    </row>
    <row r="1434" spans="14:31" x14ac:dyDescent="0.3">
      <c r="N1434"/>
      <c r="O1434"/>
      <c r="AD1434"/>
      <c r="AE1434"/>
    </row>
    <row r="1435" spans="14:31" x14ac:dyDescent="0.3">
      <c r="N1435"/>
      <c r="O1435"/>
      <c r="AD1435"/>
      <c r="AE1435"/>
    </row>
    <row r="1436" spans="14:31" x14ac:dyDescent="0.3">
      <c r="N1436"/>
      <c r="O1436"/>
      <c r="AD1436"/>
      <c r="AE1436"/>
    </row>
    <row r="1437" spans="14:31" x14ac:dyDescent="0.3">
      <c r="N1437"/>
      <c r="O1437"/>
      <c r="AD1437"/>
      <c r="AE1437"/>
    </row>
    <row r="1438" spans="14:31" x14ac:dyDescent="0.3">
      <c r="N1438"/>
      <c r="O1438"/>
      <c r="AD1438"/>
      <c r="AE1438"/>
    </row>
    <row r="1439" spans="14:31" x14ac:dyDescent="0.3">
      <c r="N1439"/>
      <c r="O1439"/>
      <c r="AD1439"/>
      <c r="AE1439"/>
    </row>
    <row r="1440" spans="14:31" x14ac:dyDescent="0.3">
      <c r="N1440"/>
      <c r="O1440"/>
      <c r="AD1440"/>
      <c r="AE1440"/>
    </row>
    <row r="1441" spans="14:31" x14ac:dyDescent="0.3">
      <c r="N1441"/>
      <c r="O1441"/>
      <c r="AD1441"/>
      <c r="AE1441"/>
    </row>
    <row r="1442" spans="14:31" x14ac:dyDescent="0.3">
      <c r="N1442"/>
      <c r="O1442"/>
      <c r="AD1442"/>
      <c r="AE1442"/>
    </row>
    <row r="1443" spans="14:31" x14ac:dyDescent="0.3">
      <c r="N1443"/>
      <c r="O1443"/>
      <c r="AD1443"/>
      <c r="AE1443"/>
    </row>
    <row r="1444" spans="14:31" x14ac:dyDescent="0.3">
      <c r="N1444"/>
      <c r="O1444"/>
      <c r="AD1444"/>
      <c r="AE1444"/>
    </row>
    <row r="1445" spans="14:31" x14ac:dyDescent="0.3">
      <c r="N1445"/>
      <c r="O1445"/>
      <c r="AD1445"/>
      <c r="AE1445"/>
    </row>
    <row r="1446" spans="14:31" x14ac:dyDescent="0.3">
      <c r="N1446"/>
      <c r="O1446"/>
      <c r="AD1446"/>
      <c r="AE1446"/>
    </row>
    <row r="1447" spans="14:31" x14ac:dyDescent="0.3">
      <c r="N1447"/>
      <c r="O1447"/>
      <c r="AD1447"/>
      <c r="AE1447"/>
    </row>
    <row r="1448" spans="14:31" x14ac:dyDescent="0.3">
      <c r="N1448"/>
      <c r="O1448"/>
      <c r="AD1448"/>
      <c r="AE1448"/>
    </row>
    <row r="1449" spans="14:31" x14ac:dyDescent="0.3">
      <c r="N1449"/>
      <c r="O1449"/>
      <c r="AD1449"/>
      <c r="AE1449"/>
    </row>
    <row r="1450" spans="14:31" x14ac:dyDescent="0.3">
      <c r="N1450"/>
      <c r="O1450"/>
      <c r="AD1450"/>
      <c r="AE1450"/>
    </row>
    <row r="1451" spans="14:31" x14ac:dyDescent="0.3">
      <c r="N1451"/>
      <c r="O1451"/>
      <c r="AD1451"/>
      <c r="AE1451"/>
    </row>
    <row r="1452" spans="14:31" x14ac:dyDescent="0.3">
      <c r="N1452"/>
      <c r="O1452"/>
      <c r="AD1452"/>
      <c r="AE1452"/>
    </row>
    <row r="1453" spans="14:31" x14ac:dyDescent="0.3">
      <c r="N1453"/>
      <c r="O1453"/>
      <c r="AD1453"/>
      <c r="AE1453"/>
    </row>
    <row r="1454" spans="14:31" x14ac:dyDescent="0.3">
      <c r="N1454"/>
      <c r="O1454"/>
      <c r="AD1454"/>
      <c r="AE1454"/>
    </row>
    <row r="1455" spans="14:31" x14ac:dyDescent="0.3">
      <c r="N1455"/>
      <c r="O1455"/>
      <c r="AD1455"/>
      <c r="AE1455"/>
    </row>
    <row r="1456" spans="14:31" x14ac:dyDescent="0.3">
      <c r="N1456"/>
      <c r="O1456"/>
      <c r="AD1456"/>
      <c r="AE1456"/>
    </row>
    <row r="1457" spans="14:31" x14ac:dyDescent="0.3">
      <c r="N1457"/>
      <c r="O1457"/>
      <c r="AD1457"/>
      <c r="AE1457"/>
    </row>
    <row r="1458" spans="14:31" x14ac:dyDescent="0.3">
      <c r="N1458"/>
      <c r="O1458"/>
      <c r="AD1458"/>
      <c r="AE1458"/>
    </row>
    <row r="1459" spans="14:31" x14ac:dyDescent="0.3">
      <c r="N1459"/>
      <c r="O1459"/>
      <c r="AD1459"/>
      <c r="AE1459"/>
    </row>
    <row r="1460" spans="14:31" x14ac:dyDescent="0.3">
      <c r="N1460"/>
      <c r="O1460"/>
      <c r="AD1460"/>
      <c r="AE1460"/>
    </row>
    <row r="1461" spans="14:31" x14ac:dyDescent="0.3">
      <c r="N1461"/>
      <c r="O1461"/>
      <c r="AD1461"/>
      <c r="AE1461"/>
    </row>
    <row r="1462" spans="14:31" x14ac:dyDescent="0.3">
      <c r="N1462"/>
      <c r="O1462"/>
      <c r="AD1462"/>
      <c r="AE1462"/>
    </row>
    <row r="1463" spans="14:31" x14ac:dyDescent="0.3">
      <c r="N1463"/>
      <c r="O1463"/>
      <c r="AD1463"/>
      <c r="AE1463"/>
    </row>
    <row r="1464" spans="14:31" x14ac:dyDescent="0.3">
      <c r="N1464"/>
      <c r="O1464"/>
      <c r="AD1464"/>
      <c r="AE1464"/>
    </row>
    <row r="1465" spans="14:31" x14ac:dyDescent="0.3">
      <c r="N1465"/>
      <c r="O1465"/>
      <c r="AD1465"/>
      <c r="AE1465"/>
    </row>
    <row r="1466" spans="14:31" x14ac:dyDescent="0.3">
      <c r="N1466"/>
      <c r="O1466"/>
      <c r="AD1466"/>
      <c r="AE1466"/>
    </row>
    <row r="1467" spans="14:31" x14ac:dyDescent="0.3">
      <c r="N1467"/>
      <c r="O1467"/>
      <c r="AD1467"/>
      <c r="AE1467"/>
    </row>
    <row r="1468" spans="14:31" x14ac:dyDescent="0.3">
      <c r="N1468"/>
      <c r="O1468"/>
      <c r="AD1468"/>
      <c r="AE1468"/>
    </row>
    <row r="1469" spans="14:31" x14ac:dyDescent="0.3">
      <c r="N1469"/>
      <c r="O1469"/>
      <c r="AD1469"/>
      <c r="AE1469"/>
    </row>
    <row r="1470" spans="14:31" x14ac:dyDescent="0.3">
      <c r="N1470"/>
      <c r="O1470"/>
      <c r="AD1470"/>
      <c r="AE1470"/>
    </row>
    <row r="1471" spans="14:31" x14ac:dyDescent="0.3">
      <c r="N1471"/>
      <c r="O1471"/>
      <c r="AD1471"/>
      <c r="AE1471"/>
    </row>
    <row r="1472" spans="14:31" x14ac:dyDescent="0.3">
      <c r="N1472"/>
      <c r="O1472"/>
      <c r="AD1472"/>
      <c r="AE1472"/>
    </row>
    <row r="1473" spans="14:31" x14ac:dyDescent="0.3">
      <c r="N1473"/>
      <c r="O1473"/>
      <c r="AD1473"/>
      <c r="AE1473"/>
    </row>
    <row r="1474" spans="14:31" x14ac:dyDescent="0.3">
      <c r="N1474"/>
      <c r="O1474"/>
      <c r="AD1474"/>
      <c r="AE1474"/>
    </row>
    <row r="1475" spans="14:31" x14ac:dyDescent="0.3">
      <c r="N1475"/>
      <c r="O1475"/>
      <c r="AD1475"/>
      <c r="AE1475"/>
    </row>
    <row r="1476" spans="14:31" x14ac:dyDescent="0.3">
      <c r="N1476"/>
      <c r="O1476"/>
      <c r="AD1476"/>
      <c r="AE1476"/>
    </row>
    <row r="1477" spans="14:31" x14ac:dyDescent="0.3">
      <c r="N1477"/>
      <c r="O1477"/>
      <c r="AD1477"/>
      <c r="AE1477"/>
    </row>
    <row r="1478" spans="14:31" x14ac:dyDescent="0.3">
      <c r="N1478"/>
      <c r="O1478"/>
      <c r="AD1478"/>
      <c r="AE1478"/>
    </row>
    <row r="1479" spans="14:31" x14ac:dyDescent="0.3">
      <c r="N1479"/>
      <c r="O1479"/>
      <c r="AD1479"/>
      <c r="AE1479"/>
    </row>
    <row r="1480" spans="14:31" x14ac:dyDescent="0.3">
      <c r="N1480"/>
      <c r="O1480"/>
      <c r="AD1480"/>
      <c r="AE1480"/>
    </row>
    <row r="1481" spans="14:31" x14ac:dyDescent="0.3">
      <c r="N1481"/>
      <c r="O1481"/>
      <c r="AD1481"/>
      <c r="AE1481"/>
    </row>
    <row r="1482" spans="14:31" x14ac:dyDescent="0.3">
      <c r="N1482"/>
      <c r="O1482"/>
      <c r="AD1482"/>
      <c r="AE1482"/>
    </row>
    <row r="1483" spans="14:31" x14ac:dyDescent="0.3">
      <c r="N1483"/>
      <c r="O1483"/>
      <c r="AD1483"/>
      <c r="AE1483"/>
    </row>
    <row r="1484" spans="14:31" x14ac:dyDescent="0.3">
      <c r="N1484"/>
      <c r="O1484"/>
      <c r="AD1484"/>
      <c r="AE1484"/>
    </row>
    <row r="1485" spans="14:31" x14ac:dyDescent="0.3">
      <c r="N1485"/>
      <c r="O1485"/>
      <c r="AD1485"/>
      <c r="AE1485"/>
    </row>
    <row r="1486" spans="14:31" x14ac:dyDescent="0.3">
      <c r="N1486"/>
      <c r="O1486"/>
      <c r="AD1486"/>
      <c r="AE1486"/>
    </row>
    <row r="1487" spans="14:31" x14ac:dyDescent="0.3">
      <c r="N1487"/>
      <c r="O1487"/>
      <c r="AD1487"/>
      <c r="AE1487"/>
    </row>
    <row r="1488" spans="14:31" x14ac:dyDescent="0.3">
      <c r="N1488"/>
      <c r="O1488"/>
      <c r="AD1488"/>
      <c r="AE1488"/>
    </row>
    <row r="1489" spans="14:31" x14ac:dyDescent="0.3">
      <c r="N1489"/>
      <c r="O1489"/>
      <c r="AD1489"/>
      <c r="AE1489"/>
    </row>
    <row r="1490" spans="14:31" x14ac:dyDescent="0.3">
      <c r="N1490"/>
      <c r="O1490"/>
      <c r="AD1490"/>
      <c r="AE1490"/>
    </row>
    <row r="1491" spans="14:31" x14ac:dyDescent="0.3">
      <c r="N1491"/>
      <c r="O1491"/>
      <c r="AD1491"/>
      <c r="AE1491"/>
    </row>
    <row r="1492" spans="14:31" x14ac:dyDescent="0.3">
      <c r="N1492"/>
      <c r="O1492"/>
      <c r="AD1492"/>
      <c r="AE1492"/>
    </row>
    <row r="1493" spans="14:31" x14ac:dyDescent="0.3">
      <c r="N1493"/>
      <c r="O1493"/>
      <c r="AD1493"/>
      <c r="AE1493"/>
    </row>
    <row r="1494" spans="14:31" x14ac:dyDescent="0.3">
      <c r="N1494"/>
      <c r="O1494"/>
      <c r="AD1494"/>
      <c r="AE1494"/>
    </row>
    <row r="1495" spans="14:31" x14ac:dyDescent="0.3">
      <c r="N1495"/>
      <c r="O1495"/>
      <c r="AD1495"/>
      <c r="AE1495"/>
    </row>
    <row r="1496" spans="14:31" x14ac:dyDescent="0.3">
      <c r="N1496"/>
      <c r="O1496"/>
      <c r="AD1496"/>
      <c r="AE1496"/>
    </row>
    <row r="1497" spans="14:31" x14ac:dyDescent="0.3">
      <c r="N1497"/>
      <c r="O1497"/>
      <c r="AD1497"/>
      <c r="AE1497"/>
    </row>
    <row r="1498" spans="14:31" x14ac:dyDescent="0.3">
      <c r="N1498"/>
      <c r="O1498"/>
      <c r="AD1498"/>
      <c r="AE1498"/>
    </row>
    <row r="1499" spans="14:31" x14ac:dyDescent="0.3">
      <c r="N1499"/>
      <c r="O1499"/>
      <c r="AD1499"/>
      <c r="AE1499"/>
    </row>
    <row r="1500" spans="14:31" x14ac:dyDescent="0.3">
      <c r="N1500"/>
      <c r="O1500"/>
      <c r="AD1500"/>
      <c r="AE1500"/>
    </row>
    <row r="1501" spans="14:31" x14ac:dyDescent="0.3">
      <c r="N1501"/>
      <c r="O1501"/>
      <c r="AD1501"/>
      <c r="AE1501"/>
    </row>
    <row r="1502" spans="14:31" x14ac:dyDescent="0.3">
      <c r="N1502"/>
      <c r="O1502"/>
      <c r="AD1502"/>
      <c r="AE1502"/>
    </row>
    <row r="1503" spans="14:31" x14ac:dyDescent="0.3">
      <c r="N1503"/>
      <c r="O1503"/>
      <c r="AD1503"/>
      <c r="AE1503"/>
    </row>
    <row r="1504" spans="14:31" x14ac:dyDescent="0.3">
      <c r="N1504"/>
      <c r="O1504"/>
      <c r="AD1504"/>
      <c r="AE1504"/>
    </row>
    <row r="1505" spans="14:31" x14ac:dyDescent="0.3">
      <c r="N1505"/>
      <c r="O1505"/>
      <c r="AD1505"/>
      <c r="AE1505"/>
    </row>
    <row r="1506" spans="14:31" x14ac:dyDescent="0.3">
      <c r="N1506"/>
      <c r="O1506"/>
      <c r="AD1506"/>
      <c r="AE1506"/>
    </row>
    <row r="1507" spans="14:31" x14ac:dyDescent="0.3">
      <c r="N1507"/>
      <c r="O1507"/>
      <c r="AD1507"/>
      <c r="AE1507"/>
    </row>
    <row r="1508" spans="14:31" x14ac:dyDescent="0.3">
      <c r="N1508"/>
      <c r="O1508"/>
      <c r="AD1508"/>
      <c r="AE1508"/>
    </row>
    <row r="1509" spans="14:31" x14ac:dyDescent="0.3">
      <c r="N1509"/>
      <c r="O1509"/>
      <c r="AD1509"/>
      <c r="AE1509"/>
    </row>
    <row r="1510" spans="14:31" x14ac:dyDescent="0.3">
      <c r="N1510"/>
      <c r="O1510"/>
      <c r="AD1510"/>
      <c r="AE1510"/>
    </row>
    <row r="1511" spans="14:31" x14ac:dyDescent="0.3">
      <c r="N1511"/>
      <c r="O1511"/>
      <c r="AD1511"/>
      <c r="AE1511"/>
    </row>
    <row r="1512" spans="14:31" x14ac:dyDescent="0.3">
      <c r="N1512"/>
      <c r="O1512"/>
      <c r="AD1512"/>
      <c r="AE1512"/>
    </row>
    <row r="1513" spans="14:31" x14ac:dyDescent="0.3">
      <c r="N1513"/>
      <c r="O1513"/>
      <c r="AD1513"/>
      <c r="AE1513"/>
    </row>
    <row r="1514" spans="14:31" x14ac:dyDescent="0.3">
      <c r="N1514"/>
      <c r="O1514"/>
      <c r="AD1514"/>
      <c r="AE1514"/>
    </row>
    <row r="1515" spans="14:31" x14ac:dyDescent="0.3">
      <c r="N1515"/>
      <c r="O1515"/>
      <c r="AD1515"/>
      <c r="AE1515"/>
    </row>
    <row r="1516" spans="14:31" x14ac:dyDescent="0.3">
      <c r="N1516"/>
      <c r="O1516"/>
      <c r="AD1516"/>
      <c r="AE1516"/>
    </row>
    <row r="1517" spans="14:31" x14ac:dyDescent="0.3">
      <c r="N1517"/>
      <c r="O1517"/>
      <c r="AD1517"/>
      <c r="AE1517"/>
    </row>
    <row r="1518" spans="14:31" x14ac:dyDescent="0.3">
      <c r="N1518"/>
      <c r="O1518"/>
      <c r="AD1518"/>
      <c r="AE1518"/>
    </row>
    <row r="1519" spans="14:31" x14ac:dyDescent="0.3">
      <c r="N1519"/>
      <c r="O1519"/>
      <c r="AD1519"/>
      <c r="AE1519"/>
    </row>
    <row r="1520" spans="14:31" x14ac:dyDescent="0.3">
      <c r="N1520"/>
      <c r="O1520"/>
      <c r="AD1520"/>
      <c r="AE1520"/>
    </row>
    <row r="1521" spans="14:31" x14ac:dyDescent="0.3">
      <c r="N1521"/>
      <c r="O1521"/>
      <c r="AD1521"/>
      <c r="AE1521"/>
    </row>
    <row r="1522" spans="14:31" x14ac:dyDescent="0.3">
      <c r="N1522"/>
      <c r="O1522"/>
      <c r="AD1522"/>
      <c r="AE1522"/>
    </row>
    <row r="1523" spans="14:31" x14ac:dyDescent="0.3">
      <c r="N1523"/>
      <c r="O1523"/>
      <c r="AD1523"/>
      <c r="AE1523"/>
    </row>
    <row r="1524" spans="14:31" x14ac:dyDescent="0.3">
      <c r="N1524"/>
      <c r="O1524"/>
      <c r="AD1524"/>
      <c r="AE1524"/>
    </row>
    <row r="1525" spans="14:31" x14ac:dyDescent="0.3">
      <c r="N1525"/>
      <c r="O1525"/>
      <c r="AD1525"/>
      <c r="AE1525"/>
    </row>
    <row r="1526" spans="14:31" x14ac:dyDescent="0.3">
      <c r="N1526"/>
      <c r="O1526"/>
      <c r="AD1526"/>
      <c r="AE1526"/>
    </row>
    <row r="1527" spans="14:31" x14ac:dyDescent="0.3">
      <c r="N1527"/>
      <c r="O1527"/>
      <c r="AD1527"/>
      <c r="AE1527"/>
    </row>
    <row r="1528" spans="14:31" x14ac:dyDescent="0.3">
      <c r="N1528"/>
      <c r="O1528"/>
      <c r="AD1528"/>
      <c r="AE1528"/>
    </row>
    <row r="1529" spans="14:31" x14ac:dyDescent="0.3">
      <c r="N1529"/>
      <c r="O1529"/>
      <c r="AD1529"/>
      <c r="AE1529"/>
    </row>
    <row r="1530" spans="14:31" x14ac:dyDescent="0.3">
      <c r="N1530"/>
      <c r="O1530"/>
      <c r="AD1530"/>
      <c r="AE1530"/>
    </row>
    <row r="1531" spans="14:31" x14ac:dyDescent="0.3">
      <c r="N1531"/>
      <c r="O1531"/>
      <c r="AD1531"/>
      <c r="AE1531"/>
    </row>
    <row r="1532" spans="14:31" x14ac:dyDescent="0.3">
      <c r="N1532"/>
      <c r="O1532"/>
      <c r="AD1532"/>
      <c r="AE1532"/>
    </row>
    <row r="1533" spans="14:31" x14ac:dyDescent="0.3">
      <c r="N1533"/>
      <c r="O1533"/>
      <c r="AD1533"/>
      <c r="AE1533"/>
    </row>
    <row r="1534" spans="14:31" x14ac:dyDescent="0.3">
      <c r="N1534"/>
      <c r="O1534"/>
      <c r="AD1534"/>
      <c r="AE1534"/>
    </row>
    <row r="1535" spans="14:31" x14ac:dyDescent="0.3">
      <c r="N1535"/>
      <c r="O1535"/>
      <c r="AD1535"/>
      <c r="AE1535"/>
    </row>
    <row r="1536" spans="14:31" x14ac:dyDescent="0.3">
      <c r="N1536"/>
      <c r="O1536"/>
      <c r="AD1536"/>
      <c r="AE1536"/>
    </row>
    <row r="1537" spans="14:31" x14ac:dyDescent="0.3">
      <c r="N1537"/>
      <c r="O1537"/>
      <c r="AD1537"/>
      <c r="AE1537"/>
    </row>
    <row r="1538" spans="14:31" x14ac:dyDescent="0.3">
      <c r="N1538"/>
      <c r="O1538"/>
      <c r="AD1538"/>
      <c r="AE1538"/>
    </row>
    <row r="1539" spans="14:31" x14ac:dyDescent="0.3">
      <c r="N1539"/>
      <c r="O1539"/>
      <c r="AD1539"/>
      <c r="AE1539"/>
    </row>
    <row r="1540" spans="14:31" x14ac:dyDescent="0.3">
      <c r="N1540"/>
      <c r="O1540"/>
      <c r="AD1540"/>
      <c r="AE1540"/>
    </row>
    <row r="1541" spans="14:31" x14ac:dyDescent="0.3">
      <c r="N1541"/>
      <c r="O1541"/>
      <c r="AD1541"/>
      <c r="AE1541"/>
    </row>
    <row r="1542" spans="14:31" x14ac:dyDescent="0.3">
      <c r="N1542"/>
      <c r="O1542"/>
      <c r="AD1542"/>
      <c r="AE1542"/>
    </row>
    <row r="1543" spans="14:31" x14ac:dyDescent="0.3">
      <c r="N1543"/>
      <c r="O1543"/>
      <c r="AD1543"/>
      <c r="AE1543"/>
    </row>
    <row r="1544" spans="14:31" x14ac:dyDescent="0.3">
      <c r="N1544"/>
      <c r="O1544"/>
      <c r="AD1544"/>
      <c r="AE1544"/>
    </row>
    <row r="1545" spans="14:31" x14ac:dyDescent="0.3">
      <c r="N1545"/>
      <c r="O1545"/>
      <c r="AD1545"/>
      <c r="AE1545"/>
    </row>
    <row r="1546" spans="14:31" x14ac:dyDescent="0.3">
      <c r="N1546"/>
      <c r="O1546"/>
      <c r="AD1546"/>
      <c r="AE1546"/>
    </row>
    <row r="1547" spans="14:31" x14ac:dyDescent="0.3">
      <c r="N1547"/>
      <c r="O1547"/>
      <c r="AD1547"/>
      <c r="AE1547"/>
    </row>
    <row r="1548" spans="14:31" x14ac:dyDescent="0.3">
      <c r="N1548"/>
      <c r="O1548"/>
      <c r="AD1548"/>
      <c r="AE1548"/>
    </row>
    <row r="1549" spans="14:31" x14ac:dyDescent="0.3">
      <c r="N1549"/>
      <c r="O1549"/>
      <c r="AD1549"/>
      <c r="AE1549"/>
    </row>
    <row r="1550" spans="14:31" x14ac:dyDescent="0.3">
      <c r="N1550"/>
      <c r="O1550"/>
      <c r="AD1550"/>
      <c r="AE1550"/>
    </row>
    <row r="1551" spans="14:31" x14ac:dyDescent="0.3">
      <c r="N1551"/>
      <c r="O1551"/>
      <c r="AD1551"/>
      <c r="AE1551"/>
    </row>
    <row r="1552" spans="14:31" x14ac:dyDescent="0.3">
      <c r="N1552"/>
      <c r="O1552"/>
      <c r="AD1552"/>
      <c r="AE1552"/>
    </row>
    <row r="1553" spans="14:31" x14ac:dyDescent="0.3">
      <c r="N1553"/>
      <c r="O1553"/>
      <c r="AD1553"/>
      <c r="AE1553"/>
    </row>
    <row r="1554" spans="14:31" x14ac:dyDescent="0.3">
      <c r="N1554"/>
      <c r="O1554"/>
      <c r="AD1554"/>
      <c r="AE1554"/>
    </row>
    <row r="1555" spans="14:31" x14ac:dyDescent="0.3">
      <c r="N1555"/>
      <c r="O1555"/>
      <c r="AD1555"/>
      <c r="AE1555"/>
    </row>
    <row r="1556" spans="14:31" x14ac:dyDescent="0.3">
      <c r="N1556"/>
      <c r="O1556"/>
      <c r="AD1556"/>
      <c r="AE1556"/>
    </row>
    <row r="1557" spans="14:31" x14ac:dyDescent="0.3">
      <c r="N1557"/>
      <c r="O1557"/>
      <c r="AD1557"/>
      <c r="AE1557"/>
    </row>
    <row r="1558" spans="14:31" x14ac:dyDescent="0.3">
      <c r="N1558"/>
      <c r="O1558"/>
      <c r="AD1558"/>
      <c r="AE1558"/>
    </row>
    <row r="1559" spans="14:31" x14ac:dyDescent="0.3">
      <c r="N1559"/>
      <c r="O1559"/>
      <c r="AD1559"/>
      <c r="AE1559"/>
    </row>
    <row r="1560" spans="14:31" x14ac:dyDescent="0.3">
      <c r="N1560"/>
      <c r="O1560"/>
      <c r="AD1560"/>
      <c r="AE1560"/>
    </row>
    <row r="1561" spans="14:31" x14ac:dyDescent="0.3">
      <c r="N1561"/>
      <c r="O1561"/>
      <c r="AD1561"/>
      <c r="AE1561"/>
    </row>
    <row r="1562" spans="14:31" x14ac:dyDescent="0.3">
      <c r="N1562"/>
      <c r="O1562"/>
      <c r="AD1562"/>
      <c r="AE1562"/>
    </row>
    <row r="1563" spans="14:31" x14ac:dyDescent="0.3">
      <c r="N1563"/>
      <c r="O1563"/>
      <c r="AD1563"/>
      <c r="AE1563"/>
    </row>
    <row r="1564" spans="14:31" x14ac:dyDescent="0.3">
      <c r="N1564"/>
      <c r="O1564"/>
      <c r="AD1564"/>
      <c r="AE1564"/>
    </row>
    <row r="1565" spans="14:31" x14ac:dyDescent="0.3">
      <c r="N1565"/>
      <c r="O1565"/>
      <c r="AD1565"/>
      <c r="AE1565"/>
    </row>
    <row r="1566" spans="14:31" x14ac:dyDescent="0.3">
      <c r="N1566"/>
      <c r="O1566"/>
      <c r="AD1566"/>
      <c r="AE1566"/>
    </row>
    <row r="1567" spans="14:31" x14ac:dyDescent="0.3">
      <c r="N1567"/>
      <c r="O1567"/>
      <c r="AD1567"/>
      <c r="AE1567"/>
    </row>
    <row r="1568" spans="14:31" x14ac:dyDescent="0.3">
      <c r="N1568"/>
      <c r="O1568"/>
      <c r="AD1568"/>
      <c r="AE1568"/>
    </row>
    <row r="1569" spans="14:31" x14ac:dyDescent="0.3">
      <c r="N1569"/>
      <c r="O1569"/>
      <c r="AD1569"/>
      <c r="AE1569"/>
    </row>
    <row r="1570" spans="14:31" x14ac:dyDescent="0.3">
      <c r="N1570"/>
      <c r="O1570"/>
      <c r="AD1570"/>
      <c r="AE1570"/>
    </row>
    <row r="1571" spans="14:31" x14ac:dyDescent="0.3">
      <c r="N1571"/>
      <c r="O1571"/>
      <c r="AD1571"/>
      <c r="AE1571"/>
    </row>
    <row r="1572" spans="14:31" x14ac:dyDescent="0.3">
      <c r="N1572"/>
      <c r="O1572"/>
      <c r="AD1572"/>
      <c r="AE1572"/>
    </row>
    <row r="1573" spans="14:31" x14ac:dyDescent="0.3">
      <c r="N1573"/>
      <c r="O1573"/>
      <c r="AD1573"/>
      <c r="AE1573"/>
    </row>
    <row r="1574" spans="14:31" x14ac:dyDescent="0.3">
      <c r="N1574"/>
      <c r="O1574"/>
      <c r="AD1574"/>
      <c r="AE1574"/>
    </row>
    <row r="1575" spans="14:31" x14ac:dyDescent="0.3">
      <c r="N1575"/>
      <c r="O1575"/>
      <c r="AD1575"/>
      <c r="AE1575"/>
    </row>
    <row r="1576" spans="14:31" x14ac:dyDescent="0.3">
      <c r="N1576"/>
      <c r="O1576"/>
      <c r="AD1576"/>
      <c r="AE1576"/>
    </row>
    <row r="1577" spans="14:31" x14ac:dyDescent="0.3">
      <c r="N1577"/>
      <c r="O1577"/>
      <c r="AD1577"/>
      <c r="AE1577"/>
    </row>
    <row r="1578" spans="14:31" x14ac:dyDescent="0.3">
      <c r="N1578"/>
      <c r="O1578"/>
      <c r="AD1578"/>
      <c r="AE1578"/>
    </row>
    <row r="1579" spans="14:31" x14ac:dyDescent="0.3">
      <c r="N1579"/>
      <c r="O1579"/>
      <c r="AD1579"/>
      <c r="AE1579"/>
    </row>
    <row r="1580" spans="14:31" x14ac:dyDescent="0.3">
      <c r="N1580"/>
      <c r="O1580"/>
      <c r="AD1580"/>
      <c r="AE1580"/>
    </row>
    <row r="1581" spans="14:31" x14ac:dyDescent="0.3">
      <c r="N1581"/>
      <c r="O1581"/>
      <c r="AD1581"/>
      <c r="AE1581"/>
    </row>
    <row r="1582" spans="14:31" x14ac:dyDescent="0.3">
      <c r="N1582"/>
      <c r="O1582"/>
      <c r="AD1582"/>
      <c r="AE1582"/>
    </row>
    <row r="1583" spans="14:31" x14ac:dyDescent="0.3">
      <c r="N1583"/>
      <c r="O1583"/>
      <c r="AD1583"/>
      <c r="AE1583"/>
    </row>
    <row r="1584" spans="14:31" x14ac:dyDescent="0.3">
      <c r="N1584"/>
      <c r="O1584"/>
      <c r="AD1584"/>
      <c r="AE1584"/>
    </row>
    <row r="1585" spans="14:31" x14ac:dyDescent="0.3">
      <c r="N1585"/>
      <c r="O1585"/>
      <c r="AD1585"/>
      <c r="AE1585"/>
    </row>
    <row r="1586" spans="14:31" x14ac:dyDescent="0.3">
      <c r="N1586"/>
      <c r="O1586"/>
      <c r="AD1586"/>
      <c r="AE1586"/>
    </row>
    <row r="1587" spans="14:31" x14ac:dyDescent="0.3">
      <c r="N1587"/>
      <c r="O1587"/>
      <c r="AD1587"/>
      <c r="AE1587"/>
    </row>
    <row r="1588" spans="14:31" x14ac:dyDescent="0.3">
      <c r="N1588"/>
      <c r="O1588"/>
      <c r="AD1588"/>
      <c r="AE1588"/>
    </row>
    <row r="1589" spans="14:31" x14ac:dyDescent="0.3">
      <c r="N1589"/>
      <c r="O1589"/>
      <c r="AD1589"/>
      <c r="AE1589"/>
    </row>
    <row r="1590" spans="14:31" x14ac:dyDescent="0.3">
      <c r="N1590"/>
      <c r="O1590"/>
      <c r="AD1590"/>
      <c r="AE1590"/>
    </row>
    <row r="1591" spans="14:31" x14ac:dyDescent="0.3">
      <c r="N1591"/>
      <c r="O1591"/>
      <c r="AD1591"/>
      <c r="AE1591"/>
    </row>
    <row r="1592" spans="14:31" x14ac:dyDescent="0.3">
      <c r="N1592"/>
      <c r="O1592"/>
      <c r="AD1592"/>
      <c r="AE1592"/>
    </row>
    <row r="1593" spans="14:31" x14ac:dyDescent="0.3">
      <c r="N1593"/>
      <c r="O1593"/>
      <c r="AD1593"/>
      <c r="AE1593"/>
    </row>
    <row r="1594" spans="14:31" x14ac:dyDescent="0.3">
      <c r="N1594"/>
      <c r="O1594"/>
      <c r="AD1594"/>
      <c r="AE1594"/>
    </row>
    <row r="1595" spans="14:31" x14ac:dyDescent="0.3">
      <c r="N1595"/>
      <c r="O1595"/>
      <c r="AD1595"/>
      <c r="AE1595"/>
    </row>
    <row r="1596" spans="14:31" x14ac:dyDescent="0.3">
      <c r="N1596"/>
      <c r="O1596"/>
      <c r="AD1596"/>
      <c r="AE1596"/>
    </row>
    <row r="1597" spans="14:31" x14ac:dyDescent="0.3">
      <c r="N1597"/>
      <c r="O1597"/>
      <c r="AD1597"/>
      <c r="AE1597"/>
    </row>
    <row r="1598" spans="14:31" x14ac:dyDescent="0.3">
      <c r="N1598"/>
      <c r="O1598"/>
      <c r="AD1598"/>
      <c r="AE1598"/>
    </row>
    <row r="1599" spans="14:31" x14ac:dyDescent="0.3">
      <c r="N1599"/>
      <c r="O1599"/>
      <c r="AD1599"/>
      <c r="AE1599"/>
    </row>
    <row r="1600" spans="14:31" x14ac:dyDescent="0.3">
      <c r="N1600"/>
      <c r="O1600"/>
      <c r="AD1600"/>
      <c r="AE1600"/>
    </row>
    <row r="1601" spans="14:31" x14ac:dyDescent="0.3">
      <c r="N1601"/>
      <c r="O1601"/>
      <c r="AD1601"/>
      <c r="AE1601"/>
    </row>
    <row r="1602" spans="14:31" x14ac:dyDescent="0.3">
      <c r="N1602"/>
      <c r="O1602"/>
      <c r="AD1602"/>
      <c r="AE1602"/>
    </row>
    <row r="1603" spans="14:31" x14ac:dyDescent="0.3">
      <c r="N1603"/>
      <c r="O1603"/>
      <c r="AD1603"/>
      <c r="AE1603"/>
    </row>
    <row r="1604" spans="14:31" x14ac:dyDescent="0.3">
      <c r="N1604"/>
      <c r="O1604"/>
      <c r="AD1604"/>
      <c r="AE1604"/>
    </row>
    <row r="1605" spans="14:31" x14ac:dyDescent="0.3">
      <c r="N1605"/>
      <c r="O1605"/>
      <c r="AD1605"/>
      <c r="AE1605"/>
    </row>
    <row r="1606" spans="14:31" x14ac:dyDescent="0.3">
      <c r="N1606"/>
      <c r="O1606"/>
      <c r="AD1606"/>
      <c r="AE1606"/>
    </row>
    <row r="1607" spans="14:31" x14ac:dyDescent="0.3">
      <c r="N1607"/>
      <c r="O1607"/>
      <c r="AD1607"/>
      <c r="AE1607"/>
    </row>
    <row r="1608" spans="14:31" x14ac:dyDescent="0.3">
      <c r="N1608"/>
      <c r="O1608"/>
      <c r="AD1608"/>
      <c r="AE1608"/>
    </row>
    <row r="1609" spans="14:31" x14ac:dyDescent="0.3">
      <c r="N1609"/>
      <c r="O1609"/>
      <c r="AD1609"/>
      <c r="AE1609"/>
    </row>
    <row r="1610" spans="14:31" x14ac:dyDescent="0.3">
      <c r="N1610"/>
      <c r="O1610"/>
      <c r="AD1610"/>
      <c r="AE1610"/>
    </row>
    <row r="1611" spans="14:31" x14ac:dyDescent="0.3">
      <c r="N1611"/>
      <c r="O1611"/>
      <c r="AD1611"/>
      <c r="AE1611"/>
    </row>
    <row r="1612" spans="14:31" x14ac:dyDescent="0.3">
      <c r="N1612"/>
      <c r="O1612"/>
      <c r="AD1612"/>
      <c r="AE1612"/>
    </row>
    <row r="1613" spans="14:31" x14ac:dyDescent="0.3">
      <c r="N1613"/>
      <c r="O1613"/>
      <c r="AD1613"/>
      <c r="AE1613"/>
    </row>
    <row r="1614" spans="14:31" x14ac:dyDescent="0.3">
      <c r="N1614"/>
      <c r="O1614"/>
      <c r="AD1614"/>
      <c r="AE1614"/>
    </row>
    <row r="1615" spans="14:31" x14ac:dyDescent="0.3">
      <c r="N1615"/>
      <c r="O1615"/>
      <c r="AD1615"/>
      <c r="AE1615"/>
    </row>
    <row r="1616" spans="14:31" x14ac:dyDescent="0.3">
      <c r="N1616"/>
      <c r="O1616"/>
      <c r="AD1616"/>
      <c r="AE1616"/>
    </row>
    <row r="1617" spans="14:31" x14ac:dyDescent="0.3">
      <c r="N1617"/>
      <c r="O1617"/>
      <c r="AD1617"/>
      <c r="AE1617"/>
    </row>
    <row r="1618" spans="14:31" x14ac:dyDescent="0.3">
      <c r="N1618"/>
      <c r="O1618"/>
      <c r="AD1618"/>
      <c r="AE1618"/>
    </row>
    <row r="1619" spans="14:31" x14ac:dyDescent="0.3">
      <c r="N1619"/>
      <c r="O1619"/>
      <c r="AD1619"/>
      <c r="AE1619"/>
    </row>
    <row r="1620" spans="14:31" x14ac:dyDescent="0.3">
      <c r="N1620"/>
      <c r="O1620"/>
      <c r="AD1620"/>
      <c r="AE1620"/>
    </row>
    <row r="1621" spans="14:31" x14ac:dyDescent="0.3">
      <c r="N1621"/>
      <c r="O1621"/>
      <c r="AD1621"/>
      <c r="AE1621"/>
    </row>
    <row r="1622" spans="14:31" x14ac:dyDescent="0.3">
      <c r="N1622"/>
      <c r="O1622"/>
      <c r="AD1622"/>
      <c r="AE1622"/>
    </row>
    <row r="1623" spans="14:31" x14ac:dyDescent="0.3">
      <c r="N1623"/>
      <c r="O1623"/>
      <c r="AD1623"/>
      <c r="AE1623"/>
    </row>
    <row r="1624" spans="14:31" x14ac:dyDescent="0.3">
      <c r="N1624"/>
      <c r="O1624"/>
      <c r="AD1624"/>
      <c r="AE1624"/>
    </row>
    <row r="1625" spans="14:31" x14ac:dyDescent="0.3">
      <c r="N1625"/>
      <c r="O1625"/>
      <c r="AD1625"/>
      <c r="AE1625"/>
    </row>
    <row r="1626" spans="14:31" x14ac:dyDescent="0.3">
      <c r="N1626"/>
      <c r="O1626"/>
      <c r="AD1626"/>
      <c r="AE1626"/>
    </row>
    <row r="1627" spans="14:31" x14ac:dyDescent="0.3">
      <c r="N1627"/>
      <c r="O1627"/>
      <c r="AD1627"/>
      <c r="AE1627"/>
    </row>
    <row r="1628" spans="14:31" x14ac:dyDescent="0.3">
      <c r="N1628"/>
      <c r="O1628"/>
      <c r="AD1628"/>
      <c r="AE1628"/>
    </row>
    <row r="1629" spans="14:31" x14ac:dyDescent="0.3">
      <c r="N1629"/>
      <c r="O1629"/>
      <c r="AD1629"/>
      <c r="AE1629"/>
    </row>
    <row r="1630" spans="14:31" x14ac:dyDescent="0.3">
      <c r="N1630"/>
      <c r="O1630"/>
      <c r="AD1630"/>
      <c r="AE1630"/>
    </row>
    <row r="1631" spans="14:31" x14ac:dyDescent="0.3">
      <c r="N1631"/>
      <c r="O1631"/>
      <c r="AD1631"/>
      <c r="AE1631"/>
    </row>
    <row r="1632" spans="14:31" x14ac:dyDescent="0.3">
      <c r="N1632"/>
      <c r="O1632"/>
      <c r="AD1632"/>
      <c r="AE1632"/>
    </row>
    <row r="1633" spans="14:31" x14ac:dyDescent="0.3">
      <c r="N1633"/>
      <c r="O1633"/>
      <c r="AD1633"/>
      <c r="AE1633"/>
    </row>
    <row r="1634" spans="14:31" x14ac:dyDescent="0.3">
      <c r="N1634"/>
      <c r="O1634"/>
      <c r="AD1634"/>
      <c r="AE1634"/>
    </row>
    <row r="1635" spans="14:31" x14ac:dyDescent="0.3">
      <c r="N1635"/>
      <c r="O1635"/>
      <c r="AD1635"/>
      <c r="AE1635"/>
    </row>
    <row r="1636" spans="14:31" x14ac:dyDescent="0.3">
      <c r="N1636"/>
      <c r="O1636"/>
      <c r="AD1636"/>
      <c r="AE1636"/>
    </row>
    <row r="1637" spans="14:31" x14ac:dyDescent="0.3">
      <c r="N1637"/>
      <c r="O1637"/>
      <c r="AD1637"/>
      <c r="AE1637"/>
    </row>
    <row r="1638" spans="14:31" x14ac:dyDescent="0.3">
      <c r="N1638"/>
      <c r="O1638"/>
      <c r="AD1638"/>
      <c r="AE1638"/>
    </row>
    <row r="1639" spans="14:31" x14ac:dyDescent="0.3">
      <c r="N1639"/>
      <c r="O1639"/>
      <c r="AD1639"/>
      <c r="AE1639"/>
    </row>
    <row r="1640" spans="14:31" x14ac:dyDescent="0.3">
      <c r="N1640"/>
      <c r="O1640"/>
      <c r="AD1640"/>
      <c r="AE1640"/>
    </row>
    <row r="1641" spans="14:31" x14ac:dyDescent="0.3">
      <c r="N1641"/>
      <c r="O1641"/>
      <c r="AD1641"/>
      <c r="AE1641"/>
    </row>
    <row r="1642" spans="14:31" x14ac:dyDescent="0.3">
      <c r="N1642"/>
      <c r="O1642"/>
      <c r="AD1642"/>
      <c r="AE1642"/>
    </row>
    <row r="1643" spans="14:31" x14ac:dyDescent="0.3">
      <c r="N1643"/>
      <c r="O1643"/>
      <c r="AD1643"/>
      <c r="AE1643"/>
    </row>
    <row r="1644" spans="14:31" x14ac:dyDescent="0.3">
      <c r="N1644"/>
      <c r="O1644"/>
      <c r="AD1644"/>
      <c r="AE1644"/>
    </row>
    <row r="1645" spans="14:31" x14ac:dyDescent="0.3">
      <c r="N1645"/>
      <c r="O1645"/>
      <c r="AD1645"/>
      <c r="AE1645"/>
    </row>
    <row r="1646" spans="14:31" x14ac:dyDescent="0.3">
      <c r="N1646"/>
      <c r="O1646"/>
      <c r="AD1646"/>
      <c r="AE1646"/>
    </row>
    <row r="1647" spans="14:31" x14ac:dyDescent="0.3">
      <c r="N1647"/>
      <c r="O1647"/>
      <c r="AD1647"/>
      <c r="AE1647"/>
    </row>
    <row r="1648" spans="14:31" x14ac:dyDescent="0.3">
      <c r="N1648"/>
      <c r="O1648"/>
      <c r="AD1648"/>
      <c r="AE1648"/>
    </row>
    <row r="1649" spans="14:31" x14ac:dyDescent="0.3">
      <c r="N1649"/>
      <c r="O1649"/>
      <c r="AD1649"/>
      <c r="AE1649"/>
    </row>
    <row r="1650" spans="14:31" x14ac:dyDescent="0.3">
      <c r="N1650"/>
      <c r="O1650"/>
      <c r="AD1650"/>
      <c r="AE1650"/>
    </row>
    <row r="1651" spans="14:31" x14ac:dyDescent="0.3">
      <c r="N1651"/>
      <c r="O1651"/>
      <c r="AD1651"/>
      <c r="AE1651"/>
    </row>
    <row r="1652" spans="14:31" x14ac:dyDescent="0.3">
      <c r="N1652"/>
      <c r="O1652"/>
      <c r="AD1652"/>
      <c r="AE1652"/>
    </row>
    <row r="1653" spans="14:31" x14ac:dyDescent="0.3">
      <c r="N1653"/>
      <c r="O1653"/>
      <c r="AD1653"/>
      <c r="AE1653"/>
    </row>
    <row r="1654" spans="14:31" x14ac:dyDescent="0.3">
      <c r="N1654"/>
      <c r="O1654"/>
      <c r="AD1654"/>
      <c r="AE1654"/>
    </row>
    <row r="1655" spans="14:31" x14ac:dyDescent="0.3">
      <c r="N1655"/>
      <c r="O1655"/>
      <c r="AD1655"/>
      <c r="AE1655"/>
    </row>
    <row r="1656" spans="14:31" x14ac:dyDescent="0.3">
      <c r="N1656"/>
      <c r="O1656"/>
      <c r="AD1656"/>
      <c r="AE1656"/>
    </row>
    <row r="1657" spans="14:31" x14ac:dyDescent="0.3">
      <c r="N1657"/>
      <c r="O1657"/>
      <c r="AD1657"/>
      <c r="AE1657"/>
    </row>
    <row r="1658" spans="14:31" x14ac:dyDescent="0.3">
      <c r="N1658"/>
      <c r="O1658"/>
      <c r="AD1658"/>
      <c r="AE1658"/>
    </row>
    <row r="1659" spans="14:31" x14ac:dyDescent="0.3">
      <c r="N1659"/>
      <c r="O1659"/>
      <c r="AD1659"/>
      <c r="AE1659"/>
    </row>
    <row r="1660" spans="14:31" x14ac:dyDescent="0.3">
      <c r="N1660"/>
      <c r="O1660"/>
      <c r="AD1660"/>
      <c r="AE1660"/>
    </row>
    <row r="1661" spans="14:31" x14ac:dyDescent="0.3">
      <c r="N1661"/>
      <c r="O1661"/>
      <c r="AD1661"/>
      <c r="AE1661"/>
    </row>
    <row r="1662" spans="14:31" x14ac:dyDescent="0.3">
      <c r="N1662"/>
      <c r="O1662"/>
      <c r="AD1662"/>
      <c r="AE1662"/>
    </row>
    <row r="1663" spans="14:31" x14ac:dyDescent="0.3">
      <c r="N1663"/>
      <c r="O1663"/>
      <c r="AD1663"/>
      <c r="AE1663"/>
    </row>
    <row r="1664" spans="14:31" x14ac:dyDescent="0.3">
      <c r="N1664"/>
      <c r="O1664"/>
      <c r="AD1664"/>
      <c r="AE1664"/>
    </row>
    <row r="1665" spans="14:31" x14ac:dyDescent="0.3">
      <c r="N1665"/>
      <c r="O1665"/>
      <c r="AD1665"/>
      <c r="AE1665"/>
    </row>
    <row r="1666" spans="14:31" x14ac:dyDescent="0.3">
      <c r="N1666"/>
      <c r="O1666"/>
      <c r="AD1666"/>
      <c r="AE1666"/>
    </row>
    <row r="1667" spans="14:31" x14ac:dyDescent="0.3">
      <c r="N1667"/>
      <c r="O1667"/>
      <c r="AD1667"/>
      <c r="AE1667"/>
    </row>
    <row r="1668" spans="14:31" x14ac:dyDescent="0.3">
      <c r="N1668"/>
      <c r="O1668"/>
      <c r="AD1668"/>
      <c r="AE1668"/>
    </row>
    <row r="1669" spans="14:31" x14ac:dyDescent="0.3">
      <c r="N1669"/>
      <c r="O1669"/>
      <c r="AD1669"/>
      <c r="AE1669"/>
    </row>
    <row r="1670" spans="14:31" x14ac:dyDescent="0.3">
      <c r="N1670"/>
      <c r="O1670"/>
      <c r="AD1670"/>
      <c r="AE1670"/>
    </row>
    <row r="1671" spans="14:31" x14ac:dyDescent="0.3">
      <c r="N1671"/>
      <c r="O1671"/>
      <c r="AD1671"/>
      <c r="AE1671"/>
    </row>
    <row r="1672" spans="14:31" x14ac:dyDescent="0.3">
      <c r="N1672"/>
      <c r="O1672"/>
      <c r="AD1672"/>
      <c r="AE1672"/>
    </row>
    <row r="1673" spans="14:31" x14ac:dyDescent="0.3">
      <c r="N1673"/>
      <c r="O1673"/>
      <c r="AD1673"/>
      <c r="AE1673"/>
    </row>
    <row r="1674" spans="14:31" x14ac:dyDescent="0.3">
      <c r="N1674"/>
      <c r="O1674"/>
      <c r="AD1674"/>
      <c r="AE1674"/>
    </row>
    <row r="1675" spans="14:31" x14ac:dyDescent="0.3">
      <c r="N1675"/>
      <c r="O1675"/>
      <c r="AD1675"/>
      <c r="AE1675"/>
    </row>
    <row r="1676" spans="14:31" x14ac:dyDescent="0.3">
      <c r="N1676"/>
      <c r="O1676"/>
      <c r="AD1676"/>
      <c r="AE1676"/>
    </row>
    <row r="1677" spans="14:31" x14ac:dyDescent="0.3">
      <c r="N1677"/>
      <c r="O1677"/>
      <c r="AD1677"/>
      <c r="AE1677"/>
    </row>
    <row r="1678" spans="14:31" x14ac:dyDescent="0.3">
      <c r="N1678"/>
      <c r="O1678"/>
      <c r="AD1678"/>
      <c r="AE1678"/>
    </row>
    <row r="1679" spans="14:31" x14ac:dyDescent="0.3">
      <c r="N1679"/>
      <c r="O1679"/>
      <c r="AD1679"/>
      <c r="AE1679"/>
    </row>
    <row r="1680" spans="14:31" x14ac:dyDescent="0.3">
      <c r="N1680"/>
      <c r="O1680"/>
      <c r="AD1680"/>
      <c r="AE1680"/>
    </row>
    <row r="1681" spans="14:31" x14ac:dyDescent="0.3">
      <c r="N1681"/>
      <c r="O1681"/>
      <c r="AD1681"/>
      <c r="AE1681"/>
    </row>
    <row r="1682" spans="14:31" x14ac:dyDescent="0.3">
      <c r="N1682"/>
      <c r="O1682"/>
      <c r="AD1682"/>
      <c r="AE1682"/>
    </row>
    <row r="1683" spans="14:31" x14ac:dyDescent="0.3">
      <c r="N1683"/>
      <c r="O1683"/>
      <c r="AD1683"/>
      <c r="AE1683"/>
    </row>
    <row r="1684" spans="14:31" x14ac:dyDescent="0.3">
      <c r="N1684"/>
      <c r="O1684"/>
      <c r="AD1684"/>
      <c r="AE1684"/>
    </row>
    <row r="1685" spans="14:31" x14ac:dyDescent="0.3">
      <c r="N1685"/>
      <c r="O1685"/>
      <c r="AD1685"/>
      <c r="AE1685"/>
    </row>
    <row r="1686" spans="14:31" x14ac:dyDescent="0.3">
      <c r="N1686"/>
      <c r="O1686"/>
      <c r="AD1686"/>
      <c r="AE1686"/>
    </row>
    <row r="1687" spans="14:31" x14ac:dyDescent="0.3">
      <c r="N1687"/>
      <c r="O1687"/>
      <c r="AD1687"/>
      <c r="AE1687"/>
    </row>
    <row r="1688" spans="14:31" x14ac:dyDescent="0.3">
      <c r="N1688"/>
      <c r="O1688"/>
      <c r="AD1688"/>
      <c r="AE1688"/>
    </row>
    <row r="1689" spans="14:31" x14ac:dyDescent="0.3">
      <c r="N1689"/>
      <c r="O1689"/>
      <c r="AD1689"/>
      <c r="AE1689"/>
    </row>
    <row r="1690" spans="14:31" x14ac:dyDescent="0.3">
      <c r="N1690"/>
      <c r="O1690"/>
      <c r="AD1690"/>
      <c r="AE1690"/>
    </row>
    <row r="1691" spans="14:31" x14ac:dyDescent="0.3">
      <c r="N1691"/>
      <c r="O1691"/>
      <c r="AD1691"/>
      <c r="AE1691"/>
    </row>
    <row r="1692" spans="14:31" x14ac:dyDescent="0.3">
      <c r="N1692"/>
      <c r="O1692"/>
      <c r="AD1692"/>
      <c r="AE1692"/>
    </row>
    <row r="1693" spans="14:31" x14ac:dyDescent="0.3">
      <c r="N1693"/>
      <c r="O1693"/>
      <c r="AD1693"/>
      <c r="AE1693"/>
    </row>
    <row r="1694" spans="14:31" x14ac:dyDescent="0.3">
      <c r="N1694"/>
      <c r="O1694"/>
      <c r="AD1694"/>
      <c r="AE1694"/>
    </row>
    <row r="1695" spans="14:31" x14ac:dyDescent="0.3">
      <c r="N1695"/>
      <c r="O1695"/>
      <c r="AD1695"/>
      <c r="AE1695"/>
    </row>
    <row r="1696" spans="14:31" x14ac:dyDescent="0.3">
      <c r="N1696"/>
      <c r="O1696"/>
      <c r="AD1696"/>
      <c r="AE1696"/>
    </row>
    <row r="1697" spans="14:31" x14ac:dyDescent="0.3">
      <c r="N1697"/>
      <c r="O1697"/>
      <c r="AD1697"/>
      <c r="AE1697"/>
    </row>
    <row r="1698" spans="14:31" x14ac:dyDescent="0.3">
      <c r="N1698"/>
      <c r="O1698"/>
      <c r="AD1698"/>
      <c r="AE1698"/>
    </row>
    <row r="1699" spans="14:31" x14ac:dyDescent="0.3">
      <c r="N1699"/>
      <c r="O1699"/>
      <c r="AD1699"/>
      <c r="AE1699"/>
    </row>
    <row r="1700" spans="14:31" x14ac:dyDescent="0.3">
      <c r="N1700"/>
      <c r="O1700"/>
      <c r="AD1700"/>
      <c r="AE1700"/>
    </row>
    <row r="1701" spans="14:31" x14ac:dyDescent="0.3">
      <c r="N1701"/>
      <c r="O1701"/>
      <c r="AD1701"/>
      <c r="AE1701"/>
    </row>
    <row r="1702" spans="14:31" x14ac:dyDescent="0.3">
      <c r="N1702"/>
      <c r="O1702"/>
      <c r="AD1702"/>
      <c r="AE1702"/>
    </row>
    <row r="1703" spans="14:31" x14ac:dyDescent="0.3">
      <c r="N1703"/>
      <c r="O1703"/>
      <c r="AD1703"/>
      <c r="AE1703"/>
    </row>
    <row r="1704" spans="14:31" x14ac:dyDescent="0.3">
      <c r="N1704"/>
      <c r="O1704"/>
      <c r="AD1704"/>
      <c r="AE1704"/>
    </row>
    <row r="1705" spans="14:31" x14ac:dyDescent="0.3">
      <c r="N1705"/>
      <c r="O1705"/>
      <c r="AD1705"/>
      <c r="AE1705"/>
    </row>
    <row r="1706" spans="14:31" x14ac:dyDescent="0.3">
      <c r="N1706"/>
      <c r="O1706"/>
      <c r="AD1706"/>
      <c r="AE1706"/>
    </row>
    <row r="1707" spans="14:31" x14ac:dyDescent="0.3">
      <c r="N1707"/>
      <c r="O1707"/>
      <c r="AD1707"/>
      <c r="AE1707"/>
    </row>
    <row r="1708" spans="14:31" x14ac:dyDescent="0.3">
      <c r="N1708"/>
      <c r="O1708"/>
      <c r="AD1708"/>
      <c r="AE1708"/>
    </row>
    <row r="1709" spans="14:31" x14ac:dyDescent="0.3">
      <c r="N1709"/>
      <c r="O1709"/>
      <c r="AD1709"/>
      <c r="AE1709"/>
    </row>
    <row r="1710" spans="14:31" x14ac:dyDescent="0.3">
      <c r="N1710"/>
      <c r="O1710"/>
      <c r="AD1710"/>
      <c r="AE1710"/>
    </row>
    <row r="1711" spans="14:31" x14ac:dyDescent="0.3">
      <c r="N1711"/>
      <c r="O1711"/>
      <c r="AD1711"/>
      <c r="AE1711"/>
    </row>
    <row r="1712" spans="14:31" x14ac:dyDescent="0.3">
      <c r="N1712"/>
      <c r="O1712"/>
      <c r="AD1712"/>
      <c r="AE1712"/>
    </row>
    <row r="1713" spans="14:31" x14ac:dyDescent="0.3">
      <c r="N1713"/>
      <c r="O1713"/>
      <c r="AD1713"/>
      <c r="AE1713"/>
    </row>
    <row r="1714" spans="14:31" x14ac:dyDescent="0.3">
      <c r="N1714"/>
      <c r="O1714"/>
      <c r="AD1714"/>
      <c r="AE1714"/>
    </row>
    <row r="1715" spans="14:31" x14ac:dyDescent="0.3">
      <c r="N1715"/>
      <c r="O1715"/>
      <c r="AD1715"/>
      <c r="AE1715"/>
    </row>
    <row r="1716" spans="14:31" x14ac:dyDescent="0.3">
      <c r="N1716"/>
      <c r="O1716"/>
      <c r="AD1716"/>
      <c r="AE1716"/>
    </row>
    <row r="1717" spans="14:31" x14ac:dyDescent="0.3">
      <c r="N1717"/>
      <c r="O1717"/>
      <c r="AD1717"/>
      <c r="AE1717"/>
    </row>
    <row r="1718" spans="14:31" x14ac:dyDescent="0.3">
      <c r="N1718"/>
      <c r="O1718"/>
      <c r="AD1718"/>
      <c r="AE1718"/>
    </row>
    <row r="1719" spans="14:31" x14ac:dyDescent="0.3">
      <c r="N1719"/>
      <c r="O1719"/>
      <c r="AD1719"/>
      <c r="AE1719"/>
    </row>
    <row r="1720" spans="14:31" x14ac:dyDescent="0.3">
      <c r="N1720"/>
      <c r="O1720"/>
      <c r="AD1720"/>
      <c r="AE1720"/>
    </row>
    <row r="1721" spans="14:31" x14ac:dyDescent="0.3">
      <c r="N1721"/>
      <c r="O1721"/>
      <c r="AD1721"/>
      <c r="AE1721"/>
    </row>
    <row r="1722" spans="14:31" x14ac:dyDescent="0.3">
      <c r="N1722"/>
      <c r="O1722"/>
      <c r="AD1722"/>
      <c r="AE1722"/>
    </row>
    <row r="1723" spans="14:31" x14ac:dyDescent="0.3">
      <c r="N1723"/>
      <c r="O1723"/>
      <c r="AD1723"/>
      <c r="AE1723"/>
    </row>
    <row r="1724" spans="14:31" x14ac:dyDescent="0.3">
      <c r="N1724"/>
      <c r="O1724"/>
      <c r="AD1724"/>
      <c r="AE1724"/>
    </row>
    <row r="1725" spans="14:31" x14ac:dyDescent="0.3">
      <c r="N1725"/>
      <c r="O1725"/>
      <c r="AD1725"/>
      <c r="AE1725"/>
    </row>
    <row r="1726" spans="14:31" x14ac:dyDescent="0.3">
      <c r="N1726"/>
      <c r="O1726"/>
      <c r="AD1726"/>
      <c r="AE1726"/>
    </row>
    <row r="1727" spans="14:31" x14ac:dyDescent="0.3">
      <c r="N1727"/>
      <c r="O1727"/>
      <c r="AD1727"/>
      <c r="AE1727"/>
    </row>
    <row r="1728" spans="14:31" x14ac:dyDescent="0.3">
      <c r="N1728"/>
      <c r="O1728"/>
      <c r="AD1728"/>
      <c r="AE1728"/>
    </row>
    <row r="1729" spans="14:31" x14ac:dyDescent="0.3">
      <c r="N1729"/>
      <c r="O1729"/>
      <c r="AD1729"/>
      <c r="AE1729"/>
    </row>
    <row r="1730" spans="14:31" x14ac:dyDescent="0.3">
      <c r="N1730"/>
      <c r="O1730"/>
      <c r="AD1730"/>
      <c r="AE1730"/>
    </row>
    <row r="1731" spans="14:31" x14ac:dyDescent="0.3">
      <c r="N1731"/>
      <c r="O1731"/>
      <c r="AD1731"/>
      <c r="AE1731"/>
    </row>
    <row r="1732" spans="14:31" x14ac:dyDescent="0.3">
      <c r="N1732"/>
      <c r="O1732"/>
      <c r="AD1732"/>
      <c r="AE1732"/>
    </row>
    <row r="1733" spans="14:31" x14ac:dyDescent="0.3">
      <c r="N1733"/>
      <c r="O1733"/>
      <c r="AD1733"/>
      <c r="AE1733"/>
    </row>
    <row r="1734" spans="14:31" x14ac:dyDescent="0.3">
      <c r="N1734"/>
      <c r="O1734"/>
      <c r="AD1734"/>
      <c r="AE1734"/>
    </row>
    <row r="1735" spans="14:31" x14ac:dyDescent="0.3">
      <c r="N1735"/>
      <c r="O1735"/>
      <c r="AD1735"/>
      <c r="AE1735"/>
    </row>
    <row r="1736" spans="14:31" x14ac:dyDescent="0.3">
      <c r="N1736"/>
      <c r="O1736"/>
      <c r="AD1736"/>
      <c r="AE1736"/>
    </row>
    <row r="1737" spans="14:31" x14ac:dyDescent="0.3">
      <c r="N1737"/>
      <c r="O1737"/>
      <c r="AD1737"/>
      <c r="AE1737"/>
    </row>
    <row r="1738" spans="14:31" x14ac:dyDescent="0.3">
      <c r="N1738"/>
      <c r="O1738"/>
      <c r="AD1738"/>
      <c r="AE1738"/>
    </row>
    <row r="1739" spans="14:31" x14ac:dyDescent="0.3">
      <c r="N1739"/>
      <c r="O1739"/>
      <c r="AD1739"/>
      <c r="AE1739"/>
    </row>
    <row r="1740" spans="14:31" x14ac:dyDescent="0.3">
      <c r="N1740"/>
      <c r="O1740"/>
      <c r="AD1740"/>
      <c r="AE1740"/>
    </row>
    <row r="1741" spans="14:31" x14ac:dyDescent="0.3">
      <c r="N1741"/>
      <c r="O1741"/>
      <c r="AD1741"/>
      <c r="AE1741"/>
    </row>
    <row r="1742" spans="14:31" x14ac:dyDescent="0.3">
      <c r="N1742"/>
      <c r="O1742"/>
      <c r="AD1742"/>
      <c r="AE1742"/>
    </row>
    <row r="1743" spans="14:31" x14ac:dyDescent="0.3">
      <c r="N1743"/>
      <c r="O1743"/>
      <c r="AD1743"/>
      <c r="AE1743"/>
    </row>
    <row r="1744" spans="14:31" x14ac:dyDescent="0.3">
      <c r="N1744"/>
      <c r="O1744"/>
      <c r="AD1744"/>
      <c r="AE1744"/>
    </row>
    <row r="1745" spans="14:31" x14ac:dyDescent="0.3">
      <c r="N1745"/>
      <c r="O1745"/>
      <c r="AD1745"/>
      <c r="AE1745"/>
    </row>
    <row r="1746" spans="14:31" x14ac:dyDescent="0.3">
      <c r="N1746"/>
      <c r="O1746"/>
      <c r="AD1746"/>
      <c r="AE1746"/>
    </row>
    <row r="1747" spans="14:31" x14ac:dyDescent="0.3">
      <c r="N1747"/>
      <c r="O1747"/>
      <c r="AD1747"/>
      <c r="AE1747"/>
    </row>
    <row r="1748" spans="14:31" x14ac:dyDescent="0.3">
      <c r="N1748"/>
      <c r="O1748"/>
      <c r="AD1748"/>
      <c r="AE1748"/>
    </row>
    <row r="1749" spans="14:31" x14ac:dyDescent="0.3">
      <c r="N1749"/>
      <c r="O1749"/>
      <c r="AD1749"/>
      <c r="AE1749"/>
    </row>
    <row r="1750" spans="14:31" x14ac:dyDescent="0.3">
      <c r="N1750"/>
      <c r="O1750"/>
      <c r="AD1750"/>
      <c r="AE1750"/>
    </row>
    <row r="1751" spans="14:31" x14ac:dyDescent="0.3">
      <c r="N1751"/>
      <c r="O1751"/>
      <c r="AD1751"/>
      <c r="AE1751"/>
    </row>
    <row r="1752" spans="14:31" x14ac:dyDescent="0.3">
      <c r="N1752"/>
      <c r="O1752"/>
      <c r="AD1752"/>
      <c r="AE1752"/>
    </row>
    <row r="1753" spans="14:31" x14ac:dyDescent="0.3">
      <c r="N1753"/>
      <c r="O1753"/>
      <c r="AD1753"/>
      <c r="AE1753"/>
    </row>
    <row r="1754" spans="14:31" x14ac:dyDescent="0.3">
      <c r="N1754"/>
      <c r="O1754"/>
      <c r="AD1754"/>
      <c r="AE1754"/>
    </row>
    <row r="1755" spans="14:31" x14ac:dyDescent="0.3">
      <c r="N1755"/>
      <c r="O1755"/>
      <c r="AD1755"/>
      <c r="AE1755"/>
    </row>
    <row r="1756" spans="14:31" x14ac:dyDescent="0.3">
      <c r="N1756"/>
      <c r="O1756"/>
      <c r="AD1756"/>
      <c r="AE1756"/>
    </row>
    <row r="1757" spans="14:31" x14ac:dyDescent="0.3">
      <c r="N1757"/>
      <c r="O1757"/>
      <c r="AD1757"/>
      <c r="AE1757"/>
    </row>
    <row r="1758" spans="14:31" x14ac:dyDescent="0.3">
      <c r="N1758"/>
      <c r="O1758"/>
      <c r="AD1758"/>
      <c r="AE1758"/>
    </row>
    <row r="1759" spans="14:31" x14ac:dyDescent="0.3">
      <c r="N1759"/>
      <c r="O1759"/>
      <c r="AD1759"/>
      <c r="AE1759"/>
    </row>
    <row r="1760" spans="14:31" x14ac:dyDescent="0.3">
      <c r="N1760"/>
      <c r="O1760"/>
      <c r="AD1760"/>
      <c r="AE1760"/>
    </row>
    <row r="1761" spans="14:31" x14ac:dyDescent="0.3">
      <c r="N1761"/>
      <c r="O1761"/>
      <c r="AD1761"/>
      <c r="AE1761"/>
    </row>
    <row r="1762" spans="14:31" x14ac:dyDescent="0.3">
      <c r="N1762"/>
      <c r="O1762"/>
      <c r="AD1762"/>
      <c r="AE1762"/>
    </row>
    <row r="1763" spans="14:31" x14ac:dyDescent="0.3">
      <c r="N1763"/>
      <c r="O1763"/>
      <c r="AD1763"/>
      <c r="AE1763"/>
    </row>
    <row r="1764" spans="14:31" x14ac:dyDescent="0.3">
      <c r="N1764"/>
      <c r="O1764"/>
      <c r="AD1764"/>
      <c r="AE1764"/>
    </row>
    <row r="1765" spans="14:31" x14ac:dyDescent="0.3">
      <c r="N1765"/>
      <c r="O1765"/>
      <c r="AD1765"/>
      <c r="AE1765"/>
    </row>
    <row r="1766" spans="14:31" x14ac:dyDescent="0.3">
      <c r="N1766"/>
      <c r="O1766"/>
      <c r="AD1766"/>
      <c r="AE1766"/>
    </row>
    <row r="1767" spans="14:31" x14ac:dyDescent="0.3">
      <c r="N1767"/>
      <c r="O1767"/>
      <c r="AD1767"/>
      <c r="AE1767"/>
    </row>
    <row r="1768" spans="14:31" x14ac:dyDescent="0.3">
      <c r="N1768"/>
      <c r="O1768"/>
      <c r="AD1768"/>
      <c r="AE1768"/>
    </row>
    <row r="1769" spans="14:31" x14ac:dyDescent="0.3">
      <c r="N1769"/>
      <c r="O1769"/>
      <c r="AD1769"/>
      <c r="AE1769"/>
    </row>
    <row r="1770" spans="14:31" x14ac:dyDescent="0.3">
      <c r="N1770"/>
      <c r="O1770"/>
      <c r="AD1770"/>
      <c r="AE1770"/>
    </row>
    <row r="1771" spans="14:31" x14ac:dyDescent="0.3">
      <c r="N1771"/>
      <c r="O1771"/>
      <c r="AD1771"/>
      <c r="AE1771"/>
    </row>
    <row r="1772" spans="14:31" x14ac:dyDescent="0.3">
      <c r="N1772"/>
      <c r="O1772"/>
      <c r="AD1772"/>
      <c r="AE1772"/>
    </row>
    <row r="1773" spans="14:31" x14ac:dyDescent="0.3">
      <c r="N1773"/>
      <c r="O1773"/>
      <c r="AD1773"/>
      <c r="AE1773"/>
    </row>
    <row r="1774" spans="14:31" x14ac:dyDescent="0.3">
      <c r="N1774"/>
      <c r="O1774"/>
      <c r="AD1774"/>
      <c r="AE1774"/>
    </row>
    <row r="1775" spans="14:31" x14ac:dyDescent="0.3">
      <c r="N1775"/>
      <c r="O1775"/>
      <c r="AD1775"/>
      <c r="AE1775"/>
    </row>
    <row r="1776" spans="14:31" x14ac:dyDescent="0.3">
      <c r="N1776"/>
      <c r="O1776"/>
      <c r="AD1776"/>
      <c r="AE1776"/>
    </row>
    <row r="1777" spans="14:31" x14ac:dyDescent="0.3">
      <c r="N1777"/>
      <c r="O1777"/>
      <c r="AD1777"/>
      <c r="AE1777"/>
    </row>
    <row r="1778" spans="14:31" x14ac:dyDescent="0.3">
      <c r="N1778"/>
      <c r="O1778"/>
      <c r="AD1778"/>
      <c r="AE1778"/>
    </row>
    <row r="1779" spans="14:31" x14ac:dyDescent="0.3">
      <c r="N1779"/>
      <c r="O1779"/>
      <c r="AD1779"/>
      <c r="AE1779"/>
    </row>
    <row r="1780" spans="14:31" x14ac:dyDescent="0.3">
      <c r="N1780"/>
      <c r="O1780"/>
      <c r="AD1780"/>
      <c r="AE1780"/>
    </row>
    <row r="1781" spans="14:31" x14ac:dyDescent="0.3">
      <c r="N1781"/>
      <c r="O1781"/>
      <c r="AD1781"/>
      <c r="AE1781"/>
    </row>
    <row r="1782" spans="14:31" x14ac:dyDescent="0.3">
      <c r="N1782"/>
      <c r="O1782"/>
      <c r="AD1782"/>
      <c r="AE1782"/>
    </row>
    <row r="1783" spans="14:31" x14ac:dyDescent="0.3">
      <c r="N1783"/>
      <c r="O1783"/>
      <c r="AD1783"/>
      <c r="AE1783"/>
    </row>
    <row r="1784" spans="14:31" x14ac:dyDescent="0.3">
      <c r="N1784"/>
      <c r="O1784"/>
      <c r="AD1784"/>
      <c r="AE1784"/>
    </row>
    <row r="1785" spans="14:31" x14ac:dyDescent="0.3">
      <c r="N1785"/>
      <c r="O1785"/>
      <c r="AD1785"/>
      <c r="AE1785"/>
    </row>
    <row r="1786" spans="14:31" x14ac:dyDescent="0.3">
      <c r="N1786"/>
      <c r="O1786"/>
      <c r="AD1786"/>
      <c r="AE1786"/>
    </row>
    <row r="1787" spans="14:31" x14ac:dyDescent="0.3">
      <c r="N1787"/>
      <c r="O1787"/>
      <c r="AD1787"/>
      <c r="AE1787"/>
    </row>
    <row r="1788" spans="14:31" x14ac:dyDescent="0.3">
      <c r="N1788"/>
      <c r="O1788"/>
      <c r="AD1788"/>
      <c r="AE1788"/>
    </row>
    <row r="1789" spans="14:31" x14ac:dyDescent="0.3">
      <c r="N1789"/>
      <c r="O1789"/>
      <c r="AD1789"/>
      <c r="AE1789"/>
    </row>
    <row r="1790" spans="14:31" x14ac:dyDescent="0.3">
      <c r="N1790"/>
      <c r="O1790"/>
      <c r="AD1790"/>
      <c r="AE1790"/>
    </row>
    <row r="1791" spans="14:31" x14ac:dyDescent="0.3">
      <c r="N1791"/>
      <c r="O1791"/>
      <c r="AD1791"/>
      <c r="AE1791"/>
    </row>
    <row r="1792" spans="14:31" x14ac:dyDescent="0.3">
      <c r="N1792"/>
      <c r="O1792"/>
      <c r="AD1792"/>
      <c r="AE1792"/>
    </row>
    <row r="1793" spans="14:31" x14ac:dyDescent="0.3">
      <c r="N1793"/>
      <c r="O1793"/>
      <c r="AD1793"/>
      <c r="AE1793"/>
    </row>
    <row r="1794" spans="14:31" x14ac:dyDescent="0.3">
      <c r="N1794"/>
      <c r="O1794"/>
      <c r="AD1794"/>
      <c r="AE1794"/>
    </row>
    <row r="1795" spans="14:31" x14ac:dyDescent="0.3">
      <c r="N1795"/>
      <c r="O1795"/>
      <c r="AD1795"/>
      <c r="AE1795"/>
    </row>
    <row r="1796" spans="14:31" x14ac:dyDescent="0.3">
      <c r="N1796"/>
      <c r="O1796"/>
      <c r="AD1796"/>
      <c r="AE1796"/>
    </row>
    <row r="1797" spans="14:31" x14ac:dyDescent="0.3">
      <c r="N1797"/>
      <c r="O1797"/>
      <c r="AD1797"/>
      <c r="AE1797"/>
    </row>
    <row r="1798" spans="14:31" x14ac:dyDescent="0.3">
      <c r="N1798"/>
      <c r="O1798"/>
      <c r="AD1798"/>
      <c r="AE1798"/>
    </row>
    <row r="1799" spans="14:31" x14ac:dyDescent="0.3">
      <c r="N1799"/>
      <c r="O1799"/>
      <c r="AD1799"/>
      <c r="AE1799"/>
    </row>
    <row r="1800" spans="14:31" x14ac:dyDescent="0.3">
      <c r="N1800"/>
      <c r="O1800"/>
      <c r="AD1800"/>
      <c r="AE1800"/>
    </row>
    <row r="1801" spans="14:31" x14ac:dyDescent="0.3">
      <c r="N1801"/>
      <c r="O1801"/>
      <c r="AD1801"/>
      <c r="AE1801"/>
    </row>
    <row r="1802" spans="14:31" x14ac:dyDescent="0.3">
      <c r="N1802"/>
      <c r="O1802"/>
      <c r="AD1802"/>
      <c r="AE1802"/>
    </row>
    <row r="1803" spans="14:31" x14ac:dyDescent="0.3">
      <c r="N1803"/>
      <c r="O1803"/>
      <c r="AD1803"/>
      <c r="AE1803"/>
    </row>
    <row r="1804" spans="14:31" x14ac:dyDescent="0.3">
      <c r="N1804"/>
      <c r="O1804"/>
      <c r="AD1804"/>
      <c r="AE1804"/>
    </row>
    <row r="1805" spans="14:31" x14ac:dyDescent="0.3">
      <c r="N1805"/>
      <c r="O1805"/>
      <c r="AD1805"/>
      <c r="AE1805"/>
    </row>
    <row r="1806" spans="14:31" x14ac:dyDescent="0.3">
      <c r="N1806"/>
      <c r="O1806"/>
      <c r="AD1806"/>
      <c r="AE1806"/>
    </row>
    <row r="1807" spans="14:31" x14ac:dyDescent="0.3">
      <c r="N1807"/>
      <c r="O1807"/>
      <c r="AD1807"/>
      <c r="AE1807"/>
    </row>
    <row r="1808" spans="14:31" x14ac:dyDescent="0.3">
      <c r="N1808"/>
      <c r="O1808"/>
      <c r="AD1808"/>
      <c r="AE1808"/>
    </row>
    <row r="1809" spans="14:31" x14ac:dyDescent="0.3">
      <c r="N1809"/>
      <c r="O1809"/>
      <c r="AD1809"/>
      <c r="AE1809"/>
    </row>
    <row r="1810" spans="14:31" x14ac:dyDescent="0.3">
      <c r="N1810"/>
      <c r="O1810"/>
      <c r="AD1810"/>
      <c r="AE1810"/>
    </row>
    <row r="1811" spans="14:31" x14ac:dyDescent="0.3">
      <c r="N1811"/>
      <c r="O1811"/>
      <c r="AD1811"/>
      <c r="AE1811"/>
    </row>
    <row r="1812" spans="14:31" x14ac:dyDescent="0.3">
      <c r="N1812"/>
      <c r="O1812"/>
      <c r="AD1812"/>
      <c r="AE1812"/>
    </row>
    <row r="1813" spans="14:31" x14ac:dyDescent="0.3">
      <c r="N1813"/>
      <c r="O1813"/>
      <c r="AD1813"/>
      <c r="AE1813"/>
    </row>
    <row r="1814" spans="14:31" x14ac:dyDescent="0.3">
      <c r="N1814"/>
      <c r="O1814"/>
      <c r="AD1814"/>
      <c r="AE1814"/>
    </row>
    <row r="1815" spans="14:31" x14ac:dyDescent="0.3">
      <c r="N1815"/>
      <c r="O1815"/>
      <c r="AD1815"/>
      <c r="AE1815"/>
    </row>
    <row r="1816" spans="14:31" x14ac:dyDescent="0.3">
      <c r="N1816"/>
      <c r="O1816"/>
      <c r="AD1816"/>
      <c r="AE1816"/>
    </row>
    <row r="1817" spans="14:31" x14ac:dyDescent="0.3">
      <c r="N1817"/>
      <c r="O1817"/>
      <c r="AD1817"/>
      <c r="AE1817"/>
    </row>
    <row r="1818" spans="14:31" x14ac:dyDescent="0.3">
      <c r="N1818"/>
      <c r="O1818"/>
      <c r="AD1818"/>
      <c r="AE1818"/>
    </row>
    <row r="1819" spans="14:31" x14ac:dyDescent="0.3">
      <c r="N1819"/>
      <c r="O1819"/>
      <c r="AD1819"/>
      <c r="AE1819"/>
    </row>
    <row r="1820" spans="14:31" x14ac:dyDescent="0.3">
      <c r="N1820"/>
      <c r="O1820"/>
      <c r="AD1820"/>
      <c r="AE1820"/>
    </row>
    <row r="1821" spans="14:31" x14ac:dyDescent="0.3">
      <c r="N1821"/>
      <c r="O1821"/>
      <c r="AD1821"/>
      <c r="AE1821"/>
    </row>
    <row r="1822" spans="14:31" x14ac:dyDescent="0.3">
      <c r="N1822"/>
      <c r="O1822"/>
      <c r="AD1822"/>
      <c r="AE1822"/>
    </row>
    <row r="1823" spans="14:31" x14ac:dyDescent="0.3">
      <c r="N1823"/>
      <c r="O1823"/>
      <c r="AD1823"/>
      <c r="AE1823"/>
    </row>
    <row r="1824" spans="14:31" x14ac:dyDescent="0.3">
      <c r="N1824"/>
      <c r="O1824"/>
      <c r="AD1824"/>
      <c r="AE1824"/>
    </row>
    <row r="1825" spans="14:31" x14ac:dyDescent="0.3">
      <c r="N1825"/>
      <c r="O1825"/>
      <c r="AD1825"/>
      <c r="AE1825"/>
    </row>
    <row r="1826" spans="14:31" x14ac:dyDescent="0.3">
      <c r="N1826"/>
      <c r="O1826"/>
      <c r="AD1826"/>
      <c r="AE1826"/>
    </row>
    <row r="1827" spans="14:31" x14ac:dyDescent="0.3">
      <c r="N1827"/>
      <c r="O1827"/>
      <c r="AD1827"/>
      <c r="AE1827"/>
    </row>
    <row r="1828" spans="14:31" x14ac:dyDescent="0.3">
      <c r="N1828"/>
      <c r="O1828"/>
      <c r="AD1828"/>
      <c r="AE1828"/>
    </row>
    <row r="1829" spans="14:31" x14ac:dyDescent="0.3">
      <c r="N1829"/>
      <c r="O1829"/>
      <c r="AD1829"/>
      <c r="AE1829"/>
    </row>
    <row r="1830" spans="14:31" x14ac:dyDescent="0.3">
      <c r="N1830"/>
      <c r="O1830"/>
      <c r="AD1830"/>
      <c r="AE1830"/>
    </row>
    <row r="1831" spans="14:31" x14ac:dyDescent="0.3">
      <c r="N1831"/>
      <c r="O1831"/>
      <c r="AD1831"/>
      <c r="AE1831"/>
    </row>
    <row r="1832" spans="14:31" x14ac:dyDescent="0.3">
      <c r="N1832"/>
      <c r="O1832"/>
      <c r="AD1832"/>
      <c r="AE1832"/>
    </row>
    <row r="1833" spans="14:31" x14ac:dyDescent="0.3">
      <c r="N1833"/>
      <c r="O1833"/>
      <c r="AD1833"/>
      <c r="AE1833"/>
    </row>
    <row r="1834" spans="14:31" x14ac:dyDescent="0.3">
      <c r="N1834"/>
      <c r="O1834"/>
      <c r="AD1834"/>
      <c r="AE1834"/>
    </row>
    <row r="1835" spans="14:31" x14ac:dyDescent="0.3">
      <c r="N1835"/>
      <c r="O1835"/>
      <c r="AD1835"/>
      <c r="AE1835"/>
    </row>
    <row r="1836" spans="14:31" x14ac:dyDescent="0.3">
      <c r="N1836"/>
      <c r="O1836"/>
      <c r="AD1836"/>
      <c r="AE1836"/>
    </row>
    <row r="1837" spans="14:31" x14ac:dyDescent="0.3">
      <c r="N1837"/>
      <c r="O1837"/>
      <c r="AD1837"/>
      <c r="AE1837"/>
    </row>
    <row r="1838" spans="14:31" x14ac:dyDescent="0.3">
      <c r="N1838"/>
      <c r="O1838"/>
      <c r="AD1838"/>
      <c r="AE1838"/>
    </row>
    <row r="1839" spans="14:31" x14ac:dyDescent="0.3">
      <c r="N1839"/>
      <c r="O1839"/>
      <c r="AD1839"/>
      <c r="AE1839"/>
    </row>
    <row r="1840" spans="14:31" x14ac:dyDescent="0.3">
      <c r="N1840"/>
      <c r="O1840"/>
      <c r="AD1840"/>
      <c r="AE1840"/>
    </row>
    <row r="1841" spans="14:31" x14ac:dyDescent="0.3">
      <c r="N1841"/>
      <c r="O1841"/>
      <c r="AD1841"/>
      <c r="AE1841"/>
    </row>
    <row r="1842" spans="14:31" x14ac:dyDescent="0.3">
      <c r="N1842"/>
      <c r="O1842"/>
      <c r="AD1842"/>
      <c r="AE1842"/>
    </row>
    <row r="1843" spans="14:31" x14ac:dyDescent="0.3">
      <c r="N1843"/>
      <c r="O1843"/>
      <c r="AD1843"/>
      <c r="AE1843"/>
    </row>
    <row r="1844" spans="14:31" x14ac:dyDescent="0.3">
      <c r="N1844"/>
      <c r="O1844"/>
      <c r="AD1844"/>
      <c r="AE1844"/>
    </row>
    <row r="1845" spans="14:31" x14ac:dyDescent="0.3">
      <c r="N1845"/>
      <c r="O1845"/>
      <c r="AD1845"/>
      <c r="AE1845"/>
    </row>
    <row r="1846" spans="14:31" x14ac:dyDescent="0.3">
      <c r="N1846"/>
      <c r="O1846"/>
      <c r="AD1846"/>
      <c r="AE1846"/>
    </row>
    <row r="1847" spans="14:31" x14ac:dyDescent="0.3">
      <c r="N1847"/>
      <c r="O1847"/>
      <c r="AD1847"/>
      <c r="AE1847"/>
    </row>
    <row r="1848" spans="14:31" x14ac:dyDescent="0.3">
      <c r="N1848"/>
      <c r="O1848"/>
      <c r="AD1848"/>
      <c r="AE1848"/>
    </row>
    <row r="1849" spans="14:31" x14ac:dyDescent="0.3">
      <c r="N1849"/>
      <c r="O1849"/>
      <c r="AD1849"/>
      <c r="AE1849"/>
    </row>
    <row r="1850" spans="14:31" x14ac:dyDescent="0.3">
      <c r="N1850"/>
      <c r="O1850"/>
      <c r="AD1850"/>
      <c r="AE1850"/>
    </row>
    <row r="1851" spans="14:31" x14ac:dyDescent="0.3">
      <c r="N1851"/>
      <c r="O1851"/>
      <c r="AD1851"/>
      <c r="AE1851"/>
    </row>
    <row r="1852" spans="14:31" x14ac:dyDescent="0.3">
      <c r="N1852"/>
      <c r="O1852"/>
      <c r="AD1852"/>
      <c r="AE1852"/>
    </row>
    <row r="1853" spans="14:31" x14ac:dyDescent="0.3">
      <c r="N1853"/>
      <c r="O1853"/>
      <c r="AD1853"/>
      <c r="AE1853"/>
    </row>
    <row r="1854" spans="14:31" x14ac:dyDescent="0.3">
      <c r="N1854"/>
      <c r="O1854"/>
      <c r="AD1854"/>
      <c r="AE1854"/>
    </row>
    <row r="1855" spans="14:31" x14ac:dyDescent="0.3">
      <c r="N1855"/>
      <c r="O1855"/>
      <c r="AD1855"/>
      <c r="AE1855"/>
    </row>
    <row r="1856" spans="14:31" x14ac:dyDescent="0.3">
      <c r="N1856"/>
      <c r="O1856"/>
      <c r="AD1856"/>
      <c r="AE1856"/>
    </row>
    <row r="1857" spans="14:31" x14ac:dyDescent="0.3">
      <c r="N1857"/>
      <c r="O1857"/>
      <c r="AD1857"/>
      <c r="AE1857"/>
    </row>
    <row r="1858" spans="14:31" x14ac:dyDescent="0.3">
      <c r="N1858"/>
      <c r="O1858"/>
      <c r="AD1858"/>
      <c r="AE1858"/>
    </row>
    <row r="1859" spans="14:31" x14ac:dyDescent="0.3">
      <c r="N1859"/>
      <c r="O1859"/>
      <c r="AD1859"/>
      <c r="AE1859"/>
    </row>
    <row r="1860" spans="14:31" x14ac:dyDescent="0.3">
      <c r="N1860"/>
      <c r="O1860"/>
      <c r="AD1860"/>
      <c r="AE1860"/>
    </row>
    <row r="1861" spans="14:31" x14ac:dyDescent="0.3">
      <c r="N1861"/>
      <c r="O1861"/>
      <c r="AD1861"/>
      <c r="AE1861"/>
    </row>
    <row r="1862" spans="14:31" x14ac:dyDescent="0.3">
      <c r="N1862"/>
      <c r="O1862"/>
      <c r="AD1862"/>
      <c r="AE1862"/>
    </row>
    <row r="1863" spans="14:31" x14ac:dyDescent="0.3">
      <c r="N1863"/>
      <c r="O1863"/>
      <c r="AD1863"/>
      <c r="AE1863"/>
    </row>
    <row r="1864" spans="14:31" x14ac:dyDescent="0.3">
      <c r="N1864"/>
      <c r="O1864"/>
      <c r="AD1864"/>
      <c r="AE1864"/>
    </row>
    <row r="1865" spans="14:31" x14ac:dyDescent="0.3">
      <c r="N1865"/>
      <c r="O1865"/>
      <c r="AD1865"/>
      <c r="AE1865"/>
    </row>
    <row r="1866" spans="14:31" x14ac:dyDescent="0.3">
      <c r="N1866"/>
      <c r="O1866"/>
      <c r="AD1866"/>
      <c r="AE1866"/>
    </row>
    <row r="1867" spans="14:31" x14ac:dyDescent="0.3">
      <c r="N1867"/>
      <c r="O1867"/>
      <c r="AD1867"/>
      <c r="AE1867"/>
    </row>
    <row r="1868" spans="14:31" x14ac:dyDescent="0.3">
      <c r="N1868"/>
      <c r="O1868"/>
      <c r="AD1868"/>
      <c r="AE1868"/>
    </row>
    <row r="1869" spans="14:31" x14ac:dyDescent="0.3">
      <c r="N1869"/>
      <c r="O1869"/>
      <c r="AD1869"/>
      <c r="AE1869"/>
    </row>
    <row r="1870" spans="14:31" x14ac:dyDescent="0.3">
      <c r="N1870"/>
      <c r="O1870"/>
      <c r="AD1870"/>
      <c r="AE1870"/>
    </row>
    <row r="1871" spans="14:31" x14ac:dyDescent="0.3">
      <c r="N1871"/>
      <c r="O1871"/>
      <c r="AD1871"/>
      <c r="AE1871"/>
    </row>
    <row r="1872" spans="14:31" x14ac:dyDescent="0.3">
      <c r="N1872"/>
      <c r="O1872"/>
      <c r="AD1872"/>
      <c r="AE1872"/>
    </row>
    <row r="1873" spans="14:31" x14ac:dyDescent="0.3">
      <c r="N1873"/>
      <c r="O1873"/>
      <c r="AD1873"/>
      <c r="AE1873"/>
    </row>
    <row r="1874" spans="14:31" x14ac:dyDescent="0.3">
      <c r="N1874"/>
      <c r="O1874"/>
      <c r="AD1874"/>
      <c r="AE1874"/>
    </row>
    <row r="1875" spans="14:31" x14ac:dyDescent="0.3">
      <c r="N1875"/>
      <c r="O1875"/>
      <c r="AD1875"/>
      <c r="AE1875"/>
    </row>
    <row r="1876" spans="14:31" x14ac:dyDescent="0.3">
      <c r="N1876"/>
      <c r="O1876"/>
      <c r="AD1876"/>
      <c r="AE1876"/>
    </row>
    <row r="1877" spans="14:31" x14ac:dyDescent="0.3">
      <c r="N1877"/>
      <c r="O1877"/>
      <c r="AD1877"/>
      <c r="AE1877"/>
    </row>
    <row r="1878" spans="14:31" x14ac:dyDescent="0.3">
      <c r="N1878"/>
      <c r="O1878"/>
      <c r="AD1878"/>
      <c r="AE1878"/>
    </row>
    <row r="1879" spans="14:31" x14ac:dyDescent="0.3">
      <c r="N1879"/>
      <c r="O1879"/>
      <c r="AD1879"/>
      <c r="AE1879"/>
    </row>
    <row r="1880" spans="14:31" x14ac:dyDescent="0.3">
      <c r="N1880"/>
      <c r="O1880"/>
      <c r="AD1880"/>
      <c r="AE1880"/>
    </row>
    <row r="1881" spans="14:31" x14ac:dyDescent="0.3">
      <c r="N1881"/>
      <c r="O1881"/>
      <c r="AD1881"/>
      <c r="AE1881"/>
    </row>
    <row r="1882" spans="14:31" x14ac:dyDescent="0.3">
      <c r="N1882"/>
      <c r="O1882"/>
      <c r="AD1882"/>
      <c r="AE1882"/>
    </row>
    <row r="1883" spans="14:31" x14ac:dyDescent="0.3">
      <c r="N1883"/>
      <c r="O1883"/>
      <c r="AD1883"/>
      <c r="AE1883"/>
    </row>
    <row r="1884" spans="14:31" x14ac:dyDescent="0.3">
      <c r="N1884"/>
      <c r="O1884"/>
      <c r="AD1884"/>
      <c r="AE1884"/>
    </row>
    <row r="1885" spans="14:31" x14ac:dyDescent="0.3">
      <c r="N1885"/>
      <c r="O1885"/>
      <c r="AD1885"/>
      <c r="AE1885"/>
    </row>
    <row r="1886" spans="14:31" x14ac:dyDescent="0.3">
      <c r="N1886"/>
      <c r="O1886"/>
      <c r="AD1886"/>
      <c r="AE1886"/>
    </row>
    <row r="1887" spans="14:31" x14ac:dyDescent="0.3">
      <c r="N1887"/>
      <c r="O1887"/>
      <c r="AD1887"/>
      <c r="AE1887"/>
    </row>
    <row r="1888" spans="14:31" x14ac:dyDescent="0.3">
      <c r="N1888"/>
      <c r="O1888"/>
      <c r="AD1888"/>
      <c r="AE1888"/>
    </row>
    <row r="1889" spans="14:31" x14ac:dyDescent="0.3">
      <c r="N1889"/>
      <c r="O1889"/>
      <c r="AD1889"/>
      <c r="AE1889"/>
    </row>
    <row r="1890" spans="14:31" x14ac:dyDescent="0.3">
      <c r="N1890"/>
      <c r="O1890"/>
      <c r="AD1890"/>
      <c r="AE1890"/>
    </row>
    <row r="1891" spans="14:31" x14ac:dyDescent="0.3">
      <c r="N1891"/>
      <c r="O1891"/>
      <c r="AD1891"/>
      <c r="AE1891"/>
    </row>
    <row r="1892" spans="14:31" x14ac:dyDescent="0.3">
      <c r="N1892"/>
      <c r="O1892"/>
      <c r="AD1892"/>
      <c r="AE1892"/>
    </row>
    <row r="1893" spans="14:31" x14ac:dyDescent="0.3">
      <c r="N1893"/>
      <c r="O1893"/>
      <c r="AD1893"/>
      <c r="AE1893"/>
    </row>
    <row r="1894" spans="14:31" x14ac:dyDescent="0.3">
      <c r="N1894"/>
      <c r="O1894"/>
      <c r="AD1894"/>
      <c r="AE1894"/>
    </row>
    <row r="1895" spans="14:31" x14ac:dyDescent="0.3">
      <c r="N1895"/>
      <c r="O1895"/>
      <c r="AD1895"/>
      <c r="AE1895"/>
    </row>
    <row r="1896" spans="14:31" x14ac:dyDescent="0.3">
      <c r="N1896"/>
      <c r="O1896"/>
      <c r="AD1896"/>
      <c r="AE1896"/>
    </row>
    <row r="1897" spans="14:31" x14ac:dyDescent="0.3">
      <c r="N1897"/>
      <c r="O1897"/>
      <c r="AD1897"/>
      <c r="AE1897"/>
    </row>
    <row r="1898" spans="14:31" x14ac:dyDescent="0.3">
      <c r="N1898"/>
      <c r="O1898"/>
      <c r="AD1898"/>
      <c r="AE1898"/>
    </row>
    <row r="1899" spans="14:31" x14ac:dyDescent="0.3">
      <c r="N1899"/>
      <c r="O1899"/>
      <c r="AD1899"/>
      <c r="AE1899"/>
    </row>
    <row r="1900" spans="14:31" x14ac:dyDescent="0.3">
      <c r="N1900"/>
      <c r="O1900"/>
      <c r="AD1900"/>
      <c r="AE1900"/>
    </row>
    <row r="1901" spans="14:31" x14ac:dyDescent="0.3">
      <c r="N1901"/>
      <c r="O1901"/>
      <c r="AD1901"/>
      <c r="AE1901"/>
    </row>
    <row r="1902" spans="14:31" x14ac:dyDescent="0.3">
      <c r="N1902"/>
      <c r="O1902"/>
      <c r="AD1902"/>
      <c r="AE1902"/>
    </row>
    <row r="1903" spans="14:31" x14ac:dyDescent="0.3">
      <c r="N1903"/>
      <c r="O1903"/>
      <c r="AD1903"/>
      <c r="AE1903"/>
    </row>
    <row r="1904" spans="14:31" x14ac:dyDescent="0.3">
      <c r="N1904"/>
      <c r="O1904"/>
      <c r="AD1904"/>
      <c r="AE1904"/>
    </row>
    <row r="1905" spans="14:31" x14ac:dyDescent="0.3">
      <c r="N1905"/>
      <c r="O1905"/>
      <c r="AD1905"/>
      <c r="AE1905"/>
    </row>
    <row r="1906" spans="14:31" x14ac:dyDescent="0.3">
      <c r="N1906"/>
      <c r="O1906"/>
      <c r="AD1906"/>
      <c r="AE1906"/>
    </row>
    <row r="1907" spans="14:31" x14ac:dyDescent="0.3">
      <c r="N1907"/>
      <c r="O1907"/>
      <c r="AD1907"/>
      <c r="AE1907"/>
    </row>
    <row r="1908" spans="14:31" x14ac:dyDescent="0.3">
      <c r="N1908"/>
      <c r="O1908"/>
      <c r="AD1908"/>
      <c r="AE1908"/>
    </row>
    <row r="1909" spans="14:31" x14ac:dyDescent="0.3">
      <c r="N1909"/>
      <c r="O1909"/>
      <c r="AD1909"/>
      <c r="AE1909"/>
    </row>
    <row r="1910" spans="14:31" x14ac:dyDescent="0.3">
      <c r="N1910"/>
      <c r="O1910"/>
      <c r="AD1910"/>
      <c r="AE1910"/>
    </row>
    <row r="1911" spans="14:31" x14ac:dyDescent="0.3">
      <c r="N1911"/>
      <c r="O1911"/>
      <c r="AD1911"/>
      <c r="AE1911"/>
    </row>
    <row r="1912" spans="14:31" x14ac:dyDescent="0.3">
      <c r="N1912"/>
      <c r="O1912"/>
      <c r="AD1912"/>
      <c r="AE1912"/>
    </row>
    <row r="1913" spans="14:31" x14ac:dyDescent="0.3">
      <c r="N1913"/>
      <c r="O1913"/>
      <c r="AD1913"/>
      <c r="AE1913"/>
    </row>
    <row r="1914" spans="14:31" x14ac:dyDescent="0.3">
      <c r="N1914"/>
      <c r="O1914"/>
      <c r="AD1914"/>
      <c r="AE1914"/>
    </row>
    <row r="1915" spans="14:31" x14ac:dyDescent="0.3">
      <c r="N1915"/>
      <c r="O1915"/>
      <c r="AD1915"/>
      <c r="AE1915"/>
    </row>
    <row r="1916" spans="14:31" x14ac:dyDescent="0.3">
      <c r="N1916"/>
      <c r="O1916"/>
      <c r="AD1916"/>
      <c r="AE1916"/>
    </row>
    <row r="1917" spans="14:31" x14ac:dyDescent="0.3">
      <c r="N1917"/>
      <c r="O1917"/>
      <c r="AD1917"/>
      <c r="AE1917"/>
    </row>
    <row r="1918" spans="14:31" x14ac:dyDescent="0.3">
      <c r="N1918"/>
      <c r="O1918"/>
      <c r="AD1918"/>
      <c r="AE1918"/>
    </row>
    <row r="1919" spans="14:31" x14ac:dyDescent="0.3">
      <c r="N1919"/>
      <c r="O1919"/>
      <c r="AD1919"/>
      <c r="AE1919"/>
    </row>
    <row r="1920" spans="14:31" x14ac:dyDescent="0.3">
      <c r="N1920"/>
      <c r="O1920"/>
      <c r="AD1920"/>
      <c r="AE1920"/>
    </row>
    <row r="1921" spans="14:31" x14ac:dyDescent="0.3">
      <c r="N1921"/>
      <c r="O1921"/>
      <c r="AD1921"/>
      <c r="AE1921"/>
    </row>
    <row r="1922" spans="14:31" x14ac:dyDescent="0.3">
      <c r="N1922"/>
      <c r="O1922"/>
      <c r="AD1922"/>
      <c r="AE1922"/>
    </row>
    <row r="1923" spans="14:31" x14ac:dyDescent="0.3">
      <c r="N1923"/>
      <c r="O1923"/>
      <c r="AD1923"/>
      <c r="AE1923"/>
    </row>
    <row r="1924" spans="14:31" x14ac:dyDescent="0.3">
      <c r="N1924"/>
      <c r="O1924"/>
      <c r="AD1924"/>
      <c r="AE1924"/>
    </row>
    <row r="1925" spans="14:31" x14ac:dyDescent="0.3">
      <c r="N1925"/>
      <c r="O1925"/>
      <c r="AD1925"/>
      <c r="AE1925"/>
    </row>
    <row r="1926" spans="14:31" x14ac:dyDescent="0.3">
      <c r="N1926"/>
      <c r="O1926"/>
      <c r="AD1926"/>
      <c r="AE1926"/>
    </row>
    <row r="1927" spans="14:31" x14ac:dyDescent="0.3">
      <c r="N1927"/>
      <c r="O1927"/>
      <c r="AD1927"/>
      <c r="AE1927"/>
    </row>
    <row r="1928" spans="14:31" x14ac:dyDescent="0.3">
      <c r="N1928"/>
      <c r="O1928"/>
      <c r="AD1928"/>
      <c r="AE1928"/>
    </row>
    <row r="1929" spans="14:31" x14ac:dyDescent="0.3">
      <c r="N1929"/>
      <c r="O1929"/>
      <c r="AD1929"/>
      <c r="AE1929"/>
    </row>
    <row r="1930" spans="14:31" x14ac:dyDescent="0.3">
      <c r="N1930"/>
      <c r="O1930"/>
      <c r="AD1930"/>
      <c r="AE1930"/>
    </row>
    <row r="1931" spans="14:31" x14ac:dyDescent="0.3">
      <c r="N1931"/>
      <c r="O1931"/>
      <c r="AD1931"/>
      <c r="AE1931"/>
    </row>
    <row r="1932" spans="14:31" x14ac:dyDescent="0.3">
      <c r="N1932"/>
      <c r="O1932"/>
      <c r="AD1932"/>
      <c r="AE1932"/>
    </row>
    <row r="1933" spans="14:31" x14ac:dyDescent="0.3">
      <c r="N1933"/>
      <c r="O1933"/>
      <c r="AD1933"/>
      <c r="AE1933"/>
    </row>
    <row r="1934" spans="14:31" x14ac:dyDescent="0.3">
      <c r="N1934"/>
      <c r="O1934"/>
      <c r="AD1934"/>
      <c r="AE1934"/>
    </row>
    <row r="1935" spans="14:31" x14ac:dyDescent="0.3">
      <c r="N1935"/>
      <c r="O1935"/>
      <c r="AD1935"/>
      <c r="AE1935"/>
    </row>
    <row r="1936" spans="14:31" x14ac:dyDescent="0.3">
      <c r="N1936"/>
      <c r="O1936"/>
      <c r="AD1936"/>
      <c r="AE1936"/>
    </row>
    <row r="1937" spans="14:31" x14ac:dyDescent="0.3">
      <c r="N1937"/>
      <c r="O1937"/>
      <c r="AD1937"/>
      <c r="AE1937"/>
    </row>
    <row r="1938" spans="14:31" x14ac:dyDescent="0.3">
      <c r="N1938"/>
      <c r="O1938"/>
      <c r="AD1938"/>
      <c r="AE1938"/>
    </row>
    <row r="1939" spans="14:31" x14ac:dyDescent="0.3">
      <c r="N1939"/>
      <c r="O1939"/>
      <c r="AD1939"/>
      <c r="AE1939"/>
    </row>
    <row r="1940" spans="14:31" x14ac:dyDescent="0.3">
      <c r="N1940"/>
      <c r="O1940"/>
      <c r="AD1940"/>
      <c r="AE1940"/>
    </row>
    <row r="1941" spans="14:31" x14ac:dyDescent="0.3">
      <c r="N1941"/>
      <c r="O1941"/>
      <c r="AD1941"/>
      <c r="AE1941"/>
    </row>
    <row r="1942" spans="14:31" x14ac:dyDescent="0.3">
      <c r="N1942"/>
      <c r="O1942"/>
      <c r="AD1942"/>
      <c r="AE1942"/>
    </row>
    <row r="1943" spans="14:31" x14ac:dyDescent="0.3">
      <c r="N1943"/>
      <c r="O1943"/>
      <c r="AD1943"/>
      <c r="AE1943"/>
    </row>
    <row r="1944" spans="14:31" x14ac:dyDescent="0.3">
      <c r="N1944"/>
      <c r="O1944"/>
      <c r="AD1944"/>
      <c r="AE1944"/>
    </row>
    <row r="1945" spans="14:31" x14ac:dyDescent="0.3">
      <c r="N1945"/>
      <c r="O1945"/>
      <c r="AD1945"/>
      <c r="AE1945"/>
    </row>
    <row r="1946" spans="14:31" x14ac:dyDescent="0.3">
      <c r="N1946"/>
      <c r="O1946"/>
      <c r="AD1946"/>
      <c r="AE1946"/>
    </row>
    <row r="1947" spans="14:31" x14ac:dyDescent="0.3">
      <c r="N1947"/>
      <c r="O1947"/>
      <c r="AD1947"/>
      <c r="AE1947"/>
    </row>
    <row r="1948" spans="14:31" x14ac:dyDescent="0.3">
      <c r="N1948"/>
      <c r="O1948"/>
      <c r="AD1948"/>
      <c r="AE1948"/>
    </row>
    <row r="1949" spans="14:31" x14ac:dyDescent="0.3">
      <c r="N1949"/>
      <c r="O1949"/>
      <c r="AD1949"/>
      <c r="AE1949"/>
    </row>
    <row r="1950" spans="14:31" x14ac:dyDescent="0.3">
      <c r="N1950"/>
      <c r="O1950"/>
      <c r="AD1950"/>
      <c r="AE1950"/>
    </row>
    <row r="1951" spans="14:31" x14ac:dyDescent="0.3">
      <c r="N1951"/>
      <c r="O1951"/>
      <c r="AD1951"/>
      <c r="AE1951"/>
    </row>
    <row r="1952" spans="14:31" x14ac:dyDescent="0.3">
      <c r="N1952"/>
      <c r="O1952"/>
      <c r="AD1952"/>
      <c r="AE1952"/>
    </row>
    <row r="1953" spans="14:31" x14ac:dyDescent="0.3">
      <c r="N1953"/>
      <c r="O1953"/>
      <c r="AD1953"/>
      <c r="AE1953"/>
    </row>
    <row r="1954" spans="14:31" x14ac:dyDescent="0.3">
      <c r="N1954"/>
      <c r="O1954"/>
      <c r="AD1954"/>
      <c r="AE1954"/>
    </row>
    <row r="1955" spans="14:31" x14ac:dyDescent="0.3">
      <c r="N1955"/>
      <c r="O1955"/>
      <c r="AD1955"/>
      <c r="AE1955"/>
    </row>
    <row r="1956" spans="14:31" x14ac:dyDescent="0.3">
      <c r="N1956"/>
      <c r="O1956"/>
      <c r="AD1956"/>
      <c r="AE1956"/>
    </row>
    <row r="1957" spans="14:31" x14ac:dyDescent="0.3">
      <c r="N1957"/>
      <c r="O1957"/>
      <c r="AD1957"/>
      <c r="AE1957"/>
    </row>
    <row r="1958" spans="14:31" x14ac:dyDescent="0.3">
      <c r="N1958"/>
      <c r="O1958"/>
      <c r="AD1958"/>
      <c r="AE1958"/>
    </row>
    <row r="1959" spans="14:31" x14ac:dyDescent="0.3">
      <c r="N1959"/>
      <c r="O1959"/>
      <c r="AD1959"/>
      <c r="AE1959"/>
    </row>
    <row r="1960" spans="14:31" x14ac:dyDescent="0.3">
      <c r="N1960"/>
      <c r="O1960"/>
      <c r="AD1960"/>
      <c r="AE1960"/>
    </row>
    <row r="1961" spans="14:31" x14ac:dyDescent="0.3">
      <c r="N1961"/>
      <c r="O1961"/>
      <c r="AD1961"/>
      <c r="AE1961"/>
    </row>
    <row r="1962" spans="14:31" x14ac:dyDescent="0.3">
      <c r="N1962"/>
      <c r="O1962"/>
      <c r="AD1962"/>
      <c r="AE1962"/>
    </row>
    <row r="1963" spans="14:31" x14ac:dyDescent="0.3">
      <c r="N1963"/>
      <c r="O1963"/>
      <c r="AD1963"/>
      <c r="AE1963"/>
    </row>
    <row r="1964" spans="14:31" x14ac:dyDescent="0.3">
      <c r="N1964"/>
      <c r="O1964"/>
      <c r="AD1964"/>
      <c r="AE1964"/>
    </row>
    <row r="1965" spans="14:31" x14ac:dyDescent="0.3">
      <c r="N1965"/>
      <c r="O1965"/>
      <c r="AD1965"/>
      <c r="AE1965"/>
    </row>
    <row r="1966" spans="14:31" x14ac:dyDescent="0.3">
      <c r="N1966"/>
      <c r="O1966"/>
      <c r="AD1966"/>
      <c r="AE1966"/>
    </row>
    <row r="1967" spans="14:31" x14ac:dyDescent="0.3">
      <c r="N1967"/>
      <c r="O1967"/>
      <c r="AD1967"/>
      <c r="AE1967"/>
    </row>
    <row r="1968" spans="14:31" x14ac:dyDescent="0.3">
      <c r="N1968"/>
      <c r="O1968"/>
      <c r="AD1968"/>
      <c r="AE1968"/>
    </row>
    <row r="1969" spans="14:31" x14ac:dyDescent="0.3">
      <c r="N1969"/>
      <c r="O1969"/>
      <c r="AD1969"/>
      <c r="AE1969"/>
    </row>
    <row r="1970" spans="14:31" x14ac:dyDescent="0.3">
      <c r="N1970"/>
      <c r="O1970"/>
      <c r="AD1970"/>
      <c r="AE1970"/>
    </row>
    <row r="1971" spans="14:31" x14ac:dyDescent="0.3">
      <c r="N1971"/>
      <c r="O1971"/>
      <c r="AD1971"/>
      <c r="AE1971"/>
    </row>
    <row r="1972" spans="14:31" x14ac:dyDescent="0.3">
      <c r="N1972"/>
      <c r="O1972"/>
      <c r="AD1972"/>
      <c r="AE1972"/>
    </row>
    <row r="1973" spans="14:31" x14ac:dyDescent="0.3">
      <c r="N1973"/>
      <c r="O1973"/>
      <c r="AD1973"/>
      <c r="AE1973"/>
    </row>
    <row r="1974" spans="14:31" x14ac:dyDescent="0.3">
      <c r="N1974"/>
      <c r="O1974"/>
      <c r="AD1974"/>
      <c r="AE1974"/>
    </row>
    <row r="1975" spans="14:31" x14ac:dyDescent="0.3">
      <c r="N1975"/>
      <c r="O1975"/>
      <c r="AD1975"/>
      <c r="AE1975"/>
    </row>
    <row r="1976" spans="14:31" x14ac:dyDescent="0.3">
      <c r="N1976"/>
      <c r="O1976"/>
      <c r="AD1976"/>
      <c r="AE1976"/>
    </row>
    <row r="1977" spans="14:31" x14ac:dyDescent="0.3">
      <c r="N1977"/>
      <c r="O1977"/>
      <c r="AD1977"/>
      <c r="AE1977"/>
    </row>
    <row r="1978" spans="14:31" x14ac:dyDescent="0.3">
      <c r="N1978"/>
      <c r="O1978"/>
      <c r="AD1978"/>
      <c r="AE1978"/>
    </row>
    <row r="1979" spans="14:31" x14ac:dyDescent="0.3">
      <c r="N1979"/>
      <c r="O1979"/>
      <c r="AD1979"/>
      <c r="AE1979"/>
    </row>
    <row r="1980" spans="14:31" x14ac:dyDescent="0.3">
      <c r="N1980"/>
      <c r="O1980"/>
      <c r="AD1980"/>
      <c r="AE1980"/>
    </row>
    <row r="1981" spans="14:31" x14ac:dyDescent="0.3">
      <c r="N1981"/>
      <c r="O1981"/>
      <c r="AD1981"/>
      <c r="AE1981"/>
    </row>
    <row r="1982" spans="14:31" x14ac:dyDescent="0.3">
      <c r="N1982"/>
      <c r="O1982"/>
      <c r="AD1982"/>
      <c r="AE1982"/>
    </row>
    <row r="1983" spans="14:31" x14ac:dyDescent="0.3">
      <c r="N1983"/>
      <c r="O1983"/>
      <c r="AD1983"/>
      <c r="AE1983"/>
    </row>
    <row r="1984" spans="14:31" x14ac:dyDescent="0.3">
      <c r="N1984"/>
      <c r="O1984"/>
      <c r="AD1984"/>
      <c r="AE1984"/>
    </row>
    <row r="1985" spans="14:31" x14ac:dyDescent="0.3">
      <c r="N1985"/>
      <c r="O1985"/>
      <c r="AD1985"/>
      <c r="AE1985"/>
    </row>
    <row r="1986" spans="14:31" x14ac:dyDescent="0.3">
      <c r="N1986"/>
      <c r="O1986"/>
      <c r="AD1986"/>
      <c r="AE1986"/>
    </row>
    <row r="1987" spans="14:31" x14ac:dyDescent="0.3">
      <c r="N1987"/>
      <c r="O1987"/>
      <c r="AD1987"/>
      <c r="AE1987"/>
    </row>
    <row r="1988" spans="14:31" x14ac:dyDescent="0.3">
      <c r="N1988"/>
      <c r="O1988"/>
      <c r="AD1988"/>
      <c r="AE1988"/>
    </row>
    <row r="1989" spans="14:31" x14ac:dyDescent="0.3">
      <c r="N1989"/>
      <c r="O1989"/>
      <c r="AD1989"/>
      <c r="AE1989"/>
    </row>
    <row r="1990" spans="14:31" x14ac:dyDescent="0.3">
      <c r="N1990"/>
      <c r="O1990"/>
      <c r="AD1990"/>
      <c r="AE1990"/>
    </row>
    <row r="1991" spans="14:31" x14ac:dyDescent="0.3">
      <c r="N1991"/>
      <c r="O1991"/>
      <c r="AD1991"/>
      <c r="AE1991"/>
    </row>
    <row r="1992" spans="14:31" x14ac:dyDescent="0.3">
      <c r="N1992"/>
      <c r="O1992"/>
      <c r="AD1992"/>
      <c r="AE1992"/>
    </row>
    <row r="1993" spans="14:31" x14ac:dyDescent="0.3">
      <c r="N1993"/>
      <c r="O1993"/>
      <c r="AD1993"/>
      <c r="AE1993"/>
    </row>
    <row r="1994" spans="14:31" x14ac:dyDescent="0.3">
      <c r="N1994"/>
      <c r="O1994"/>
      <c r="AD1994"/>
      <c r="AE1994"/>
    </row>
    <row r="1995" spans="14:31" x14ac:dyDescent="0.3">
      <c r="N1995"/>
      <c r="O1995"/>
      <c r="AD1995"/>
      <c r="AE1995"/>
    </row>
    <row r="1996" spans="14:31" x14ac:dyDescent="0.3">
      <c r="N1996"/>
      <c r="O1996"/>
      <c r="AD1996"/>
      <c r="AE1996"/>
    </row>
    <row r="1997" spans="14:31" x14ac:dyDescent="0.3">
      <c r="N1997"/>
      <c r="O1997"/>
      <c r="AD1997"/>
      <c r="AE1997"/>
    </row>
    <row r="1998" spans="14:31" x14ac:dyDescent="0.3">
      <c r="N1998"/>
      <c r="O1998"/>
      <c r="AD1998"/>
      <c r="AE1998"/>
    </row>
    <row r="1999" spans="14:31" x14ac:dyDescent="0.3">
      <c r="N1999"/>
      <c r="O1999"/>
      <c r="AD1999"/>
      <c r="AE1999"/>
    </row>
    <row r="2000" spans="14:31" x14ac:dyDescent="0.3">
      <c r="N2000"/>
      <c r="O2000"/>
      <c r="AD2000"/>
      <c r="AE2000"/>
    </row>
    <row r="2001" spans="14:31" x14ac:dyDescent="0.3">
      <c r="N2001"/>
      <c r="O2001"/>
      <c r="AD2001"/>
      <c r="AE2001"/>
    </row>
    <row r="2002" spans="14:31" x14ac:dyDescent="0.3">
      <c r="N2002"/>
      <c r="O2002"/>
      <c r="AD2002"/>
      <c r="AE2002"/>
    </row>
    <row r="2003" spans="14:31" x14ac:dyDescent="0.3">
      <c r="N2003"/>
      <c r="O2003"/>
      <c r="AD2003"/>
      <c r="AE2003"/>
    </row>
    <row r="2004" spans="14:31" x14ac:dyDescent="0.3">
      <c r="N2004"/>
      <c r="O2004"/>
      <c r="AD2004"/>
      <c r="AE2004"/>
    </row>
    <row r="2005" spans="14:31" x14ac:dyDescent="0.3">
      <c r="N2005"/>
      <c r="O2005"/>
      <c r="AD2005"/>
      <c r="AE2005"/>
    </row>
    <row r="2006" spans="14:31" x14ac:dyDescent="0.3">
      <c r="N2006"/>
      <c r="O2006"/>
      <c r="AD2006"/>
      <c r="AE2006"/>
    </row>
    <row r="2007" spans="14:31" x14ac:dyDescent="0.3">
      <c r="N2007"/>
      <c r="O2007"/>
      <c r="AD2007"/>
      <c r="AE2007"/>
    </row>
    <row r="2008" spans="14:31" x14ac:dyDescent="0.3">
      <c r="N2008"/>
      <c r="O2008"/>
      <c r="AD2008"/>
      <c r="AE2008"/>
    </row>
    <row r="2009" spans="14:31" x14ac:dyDescent="0.3">
      <c r="N2009"/>
      <c r="O2009"/>
      <c r="AD2009"/>
      <c r="AE2009"/>
    </row>
    <row r="2010" spans="14:31" x14ac:dyDescent="0.3">
      <c r="N2010"/>
      <c r="O2010"/>
      <c r="AD2010"/>
      <c r="AE2010"/>
    </row>
    <row r="2011" spans="14:31" x14ac:dyDescent="0.3">
      <c r="N2011"/>
      <c r="O2011"/>
      <c r="AD2011"/>
      <c r="AE2011"/>
    </row>
    <row r="2012" spans="14:31" x14ac:dyDescent="0.3">
      <c r="N2012"/>
      <c r="O2012"/>
      <c r="AD2012"/>
      <c r="AE2012"/>
    </row>
    <row r="2013" spans="14:31" x14ac:dyDescent="0.3">
      <c r="N2013"/>
      <c r="O2013"/>
      <c r="AD2013"/>
      <c r="AE2013"/>
    </row>
    <row r="2014" spans="14:31" x14ac:dyDescent="0.3">
      <c r="N2014"/>
      <c r="O2014"/>
      <c r="AD2014"/>
      <c r="AE2014"/>
    </row>
    <row r="2015" spans="14:31" x14ac:dyDescent="0.3">
      <c r="N2015"/>
      <c r="O2015"/>
      <c r="AD2015"/>
      <c r="AE2015"/>
    </row>
    <row r="2016" spans="14:31" x14ac:dyDescent="0.3">
      <c r="N2016"/>
      <c r="O2016"/>
      <c r="AD2016"/>
      <c r="AE2016"/>
    </row>
    <row r="2017" spans="14:31" x14ac:dyDescent="0.3">
      <c r="N2017"/>
      <c r="O2017"/>
      <c r="AD2017"/>
      <c r="AE2017"/>
    </row>
    <row r="2018" spans="14:31" x14ac:dyDescent="0.3">
      <c r="N2018"/>
      <c r="O2018"/>
      <c r="AD2018"/>
      <c r="AE2018"/>
    </row>
    <row r="2019" spans="14:31" x14ac:dyDescent="0.3">
      <c r="N2019"/>
      <c r="O2019"/>
      <c r="AD2019"/>
      <c r="AE2019"/>
    </row>
    <row r="2020" spans="14:31" x14ac:dyDescent="0.3">
      <c r="N2020"/>
      <c r="O2020"/>
      <c r="AD2020"/>
      <c r="AE2020"/>
    </row>
    <row r="2021" spans="14:31" x14ac:dyDescent="0.3">
      <c r="N2021"/>
      <c r="O2021"/>
      <c r="AD2021"/>
      <c r="AE2021"/>
    </row>
    <row r="2022" spans="14:31" x14ac:dyDescent="0.3">
      <c r="N2022"/>
      <c r="O2022"/>
      <c r="AD2022"/>
      <c r="AE2022"/>
    </row>
    <row r="2023" spans="14:31" x14ac:dyDescent="0.3">
      <c r="N2023"/>
      <c r="O2023"/>
      <c r="AD2023"/>
      <c r="AE2023"/>
    </row>
    <row r="2024" spans="14:31" x14ac:dyDescent="0.3">
      <c r="N2024"/>
      <c r="O2024"/>
      <c r="AD2024"/>
      <c r="AE2024"/>
    </row>
    <row r="2025" spans="14:31" x14ac:dyDescent="0.3">
      <c r="N2025"/>
      <c r="O2025"/>
      <c r="AD2025"/>
      <c r="AE2025"/>
    </row>
    <row r="2026" spans="14:31" x14ac:dyDescent="0.3">
      <c r="N2026"/>
      <c r="O2026"/>
      <c r="AD2026"/>
      <c r="AE2026"/>
    </row>
    <row r="2027" spans="14:31" x14ac:dyDescent="0.3">
      <c r="N2027"/>
      <c r="O2027"/>
      <c r="AD2027"/>
      <c r="AE2027"/>
    </row>
    <row r="2028" spans="14:31" x14ac:dyDescent="0.3">
      <c r="N2028"/>
      <c r="O2028"/>
      <c r="AD2028"/>
      <c r="AE2028"/>
    </row>
    <row r="2029" spans="14:31" x14ac:dyDescent="0.3">
      <c r="N2029"/>
      <c r="O2029"/>
      <c r="AD2029"/>
      <c r="AE2029"/>
    </row>
    <row r="2030" spans="14:31" x14ac:dyDescent="0.3">
      <c r="N2030"/>
      <c r="O2030"/>
      <c r="AD2030"/>
      <c r="AE2030"/>
    </row>
    <row r="2031" spans="14:31" x14ac:dyDescent="0.3">
      <c r="N2031"/>
      <c r="O2031"/>
      <c r="AD2031"/>
      <c r="AE2031"/>
    </row>
    <row r="2032" spans="14:31" x14ac:dyDescent="0.3">
      <c r="N2032"/>
      <c r="O2032"/>
      <c r="AD2032"/>
      <c r="AE2032"/>
    </row>
    <row r="2033" spans="14:31" x14ac:dyDescent="0.3">
      <c r="N2033"/>
      <c r="O2033"/>
      <c r="AD2033"/>
      <c r="AE2033"/>
    </row>
    <row r="2034" spans="14:31" x14ac:dyDescent="0.3">
      <c r="N2034"/>
      <c r="O2034"/>
      <c r="AD2034"/>
      <c r="AE2034"/>
    </row>
    <row r="2035" spans="14:31" x14ac:dyDescent="0.3">
      <c r="N2035"/>
      <c r="O2035"/>
      <c r="AD2035"/>
      <c r="AE2035"/>
    </row>
    <row r="2036" spans="14:31" x14ac:dyDescent="0.3">
      <c r="N2036"/>
      <c r="O2036"/>
      <c r="AD2036"/>
      <c r="AE2036"/>
    </row>
    <row r="2037" spans="14:31" x14ac:dyDescent="0.3">
      <c r="N2037"/>
      <c r="O2037"/>
      <c r="AD2037"/>
      <c r="AE2037"/>
    </row>
    <row r="2038" spans="14:31" x14ac:dyDescent="0.3">
      <c r="N2038"/>
      <c r="O2038"/>
      <c r="AD2038"/>
      <c r="AE2038"/>
    </row>
    <row r="2039" spans="14:31" x14ac:dyDescent="0.3">
      <c r="N2039"/>
      <c r="O2039"/>
      <c r="AD2039"/>
      <c r="AE2039"/>
    </row>
    <row r="2040" spans="14:31" x14ac:dyDescent="0.3">
      <c r="N2040"/>
      <c r="O2040"/>
      <c r="AD2040"/>
      <c r="AE2040"/>
    </row>
    <row r="2041" spans="14:31" x14ac:dyDescent="0.3">
      <c r="N2041"/>
      <c r="O2041"/>
      <c r="AD2041"/>
      <c r="AE2041"/>
    </row>
    <row r="2042" spans="14:31" x14ac:dyDescent="0.3">
      <c r="N2042"/>
      <c r="O2042"/>
      <c r="AD2042"/>
      <c r="AE2042"/>
    </row>
    <row r="2043" spans="14:31" x14ac:dyDescent="0.3">
      <c r="N2043"/>
      <c r="O2043"/>
      <c r="AD2043"/>
      <c r="AE2043"/>
    </row>
    <row r="2044" spans="14:31" x14ac:dyDescent="0.3">
      <c r="N2044"/>
      <c r="O2044"/>
      <c r="AD2044"/>
      <c r="AE2044"/>
    </row>
    <row r="2045" spans="14:31" x14ac:dyDescent="0.3">
      <c r="N2045"/>
      <c r="O2045"/>
      <c r="AD2045"/>
      <c r="AE2045"/>
    </row>
    <row r="2046" spans="14:31" x14ac:dyDescent="0.3">
      <c r="N2046"/>
      <c r="O2046"/>
      <c r="AD2046"/>
      <c r="AE2046"/>
    </row>
    <row r="2047" spans="14:31" x14ac:dyDescent="0.3">
      <c r="N2047"/>
      <c r="O2047"/>
      <c r="AD2047"/>
      <c r="AE2047"/>
    </row>
    <row r="2048" spans="14:31" x14ac:dyDescent="0.3">
      <c r="N2048"/>
      <c r="O2048"/>
      <c r="AD2048"/>
      <c r="AE2048"/>
    </row>
    <row r="2049" spans="14:31" x14ac:dyDescent="0.3">
      <c r="N2049"/>
      <c r="O2049"/>
      <c r="AD2049"/>
      <c r="AE2049"/>
    </row>
    <row r="2050" spans="14:31" x14ac:dyDescent="0.3">
      <c r="N2050"/>
      <c r="O2050"/>
      <c r="AD2050"/>
      <c r="AE2050"/>
    </row>
    <row r="2051" spans="14:31" x14ac:dyDescent="0.3">
      <c r="N2051"/>
      <c r="O2051"/>
      <c r="AD2051"/>
      <c r="AE2051"/>
    </row>
    <row r="2052" spans="14:31" x14ac:dyDescent="0.3">
      <c r="N2052"/>
      <c r="O2052"/>
      <c r="AD2052"/>
      <c r="AE2052"/>
    </row>
    <row r="2053" spans="14:31" x14ac:dyDescent="0.3">
      <c r="N2053"/>
      <c r="O2053"/>
      <c r="AD2053"/>
      <c r="AE2053"/>
    </row>
    <row r="2054" spans="14:31" x14ac:dyDescent="0.3">
      <c r="N2054"/>
      <c r="O2054"/>
      <c r="AD2054"/>
      <c r="AE2054"/>
    </row>
    <row r="2055" spans="14:31" x14ac:dyDescent="0.3">
      <c r="N2055"/>
      <c r="O2055"/>
      <c r="AD2055"/>
      <c r="AE2055"/>
    </row>
    <row r="2056" spans="14:31" x14ac:dyDescent="0.3">
      <c r="N2056"/>
      <c r="O2056"/>
      <c r="AD2056"/>
      <c r="AE2056"/>
    </row>
    <row r="2057" spans="14:31" x14ac:dyDescent="0.3">
      <c r="N2057"/>
      <c r="O2057"/>
      <c r="AD2057"/>
      <c r="AE2057"/>
    </row>
    <row r="2058" spans="14:31" x14ac:dyDescent="0.3">
      <c r="N2058"/>
      <c r="O2058"/>
      <c r="AD2058"/>
      <c r="AE2058"/>
    </row>
    <row r="2059" spans="14:31" x14ac:dyDescent="0.3">
      <c r="N2059"/>
      <c r="O2059"/>
      <c r="AD2059"/>
      <c r="AE2059"/>
    </row>
    <row r="2060" spans="14:31" x14ac:dyDescent="0.3">
      <c r="N2060"/>
      <c r="O2060"/>
      <c r="AD2060"/>
      <c r="AE2060"/>
    </row>
    <row r="2061" spans="14:31" x14ac:dyDescent="0.3">
      <c r="N2061"/>
      <c r="O2061"/>
      <c r="AD2061"/>
      <c r="AE2061"/>
    </row>
    <row r="2062" spans="14:31" x14ac:dyDescent="0.3">
      <c r="N2062"/>
      <c r="O2062"/>
      <c r="AD2062"/>
      <c r="AE2062"/>
    </row>
    <row r="2063" spans="14:31" x14ac:dyDescent="0.3">
      <c r="N2063"/>
      <c r="O2063"/>
      <c r="AD2063"/>
      <c r="AE2063"/>
    </row>
    <row r="2064" spans="14:31" x14ac:dyDescent="0.3">
      <c r="N2064"/>
      <c r="O2064"/>
      <c r="AD2064"/>
      <c r="AE2064"/>
    </row>
    <row r="2065" spans="14:31" x14ac:dyDescent="0.3">
      <c r="N2065"/>
      <c r="O2065"/>
      <c r="AD2065"/>
      <c r="AE2065"/>
    </row>
    <row r="2066" spans="14:31" x14ac:dyDescent="0.3">
      <c r="N2066"/>
      <c r="O2066"/>
      <c r="AD2066"/>
      <c r="AE2066"/>
    </row>
    <row r="2067" spans="14:31" x14ac:dyDescent="0.3">
      <c r="N2067"/>
      <c r="O2067"/>
      <c r="AD2067"/>
      <c r="AE2067"/>
    </row>
    <row r="2068" spans="14:31" x14ac:dyDescent="0.3">
      <c r="N2068"/>
      <c r="O2068"/>
      <c r="AD2068"/>
      <c r="AE2068"/>
    </row>
    <row r="2069" spans="14:31" x14ac:dyDescent="0.3">
      <c r="N2069"/>
      <c r="O2069"/>
      <c r="AD2069"/>
      <c r="AE2069"/>
    </row>
    <row r="2070" spans="14:31" x14ac:dyDescent="0.3">
      <c r="N2070"/>
      <c r="O2070"/>
      <c r="AD2070"/>
      <c r="AE2070"/>
    </row>
    <row r="2071" spans="14:31" x14ac:dyDescent="0.3">
      <c r="N2071"/>
      <c r="O2071"/>
      <c r="AD2071"/>
      <c r="AE2071"/>
    </row>
    <row r="2072" spans="14:31" x14ac:dyDescent="0.3">
      <c r="N2072"/>
      <c r="O2072"/>
      <c r="AD2072"/>
      <c r="AE2072"/>
    </row>
    <row r="2073" spans="14:31" x14ac:dyDescent="0.3">
      <c r="N2073"/>
      <c r="O2073"/>
      <c r="AD2073"/>
      <c r="AE2073"/>
    </row>
    <row r="2074" spans="14:31" x14ac:dyDescent="0.3">
      <c r="N2074"/>
      <c r="O2074"/>
      <c r="AD2074"/>
      <c r="AE2074"/>
    </row>
    <row r="2075" spans="14:31" x14ac:dyDescent="0.3">
      <c r="N2075"/>
      <c r="O2075"/>
      <c r="AD2075"/>
      <c r="AE2075"/>
    </row>
    <row r="2076" spans="14:31" x14ac:dyDescent="0.3">
      <c r="N2076"/>
      <c r="O2076"/>
      <c r="AD2076"/>
      <c r="AE2076"/>
    </row>
    <row r="2077" spans="14:31" x14ac:dyDescent="0.3">
      <c r="N2077"/>
      <c r="O2077"/>
      <c r="AD2077"/>
      <c r="AE2077"/>
    </row>
    <row r="2078" spans="14:31" x14ac:dyDescent="0.3">
      <c r="N2078"/>
      <c r="O2078"/>
      <c r="AD2078"/>
      <c r="AE2078"/>
    </row>
    <row r="2079" spans="14:31" x14ac:dyDescent="0.3">
      <c r="N2079"/>
      <c r="O2079"/>
      <c r="AD2079"/>
      <c r="AE2079"/>
    </row>
    <row r="2080" spans="14:31" x14ac:dyDescent="0.3">
      <c r="N2080"/>
      <c r="O2080"/>
      <c r="AD2080"/>
      <c r="AE2080"/>
    </row>
    <row r="2081" spans="14:31" x14ac:dyDescent="0.3">
      <c r="N2081"/>
      <c r="O2081"/>
      <c r="AD2081"/>
      <c r="AE2081"/>
    </row>
    <row r="2082" spans="14:31" x14ac:dyDescent="0.3">
      <c r="N2082"/>
      <c r="O2082"/>
      <c r="AD2082"/>
      <c r="AE2082"/>
    </row>
    <row r="2083" spans="14:31" x14ac:dyDescent="0.3">
      <c r="N2083"/>
      <c r="O2083"/>
      <c r="AD2083"/>
      <c r="AE2083"/>
    </row>
    <row r="2084" spans="14:31" x14ac:dyDescent="0.3">
      <c r="N2084"/>
      <c r="O2084"/>
      <c r="AD2084"/>
      <c r="AE2084"/>
    </row>
    <row r="2085" spans="14:31" x14ac:dyDescent="0.3">
      <c r="N2085"/>
      <c r="O2085"/>
      <c r="AD2085"/>
      <c r="AE2085"/>
    </row>
    <row r="2086" spans="14:31" x14ac:dyDescent="0.3">
      <c r="N2086"/>
      <c r="O2086"/>
      <c r="AD2086"/>
      <c r="AE2086"/>
    </row>
    <row r="2087" spans="14:31" x14ac:dyDescent="0.3">
      <c r="N2087"/>
      <c r="O2087"/>
      <c r="AD2087"/>
      <c r="AE2087"/>
    </row>
    <row r="2088" spans="14:31" x14ac:dyDescent="0.3">
      <c r="N2088"/>
      <c r="O2088"/>
      <c r="AD2088"/>
      <c r="AE2088"/>
    </row>
    <row r="2089" spans="14:31" x14ac:dyDescent="0.3">
      <c r="N2089"/>
      <c r="O2089"/>
      <c r="AD2089"/>
      <c r="AE2089"/>
    </row>
    <row r="2090" spans="14:31" x14ac:dyDescent="0.3">
      <c r="N2090"/>
      <c r="O2090"/>
      <c r="AD2090"/>
      <c r="AE2090"/>
    </row>
    <row r="2091" spans="14:31" x14ac:dyDescent="0.3">
      <c r="N2091"/>
      <c r="O2091"/>
      <c r="AD2091"/>
      <c r="AE2091"/>
    </row>
    <row r="2092" spans="14:31" x14ac:dyDescent="0.3">
      <c r="N2092"/>
      <c r="O2092"/>
      <c r="AD2092"/>
      <c r="AE2092"/>
    </row>
    <row r="2093" spans="14:31" x14ac:dyDescent="0.3">
      <c r="N2093"/>
      <c r="O2093"/>
      <c r="AD2093"/>
      <c r="AE2093"/>
    </row>
    <row r="2094" spans="14:31" x14ac:dyDescent="0.3">
      <c r="N2094"/>
      <c r="O2094"/>
      <c r="AD2094"/>
      <c r="AE2094"/>
    </row>
    <row r="2095" spans="14:31" x14ac:dyDescent="0.3">
      <c r="N2095"/>
      <c r="O2095"/>
      <c r="AD2095"/>
      <c r="AE2095"/>
    </row>
    <row r="2096" spans="14:31" x14ac:dyDescent="0.3">
      <c r="N2096"/>
      <c r="O2096"/>
      <c r="AD2096"/>
      <c r="AE2096"/>
    </row>
    <row r="2097" spans="14:31" x14ac:dyDescent="0.3">
      <c r="N2097"/>
      <c r="O2097"/>
      <c r="AD2097"/>
      <c r="AE2097"/>
    </row>
    <row r="2098" spans="14:31" x14ac:dyDescent="0.3">
      <c r="N2098"/>
      <c r="O2098"/>
      <c r="AD2098"/>
      <c r="AE2098"/>
    </row>
    <row r="2099" spans="14:31" x14ac:dyDescent="0.3">
      <c r="N2099"/>
      <c r="O2099"/>
      <c r="AD2099"/>
      <c r="AE2099"/>
    </row>
    <row r="2100" spans="14:31" x14ac:dyDescent="0.3">
      <c r="N2100"/>
      <c r="O2100"/>
      <c r="AD2100"/>
      <c r="AE2100"/>
    </row>
    <row r="2101" spans="14:31" x14ac:dyDescent="0.3">
      <c r="N2101"/>
      <c r="O2101"/>
      <c r="AD2101"/>
      <c r="AE2101"/>
    </row>
    <row r="2102" spans="14:31" x14ac:dyDescent="0.3">
      <c r="N2102"/>
      <c r="O2102"/>
      <c r="AD2102"/>
      <c r="AE2102"/>
    </row>
    <row r="2103" spans="14:31" x14ac:dyDescent="0.3">
      <c r="N2103"/>
      <c r="O2103"/>
      <c r="AD2103"/>
      <c r="AE2103"/>
    </row>
    <row r="2104" spans="14:31" x14ac:dyDescent="0.3">
      <c r="N2104"/>
      <c r="O2104"/>
      <c r="AD2104"/>
      <c r="AE2104"/>
    </row>
    <row r="2105" spans="14:31" x14ac:dyDescent="0.3">
      <c r="N2105"/>
      <c r="O2105"/>
      <c r="AD2105"/>
      <c r="AE2105"/>
    </row>
    <row r="2106" spans="14:31" x14ac:dyDescent="0.3">
      <c r="N2106"/>
      <c r="O2106"/>
      <c r="AD2106"/>
      <c r="AE2106"/>
    </row>
    <row r="2107" spans="14:31" x14ac:dyDescent="0.3">
      <c r="N2107"/>
      <c r="O2107"/>
      <c r="AD2107"/>
      <c r="AE2107"/>
    </row>
    <row r="2108" spans="14:31" x14ac:dyDescent="0.3">
      <c r="N2108"/>
      <c r="O2108"/>
      <c r="AD2108"/>
      <c r="AE2108"/>
    </row>
    <row r="2109" spans="14:31" x14ac:dyDescent="0.3">
      <c r="N2109"/>
      <c r="O2109"/>
      <c r="AD2109"/>
      <c r="AE2109"/>
    </row>
    <row r="2110" spans="14:31" x14ac:dyDescent="0.3">
      <c r="N2110"/>
      <c r="O2110"/>
      <c r="AD2110"/>
      <c r="AE2110"/>
    </row>
    <row r="2111" spans="14:31" x14ac:dyDescent="0.3">
      <c r="N2111"/>
      <c r="O2111"/>
      <c r="AD2111"/>
      <c r="AE2111"/>
    </row>
    <row r="2112" spans="14:31" x14ac:dyDescent="0.3">
      <c r="N2112"/>
      <c r="O2112"/>
      <c r="AD2112"/>
      <c r="AE2112"/>
    </row>
    <row r="2113" spans="14:31" x14ac:dyDescent="0.3">
      <c r="N2113"/>
      <c r="O2113"/>
      <c r="AD2113"/>
      <c r="AE2113"/>
    </row>
    <row r="2114" spans="14:31" x14ac:dyDescent="0.3">
      <c r="N2114"/>
      <c r="O2114"/>
      <c r="AD2114"/>
      <c r="AE2114"/>
    </row>
    <row r="2115" spans="14:31" x14ac:dyDescent="0.3">
      <c r="N2115"/>
      <c r="O2115"/>
      <c r="AD2115"/>
      <c r="AE2115"/>
    </row>
    <row r="2116" spans="14:31" x14ac:dyDescent="0.3">
      <c r="N2116"/>
      <c r="O2116"/>
      <c r="AD2116"/>
      <c r="AE2116"/>
    </row>
    <row r="2117" spans="14:31" x14ac:dyDescent="0.3">
      <c r="N2117"/>
      <c r="O2117"/>
      <c r="AD2117"/>
      <c r="AE2117"/>
    </row>
    <row r="2118" spans="14:31" x14ac:dyDescent="0.3">
      <c r="N2118"/>
      <c r="O2118"/>
      <c r="AD2118"/>
      <c r="AE2118"/>
    </row>
    <row r="2119" spans="14:31" x14ac:dyDescent="0.3">
      <c r="N2119"/>
      <c r="O2119"/>
      <c r="AD2119"/>
      <c r="AE2119"/>
    </row>
    <row r="2120" spans="14:31" x14ac:dyDescent="0.3">
      <c r="N2120"/>
      <c r="O2120"/>
      <c r="AD2120"/>
      <c r="AE2120"/>
    </row>
    <row r="2121" spans="14:31" x14ac:dyDescent="0.3">
      <c r="N2121"/>
      <c r="O2121"/>
      <c r="AD2121"/>
      <c r="AE2121"/>
    </row>
    <row r="2122" spans="14:31" x14ac:dyDescent="0.3">
      <c r="N2122"/>
      <c r="O2122"/>
      <c r="AD2122"/>
      <c r="AE2122"/>
    </row>
    <row r="2123" spans="14:31" x14ac:dyDescent="0.3">
      <c r="N2123"/>
      <c r="O2123"/>
      <c r="AD2123"/>
      <c r="AE2123"/>
    </row>
    <row r="2124" spans="14:31" x14ac:dyDescent="0.3">
      <c r="N2124"/>
      <c r="O2124"/>
      <c r="AD2124"/>
      <c r="AE2124"/>
    </row>
    <row r="2125" spans="14:31" x14ac:dyDescent="0.3">
      <c r="N2125"/>
      <c r="O2125"/>
      <c r="AD2125"/>
      <c r="AE2125"/>
    </row>
    <row r="2126" spans="14:31" x14ac:dyDescent="0.3">
      <c r="N2126"/>
      <c r="O2126"/>
      <c r="AD2126"/>
      <c r="AE2126"/>
    </row>
    <row r="2127" spans="14:31" x14ac:dyDescent="0.3">
      <c r="N2127"/>
      <c r="O2127"/>
      <c r="AD2127"/>
      <c r="AE2127"/>
    </row>
    <row r="2128" spans="14:31" x14ac:dyDescent="0.3">
      <c r="N2128"/>
      <c r="O2128"/>
      <c r="AD2128"/>
      <c r="AE2128"/>
    </row>
    <row r="2129" spans="14:31" x14ac:dyDescent="0.3">
      <c r="N2129"/>
      <c r="O2129"/>
      <c r="AD2129"/>
      <c r="AE2129"/>
    </row>
    <row r="2130" spans="14:31" x14ac:dyDescent="0.3">
      <c r="N2130"/>
      <c r="O2130"/>
      <c r="AD2130"/>
      <c r="AE2130"/>
    </row>
    <row r="2131" spans="14:31" x14ac:dyDescent="0.3">
      <c r="N2131"/>
      <c r="O2131"/>
      <c r="AD2131"/>
      <c r="AE2131"/>
    </row>
    <row r="2132" spans="14:31" x14ac:dyDescent="0.3">
      <c r="N2132"/>
      <c r="O2132"/>
      <c r="AD2132"/>
      <c r="AE2132"/>
    </row>
    <row r="2133" spans="14:31" x14ac:dyDescent="0.3">
      <c r="N2133"/>
      <c r="O2133"/>
      <c r="AD2133"/>
      <c r="AE2133"/>
    </row>
    <row r="2134" spans="14:31" x14ac:dyDescent="0.3">
      <c r="N2134"/>
      <c r="O2134"/>
      <c r="AD2134"/>
      <c r="AE2134"/>
    </row>
    <row r="2135" spans="14:31" x14ac:dyDescent="0.3">
      <c r="N2135"/>
      <c r="O2135"/>
      <c r="AD2135"/>
      <c r="AE2135"/>
    </row>
    <row r="2136" spans="14:31" x14ac:dyDescent="0.3">
      <c r="N2136"/>
      <c r="O2136"/>
      <c r="AD2136"/>
      <c r="AE2136"/>
    </row>
    <row r="2137" spans="14:31" x14ac:dyDescent="0.3">
      <c r="N2137"/>
      <c r="O2137"/>
      <c r="AD2137"/>
      <c r="AE2137"/>
    </row>
    <row r="2138" spans="14:31" x14ac:dyDescent="0.3">
      <c r="N2138"/>
      <c r="O2138"/>
      <c r="AD2138"/>
      <c r="AE2138"/>
    </row>
    <row r="2139" spans="14:31" x14ac:dyDescent="0.3">
      <c r="N2139"/>
      <c r="O2139"/>
      <c r="AD2139"/>
      <c r="AE2139"/>
    </row>
    <row r="2140" spans="14:31" x14ac:dyDescent="0.3">
      <c r="N2140"/>
      <c r="O2140"/>
      <c r="AD2140"/>
      <c r="AE2140"/>
    </row>
    <row r="2141" spans="14:31" x14ac:dyDescent="0.3">
      <c r="N2141"/>
      <c r="O2141"/>
      <c r="AD2141"/>
      <c r="AE2141"/>
    </row>
    <row r="2142" spans="14:31" x14ac:dyDescent="0.3">
      <c r="N2142"/>
      <c r="O2142"/>
      <c r="AD2142"/>
      <c r="AE2142"/>
    </row>
    <row r="2143" spans="14:31" x14ac:dyDescent="0.3">
      <c r="N2143"/>
      <c r="O2143"/>
      <c r="AD2143"/>
      <c r="AE2143"/>
    </row>
    <row r="2144" spans="14:31" x14ac:dyDescent="0.3">
      <c r="N2144"/>
      <c r="O2144"/>
      <c r="AD2144"/>
      <c r="AE2144"/>
    </row>
    <row r="2145" spans="14:31" x14ac:dyDescent="0.3">
      <c r="N2145"/>
      <c r="O2145"/>
      <c r="AD2145"/>
      <c r="AE2145"/>
    </row>
    <row r="2146" spans="14:31" x14ac:dyDescent="0.3">
      <c r="N2146"/>
      <c r="O2146"/>
      <c r="AD2146"/>
      <c r="AE2146"/>
    </row>
    <row r="2147" spans="14:31" x14ac:dyDescent="0.3">
      <c r="N2147"/>
      <c r="O2147"/>
      <c r="AD2147"/>
      <c r="AE2147"/>
    </row>
    <row r="2148" spans="14:31" x14ac:dyDescent="0.3">
      <c r="N2148"/>
      <c r="O2148"/>
      <c r="AD2148"/>
      <c r="AE2148"/>
    </row>
    <row r="2149" spans="14:31" x14ac:dyDescent="0.3">
      <c r="N2149"/>
      <c r="O2149"/>
      <c r="AD2149"/>
      <c r="AE2149"/>
    </row>
    <row r="2150" spans="14:31" x14ac:dyDescent="0.3">
      <c r="N2150"/>
      <c r="O2150"/>
      <c r="AD2150"/>
      <c r="AE2150"/>
    </row>
    <row r="2151" spans="14:31" x14ac:dyDescent="0.3">
      <c r="N2151"/>
      <c r="O2151"/>
      <c r="AD2151"/>
      <c r="AE2151"/>
    </row>
    <row r="2152" spans="14:31" x14ac:dyDescent="0.3">
      <c r="N2152"/>
      <c r="O2152"/>
      <c r="AD2152"/>
      <c r="AE2152"/>
    </row>
    <row r="2153" spans="14:31" x14ac:dyDescent="0.3">
      <c r="N2153"/>
      <c r="O2153"/>
      <c r="AD2153"/>
      <c r="AE2153"/>
    </row>
    <row r="2154" spans="14:31" x14ac:dyDescent="0.3">
      <c r="N2154"/>
      <c r="O2154"/>
      <c r="AD2154"/>
      <c r="AE2154"/>
    </row>
    <row r="2155" spans="14:31" x14ac:dyDescent="0.3">
      <c r="N2155"/>
      <c r="O2155"/>
      <c r="AD2155"/>
      <c r="AE2155"/>
    </row>
    <row r="2156" spans="14:31" x14ac:dyDescent="0.3">
      <c r="N2156"/>
      <c r="O2156"/>
      <c r="AD2156"/>
      <c r="AE2156"/>
    </row>
    <row r="2157" spans="14:31" x14ac:dyDescent="0.3">
      <c r="N2157"/>
      <c r="O2157"/>
      <c r="AD2157"/>
      <c r="AE2157"/>
    </row>
    <row r="2158" spans="14:31" x14ac:dyDescent="0.3">
      <c r="N2158"/>
      <c r="O2158"/>
      <c r="AD2158"/>
      <c r="AE2158"/>
    </row>
    <row r="2159" spans="14:31" x14ac:dyDescent="0.3">
      <c r="N2159"/>
      <c r="O2159"/>
      <c r="AD2159"/>
      <c r="AE2159"/>
    </row>
    <row r="2160" spans="14:31" x14ac:dyDescent="0.3">
      <c r="N2160"/>
      <c r="O2160"/>
      <c r="AD2160"/>
      <c r="AE2160"/>
    </row>
    <row r="2161" spans="14:31" x14ac:dyDescent="0.3">
      <c r="N2161"/>
      <c r="O2161"/>
      <c r="AD2161"/>
      <c r="AE2161"/>
    </row>
    <row r="2162" spans="14:31" x14ac:dyDescent="0.3">
      <c r="N2162"/>
      <c r="O2162"/>
      <c r="AD2162"/>
      <c r="AE2162"/>
    </row>
    <row r="2163" spans="14:31" x14ac:dyDescent="0.3">
      <c r="N2163"/>
      <c r="O2163"/>
      <c r="AD2163"/>
      <c r="AE2163"/>
    </row>
    <row r="2164" spans="14:31" x14ac:dyDescent="0.3">
      <c r="N2164"/>
      <c r="O2164"/>
      <c r="AD2164"/>
      <c r="AE2164"/>
    </row>
    <row r="2165" spans="14:31" x14ac:dyDescent="0.3">
      <c r="N2165"/>
      <c r="O2165"/>
      <c r="AD2165"/>
      <c r="AE2165"/>
    </row>
    <row r="2166" spans="14:31" x14ac:dyDescent="0.3">
      <c r="N2166"/>
      <c r="O2166"/>
      <c r="AD2166"/>
      <c r="AE2166"/>
    </row>
    <row r="2167" spans="14:31" x14ac:dyDescent="0.3">
      <c r="N2167"/>
      <c r="O2167"/>
      <c r="AD2167"/>
      <c r="AE2167"/>
    </row>
    <row r="2168" spans="14:31" x14ac:dyDescent="0.3">
      <c r="N2168"/>
      <c r="O2168"/>
      <c r="AD2168"/>
      <c r="AE2168"/>
    </row>
    <row r="2169" spans="14:31" x14ac:dyDescent="0.3">
      <c r="N2169"/>
      <c r="O2169"/>
      <c r="AD2169"/>
      <c r="AE2169"/>
    </row>
    <row r="2170" spans="14:31" x14ac:dyDescent="0.3">
      <c r="N2170"/>
      <c r="O2170"/>
      <c r="AD2170"/>
      <c r="AE2170"/>
    </row>
    <row r="2171" spans="14:31" x14ac:dyDescent="0.3">
      <c r="N2171"/>
      <c r="O2171"/>
      <c r="AD2171"/>
      <c r="AE2171"/>
    </row>
    <row r="2172" spans="14:31" x14ac:dyDescent="0.3">
      <c r="N2172"/>
      <c r="O2172"/>
      <c r="AD2172"/>
      <c r="AE2172"/>
    </row>
    <row r="2173" spans="14:31" x14ac:dyDescent="0.3">
      <c r="N2173"/>
      <c r="O2173"/>
      <c r="AD2173"/>
      <c r="AE2173"/>
    </row>
    <row r="2174" spans="14:31" x14ac:dyDescent="0.3">
      <c r="N2174"/>
      <c r="O2174"/>
      <c r="AD2174"/>
      <c r="AE2174"/>
    </row>
    <row r="2175" spans="14:31" x14ac:dyDescent="0.3">
      <c r="N2175"/>
      <c r="O2175"/>
      <c r="AD2175"/>
      <c r="AE2175"/>
    </row>
    <row r="2176" spans="14:31" x14ac:dyDescent="0.3">
      <c r="N2176"/>
      <c r="O2176"/>
      <c r="AD2176"/>
      <c r="AE2176"/>
    </row>
    <row r="2177" spans="14:31" x14ac:dyDescent="0.3">
      <c r="N2177"/>
      <c r="O2177"/>
      <c r="AD2177"/>
      <c r="AE2177"/>
    </row>
    <row r="2178" spans="14:31" x14ac:dyDescent="0.3">
      <c r="N2178"/>
      <c r="O2178"/>
      <c r="AD2178"/>
      <c r="AE2178"/>
    </row>
    <row r="2179" spans="14:31" x14ac:dyDescent="0.3">
      <c r="N2179"/>
      <c r="O2179"/>
      <c r="AD2179"/>
      <c r="AE2179"/>
    </row>
    <row r="2180" spans="14:31" x14ac:dyDescent="0.3">
      <c r="N2180"/>
      <c r="O2180"/>
      <c r="AD2180"/>
      <c r="AE2180"/>
    </row>
    <row r="2181" spans="14:31" x14ac:dyDescent="0.3">
      <c r="N2181"/>
      <c r="O2181"/>
      <c r="AD2181"/>
      <c r="AE2181"/>
    </row>
    <row r="2182" spans="14:31" x14ac:dyDescent="0.3">
      <c r="N2182"/>
      <c r="O2182"/>
      <c r="AD2182"/>
      <c r="AE2182"/>
    </row>
    <row r="2183" spans="14:31" x14ac:dyDescent="0.3">
      <c r="N2183"/>
      <c r="O2183"/>
      <c r="AD2183"/>
      <c r="AE2183"/>
    </row>
    <row r="2184" spans="14:31" x14ac:dyDescent="0.3">
      <c r="N2184"/>
      <c r="O2184"/>
      <c r="AD2184"/>
      <c r="AE2184"/>
    </row>
    <row r="2185" spans="14:31" x14ac:dyDescent="0.3">
      <c r="N2185"/>
      <c r="O2185"/>
      <c r="AD2185"/>
      <c r="AE2185"/>
    </row>
    <row r="2186" spans="14:31" x14ac:dyDescent="0.3">
      <c r="N2186"/>
      <c r="O2186"/>
      <c r="AD2186"/>
      <c r="AE2186"/>
    </row>
    <row r="2187" spans="14:31" x14ac:dyDescent="0.3">
      <c r="N2187"/>
      <c r="O2187"/>
      <c r="AD2187"/>
      <c r="AE2187"/>
    </row>
    <row r="2188" spans="14:31" x14ac:dyDescent="0.3">
      <c r="N2188"/>
      <c r="O2188"/>
      <c r="AD2188"/>
      <c r="AE2188"/>
    </row>
    <row r="2189" spans="14:31" x14ac:dyDescent="0.3">
      <c r="N2189"/>
      <c r="O2189"/>
      <c r="AD2189"/>
      <c r="AE2189"/>
    </row>
    <row r="2190" spans="14:31" x14ac:dyDescent="0.3">
      <c r="N2190"/>
      <c r="O2190"/>
      <c r="AD2190"/>
      <c r="AE2190"/>
    </row>
    <row r="2191" spans="14:31" x14ac:dyDescent="0.3">
      <c r="N2191"/>
      <c r="O2191"/>
      <c r="AD2191"/>
      <c r="AE2191"/>
    </row>
    <row r="2192" spans="14:31" x14ac:dyDescent="0.3">
      <c r="N2192"/>
      <c r="O2192"/>
      <c r="AD2192"/>
      <c r="AE2192"/>
    </row>
    <row r="2193" spans="14:31" x14ac:dyDescent="0.3">
      <c r="N2193"/>
      <c r="O2193"/>
      <c r="AD2193"/>
      <c r="AE2193"/>
    </row>
    <row r="2194" spans="14:31" x14ac:dyDescent="0.3">
      <c r="N2194"/>
      <c r="O2194"/>
      <c r="AD2194"/>
      <c r="AE2194"/>
    </row>
    <row r="2195" spans="14:31" x14ac:dyDescent="0.3">
      <c r="N2195"/>
      <c r="O2195"/>
      <c r="AD2195"/>
      <c r="AE2195"/>
    </row>
    <row r="2196" spans="14:31" x14ac:dyDescent="0.3">
      <c r="N2196"/>
      <c r="O2196"/>
      <c r="AD2196"/>
      <c r="AE2196"/>
    </row>
    <row r="2197" spans="14:31" x14ac:dyDescent="0.3">
      <c r="N2197"/>
      <c r="O2197"/>
      <c r="AD2197"/>
      <c r="AE2197"/>
    </row>
    <row r="2198" spans="14:31" x14ac:dyDescent="0.3">
      <c r="N2198"/>
      <c r="O2198"/>
      <c r="AD2198"/>
      <c r="AE2198"/>
    </row>
    <row r="2199" spans="14:31" x14ac:dyDescent="0.3">
      <c r="N2199"/>
      <c r="O2199"/>
      <c r="AD2199"/>
      <c r="AE2199"/>
    </row>
    <row r="2200" spans="14:31" x14ac:dyDescent="0.3">
      <c r="N2200"/>
      <c r="O2200"/>
      <c r="AD2200"/>
      <c r="AE2200"/>
    </row>
    <row r="2201" spans="14:31" x14ac:dyDescent="0.3">
      <c r="N2201"/>
      <c r="O2201"/>
      <c r="AD2201"/>
      <c r="AE2201"/>
    </row>
    <row r="2202" spans="14:31" x14ac:dyDescent="0.3">
      <c r="N2202"/>
      <c r="O2202"/>
      <c r="AD2202"/>
      <c r="AE2202"/>
    </row>
    <row r="2203" spans="14:31" x14ac:dyDescent="0.3">
      <c r="N2203"/>
      <c r="O2203"/>
      <c r="AD2203"/>
      <c r="AE2203"/>
    </row>
    <row r="2204" spans="14:31" x14ac:dyDescent="0.3">
      <c r="N2204"/>
      <c r="O2204"/>
      <c r="AD2204"/>
      <c r="AE2204"/>
    </row>
    <row r="2205" spans="14:31" x14ac:dyDescent="0.3">
      <c r="N2205"/>
      <c r="O2205"/>
      <c r="AD2205"/>
      <c r="AE2205"/>
    </row>
    <row r="2206" spans="14:31" x14ac:dyDescent="0.3">
      <c r="N2206"/>
      <c r="O2206"/>
      <c r="AD2206"/>
      <c r="AE2206"/>
    </row>
    <row r="2207" spans="14:31" x14ac:dyDescent="0.3">
      <c r="N2207"/>
      <c r="O2207"/>
      <c r="AD2207"/>
      <c r="AE2207"/>
    </row>
    <row r="2208" spans="14:31" x14ac:dyDescent="0.3">
      <c r="N2208"/>
      <c r="O2208"/>
      <c r="AD2208"/>
      <c r="AE2208"/>
    </row>
    <row r="2209" spans="14:31" x14ac:dyDescent="0.3">
      <c r="N2209"/>
      <c r="O2209"/>
      <c r="AD2209"/>
      <c r="AE2209"/>
    </row>
    <row r="2210" spans="14:31" x14ac:dyDescent="0.3">
      <c r="N2210"/>
      <c r="O2210"/>
      <c r="AD2210"/>
      <c r="AE2210"/>
    </row>
    <row r="2211" spans="14:31" x14ac:dyDescent="0.3">
      <c r="N2211"/>
      <c r="O2211"/>
      <c r="AD2211"/>
      <c r="AE2211"/>
    </row>
    <row r="2212" spans="14:31" x14ac:dyDescent="0.3">
      <c r="N2212"/>
      <c r="O2212"/>
      <c r="AD2212"/>
      <c r="AE2212"/>
    </row>
    <row r="2213" spans="14:31" x14ac:dyDescent="0.3">
      <c r="N2213"/>
      <c r="O2213"/>
      <c r="AD2213"/>
      <c r="AE2213"/>
    </row>
    <row r="2214" spans="14:31" x14ac:dyDescent="0.3">
      <c r="N2214"/>
      <c r="O2214"/>
      <c r="AD2214"/>
      <c r="AE2214"/>
    </row>
    <row r="2215" spans="14:31" x14ac:dyDescent="0.3">
      <c r="N2215"/>
      <c r="O2215"/>
      <c r="AD2215"/>
      <c r="AE2215"/>
    </row>
    <row r="2216" spans="14:31" x14ac:dyDescent="0.3">
      <c r="N2216"/>
      <c r="O2216"/>
      <c r="AD2216"/>
      <c r="AE2216"/>
    </row>
    <row r="2217" spans="14:31" x14ac:dyDescent="0.3">
      <c r="N2217"/>
      <c r="O2217"/>
      <c r="AD2217"/>
      <c r="AE2217"/>
    </row>
    <row r="2218" spans="14:31" x14ac:dyDescent="0.3">
      <c r="N2218"/>
      <c r="O2218"/>
      <c r="AD2218"/>
      <c r="AE2218"/>
    </row>
    <row r="2219" spans="14:31" x14ac:dyDescent="0.3">
      <c r="N2219"/>
      <c r="O2219"/>
      <c r="AD2219"/>
      <c r="AE2219"/>
    </row>
    <row r="2220" spans="14:31" x14ac:dyDescent="0.3">
      <c r="N2220"/>
      <c r="O2220"/>
      <c r="AD2220"/>
      <c r="AE2220"/>
    </row>
    <row r="2221" spans="14:31" x14ac:dyDescent="0.3">
      <c r="N2221"/>
      <c r="O2221"/>
      <c r="AD2221"/>
      <c r="AE2221"/>
    </row>
    <row r="2222" spans="14:31" x14ac:dyDescent="0.3">
      <c r="N2222"/>
      <c r="O2222"/>
      <c r="AD2222"/>
      <c r="AE2222"/>
    </row>
    <row r="2223" spans="14:31" x14ac:dyDescent="0.3">
      <c r="N2223"/>
      <c r="O2223"/>
      <c r="AD2223"/>
      <c r="AE2223"/>
    </row>
    <row r="2224" spans="14:31" x14ac:dyDescent="0.3">
      <c r="N2224"/>
      <c r="O2224"/>
      <c r="AD2224"/>
      <c r="AE2224"/>
    </row>
    <row r="2225" spans="14:31" x14ac:dyDescent="0.3">
      <c r="N2225"/>
      <c r="O2225"/>
      <c r="AD2225"/>
      <c r="AE2225"/>
    </row>
    <row r="2226" spans="14:31" x14ac:dyDescent="0.3">
      <c r="N2226"/>
      <c r="O2226"/>
      <c r="AD2226"/>
      <c r="AE2226"/>
    </row>
    <row r="2227" spans="14:31" x14ac:dyDescent="0.3">
      <c r="N2227"/>
      <c r="O2227"/>
      <c r="AD2227"/>
      <c r="AE2227"/>
    </row>
    <row r="2228" spans="14:31" x14ac:dyDescent="0.3">
      <c r="N2228"/>
      <c r="O2228"/>
      <c r="AD2228"/>
      <c r="AE2228"/>
    </row>
    <row r="2229" spans="14:31" x14ac:dyDescent="0.3">
      <c r="N2229"/>
      <c r="O2229"/>
      <c r="AD2229"/>
      <c r="AE2229"/>
    </row>
    <row r="2230" spans="14:31" x14ac:dyDescent="0.3">
      <c r="N2230"/>
      <c r="O2230"/>
      <c r="AD2230"/>
      <c r="AE2230"/>
    </row>
    <row r="2231" spans="14:31" x14ac:dyDescent="0.3">
      <c r="N2231"/>
      <c r="O2231"/>
      <c r="AD2231"/>
      <c r="AE2231"/>
    </row>
    <row r="2232" spans="14:31" x14ac:dyDescent="0.3">
      <c r="N2232"/>
      <c r="O2232"/>
      <c r="AD2232"/>
      <c r="AE2232"/>
    </row>
    <row r="2233" spans="14:31" x14ac:dyDescent="0.3">
      <c r="N2233"/>
      <c r="O2233"/>
      <c r="AD2233"/>
      <c r="AE2233"/>
    </row>
    <row r="2234" spans="14:31" x14ac:dyDescent="0.3">
      <c r="N2234"/>
      <c r="O2234"/>
      <c r="AD2234"/>
      <c r="AE2234"/>
    </row>
    <row r="2235" spans="14:31" x14ac:dyDescent="0.3">
      <c r="N2235"/>
      <c r="O2235"/>
      <c r="AD2235"/>
      <c r="AE2235"/>
    </row>
    <row r="2236" spans="14:31" x14ac:dyDescent="0.3">
      <c r="N2236"/>
      <c r="O2236"/>
      <c r="AD2236"/>
      <c r="AE2236"/>
    </row>
    <row r="2237" spans="14:31" x14ac:dyDescent="0.3">
      <c r="N2237"/>
      <c r="O2237"/>
      <c r="AD2237"/>
      <c r="AE2237"/>
    </row>
    <row r="2238" spans="14:31" x14ac:dyDescent="0.3">
      <c r="N2238"/>
      <c r="O2238"/>
      <c r="AD2238"/>
      <c r="AE2238"/>
    </row>
    <row r="2239" spans="14:31" x14ac:dyDescent="0.3">
      <c r="N2239"/>
      <c r="O2239"/>
      <c r="AD2239"/>
      <c r="AE2239"/>
    </row>
    <row r="2240" spans="14:31" x14ac:dyDescent="0.3">
      <c r="N2240"/>
      <c r="O2240"/>
      <c r="AD2240"/>
      <c r="AE2240"/>
    </row>
    <row r="2241" spans="14:31" x14ac:dyDescent="0.3">
      <c r="N2241"/>
      <c r="O2241"/>
      <c r="AD2241"/>
      <c r="AE2241"/>
    </row>
    <row r="2242" spans="14:31" x14ac:dyDescent="0.3">
      <c r="N2242"/>
      <c r="O2242"/>
      <c r="AD2242"/>
      <c r="AE2242"/>
    </row>
    <row r="2243" spans="14:31" x14ac:dyDescent="0.3">
      <c r="N2243"/>
      <c r="O2243"/>
      <c r="AD2243"/>
      <c r="AE2243"/>
    </row>
    <row r="2244" spans="14:31" x14ac:dyDescent="0.3">
      <c r="N2244"/>
      <c r="O2244"/>
      <c r="AD2244"/>
      <c r="AE2244"/>
    </row>
    <row r="2245" spans="14:31" x14ac:dyDescent="0.3">
      <c r="N2245"/>
      <c r="O2245"/>
      <c r="AD2245"/>
      <c r="AE2245"/>
    </row>
    <row r="2246" spans="14:31" x14ac:dyDescent="0.3">
      <c r="N2246"/>
      <c r="O2246"/>
      <c r="AD2246"/>
      <c r="AE2246"/>
    </row>
    <row r="2247" spans="14:31" x14ac:dyDescent="0.3">
      <c r="N2247"/>
      <c r="O2247"/>
      <c r="AD2247"/>
      <c r="AE2247"/>
    </row>
    <row r="2248" spans="14:31" x14ac:dyDescent="0.3">
      <c r="N2248"/>
      <c r="O2248"/>
      <c r="AD2248"/>
      <c r="AE2248"/>
    </row>
    <row r="2249" spans="14:31" x14ac:dyDescent="0.3">
      <c r="N2249"/>
      <c r="O2249"/>
      <c r="AD2249"/>
      <c r="AE2249"/>
    </row>
    <row r="2250" spans="14:31" x14ac:dyDescent="0.3">
      <c r="N2250"/>
      <c r="O2250"/>
      <c r="AD2250"/>
      <c r="AE2250"/>
    </row>
    <row r="2251" spans="14:31" x14ac:dyDescent="0.3">
      <c r="N2251"/>
      <c r="O2251"/>
      <c r="AD2251"/>
      <c r="AE2251"/>
    </row>
    <row r="2252" spans="14:31" x14ac:dyDescent="0.3">
      <c r="N2252"/>
      <c r="O2252"/>
      <c r="AD2252"/>
      <c r="AE2252"/>
    </row>
    <row r="2253" spans="14:31" x14ac:dyDescent="0.3">
      <c r="N2253"/>
      <c r="O2253"/>
      <c r="AD2253"/>
      <c r="AE2253"/>
    </row>
    <row r="2254" spans="14:31" x14ac:dyDescent="0.3">
      <c r="N2254"/>
      <c r="O2254"/>
      <c r="AD2254"/>
      <c r="AE2254"/>
    </row>
    <row r="2255" spans="14:31" x14ac:dyDescent="0.3">
      <c r="N2255"/>
      <c r="O2255"/>
      <c r="AD2255"/>
      <c r="AE2255"/>
    </row>
    <row r="2256" spans="14:31" x14ac:dyDescent="0.3">
      <c r="N2256"/>
      <c r="O2256"/>
      <c r="AD2256"/>
      <c r="AE2256"/>
    </row>
    <row r="2257" spans="14:31" x14ac:dyDescent="0.3">
      <c r="N2257"/>
      <c r="O2257"/>
      <c r="AD2257"/>
      <c r="AE2257"/>
    </row>
    <row r="2258" spans="14:31" x14ac:dyDescent="0.3">
      <c r="N2258"/>
      <c r="O2258"/>
      <c r="AD2258"/>
      <c r="AE2258"/>
    </row>
    <row r="2259" spans="14:31" x14ac:dyDescent="0.3">
      <c r="N2259"/>
      <c r="O2259"/>
      <c r="AD2259"/>
      <c r="AE2259"/>
    </row>
    <row r="2260" spans="14:31" x14ac:dyDescent="0.3">
      <c r="N2260"/>
      <c r="O2260"/>
      <c r="AD2260"/>
      <c r="AE2260"/>
    </row>
    <row r="2261" spans="14:31" x14ac:dyDescent="0.3">
      <c r="N2261"/>
      <c r="O2261"/>
      <c r="AD2261"/>
      <c r="AE2261"/>
    </row>
    <row r="2262" spans="14:31" x14ac:dyDescent="0.3">
      <c r="N2262"/>
      <c r="O2262"/>
      <c r="AD2262"/>
      <c r="AE2262"/>
    </row>
    <row r="2263" spans="14:31" x14ac:dyDescent="0.3">
      <c r="N2263"/>
      <c r="O2263"/>
      <c r="AD2263"/>
      <c r="AE2263"/>
    </row>
    <row r="2264" spans="14:31" x14ac:dyDescent="0.3">
      <c r="N2264"/>
      <c r="O2264"/>
      <c r="AD2264"/>
      <c r="AE2264"/>
    </row>
    <row r="2265" spans="14:31" x14ac:dyDescent="0.3">
      <c r="N2265"/>
      <c r="O2265"/>
      <c r="AD2265"/>
      <c r="AE2265"/>
    </row>
    <row r="2266" spans="14:31" x14ac:dyDescent="0.3">
      <c r="N2266"/>
      <c r="O2266"/>
      <c r="AD2266"/>
      <c r="AE2266"/>
    </row>
    <row r="2267" spans="14:31" x14ac:dyDescent="0.3">
      <c r="N2267"/>
      <c r="O2267"/>
      <c r="AD2267"/>
      <c r="AE2267"/>
    </row>
    <row r="2268" spans="14:31" x14ac:dyDescent="0.3">
      <c r="N2268"/>
      <c r="O2268"/>
      <c r="AD2268"/>
      <c r="AE2268"/>
    </row>
    <row r="2269" spans="14:31" x14ac:dyDescent="0.3">
      <c r="N2269"/>
      <c r="O2269"/>
      <c r="AD2269"/>
      <c r="AE2269"/>
    </row>
    <row r="2270" spans="14:31" x14ac:dyDescent="0.3">
      <c r="N2270"/>
      <c r="O2270"/>
      <c r="AD2270"/>
      <c r="AE2270"/>
    </row>
    <row r="2271" spans="14:31" x14ac:dyDescent="0.3">
      <c r="N2271"/>
      <c r="O2271"/>
      <c r="AD2271"/>
      <c r="AE2271"/>
    </row>
    <row r="2272" spans="14:31" x14ac:dyDescent="0.3">
      <c r="N2272"/>
      <c r="O2272"/>
      <c r="AD2272"/>
      <c r="AE2272"/>
    </row>
    <row r="2273" spans="14:31" x14ac:dyDescent="0.3">
      <c r="N2273"/>
      <c r="O2273"/>
      <c r="AD2273"/>
      <c r="AE2273"/>
    </row>
    <row r="2274" spans="14:31" x14ac:dyDescent="0.3">
      <c r="N2274"/>
      <c r="O2274"/>
      <c r="AD2274"/>
      <c r="AE2274"/>
    </row>
    <row r="2275" spans="14:31" x14ac:dyDescent="0.3">
      <c r="N2275"/>
      <c r="O2275"/>
      <c r="AD2275"/>
      <c r="AE2275"/>
    </row>
    <row r="2276" spans="14:31" x14ac:dyDescent="0.3">
      <c r="N2276"/>
      <c r="O2276"/>
      <c r="AD2276"/>
      <c r="AE2276"/>
    </row>
    <row r="2277" spans="14:31" x14ac:dyDescent="0.3">
      <c r="N2277"/>
      <c r="O2277"/>
      <c r="AD2277"/>
      <c r="AE2277"/>
    </row>
    <row r="2278" spans="14:31" x14ac:dyDescent="0.3">
      <c r="N2278"/>
      <c r="O2278"/>
      <c r="AD2278"/>
      <c r="AE2278"/>
    </row>
    <row r="2279" spans="14:31" x14ac:dyDescent="0.3">
      <c r="N2279"/>
      <c r="O2279"/>
      <c r="AD2279"/>
      <c r="AE2279"/>
    </row>
    <row r="2280" spans="14:31" x14ac:dyDescent="0.3">
      <c r="N2280"/>
      <c r="O2280"/>
      <c r="AD2280"/>
      <c r="AE2280"/>
    </row>
    <row r="2281" spans="14:31" x14ac:dyDescent="0.3">
      <c r="N2281"/>
      <c r="O2281"/>
      <c r="AD2281"/>
      <c r="AE2281"/>
    </row>
    <row r="2282" spans="14:31" x14ac:dyDescent="0.3">
      <c r="N2282"/>
      <c r="O2282"/>
      <c r="AD2282"/>
      <c r="AE2282"/>
    </row>
    <row r="2283" spans="14:31" x14ac:dyDescent="0.3">
      <c r="N2283"/>
      <c r="O2283"/>
      <c r="AD2283"/>
      <c r="AE2283"/>
    </row>
    <row r="2284" spans="14:31" x14ac:dyDescent="0.3">
      <c r="N2284"/>
      <c r="O2284"/>
      <c r="AD2284"/>
      <c r="AE2284"/>
    </row>
    <row r="2285" spans="14:31" x14ac:dyDescent="0.3">
      <c r="N2285"/>
      <c r="O2285"/>
      <c r="AD2285"/>
      <c r="AE2285"/>
    </row>
    <row r="2286" spans="14:31" x14ac:dyDescent="0.3">
      <c r="N2286"/>
      <c r="O2286"/>
      <c r="AD2286"/>
      <c r="AE2286"/>
    </row>
    <row r="2287" spans="14:31" x14ac:dyDescent="0.3">
      <c r="N2287"/>
      <c r="O2287"/>
      <c r="AD2287"/>
      <c r="AE2287"/>
    </row>
    <row r="2288" spans="14:31" x14ac:dyDescent="0.3">
      <c r="N2288"/>
      <c r="O2288"/>
      <c r="AD2288"/>
      <c r="AE2288"/>
    </row>
    <row r="2289" spans="14:31" x14ac:dyDescent="0.3">
      <c r="N2289"/>
      <c r="O2289"/>
      <c r="AD2289"/>
      <c r="AE2289"/>
    </row>
    <row r="2290" spans="14:31" x14ac:dyDescent="0.3">
      <c r="N2290"/>
      <c r="O2290"/>
      <c r="AD2290"/>
      <c r="AE2290"/>
    </row>
    <row r="2291" spans="14:31" x14ac:dyDescent="0.3">
      <c r="N2291"/>
      <c r="O2291"/>
      <c r="AD2291"/>
      <c r="AE2291"/>
    </row>
    <row r="2292" spans="14:31" x14ac:dyDescent="0.3">
      <c r="N2292"/>
      <c r="O2292"/>
      <c r="AD2292"/>
      <c r="AE2292"/>
    </row>
    <row r="2293" spans="14:31" x14ac:dyDescent="0.3">
      <c r="N2293"/>
      <c r="O2293"/>
      <c r="AD2293"/>
      <c r="AE2293"/>
    </row>
    <row r="2294" spans="14:31" x14ac:dyDescent="0.3">
      <c r="N2294"/>
      <c r="O2294"/>
      <c r="AD2294"/>
      <c r="AE2294"/>
    </row>
    <row r="2295" spans="14:31" x14ac:dyDescent="0.3">
      <c r="N2295"/>
      <c r="O2295"/>
      <c r="AD2295"/>
      <c r="AE2295"/>
    </row>
    <row r="2296" spans="14:31" x14ac:dyDescent="0.3">
      <c r="N2296"/>
      <c r="O2296"/>
      <c r="AD2296"/>
      <c r="AE2296"/>
    </row>
    <row r="2297" spans="14:31" x14ac:dyDescent="0.3">
      <c r="N2297"/>
      <c r="O2297"/>
      <c r="AD2297"/>
      <c r="AE2297"/>
    </row>
    <row r="2298" spans="14:31" x14ac:dyDescent="0.3">
      <c r="N2298"/>
      <c r="O2298"/>
      <c r="AD2298"/>
      <c r="AE2298"/>
    </row>
    <row r="2299" spans="14:31" x14ac:dyDescent="0.3">
      <c r="N2299"/>
      <c r="O2299"/>
      <c r="AD2299"/>
      <c r="AE2299"/>
    </row>
    <row r="2300" spans="14:31" x14ac:dyDescent="0.3">
      <c r="N2300"/>
      <c r="O2300"/>
      <c r="AD2300"/>
      <c r="AE2300"/>
    </row>
    <row r="2301" spans="14:31" x14ac:dyDescent="0.3">
      <c r="N2301"/>
      <c r="O2301"/>
      <c r="AD2301"/>
      <c r="AE2301"/>
    </row>
    <row r="2302" spans="14:31" x14ac:dyDescent="0.3">
      <c r="N2302"/>
      <c r="O2302"/>
      <c r="AD2302"/>
      <c r="AE2302"/>
    </row>
    <row r="2303" spans="14:31" x14ac:dyDescent="0.3">
      <c r="N2303"/>
      <c r="O2303"/>
      <c r="AD2303"/>
      <c r="AE2303"/>
    </row>
    <row r="2304" spans="14:31" x14ac:dyDescent="0.3">
      <c r="N2304"/>
      <c r="O2304"/>
      <c r="AD2304"/>
      <c r="AE2304"/>
    </row>
    <row r="2305" spans="14:31" x14ac:dyDescent="0.3">
      <c r="N2305"/>
      <c r="O2305"/>
      <c r="AD2305"/>
      <c r="AE2305"/>
    </row>
    <row r="2306" spans="14:31" x14ac:dyDescent="0.3">
      <c r="N2306"/>
      <c r="O2306"/>
      <c r="AD2306"/>
      <c r="AE2306"/>
    </row>
    <row r="2307" spans="14:31" x14ac:dyDescent="0.3">
      <c r="N2307"/>
      <c r="O2307"/>
      <c r="AD2307"/>
      <c r="AE2307"/>
    </row>
    <row r="2308" spans="14:31" x14ac:dyDescent="0.3">
      <c r="N2308"/>
      <c r="O2308"/>
      <c r="AD2308"/>
      <c r="AE2308"/>
    </row>
    <row r="2309" spans="14:31" x14ac:dyDescent="0.3">
      <c r="N2309"/>
      <c r="O2309"/>
      <c r="AD2309"/>
      <c r="AE2309"/>
    </row>
    <row r="2310" spans="14:31" x14ac:dyDescent="0.3">
      <c r="N2310"/>
      <c r="O2310"/>
      <c r="AD2310"/>
      <c r="AE2310"/>
    </row>
    <row r="2311" spans="14:31" x14ac:dyDescent="0.3">
      <c r="N2311"/>
      <c r="O2311"/>
      <c r="AD2311"/>
      <c r="AE2311"/>
    </row>
    <row r="2312" spans="14:31" x14ac:dyDescent="0.3">
      <c r="N2312"/>
      <c r="O2312"/>
      <c r="AD2312"/>
      <c r="AE2312"/>
    </row>
    <row r="2313" spans="14:31" x14ac:dyDescent="0.3">
      <c r="N2313"/>
      <c r="O2313"/>
      <c r="AD2313"/>
      <c r="AE2313"/>
    </row>
    <row r="2314" spans="14:31" x14ac:dyDescent="0.3">
      <c r="N2314"/>
      <c r="O2314"/>
      <c r="AD2314"/>
      <c r="AE2314"/>
    </row>
    <row r="2315" spans="14:31" x14ac:dyDescent="0.3">
      <c r="N2315"/>
      <c r="O2315"/>
      <c r="AD2315"/>
      <c r="AE2315"/>
    </row>
    <row r="2316" spans="14:31" x14ac:dyDescent="0.3">
      <c r="N2316"/>
      <c r="O2316"/>
      <c r="AD2316"/>
      <c r="AE2316"/>
    </row>
    <row r="2317" spans="14:31" x14ac:dyDescent="0.3">
      <c r="N2317"/>
      <c r="O2317"/>
      <c r="AD2317"/>
      <c r="AE2317"/>
    </row>
    <row r="2318" spans="14:31" x14ac:dyDescent="0.3">
      <c r="N2318"/>
      <c r="O2318"/>
      <c r="AD2318"/>
      <c r="AE2318"/>
    </row>
    <row r="2319" spans="14:31" x14ac:dyDescent="0.3">
      <c r="N2319"/>
      <c r="O2319"/>
      <c r="AD2319"/>
      <c r="AE2319"/>
    </row>
    <row r="2320" spans="14:31" x14ac:dyDescent="0.3">
      <c r="N2320"/>
      <c r="O2320"/>
      <c r="AD2320"/>
      <c r="AE2320"/>
    </row>
    <row r="2321" spans="14:31" x14ac:dyDescent="0.3">
      <c r="N2321"/>
      <c r="O2321"/>
      <c r="AD2321"/>
      <c r="AE2321"/>
    </row>
    <row r="2322" spans="14:31" x14ac:dyDescent="0.3">
      <c r="N2322"/>
      <c r="O2322"/>
      <c r="AD2322"/>
      <c r="AE2322"/>
    </row>
    <row r="2323" spans="14:31" x14ac:dyDescent="0.3">
      <c r="N2323"/>
      <c r="O2323"/>
      <c r="AD2323"/>
      <c r="AE2323"/>
    </row>
    <row r="2324" spans="14:31" x14ac:dyDescent="0.3">
      <c r="N2324"/>
      <c r="O2324"/>
      <c r="AD2324"/>
      <c r="AE2324"/>
    </row>
    <row r="2325" spans="14:31" x14ac:dyDescent="0.3">
      <c r="N2325"/>
      <c r="O2325"/>
      <c r="AD2325"/>
      <c r="AE2325"/>
    </row>
    <row r="2326" spans="14:31" x14ac:dyDescent="0.3">
      <c r="N2326"/>
      <c r="O2326"/>
      <c r="AD2326"/>
      <c r="AE2326"/>
    </row>
    <row r="2327" spans="14:31" x14ac:dyDescent="0.3">
      <c r="N2327"/>
      <c r="O2327"/>
      <c r="AD2327"/>
      <c r="AE2327"/>
    </row>
    <row r="2328" spans="14:31" x14ac:dyDescent="0.3">
      <c r="N2328"/>
      <c r="O2328"/>
      <c r="AD2328"/>
      <c r="AE2328"/>
    </row>
    <row r="2329" spans="14:31" x14ac:dyDescent="0.3">
      <c r="N2329"/>
      <c r="O2329"/>
      <c r="AD2329"/>
      <c r="AE2329"/>
    </row>
    <row r="2330" spans="14:31" x14ac:dyDescent="0.3">
      <c r="N2330"/>
      <c r="O2330"/>
      <c r="AD2330"/>
      <c r="AE2330"/>
    </row>
    <row r="2331" spans="14:31" x14ac:dyDescent="0.3">
      <c r="N2331"/>
      <c r="O2331"/>
      <c r="AD2331"/>
      <c r="AE2331"/>
    </row>
    <row r="2332" spans="14:31" x14ac:dyDescent="0.3">
      <c r="N2332"/>
      <c r="O2332"/>
      <c r="AD2332"/>
      <c r="AE2332"/>
    </row>
    <row r="2333" spans="14:31" x14ac:dyDescent="0.3">
      <c r="N2333"/>
      <c r="O2333"/>
      <c r="AD2333"/>
      <c r="AE2333"/>
    </row>
    <row r="2334" spans="14:31" x14ac:dyDescent="0.3">
      <c r="N2334"/>
      <c r="O2334"/>
      <c r="AD2334"/>
      <c r="AE2334"/>
    </row>
    <row r="2335" spans="14:31" x14ac:dyDescent="0.3">
      <c r="N2335"/>
      <c r="O2335"/>
      <c r="AD2335"/>
      <c r="AE2335"/>
    </row>
    <row r="2336" spans="14:31" x14ac:dyDescent="0.3">
      <c r="N2336"/>
      <c r="O2336"/>
      <c r="AD2336"/>
      <c r="AE2336"/>
    </row>
    <row r="2337" spans="14:31" x14ac:dyDescent="0.3">
      <c r="N2337"/>
      <c r="O2337"/>
      <c r="AD2337"/>
      <c r="AE2337"/>
    </row>
    <row r="2338" spans="14:31" x14ac:dyDescent="0.3">
      <c r="N2338"/>
      <c r="O2338"/>
      <c r="AD2338"/>
      <c r="AE2338"/>
    </row>
    <row r="2339" spans="14:31" x14ac:dyDescent="0.3">
      <c r="N2339"/>
      <c r="O2339"/>
      <c r="AD2339"/>
      <c r="AE2339"/>
    </row>
    <row r="2340" spans="14:31" x14ac:dyDescent="0.3">
      <c r="N2340"/>
      <c r="O2340"/>
      <c r="AD2340"/>
      <c r="AE2340"/>
    </row>
    <row r="2341" spans="14:31" x14ac:dyDescent="0.3">
      <c r="N2341"/>
      <c r="O2341"/>
      <c r="AD2341"/>
      <c r="AE2341"/>
    </row>
    <row r="2342" spans="14:31" x14ac:dyDescent="0.3">
      <c r="N2342"/>
      <c r="O2342"/>
      <c r="AD2342"/>
      <c r="AE2342"/>
    </row>
    <row r="2343" spans="14:31" x14ac:dyDescent="0.3">
      <c r="N2343"/>
      <c r="O2343"/>
      <c r="AD2343"/>
      <c r="AE2343"/>
    </row>
    <row r="2344" spans="14:31" x14ac:dyDescent="0.3">
      <c r="N2344"/>
      <c r="O2344"/>
      <c r="AD2344"/>
      <c r="AE2344"/>
    </row>
    <row r="2345" spans="14:31" x14ac:dyDescent="0.3">
      <c r="N2345"/>
      <c r="O2345"/>
      <c r="AD2345"/>
      <c r="AE2345"/>
    </row>
    <row r="2346" spans="14:31" x14ac:dyDescent="0.3">
      <c r="N2346"/>
      <c r="O2346"/>
      <c r="AD2346"/>
      <c r="AE2346"/>
    </row>
    <row r="2347" spans="14:31" x14ac:dyDescent="0.3">
      <c r="N2347"/>
      <c r="O2347"/>
      <c r="AD2347"/>
      <c r="AE2347"/>
    </row>
    <row r="2348" spans="14:31" x14ac:dyDescent="0.3">
      <c r="N2348"/>
      <c r="O2348"/>
      <c r="AD2348"/>
      <c r="AE2348"/>
    </row>
    <row r="2349" spans="14:31" x14ac:dyDescent="0.3">
      <c r="N2349"/>
      <c r="O2349"/>
      <c r="AD2349"/>
      <c r="AE2349"/>
    </row>
    <row r="2350" spans="14:31" x14ac:dyDescent="0.3">
      <c r="N2350"/>
      <c r="O2350"/>
      <c r="AD2350"/>
      <c r="AE2350"/>
    </row>
    <row r="2351" spans="14:31" x14ac:dyDescent="0.3">
      <c r="N2351"/>
      <c r="O2351"/>
      <c r="AD2351"/>
      <c r="AE2351"/>
    </row>
    <row r="2352" spans="14:31" x14ac:dyDescent="0.3">
      <c r="N2352"/>
      <c r="O2352"/>
      <c r="AD2352"/>
      <c r="AE2352"/>
    </row>
    <row r="2353" spans="14:31" x14ac:dyDescent="0.3">
      <c r="N2353"/>
      <c r="O2353"/>
      <c r="AD2353"/>
      <c r="AE2353"/>
    </row>
    <row r="2354" spans="14:31" x14ac:dyDescent="0.3">
      <c r="N2354"/>
      <c r="O2354"/>
      <c r="AD2354"/>
      <c r="AE2354"/>
    </row>
    <row r="2355" spans="14:31" x14ac:dyDescent="0.3">
      <c r="N2355"/>
      <c r="O2355"/>
      <c r="AD2355"/>
      <c r="AE2355"/>
    </row>
    <row r="2356" spans="14:31" x14ac:dyDescent="0.3">
      <c r="N2356"/>
      <c r="O2356"/>
      <c r="AD2356"/>
      <c r="AE2356"/>
    </row>
    <row r="2357" spans="14:31" x14ac:dyDescent="0.3">
      <c r="N2357"/>
      <c r="O2357"/>
      <c r="AD2357"/>
      <c r="AE2357"/>
    </row>
    <row r="2358" spans="14:31" x14ac:dyDescent="0.3">
      <c r="N2358"/>
      <c r="O2358"/>
      <c r="AD2358"/>
      <c r="AE2358"/>
    </row>
    <row r="2359" spans="14:31" x14ac:dyDescent="0.3">
      <c r="N2359"/>
      <c r="O2359"/>
      <c r="AD2359"/>
      <c r="AE2359"/>
    </row>
    <row r="2360" spans="14:31" x14ac:dyDescent="0.3">
      <c r="N2360"/>
      <c r="O2360"/>
      <c r="AD2360"/>
      <c r="AE2360"/>
    </row>
    <row r="2361" spans="14:31" x14ac:dyDescent="0.3">
      <c r="N2361"/>
      <c r="O2361"/>
      <c r="AD2361"/>
      <c r="AE2361"/>
    </row>
    <row r="2362" spans="14:31" x14ac:dyDescent="0.3">
      <c r="N2362"/>
      <c r="O2362"/>
      <c r="AD2362"/>
      <c r="AE2362"/>
    </row>
    <row r="2363" spans="14:31" x14ac:dyDescent="0.3">
      <c r="N2363"/>
      <c r="O2363"/>
      <c r="AD2363"/>
      <c r="AE2363"/>
    </row>
    <row r="2364" spans="14:31" x14ac:dyDescent="0.3">
      <c r="N2364"/>
      <c r="O2364"/>
      <c r="AD2364"/>
      <c r="AE2364"/>
    </row>
    <row r="2365" spans="14:31" x14ac:dyDescent="0.3">
      <c r="N2365"/>
      <c r="O2365"/>
      <c r="AD2365"/>
      <c r="AE2365"/>
    </row>
    <row r="2366" spans="14:31" x14ac:dyDescent="0.3">
      <c r="N2366"/>
      <c r="O2366"/>
      <c r="AD2366"/>
      <c r="AE2366"/>
    </row>
    <row r="2367" spans="14:31" x14ac:dyDescent="0.3">
      <c r="N2367"/>
      <c r="O2367"/>
      <c r="AD2367"/>
      <c r="AE2367"/>
    </row>
    <row r="2368" spans="14:31" x14ac:dyDescent="0.3">
      <c r="N2368"/>
      <c r="O2368"/>
      <c r="AD2368"/>
      <c r="AE2368"/>
    </row>
    <row r="2369" spans="14:31" x14ac:dyDescent="0.3">
      <c r="N2369"/>
      <c r="O2369"/>
      <c r="AD2369"/>
      <c r="AE2369"/>
    </row>
    <row r="2370" spans="14:31" x14ac:dyDescent="0.3">
      <c r="N2370"/>
      <c r="O2370"/>
      <c r="AD2370"/>
      <c r="AE2370"/>
    </row>
    <row r="2371" spans="14:31" x14ac:dyDescent="0.3">
      <c r="N2371"/>
      <c r="O2371"/>
      <c r="AD2371"/>
      <c r="AE2371"/>
    </row>
    <row r="2372" spans="14:31" x14ac:dyDescent="0.3">
      <c r="N2372"/>
      <c r="O2372"/>
      <c r="AD2372"/>
      <c r="AE2372"/>
    </row>
    <row r="2373" spans="14:31" x14ac:dyDescent="0.3">
      <c r="N2373"/>
      <c r="O2373"/>
      <c r="AD2373"/>
      <c r="AE2373"/>
    </row>
    <row r="2374" spans="14:31" x14ac:dyDescent="0.3">
      <c r="N2374"/>
      <c r="O2374"/>
      <c r="AD2374"/>
      <c r="AE2374"/>
    </row>
    <row r="2375" spans="14:31" x14ac:dyDescent="0.3">
      <c r="N2375"/>
      <c r="O2375"/>
      <c r="AD2375"/>
      <c r="AE2375"/>
    </row>
    <row r="2376" spans="14:31" x14ac:dyDescent="0.3">
      <c r="N2376"/>
      <c r="O2376"/>
      <c r="AD2376"/>
      <c r="AE2376"/>
    </row>
    <row r="2377" spans="14:31" x14ac:dyDescent="0.3">
      <c r="N2377"/>
      <c r="O2377"/>
      <c r="AD2377"/>
      <c r="AE2377"/>
    </row>
    <row r="2378" spans="14:31" x14ac:dyDescent="0.3">
      <c r="N2378"/>
      <c r="O2378"/>
      <c r="AD2378"/>
      <c r="AE2378"/>
    </row>
    <row r="2379" spans="14:31" x14ac:dyDescent="0.3">
      <c r="N2379"/>
      <c r="O2379"/>
      <c r="AD2379"/>
      <c r="AE2379"/>
    </row>
    <row r="2380" spans="14:31" x14ac:dyDescent="0.3">
      <c r="N2380"/>
      <c r="O2380"/>
      <c r="AD2380"/>
      <c r="AE2380"/>
    </row>
    <row r="2381" spans="14:31" x14ac:dyDescent="0.3">
      <c r="N2381"/>
      <c r="O2381"/>
      <c r="AD2381"/>
      <c r="AE2381"/>
    </row>
    <row r="2382" spans="14:31" x14ac:dyDescent="0.3">
      <c r="N2382"/>
      <c r="O2382"/>
      <c r="AD2382"/>
      <c r="AE2382"/>
    </row>
    <row r="2383" spans="14:31" x14ac:dyDescent="0.3">
      <c r="N2383"/>
      <c r="O2383"/>
      <c r="AD2383"/>
      <c r="AE2383"/>
    </row>
    <row r="2384" spans="14:31" x14ac:dyDescent="0.3">
      <c r="N2384"/>
      <c r="O2384"/>
      <c r="AD2384"/>
      <c r="AE2384"/>
    </row>
    <row r="2385" spans="14:31" x14ac:dyDescent="0.3">
      <c r="N2385"/>
      <c r="O2385"/>
      <c r="AD2385"/>
      <c r="AE2385"/>
    </row>
    <row r="2386" spans="14:31" x14ac:dyDescent="0.3">
      <c r="N2386"/>
      <c r="O2386"/>
      <c r="AD2386"/>
      <c r="AE2386"/>
    </row>
    <row r="2387" spans="14:31" x14ac:dyDescent="0.3">
      <c r="N2387"/>
      <c r="O2387"/>
      <c r="AD2387"/>
      <c r="AE2387"/>
    </row>
    <row r="2388" spans="14:31" x14ac:dyDescent="0.3">
      <c r="N2388"/>
      <c r="O2388"/>
      <c r="AD2388"/>
      <c r="AE2388"/>
    </row>
    <row r="2389" spans="14:31" x14ac:dyDescent="0.3">
      <c r="N2389"/>
      <c r="O2389"/>
      <c r="AD2389"/>
      <c r="AE2389"/>
    </row>
    <row r="2390" spans="14:31" x14ac:dyDescent="0.3">
      <c r="N2390"/>
      <c r="O2390"/>
      <c r="AD2390"/>
      <c r="AE2390"/>
    </row>
    <row r="2391" spans="14:31" x14ac:dyDescent="0.3">
      <c r="N2391"/>
      <c r="O2391"/>
      <c r="AD2391"/>
      <c r="AE2391"/>
    </row>
    <row r="2392" spans="14:31" x14ac:dyDescent="0.3">
      <c r="N2392"/>
      <c r="O2392"/>
      <c r="AD2392"/>
      <c r="AE2392"/>
    </row>
    <row r="2393" spans="14:31" x14ac:dyDescent="0.3">
      <c r="N2393"/>
      <c r="O2393"/>
      <c r="AD2393"/>
      <c r="AE2393"/>
    </row>
    <row r="2394" spans="14:31" x14ac:dyDescent="0.3">
      <c r="N2394"/>
      <c r="O2394"/>
      <c r="AD2394"/>
      <c r="AE2394"/>
    </row>
    <row r="2395" spans="14:31" x14ac:dyDescent="0.3">
      <c r="N2395"/>
      <c r="O2395"/>
      <c r="AD2395"/>
      <c r="AE2395"/>
    </row>
    <row r="2396" spans="14:31" x14ac:dyDescent="0.3">
      <c r="N2396"/>
      <c r="O2396"/>
      <c r="AD2396"/>
      <c r="AE2396"/>
    </row>
    <row r="2397" spans="14:31" x14ac:dyDescent="0.3">
      <c r="N2397"/>
      <c r="O2397"/>
      <c r="AD2397"/>
      <c r="AE2397"/>
    </row>
    <row r="2398" spans="14:31" x14ac:dyDescent="0.3">
      <c r="N2398"/>
      <c r="O2398"/>
      <c r="AD2398"/>
      <c r="AE2398"/>
    </row>
    <row r="2399" spans="14:31" x14ac:dyDescent="0.3">
      <c r="N2399"/>
      <c r="O2399"/>
      <c r="AD2399"/>
      <c r="AE2399"/>
    </row>
    <row r="2400" spans="14:31" x14ac:dyDescent="0.3">
      <c r="N2400"/>
      <c r="O2400"/>
      <c r="AD2400"/>
      <c r="AE2400"/>
    </row>
    <row r="2401" spans="14:31" x14ac:dyDescent="0.3">
      <c r="N2401"/>
      <c r="O2401"/>
      <c r="AD2401"/>
      <c r="AE2401"/>
    </row>
    <row r="2402" spans="14:31" x14ac:dyDescent="0.3">
      <c r="N2402"/>
      <c r="O2402"/>
      <c r="AD2402"/>
      <c r="AE2402"/>
    </row>
    <row r="2403" spans="14:31" x14ac:dyDescent="0.3">
      <c r="N2403"/>
      <c r="O2403"/>
      <c r="AD2403"/>
      <c r="AE2403"/>
    </row>
    <row r="2404" spans="14:31" x14ac:dyDescent="0.3">
      <c r="N2404"/>
      <c r="O2404"/>
      <c r="AD2404"/>
      <c r="AE2404"/>
    </row>
    <row r="2405" spans="14:31" x14ac:dyDescent="0.3">
      <c r="N2405"/>
      <c r="O2405"/>
      <c r="AD2405"/>
      <c r="AE2405"/>
    </row>
    <row r="2406" spans="14:31" x14ac:dyDescent="0.3">
      <c r="N2406"/>
      <c r="O2406"/>
      <c r="AD2406"/>
      <c r="AE2406"/>
    </row>
    <row r="2407" spans="14:31" x14ac:dyDescent="0.3">
      <c r="N2407"/>
      <c r="O2407"/>
      <c r="AD2407"/>
      <c r="AE2407"/>
    </row>
    <row r="2408" spans="14:31" x14ac:dyDescent="0.3">
      <c r="N2408"/>
      <c r="O2408"/>
      <c r="AD2408"/>
      <c r="AE2408"/>
    </row>
    <row r="2409" spans="14:31" x14ac:dyDescent="0.3">
      <c r="N2409"/>
      <c r="O2409"/>
      <c r="AD2409"/>
      <c r="AE2409"/>
    </row>
    <row r="2410" spans="14:31" x14ac:dyDescent="0.3">
      <c r="N2410"/>
      <c r="O2410"/>
      <c r="AD2410"/>
      <c r="AE2410"/>
    </row>
    <row r="2411" spans="14:31" x14ac:dyDescent="0.3">
      <c r="N2411"/>
      <c r="O2411"/>
      <c r="AD2411"/>
      <c r="AE2411"/>
    </row>
    <row r="2412" spans="14:31" x14ac:dyDescent="0.3">
      <c r="N2412"/>
      <c r="O2412"/>
      <c r="AD2412"/>
      <c r="AE2412"/>
    </row>
    <row r="2413" spans="14:31" x14ac:dyDescent="0.3">
      <c r="N2413"/>
      <c r="O2413"/>
      <c r="AD2413"/>
      <c r="AE2413"/>
    </row>
    <row r="2414" spans="14:31" x14ac:dyDescent="0.3">
      <c r="N2414"/>
      <c r="O2414"/>
      <c r="AD2414"/>
      <c r="AE2414"/>
    </row>
    <row r="2415" spans="14:31" x14ac:dyDescent="0.3">
      <c r="N2415"/>
      <c r="O2415"/>
      <c r="AD2415"/>
      <c r="AE2415"/>
    </row>
    <row r="2416" spans="14:31" x14ac:dyDescent="0.3">
      <c r="N2416"/>
      <c r="O2416"/>
      <c r="AD2416"/>
      <c r="AE2416"/>
    </row>
    <row r="2417" spans="14:31" x14ac:dyDescent="0.3">
      <c r="N2417"/>
      <c r="O2417"/>
      <c r="AD2417"/>
      <c r="AE2417"/>
    </row>
    <row r="2418" spans="14:31" x14ac:dyDescent="0.3">
      <c r="N2418"/>
      <c r="O2418"/>
      <c r="AD2418"/>
      <c r="AE2418"/>
    </row>
    <row r="2419" spans="14:31" x14ac:dyDescent="0.3">
      <c r="N2419"/>
      <c r="O2419"/>
      <c r="AD2419"/>
      <c r="AE2419"/>
    </row>
    <row r="2420" spans="14:31" x14ac:dyDescent="0.3">
      <c r="N2420"/>
      <c r="O2420"/>
      <c r="AD2420"/>
      <c r="AE2420"/>
    </row>
    <row r="2421" spans="14:31" x14ac:dyDescent="0.3">
      <c r="N2421"/>
      <c r="O2421"/>
      <c r="AD2421"/>
      <c r="AE2421"/>
    </row>
    <row r="2422" spans="14:31" x14ac:dyDescent="0.3">
      <c r="N2422"/>
      <c r="O2422"/>
      <c r="AD2422"/>
      <c r="AE2422"/>
    </row>
    <row r="2423" spans="14:31" x14ac:dyDescent="0.3">
      <c r="N2423"/>
      <c r="O2423"/>
      <c r="AD2423"/>
      <c r="AE2423"/>
    </row>
    <row r="2424" spans="14:31" x14ac:dyDescent="0.3">
      <c r="N2424"/>
      <c r="O2424"/>
      <c r="AD2424"/>
      <c r="AE2424"/>
    </row>
    <row r="2425" spans="14:31" x14ac:dyDescent="0.3">
      <c r="N2425"/>
      <c r="O2425"/>
      <c r="AD2425"/>
      <c r="AE2425"/>
    </row>
    <row r="2426" spans="14:31" x14ac:dyDescent="0.3">
      <c r="N2426"/>
      <c r="O2426"/>
      <c r="AD2426"/>
      <c r="AE2426"/>
    </row>
    <row r="2427" spans="14:31" x14ac:dyDescent="0.3">
      <c r="N2427"/>
      <c r="O2427"/>
      <c r="AD2427"/>
      <c r="AE2427"/>
    </row>
    <row r="2428" spans="14:31" x14ac:dyDescent="0.3">
      <c r="N2428"/>
      <c r="O2428"/>
      <c r="AD2428"/>
      <c r="AE2428"/>
    </row>
    <row r="2429" spans="14:31" x14ac:dyDescent="0.3">
      <c r="N2429"/>
      <c r="O2429"/>
      <c r="AD2429"/>
      <c r="AE2429"/>
    </row>
    <row r="2430" spans="14:31" x14ac:dyDescent="0.3">
      <c r="N2430"/>
      <c r="O2430"/>
      <c r="AD2430"/>
      <c r="AE2430"/>
    </row>
    <row r="2431" spans="14:31" x14ac:dyDescent="0.3">
      <c r="N2431"/>
      <c r="O2431"/>
      <c r="AD2431"/>
      <c r="AE2431"/>
    </row>
    <row r="2432" spans="14:31" x14ac:dyDescent="0.3">
      <c r="N2432"/>
      <c r="O2432"/>
      <c r="AD2432"/>
      <c r="AE2432"/>
    </row>
    <row r="2433" spans="14:31" x14ac:dyDescent="0.3">
      <c r="N2433"/>
      <c r="O2433"/>
      <c r="AD2433"/>
      <c r="AE2433"/>
    </row>
    <row r="2434" spans="14:31" x14ac:dyDescent="0.3">
      <c r="N2434"/>
      <c r="O2434"/>
      <c r="AD2434"/>
      <c r="AE2434"/>
    </row>
    <row r="2435" spans="14:31" x14ac:dyDescent="0.3">
      <c r="N2435"/>
      <c r="O2435"/>
      <c r="AD2435"/>
      <c r="AE2435"/>
    </row>
    <row r="2436" spans="14:31" x14ac:dyDescent="0.3">
      <c r="N2436"/>
      <c r="O2436"/>
      <c r="AD2436"/>
      <c r="AE2436"/>
    </row>
    <row r="2437" spans="14:31" x14ac:dyDescent="0.3">
      <c r="N2437"/>
      <c r="O2437"/>
      <c r="AD2437"/>
      <c r="AE2437"/>
    </row>
    <row r="2438" spans="14:31" x14ac:dyDescent="0.3">
      <c r="N2438"/>
      <c r="O2438"/>
      <c r="AD2438"/>
      <c r="AE2438"/>
    </row>
    <row r="2439" spans="14:31" x14ac:dyDescent="0.3">
      <c r="N2439"/>
      <c r="O2439"/>
      <c r="AD2439"/>
      <c r="AE2439"/>
    </row>
    <row r="2440" spans="14:31" x14ac:dyDescent="0.3">
      <c r="N2440"/>
      <c r="O2440"/>
      <c r="AD2440"/>
      <c r="AE2440"/>
    </row>
    <row r="2441" spans="14:31" x14ac:dyDescent="0.3">
      <c r="N2441"/>
      <c r="O2441"/>
      <c r="AD2441"/>
      <c r="AE2441"/>
    </row>
    <row r="2442" spans="14:31" x14ac:dyDescent="0.3">
      <c r="N2442"/>
      <c r="O2442"/>
      <c r="AD2442"/>
      <c r="AE2442"/>
    </row>
    <row r="2443" spans="14:31" x14ac:dyDescent="0.3">
      <c r="N2443"/>
      <c r="O2443"/>
      <c r="AD2443"/>
      <c r="AE2443"/>
    </row>
    <row r="2444" spans="14:31" x14ac:dyDescent="0.3">
      <c r="N2444"/>
      <c r="O2444"/>
      <c r="AD2444"/>
      <c r="AE2444"/>
    </row>
    <row r="2445" spans="14:31" x14ac:dyDescent="0.3">
      <c r="N2445"/>
      <c r="O2445"/>
      <c r="AD2445"/>
      <c r="AE2445"/>
    </row>
    <row r="2446" spans="14:31" x14ac:dyDescent="0.3">
      <c r="N2446"/>
      <c r="O2446"/>
      <c r="AD2446"/>
      <c r="AE2446"/>
    </row>
    <row r="2447" spans="14:31" x14ac:dyDescent="0.3">
      <c r="N2447"/>
      <c r="O2447"/>
      <c r="AD2447"/>
      <c r="AE2447"/>
    </row>
    <row r="2448" spans="14:31" x14ac:dyDescent="0.3">
      <c r="N2448"/>
      <c r="O2448"/>
      <c r="AD2448"/>
      <c r="AE2448"/>
    </row>
    <row r="2449" spans="14:31" x14ac:dyDescent="0.3">
      <c r="N2449"/>
      <c r="O2449"/>
      <c r="AD2449"/>
      <c r="AE2449"/>
    </row>
    <row r="2450" spans="14:31" x14ac:dyDescent="0.3">
      <c r="N2450"/>
      <c r="O2450"/>
      <c r="AD2450"/>
      <c r="AE2450"/>
    </row>
    <row r="2451" spans="14:31" x14ac:dyDescent="0.3">
      <c r="N2451"/>
      <c r="O2451"/>
      <c r="AD2451"/>
      <c r="AE2451"/>
    </row>
    <row r="2452" spans="14:31" x14ac:dyDescent="0.3">
      <c r="N2452"/>
      <c r="O2452"/>
      <c r="AD2452"/>
      <c r="AE2452"/>
    </row>
    <row r="2453" spans="14:31" x14ac:dyDescent="0.3">
      <c r="N2453"/>
      <c r="O2453"/>
      <c r="AD2453"/>
      <c r="AE2453"/>
    </row>
    <row r="2454" spans="14:31" x14ac:dyDescent="0.3">
      <c r="N2454"/>
      <c r="O2454"/>
      <c r="AD2454"/>
      <c r="AE2454"/>
    </row>
    <row r="2455" spans="14:31" x14ac:dyDescent="0.3">
      <c r="N2455"/>
      <c r="O2455"/>
      <c r="AD2455"/>
      <c r="AE2455"/>
    </row>
    <row r="2456" spans="14:31" x14ac:dyDescent="0.3">
      <c r="N2456"/>
      <c r="O2456"/>
      <c r="AD2456"/>
      <c r="AE2456"/>
    </row>
    <row r="2457" spans="14:31" x14ac:dyDescent="0.3">
      <c r="N2457"/>
      <c r="O2457"/>
      <c r="AD2457"/>
      <c r="AE2457"/>
    </row>
    <row r="2458" spans="14:31" x14ac:dyDescent="0.3">
      <c r="N2458"/>
      <c r="O2458"/>
      <c r="AD2458"/>
      <c r="AE2458"/>
    </row>
    <row r="2459" spans="14:31" x14ac:dyDescent="0.3">
      <c r="N2459"/>
      <c r="O2459"/>
      <c r="AD2459"/>
      <c r="AE2459"/>
    </row>
    <row r="2460" spans="14:31" x14ac:dyDescent="0.3">
      <c r="N2460"/>
      <c r="O2460"/>
      <c r="AD2460"/>
      <c r="AE2460"/>
    </row>
    <row r="2461" spans="14:31" x14ac:dyDescent="0.3">
      <c r="N2461"/>
      <c r="O2461"/>
      <c r="AD2461"/>
      <c r="AE2461"/>
    </row>
    <row r="2462" spans="14:31" x14ac:dyDescent="0.3">
      <c r="N2462"/>
      <c r="O2462"/>
      <c r="AD2462"/>
      <c r="AE2462"/>
    </row>
    <row r="2463" spans="14:31" x14ac:dyDescent="0.3">
      <c r="N2463"/>
      <c r="O2463"/>
      <c r="AD2463"/>
      <c r="AE2463"/>
    </row>
    <row r="2464" spans="14:31" x14ac:dyDescent="0.3">
      <c r="N2464"/>
      <c r="O2464"/>
      <c r="AD2464"/>
      <c r="AE2464"/>
    </row>
    <row r="2465" spans="14:31" x14ac:dyDescent="0.3">
      <c r="N2465"/>
      <c r="O2465"/>
      <c r="AD2465"/>
      <c r="AE2465"/>
    </row>
    <row r="2466" spans="14:31" x14ac:dyDescent="0.3">
      <c r="N2466"/>
      <c r="O2466"/>
      <c r="AD2466"/>
      <c r="AE2466"/>
    </row>
    <row r="2467" spans="14:31" x14ac:dyDescent="0.3">
      <c r="N2467"/>
      <c r="O2467"/>
      <c r="AD2467"/>
      <c r="AE2467"/>
    </row>
    <row r="2468" spans="14:31" x14ac:dyDescent="0.3">
      <c r="N2468"/>
      <c r="O2468"/>
      <c r="AD2468"/>
      <c r="AE2468"/>
    </row>
    <row r="2469" spans="14:31" x14ac:dyDescent="0.3">
      <c r="N2469"/>
      <c r="O2469"/>
      <c r="AD2469"/>
      <c r="AE2469"/>
    </row>
    <row r="2470" spans="14:31" x14ac:dyDescent="0.3">
      <c r="N2470"/>
      <c r="O2470"/>
      <c r="AD2470"/>
      <c r="AE2470"/>
    </row>
    <row r="2471" spans="14:31" x14ac:dyDescent="0.3">
      <c r="N2471"/>
      <c r="O2471"/>
      <c r="AD2471"/>
      <c r="AE2471"/>
    </row>
    <row r="2472" spans="14:31" x14ac:dyDescent="0.3">
      <c r="N2472"/>
      <c r="O2472"/>
      <c r="AD2472"/>
      <c r="AE2472"/>
    </row>
    <row r="2473" spans="14:31" x14ac:dyDescent="0.3">
      <c r="N2473"/>
      <c r="O2473"/>
      <c r="AD2473"/>
      <c r="AE2473"/>
    </row>
    <row r="2474" spans="14:31" x14ac:dyDescent="0.3">
      <c r="N2474"/>
      <c r="O2474"/>
      <c r="AD2474"/>
      <c r="AE2474"/>
    </row>
    <row r="2475" spans="14:31" x14ac:dyDescent="0.3">
      <c r="N2475"/>
      <c r="O2475"/>
      <c r="AD2475"/>
      <c r="AE2475"/>
    </row>
    <row r="2476" spans="14:31" x14ac:dyDescent="0.3">
      <c r="N2476"/>
      <c r="O2476"/>
      <c r="AD2476"/>
      <c r="AE2476"/>
    </row>
    <row r="2477" spans="14:31" x14ac:dyDescent="0.3">
      <c r="N2477"/>
      <c r="O2477"/>
      <c r="AD2477"/>
      <c r="AE2477"/>
    </row>
    <row r="2478" spans="14:31" x14ac:dyDescent="0.3">
      <c r="N2478"/>
      <c r="O2478"/>
      <c r="AD2478"/>
      <c r="AE2478"/>
    </row>
    <row r="2479" spans="14:31" x14ac:dyDescent="0.3">
      <c r="N2479"/>
      <c r="O2479"/>
      <c r="AD2479"/>
      <c r="AE2479"/>
    </row>
    <row r="2480" spans="14:31" x14ac:dyDescent="0.3">
      <c r="N2480"/>
      <c r="O2480"/>
      <c r="AD2480"/>
      <c r="AE2480"/>
    </row>
    <row r="2481" spans="14:31" x14ac:dyDescent="0.3">
      <c r="N2481"/>
      <c r="O2481"/>
      <c r="AD2481"/>
      <c r="AE2481"/>
    </row>
    <row r="2482" spans="14:31" x14ac:dyDescent="0.3">
      <c r="N2482"/>
      <c r="O2482"/>
      <c r="AD2482"/>
      <c r="AE2482"/>
    </row>
    <row r="2483" spans="14:31" x14ac:dyDescent="0.3">
      <c r="N2483"/>
      <c r="O2483"/>
      <c r="AD2483"/>
      <c r="AE2483"/>
    </row>
    <row r="2484" spans="14:31" x14ac:dyDescent="0.3">
      <c r="N2484"/>
      <c r="O2484"/>
      <c r="AD2484"/>
      <c r="AE2484"/>
    </row>
    <row r="2485" spans="14:31" x14ac:dyDescent="0.3">
      <c r="N2485"/>
      <c r="O2485"/>
      <c r="AD2485"/>
      <c r="AE2485"/>
    </row>
    <row r="2486" spans="14:31" x14ac:dyDescent="0.3">
      <c r="N2486"/>
      <c r="O2486"/>
      <c r="AD2486"/>
      <c r="AE2486"/>
    </row>
    <row r="2487" spans="14:31" x14ac:dyDescent="0.3">
      <c r="N2487"/>
      <c r="O2487"/>
      <c r="AD2487"/>
      <c r="AE2487"/>
    </row>
    <row r="2488" spans="14:31" x14ac:dyDescent="0.3">
      <c r="N2488"/>
      <c r="O2488"/>
      <c r="AD2488"/>
      <c r="AE2488"/>
    </row>
    <row r="2489" spans="14:31" x14ac:dyDescent="0.3">
      <c r="N2489"/>
      <c r="O2489"/>
      <c r="AD2489"/>
      <c r="AE2489"/>
    </row>
    <row r="2490" spans="14:31" x14ac:dyDescent="0.3">
      <c r="N2490"/>
      <c r="O2490"/>
      <c r="AD2490"/>
      <c r="AE2490"/>
    </row>
    <row r="2491" spans="14:31" x14ac:dyDescent="0.3">
      <c r="N2491"/>
      <c r="O2491"/>
      <c r="AD2491"/>
      <c r="AE2491"/>
    </row>
    <row r="2492" spans="14:31" x14ac:dyDescent="0.3">
      <c r="N2492"/>
      <c r="O2492"/>
      <c r="AD2492"/>
      <c r="AE2492"/>
    </row>
    <row r="2493" spans="14:31" x14ac:dyDescent="0.3">
      <c r="N2493"/>
      <c r="O2493"/>
      <c r="AD2493"/>
      <c r="AE2493"/>
    </row>
    <row r="2494" spans="14:31" x14ac:dyDescent="0.3">
      <c r="N2494"/>
      <c r="O2494"/>
      <c r="AD2494"/>
      <c r="AE2494"/>
    </row>
    <row r="2495" spans="14:31" x14ac:dyDescent="0.3">
      <c r="N2495"/>
      <c r="O2495"/>
      <c r="AD2495"/>
      <c r="AE2495"/>
    </row>
    <row r="2496" spans="14:31" x14ac:dyDescent="0.3">
      <c r="N2496"/>
      <c r="O2496"/>
      <c r="AD2496"/>
      <c r="AE2496"/>
    </row>
    <row r="2497" spans="14:31" x14ac:dyDescent="0.3">
      <c r="N2497"/>
      <c r="O2497"/>
      <c r="AD2497"/>
      <c r="AE2497"/>
    </row>
    <row r="2498" spans="14:31" x14ac:dyDescent="0.3">
      <c r="N2498"/>
      <c r="O2498"/>
      <c r="AD2498"/>
      <c r="AE2498"/>
    </row>
    <row r="2499" spans="14:31" x14ac:dyDescent="0.3">
      <c r="N2499"/>
      <c r="O2499"/>
      <c r="AD2499"/>
      <c r="AE2499"/>
    </row>
    <row r="2500" spans="14:31" x14ac:dyDescent="0.3">
      <c r="N2500"/>
      <c r="O2500"/>
      <c r="AD2500"/>
      <c r="AE2500"/>
    </row>
    <row r="2501" spans="14:31" x14ac:dyDescent="0.3">
      <c r="N2501"/>
      <c r="O2501"/>
      <c r="AD2501"/>
      <c r="AE2501"/>
    </row>
    <row r="2502" spans="14:31" x14ac:dyDescent="0.3">
      <c r="N2502"/>
      <c r="O2502"/>
      <c r="AD2502"/>
      <c r="AE2502"/>
    </row>
    <row r="2503" spans="14:31" x14ac:dyDescent="0.3">
      <c r="N2503"/>
      <c r="O2503"/>
      <c r="AD2503"/>
      <c r="AE2503"/>
    </row>
    <row r="2504" spans="14:31" x14ac:dyDescent="0.3">
      <c r="N2504"/>
      <c r="O2504"/>
      <c r="AD2504"/>
      <c r="AE2504"/>
    </row>
    <row r="2505" spans="14:31" x14ac:dyDescent="0.3">
      <c r="N2505"/>
      <c r="O2505"/>
      <c r="AD2505"/>
      <c r="AE2505"/>
    </row>
    <row r="2506" spans="14:31" x14ac:dyDescent="0.3">
      <c r="N2506"/>
      <c r="O2506"/>
      <c r="AD2506"/>
      <c r="AE2506"/>
    </row>
    <row r="2507" spans="14:31" x14ac:dyDescent="0.3">
      <c r="N2507"/>
      <c r="O2507"/>
      <c r="AD2507"/>
      <c r="AE2507"/>
    </row>
    <row r="2508" spans="14:31" x14ac:dyDescent="0.3">
      <c r="N2508"/>
      <c r="O2508"/>
      <c r="AD2508"/>
      <c r="AE2508"/>
    </row>
    <row r="2509" spans="14:31" x14ac:dyDescent="0.3">
      <c r="N2509"/>
      <c r="O2509"/>
      <c r="AD2509"/>
      <c r="AE2509"/>
    </row>
    <row r="2510" spans="14:31" x14ac:dyDescent="0.3">
      <c r="N2510"/>
      <c r="O2510"/>
      <c r="AD2510"/>
      <c r="AE2510"/>
    </row>
    <row r="2511" spans="14:31" x14ac:dyDescent="0.3">
      <c r="N2511"/>
      <c r="O2511"/>
      <c r="AD2511"/>
      <c r="AE2511"/>
    </row>
    <row r="2512" spans="14:31" x14ac:dyDescent="0.3">
      <c r="N2512"/>
      <c r="O2512"/>
      <c r="AD2512"/>
      <c r="AE2512"/>
    </row>
    <row r="2513" spans="14:31" x14ac:dyDescent="0.3">
      <c r="N2513"/>
      <c r="O2513"/>
      <c r="AD2513"/>
      <c r="AE2513"/>
    </row>
    <row r="2514" spans="14:31" x14ac:dyDescent="0.3">
      <c r="N2514"/>
      <c r="O2514"/>
      <c r="AD2514"/>
      <c r="AE2514"/>
    </row>
    <row r="2515" spans="14:31" x14ac:dyDescent="0.3">
      <c r="N2515"/>
      <c r="O2515"/>
      <c r="AD2515"/>
      <c r="AE2515"/>
    </row>
    <row r="2516" spans="14:31" x14ac:dyDescent="0.3">
      <c r="N2516"/>
      <c r="O2516"/>
      <c r="AD2516"/>
      <c r="AE2516"/>
    </row>
    <row r="2517" spans="14:31" x14ac:dyDescent="0.3">
      <c r="N2517"/>
      <c r="O2517"/>
      <c r="AD2517"/>
      <c r="AE2517"/>
    </row>
    <row r="2518" spans="14:31" x14ac:dyDescent="0.3">
      <c r="N2518"/>
      <c r="O2518"/>
      <c r="AD2518"/>
      <c r="AE2518"/>
    </row>
    <row r="2519" spans="14:31" x14ac:dyDescent="0.3">
      <c r="N2519"/>
      <c r="O2519"/>
      <c r="AD2519"/>
      <c r="AE2519"/>
    </row>
    <row r="2520" spans="14:31" x14ac:dyDescent="0.3">
      <c r="N2520"/>
      <c r="O2520"/>
      <c r="AD2520"/>
      <c r="AE2520"/>
    </row>
    <row r="2521" spans="14:31" x14ac:dyDescent="0.3">
      <c r="N2521"/>
      <c r="O2521"/>
      <c r="AD2521"/>
      <c r="AE2521"/>
    </row>
    <row r="2522" spans="14:31" x14ac:dyDescent="0.3">
      <c r="N2522"/>
      <c r="O2522"/>
      <c r="AD2522"/>
      <c r="AE2522"/>
    </row>
    <row r="2523" spans="14:31" x14ac:dyDescent="0.3">
      <c r="N2523"/>
      <c r="O2523"/>
      <c r="AD2523"/>
      <c r="AE2523"/>
    </row>
    <row r="2524" spans="14:31" x14ac:dyDescent="0.3">
      <c r="N2524"/>
      <c r="O2524"/>
      <c r="AD2524"/>
      <c r="AE2524"/>
    </row>
    <row r="2525" spans="14:31" x14ac:dyDescent="0.3">
      <c r="N2525"/>
      <c r="O2525"/>
      <c r="AD2525"/>
      <c r="AE2525"/>
    </row>
    <row r="2526" spans="14:31" x14ac:dyDescent="0.3">
      <c r="N2526"/>
      <c r="O2526"/>
      <c r="AD2526"/>
      <c r="AE2526"/>
    </row>
    <row r="2527" spans="14:31" x14ac:dyDescent="0.3">
      <c r="N2527"/>
      <c r="O2527"/>
      <c r="AD2527"/>
      <c r="AE2527"/>
    </row>
    <row r="2528" spans="14:31" x14ac:dyDescent="0.3">
      <c r="N2528"/>
      <c r="O2528"/>
      <c r="AD2528"/>
      <c r="AE2528"/>
    </row>
    <row r="2529" spans="14:31" x14ac:dyDescent="0.3">
      <c r="N2529"/>
      <c r="O2529"/>
      <c r="AD2529"/>
      <c r="AE2529"/>
    </row>
    <row r="2530" spans="14:31" x14ac:dyDescent="0.3">
      <c r="N2530"/>
      <c r="O2530"/>
      <c r="AD2530"/>
      <c r="AE2530"/>
    </row>
    <row r="2531" spans="14:31" x14ac:dyDescent="0.3">
      <c r="N2531"/>
      <c r="O2531"/>
      <c r="AD2531"/>
      <c r="AE2531"/>
    </row>
    <row r="2532" spans="14:31" x14ac:dyDescent="0.3">
      <c r="N2532"/>
      <c r="O2532"/>
      <c r="AD2532"/>
      <c r="AE2532"/>
    </row>
    <row r="2533" spans="14:31" x14ac:dyDescent="0.3">
      <c r="N2533"/>
      <c r="O2533"/>
      <c r="AD2533"/>
      <c r="AE2533"/>
    </row>
    <row r="2534" spans="14:31" x14ac:dyDescent="0.3">
      <c r="N2534"/>
      <c r="O2534"/>
      <c r="AD2534"/>
      <c r="AE2534"/>
    </row>
    <row r="2535" spans="14:31" x14ac:dyDescent="0.3">
      <c r="N2535"/>
      <c r="O2535"/>
      <c r="AD2535"/>
      <c r="AE2535"/>
    </row>
    <row r="2536" spans="14:31" x14ac:dyDescent="0.3">
      <c r="N2536"/>
      <c r="O2536"/>
      <c r="AD2536"/>
      <c r="AE2536"/>
    </row>
    <row r="2537" spans="14:31" x14ac:dyDescent="0.3">
      <c r="N2537"/>
      <c r="O2537"/>
      <c r="AD2537"/>
      <c r="AE2537"/>
    </row>
    <row r="2538" spans="14:31" x14ac:dyDescent="0.3">
      <c r="N2538"/>
      <c r="O2538"/>
      <c r="AD2538"/>
      <c r="AE2538"/>
    </row>
    <row r="2539" spans="14:31" x14ac:dyDescent="0.3">
      <c r="N2539"/>
      <c r="O2539"/>
      <c r="AD2539"/>
      <c r="AE2539"/>
    </row>
    <row r="2540" spans="14:31" x14ac:dyDescent="0.3">
      <c r="N2540"/>
      <c r="O2540"/>
      <c r="AD2540"/>
      <c r="AE2540"/>
    </row>
    <row r="2541" spans="14:31" x14ac:dyDescent="0.3">
      <c r="N2541"/>
      <c r="O2541"/>
      <c r="AD2541"/>
      <c r="AE2541"/>
    </row>
    <row r="2542" spans="14:31" x14ac:dyDescent="0.3">
      <c r="N2542"/>
      <c r="O2542"/>
      <c r="AD2542"/>
      <c r="AE2542"/>
    </row>
    <row r="2543" spans="14:31" x14ac:dyDescent="0.3">
      <c r="N2543"/>
      <c r="O2543"/>
      <c r="AD2543"/>
      <c r="AE2543"/>
    </row>
    <row r="2544" spans="14:31" x14ac:dyDescent="0.3">
      <c r="N2544"/>
      <c r="O2544"/>
      <c r="AD2544"/>
      <c r="AE2544"/>
    </row>
    <row r="2545" spans="14:31" x14ac:dyDescent="0.3">
      <c r="N2545"/>
      <c r="O2545"/>
      <c r="AD2545"/>
      <c r="AE2545"/>
    </row>
    <row r="2546" spans="14:31" x14ac:dyDescent="0.3">
      <c r="N2546"/>
      <c r="O2546"/>
      <c r="AD2546"/>
      <c r="AE2546"/>
    </row>
    <row r="2547" spans="14:31" x14ac:dyDescent="0.3">
      <c r="N2547"/>
      <c r="O2547"/>
      <c r="AD2547"/>
      <c r="AE2547"/>
    </row>
    <row r="2548" spans="14:31" x14ac:dyDescent="0.3">
      <c r="N2548"/>
      <c r="O2548"/>
      <c r="AD2548"/>
      <c r="AE2548"/>
    </row>
    <row r="2549" spans="14:31" x14ac:dyDescent="0.3">
      <c r="N2549"/>
      <c r="O2549"/>
      <c r="AD2549"/>
      <c r="AE2549"/>
    </row>
    <row r="2550" spans="14:31" x14ac:dyDescent="0.3">
      <c r="N2550"/>
      <c r="O2550"/>
      <c r="AD2550"/>
      <c r="AE2550"/>
    </row>
    <row r="2551" spans="14:31" x14ac:dyDescent="0.3">
      <c r="N2551"/>
      <c r="O2551"/>
      <c r="AD2551"/>
      <c r="AE2551"/>
    </row>
    <row r="2552" spans="14:31" x14ac:dyDescent="0.3">
      <c r="N2552"/>
      <c r="O2552"/>
      <c r="AD2552"/>
      <c r="AE2552"/>
    </row>
    <row r="2553" spans="14:31" x14ac:dyDescent="0.3">
      <c r="N2553"/>
      <c r="O2553"/>
      <c r="AD2553"/>
      <c r="AE2553"/>
    </row>
    <row r="2554" spans="14:31" x14ac:dyDescent="0.3">
      <c r="N2554"/>
      <c r="O2554"/>
      <c r="AD2554"/>
      <c r="AE2554"/>
    </row>
    <row r="2555" spans="14:31" x14ac:dyDescent="0.3">
      <c r="N2555"/>
      <c r="O2555"/>
      <c r="AD2555"/>
      <c r="AE2555"/>
    </row>
    <row r="2556" spans="14:31" x14ac:dyDescent="0.3">
      <c r="N2556"/>
      <c r="O2556"/>
      <c r="AD2556"/>
      <c r="AE2556"/>
    </row>
    <row r="2557" spans="14:31" x14ac:dyDescent="0.3">
      <c r="N2557"/>
      <c r="O2557"/>
      <c r="AD2557"/>
      <c r="AE2557"/>
    </row>
    <row r="2558" spans="14:31" x14ac:dyDescent="0.3">
      <c r="N2558"/>
      <c r="O2558"/>
      <c r="AD2558"/>
      <c r="AE2558"/>
    </row>
    <row r="2559" spans="14:31" x14ac:dyDescent="0.3">
      <c r="N2559"/>
      <c r="O2559"/>
      <c r="AD2559"/>
      <c r="AE2559"/>
    </row>
    <row r="2560" spans="14:31" x14ac:dyDescent="0.3">
      <c r="N2560"/>
      <c r="O2560"/>
      <c r="AD2560"/>
      <c r="AE2560"/>
    </row>
    <row r="2561" spans="14:31" x14ac:dyDescent="0.3">
      <c r="N2561"/>
      <c r="O2561"/>
      <c r="AD2561"/>
      <c r="AE2561"/>
    </row>
    <row r="2562" spans="14:31" x14ac:dyDescent="0.3">
      <c r="N2562"/>
      <c r="O2562"/>
      <c r="AD2562"/>
      <c r="AE2562"/>
    </row>
    <row r="2563" spans="14:31" x14ac:dyDescent="0.3">
      <c r="N2563"/>
      <c r="O2563"/>
      <c r="AD2563"/>
      <c r="AE2563"/>
    </row>
    <row r="2564" spans="14:31" x14ac:dyDescent="0.3">
      <c r="N2564"/>
      <c r="O2564"/>
      <c r="AD2564"/>
      <c r="AE2564"/>
    </row>
    <row r="2565" spans="14:31" x14ac:dyDescent="0.3">
      <c r="N2565"/>
      <c r="O2565"/>
      <c r="AD2565"/>
      <c r="AE2565"/>
    </row>
    <row r="2566" spans="14:31" x14ac:dyDescent="0.3">
      <c r="N2566"/>
      <c r="O2566"/>
      <c r="AD2566"/>
      <c r="AE2566"/>
    </row>
    <row r="2567" spans="14:31" x14ac:dyDescent="0.3">
      <c r="N2567"/>
      <c r="O2567"/>
      <c r="AD2567"/>
      <c r="AE2567"/>
    </row>
    <row r="2568" spans="14:31" x14ac:dyDescent="0.3">
      <c r="N2568"/>
      <c r="O2568"/>
      <c r="AD2568"/>
      <c r="AE2568"/>
    </row>
    <row r="2569" spans="14:31" x14ac:dyDescent="0.3">
      <c r="N2569"/>
      <c r="O2569"/>
      <c r="AD2569"/>
      <c r="AE2569"/>
    </row>
    <row r="2570" spans="14:31" x14ac:dyDescent="0.3">
      <c r="N2570"/>
      <c r="O2570"/>
      <c r="AD2570"/>
      <c r="AE2570"/>
    </row>
    <row r="2571" spans="14:31" x14ac:dyDescent="0.3">
      <c r="N2571"/>
      <c r="O2571"/>
      <c r="AD2571"/>
      <c r="AE2571"/>
    </row>
    <row r="2572" spans="14:31" x14ac:dyDescent="0.3">
      <c r="N2572"/>
      <c r="O2572"/>
      <c r="AD2572"/>
      <c r="AE2572"/>
    </row>
    <row r="2573" spans="14:31" x14ac:dyDescent="0.3">
      <c r="N2573"/>
      <c r="O2573"/>
      <c r="AD2573"/>
      <c r="AE2573"/>
    </row>
    <row r="2574" spans="14:31" x14ac:dyDescent="0.3">
      <c r="N2574"/>
      <c r="O2574"/>
      <c r="AD2574"/>
      <c r="AE2574"/>
    </row>
    <row r="2575" spans="14:31" x14ac:dyDescent="0.3">
      <c r="N2575"/>
      <c r="O2575"/>
      <c r="AD2575"/>
      <c r="AE2575"/>
    </row>
    <row r="2576" spans="14:31" x14ac:dyDescent="0.3">
      <c r="N2576"/>
      <c r="O2576"/>
      <c r="AD2576"/>
      <c r="AE2576"/>
    </row>
    <row r="2577" spans="14:31" x14ac:dyDescent="0.3">
      <c r="N2577"/>
      <c r="O2577"/>
      <c r="AD2577"/>
      <c r="AE2577"/>
    </row>
    <row r="2578" spans="14:31" x14ac:dyDescent="0.3">
      <c r="N2578"/>
      <c r="O2578"/>
      <c r="AD2578"/>
      <c r="AE2578"/>
    </row>
    <row r="2579" spans="14:31" x14ac:dyDescent="0.3">
      <c r="N2579"/>
      <c r="O2579"/>
      <c r="AD2579"/>
      <c r="AE2579"/>
    </row>
    <row r="2580" spans="14:31" x14ac:dyDescent="0.3">
      <c r="N2580"/>
      <c r="O2580"/>
      <c r="AD2580"/>
      <c r="AE2580"/>
    </row>
    <row r="2581" spans="14:31" x14ac:dyDescent="0.3">
      <c r="N2581"/>
      <c r="O2581"/>
      <c r="AD2581"/>
      <c r="AE2581"/>
    </row>
    <row r="2582" spans="14:31" x14ac:dyDescent="0.3">
      <c r="N2582"/>
      <c r="O2582"/>
      <c r="AD2582"/>
      <c r="AE2582"/>
    </row>
    <row r="2583" spans="14:31" x14ac:dyDescent="0.3">
      <c r="N2583"/>
      <c r="O2583"/>
      <c r="AD2583"/>
      <c r="AE2583"/>
    </row>
    <row r="2584" spans="14:31" x14ac:dyDescent="0.3">
      <c r="N2584"/>
      <c r="O2584"/>
      <c r="AD2584"/>
      <c r="AE2584"/>
    </row>
    <row r="2585" spans="14:31" x14ac:dyDescent="0.3">
      <c r="N2585"/>
      <c r="O2585"/>
      <c r="AD2585"/>
      <c r="AE2585"/>
    </row>
    <row r="2586" spans="14:31" x14ac:dyDescent="0.3">
      <c r="N2586"/>
      <c r="O2586"/>
      <c r="AD2586"/>
      <c r="AE2586"/>
    </row>
    <row r="2587" spans="14:31" x14ac:dyDescent="0.3">
      <c r="N2587"/>
      <c r="O2587"/>
      <c r="AD2587"/>
      <c r="AE2587"/>
    </row>
    <row r="2588" spans="14:31" x14ac:dyDescent="0.3">
      <c r="N2588"/>
      <c r="O2588"/>
      <c r="AD2588"/>
      <c r="AE2588"/>
    </row>
    <row r="2589" spans="14:31" x14ac:dyDescent="0.3">
      <c r="N2589"/>
      <c r="O2589"/>
      <c r="AD2589"/>
      <c r="AE2589"/>
    </row>
    <row r="2590" spans="14:31" x14ac:dyDescent="0.3">
      <c r="N2590"/>
      <c r="O2590"/>
      <c r="AD2590"/>
      <c r="AE2590"/>
    </row>
    <row r="2591" spans="14:31" x14ac:dyDescent="0.3">
      <c r="N2591"/>
      <c r="O2591"/>
      <c r="AD2591"/>
      <c r="AE2591"/>
    </row>
    <row r="2592" spans="14:31" x14ac:dyDescent="0.3">
      <c r="N2592"/>
      <c r="O2592"/>
      <c r="AD2592"/>
      <c r="AE2592"/>
    </row>
    <row r="2593" spans="14:31" x14ac:dyDescent="0.3">
      <c r="N2593"/>
      <c r="O2593"/>
      <c r="AD2593"/>
      <c r="AE2593"/>
    </row>
    <row r="2594" spans="14:31" x14ac:dyDescent="0.3">
      <c r="N2594"/>
      <c r="O2594"/>
      <c r="AD2594"/>
      <c r="AE2594"/>
    </row>
    <row r="2595" spans="14:31" x14ac:dyDescent="0.3">
      <c r="N2595"/>
      <c r="O2595"/>
      <c r="AD2595"/>
      <c r="AE2595"/>
    </row>
    <row r="2596" spans="14:31" x14ac:dyDescent="0.3">
      <c r="N2596"/>
      <c r="O2596"/>
      <c r="AD2596"/>
      <c r="AE2596"/>
    </row>
    <row r="2597" spans="14:31" x14ac:dyDescent="0.3">
      <c r="N2597"/>
      <c r="O2597"/>
      <c r="AD2597"/>
      <c r="AE2597"/>
    </row>
    <row r="2598" spans="14:31" x14ac:dyDescent="0.3">
      <c r="N2598"/>
      <c r="O2598"/>
      <c r="AD2598"/>
      <c r="AE2598"/>
    </row>
    <row r="2599" spans="14:31" x14ac:dyDescent="0.3">
      <c r="N2599"/>
      <c r="O2599"/>
      <c r="AD2599"/>
      <c r="AE2599"/>
    </row>
    <row r="2600" spans="14:31" x14ac:dyDescent="0.3">
      <c r="N2600"/>
      <c r="O2600"/>
      <c r="AD2600"/>
      <c r="AE2600"/>
    </row>
    <row r="2601" spans="14:31" x14ac:dyDescent="0.3">
      <c r="N2601"/>
      <c r="O2601"/>
      <c r="AD2601"/>
      <c r="AE2601"/>
    </row>
    <row r="2602" spans="14:31" x14ac:dyDescent="0.3">
      <c r="N2602"/>
      <c r="O2602"/>
      <c r="AD2602"/>
      <c r="AE2602"/>
    </row>
    <row r="2603" spans="14:31" x14ac:dyDescent="0.3">
      <c r="N2603"/>
      <c r="O2603"/>
      <c r="AD2603"/>
      <c r="AE2603"/>
    </row>
    <row r="2604" spans="14:31" x14ac:dyDescent="0.3">
      <c r="N2604"/>
      <c r="O2604"/>
      <c r="AD2604"/>
      <c r="AE2604"/>
    </row>
    <row r="2605" spans="14:31" x14ac:dyDescent="0.3">
      <c r="N2605"/>
      <c r="O2605"/>
      <c r="AD2605"/>
      <c r="AE2605"/>
    </row>
    <row r="2606" spans="14:31" x14ac:dyDescent="0.3">
      <c r="N2606"/>
      <c r="O2606"/>
      <c r="AD2606"/>
      <c r="AE2606"/>
    </row>
    <row r="2607" spans="14:31" x14ac:dyDescent="0.3">
      <c r="N2607"/>
      <c r="O2607"/>
      <c r="AD2607"/>
      <c r="AE2607"/>
    </row>
    <row r="2608" spans="14:31" x14ac:dyDescent="0.3">
      <c r="N2608"/>
      <c r="O2608"/>
      <c r="AD2608"/>
      <c r="AE2608"/>
    </row>
    <row r="2609" spans="14:31" x14ac:dyDescent="0.3">
      <c r="N2609"/>
      <c r="O2609"/>
      <c r="AD2609"/>
      <c r="AE2609"/>
    </row>
    <row r="2610" spans="14:31" x14ac:dyDescent="0.3">
      <c r="N2610"/>
      <c r="O2610"/>
      <c r="AD2610"/>
      <c r="AE2610"/>
    </row>
    <row r="2611" spans="14:31" x14ac:dyDescent="0.3">
      <c r="N2611"/>
      <c r="O2611"/>
      <c r="AD2611"/>
      <c r="AE2611"/>
    </row>
    <row r="2612" spans="14:31" x14ac:dyDescent="0.3">
      <c r="N2612"/>
      <c r="O2612"/>
      <c r="AD2612"/>
      <c r="AE2612"/>
    </row>
    <row r="2613" spans="14:31" x14ac:dyDescent="0.3">
      <c r="N2613"/>
      <c r="O2613"/>
      <c r="AD2613"/>
      <c r="AE2613"/>
    </row>
    <row r="2614" spans="14:31" x14ac:dyDescent="0.3">
      <c r="N2614"/>
      <c r="O2614"/>
      <c r="AD2614"/>
      <c r="AE2614"/>
    </row>
    <row r="2615" spans="14:31" x14ac:dyDescent="0.3">
      <c r="N2615"/>
      <c r="O2615"/>
      <c r="AD2615"/>
      <c r="AE2615"/>
    </row>
    <row r="2616" spans="14:31" x14ac:dyDescent="0.3">
      <c r="N2616"/>
      <c r="O2616"/>
      <c r="AD2616"/>
      <c r="AE2616"/>
    </row>
    <row r="2617" spans="14:31" x14ac:dyDescent="0.3">
      <c r="N2617"/>
      <c r="O2617"/>
      <c r="AD2617"/>
      <c r="AE2617"/>
    </row>
    <row r="2618" spans="14:31" x14ac:dyDescent="0.3">
      <c r="N2618"/>
      <c r="O2618"/>
      <c r="AD2618"/>
      <c r="AE2618"/>
    </row>
    <row r="2619" spans="14:31" x14ac:dyDescent="0.3">
      <c r="N2619"/>
      <c r="O2619"/>
      <c r="AD2619"/>
      <c r="AE2619"/>
    </row>
    <row r="2620" spans="14:31" x14ac:dyDescent="0.3">
      <c r="N2620"/>
      <c r="O2620"/>
      <c r="AD2620"/>
      <c r="AE2620"/>
    </row>
    <row r="2621" spans="14:31" x14ac:dyDescent="0.3">
      <c r="N2621"/>
      <c r="O2621"/>
      <c r="AD2621"/>
      <c r="AE2621"/>
    </row>
    <row r="2622" spans="14:31" x14ac:dyDescent="0.3">
      <c r="N2622"/>
      <c r="O2622"/>
      <c r="AD2622"/>
      <c r="AE2622"/>
    </row>
    <row r="2623" spans="14:31" x14ac:dyDescent="0.3">
      <c r="N2623"/>
      <c r="O2623"/>
      <c r="AD2623"/>
      <c r="AE2623"/>
    </row>
    <row r="2624" spans="14:31" x14ac:dyDescent="0.3">
      <c r="N2624"/>
      <c r="O2624"/>
      <c r="AD2624"/>
      <c r="AE2624"/>
    </row>
    <row r="2625" spans="14:31" x14ac:dyDescent="0.3">
      <c r="N2625"/>
      <c r="O2625"/>
      <c r="AD2625"/>
      <c r="AE2625"/>
    </row>
    <row r="2626" spans="14:31" x14ac:dyDescent="0.3">
      <c r="N2626"/>
      <c r="O2626"/>
      <c r="AD2626"/>
      <c r="AE2626"/>
    </row>
    <row r="2627" spans="14:31" x14ac:dyDescent="0.3">
      <c r="N2627"/>
      <c r="O2627"/>
      <c r="AD2627"/>
      <c r="AE2627"/>
    </row>
    <row r="2628" spans="14:31" x14ac:dyDescent="0.3">
      <c r="N2628"/>
      <c r="O2628"/>
      <c r="AD2628"/>
      <c r="AE2628"/>
    </row>
    <row r="2629" spans="14:31" x14ac:dyDescent="0.3">
      <c r="N2629"/>
      <c r="O2629"/>
      <c r="AD2629"/>
      <c r="AE2629"/>
    </row>
    <row r="2630" spans="14:31" x14ac:dyDescent="0.3">
      <c r="N2630"/>
      <c r="O2630"/>
      <c r="AD2630"/>
      <c r="AE2630"/>
    </row>
    <row r="2631" spans="14:31" x14ac:dyDescent="0.3">
      <c r="N2631"/>
      <c r="O2631"/>
      <c r="AD2631"/>
      <c r="AE2631"/>
    </row>
    <row r="2632" spans="14:31" x14ac:dyDescent="0.3">
      <c r="N2632"/>
      <c r="O2632"/>
      <c r="AD2632"/>
      <c r="AE2632"/>
    </row>
    <row r="2633" spans="14:31" x14ac:dyDescent="0.3">
      <c r="N2633"/>
      <c r="O2633"/>
      <c r="AD2633"/>
      <c r="AE2633"/>
    </row>
    <row r="2634" spans="14:31" x14ac:dyDescent="0.3">
      <c r="N2634"/>
      <c r="O2634"/>
      <c r="AD2634"/>
      <c r="AE2634"/>
    </row>
    <row r="2635" spans="14:31" x14ac:dyDescent="0.3">
      <c r="N2635"/>
      <c r="O2635"/>
      <c r="AD2635"/>
      <c r="AE2635"/>
    </row>
    <row r="2636" spans="14:31" x14ac:dyDescent="0.3">
      <c r="N2636"/>
      <c r="O2636"/>
      <c r="AD2636"/>
      <c r="AE2636"/>
    </row>
    <row r="2637" spans="14:31" x14ac:dyDescent="0.3">
      <c r="N2637"/>
      <c r="O2637"/>
      <c r="AD2637"/>
      <c r="AE2637"/>
    </row>
    <row r="2638" spans="14:31" x14ac:dyDescent="0.3">
      <c r="N2638"/>
      <c r="O2638"/>
      <c r="AD2638"/>
      <c r="AE2638"/>
    </row>
    <row r="2639" spans="14:31" x14ac:dyDescent="0.3">
      <c r="N2639"/>
      <c r="O2639"/>
      <c r="AD2639"/>
      <c r="AE2639"/>
    </row>
    <row r="2640" spans="14:31" x14ac:dyDescent="0.3">
      <c r="N2640"/>
      <c r="O2640"/>
      <c r="AD2640"/>
      <c r="AE2640"/>
    </row>
    <row r="2641" spans="14:31" x14ac:dyDescent="0.3">
      <c r="N2641"/>
      <c r="O2641"/>
      <c r="AD2641"/>
      <c r="AE2641"/>
    </row>
    <row r="2642" spans="14:31" x14ac:dyDescent="0.3">
      <c r="N2642"/>
      <c r="O2642"/>
      <c r="AD2642"/>
      <c r="AE2642"/>
    </row>
    <row r="2643" spans="14:31" x14ac:dyDescent="0.3">
      <c r="N2643"/>
      <c r="O2643"/>
      <c r="AD2643"/>
      <c r="AE2643"/>
    </row>
    <row r="2644" spans="14:31" x14ac:dyDescent="0.3">
      <c r="N2644"/>
      <c r="O2644"/>
      <c r="AD2644"/>
      <c r="AE2644"/>
    </row>
    <row r="2645" spans="14:31" x14ac:dyDescent="0.3">
      <c r="N2645"/>
      <c r="O2645"/>
      <c r="AD2645"/>
      <c r="AE2645"/>
    </row>
    <row r="2646" spans="14:31" x14ac:dyDescent="0.3">
      <c r="N2646"/>
      <c r="O2646"/>
      <c r="AD2646"/>
      <c r="AE2646"/>
    </row>
    <row r="2647" spans="14:31" x14ac:dyDescent="0.3">
      <c r="N2647"/>
      <c r="O2647"/>
      <c r="AD2647"/>
      <c r="AE2647"/>
    </row>
    <row r="2648" spans="14:31" x14ac:dyDescent="0.3">
      <c r="N2648"/>
      <c r="O2648"/>
      <c r="AD2648"/>
      <c r="AE2648"/>
    </row>
    <row r="2649" spans="14:31" x14ac:dyDescent="0.3">
      <c r="N2649"/>
      <c r="O2649"/>
      <c r="AD2649"/>
      <c r="AE2649"/>
    </row>
    <row r="2650" spans="14:31" x14ac:dyDescent="0.3">
      <c r="N2650"/>
      <c r="O2650"/>
      <c r="AD2650"/>
      <c r="AE2650"/>
    </row>
    <row r="2651" spans="14:31" x14ac:dyDescent="0.3">
      <c r="N2651"/>
      <c r="O2651"/>
      <c r="AD2651"/>
      <c r="AE2651"/>
    </row>
    <row r="2652" spans="14:31" x14ac:dyDescent="0.3">
      <c r="N2652"/>
      <c r="O2652"/>
      <c r="AD2652"/>
      <c r="AE2652"/>
    </row>
    <row r="2653" spans="14:31" x14ac:dyDescent="0.3">
      <c r="N2653"/>
      <c r="O2653"/>
      <c r="AD2653"/>
      <c r="AE2653"/>
    </row>
    <row r="2654" spans="14:31" x14ac:dyDescent="0.3">
      <c r="N2654"/>
      <c r="O2654"/>
      <c r="AD2654"/>
      <c r="AE2654"/>
    </row>
    <row r="2655" spans="14:31" x14ac:dyDescent="0.3">
      <c r="N2655"/>
      <c r="O2655"/>
      <c r="AD2655"/>
      <c r="AE2655"/>
    </row>
    <row r="2656" spans="14:31" x14ac:dyDescent="0.3">
      <c r="N2656"/>
      <c r="O2656"/>
      <c r="AD2656"/>
      <c r="AE2656"/>
    </row>
    <row r="2657" spans="14:31" x14ac:dyDescent="0.3">
      <c r="N2657"/>
      <c r="O2657"/>
      <c r="AD2657"/>
      <c r="AE2657"/>
    </row>
    <row r="2658" spans="14:31" x14ac:dyDescent="0.3">
      <c r="N2658"/>
      <c r="O2658"/>
      <c r="AD2658"/>
      <c r="AE2658"/>
    </row>
    <row r="2659" spans="14:31" x14ac:dyDescent="0.3">
      <c r="N2659"/>
      <c r="O2659"/>
      <c r="AD2659"/>
      <c r="AE2659"/>
    </row>
    <row r="2660" spans="14:31" x14ac:dyDescent="0.3">
      <c r="N2660"/>
      <c r="O2660"/>
      <c r="AD2660"/>
      <c r="AE2660"/>
    </row>
    <row r="2661" spans="14:31" x14ac:dyDescent="0.3">
      <c r="N2661"/>
      <c r="O2661"/>
      <c r="AD2661"/>
      <c r="AE2661"/>
    </row>
    <row r="2662" spans="14:31" x14ac:dyDescent="0.3">
      <c r="N2662"/>
      <c r="O2662"/>
      <c r="AD2662"/>
      <c r="AE2662"/>
    </row>
    <row r="2663" spans="14:31" x14ac:dyDescent="0.3">
      <c r="N2663"/>
      <c r="O2663"/>
      <c r="AD2663"/>
      <c r="AE2663"/>
    </row>
    <row r="2664" spans="14:31" x14ac:dyDescent="0.3">
      <c r="N2664"/>
      <c r="O2664"/>
      <c r="AD2664"/>
      <c r="AE2664"/>
    </row>
    <row r="2665" spans="14:31" x14ac:dyDescent="0.3">
      <c r="N2665"/>
      <c r="O2665"/>
      <c r="AD2665"/>
      <c r="AE2665"/>
    </row>
    <row r="2666" spans="14:31" x14ac:dyDescent="0.3">
      <c r="N2666"/>
      <c r="O2666"/>
      <c r="AD2666"/>
      <c r="AE2666"/>
    </row>
    <row r="2667" spans="14:31" x14ac:dyDescent="0.3">
      <c r="N2667"/>
      <c r="O2667"/>
      <c r="AD2667"/>
      <c r="AE2667"/>
    </row>
    <row r="2668" spans="14:31" x14ac:dyDescent="0.3">
      <c r="N2668"/>
      <c r="O2668"/>
      <c r="AD2668"/>
      <c r="AE2668"/>
    </row>
    <row r="2669" spans="14:31" x14ac:dyDescent="0.3">
      <c r="N2669"/>
      <c r="O2669"/>
      <c r="AD2669"/>
      <c r="AE2669"/>
    </row>
    <row r="2670" spans="14:31" x14ac:dyDescent="0.3">
      <c r="N2670"/>
      <c r="O2670"/>
      <c r="AD2670"/>
      <c r="AE2670"/>
    </row>
    <row r="2671" spans="14:31" x14ac:dyDescent="0.3">
      <c r="N2671"/>
      <c r="O2671"/>
      <c r="AD2671"/>
      <c r="AE2671"/>
    </row>
    <row r="2672" spans="14:31" x14ac:dyDescent="0.3">
      <c r="N2672"/>
      <c r="O2672"/>
      <c r="AD2672"/>
      <c r="AE2672"/>
    </row>
    <row r="2673" spans="14:31" x14ac:dyDescent="0.3">
      <c r="N2673"/>
      <c r="O2673"/>
      <c r="AD2673"/>
      <c r="AE2673"/>
    </row>
    <row r="2674" spans="14:31" x14ac:dyDescent="0.3">
      <c r="N2674"/>
      <c r="O2674"/>
      <c r="AD2674"/>
      <c r="AE2674"/>
    </row>
    <row r="2675" spans="14:31" x14ac:dyDescent="0.3">
      <c r="N2675"/>
      <c r="O2675"/>
      <c r="AD2675"/>
      <c r="AE2675"/>
    </row>
    <row r="2676" spans="14:31" x14ac:dyDescent="0.3">
      <c r="N2676"/>
      <c r="O2676"/>
      <c r="AD2676"/>
      <c r="AE2676"/>
    </row>
    <row r="2677" spans="14:31" x14ac:dyDescent="0.3">
      <c r="N2677"/>
      <c r="O2677"/>
      <c r="AD2677"/>
      <c r="AE2677"/>
    </row>
    <row r="2678" spans="14:31" x14ac:dyDescent="0.3">
      <c r="N2678"/>
      <c r="O2678"/>
      <c r="AD2678"/>
      <c r="AE2678"/>
    </row>
    <row r="2679" spans="14:31" x14ac:dyDescent="0.3">
      <c r="N2679"/>
      <c r="O2679"/>
      <c r="AD2679"/>
      <c r="AE2679"/>
    </row>
    <row r="2680" spans="14:31" x14ac:dyDescent="0.3">
      <c r="N2680"/>
      <c r="O2680"/>
      <c r="AD2680"/>
      <c r="AE2680"/>
    </row>
    <row r="2681" spans="14:31" x14ac:dyDescent="0.3">
      <c r="N2681"/>
      <c r="O2681"/>
      <c r="AD2681"/>
      <c r="AE2681"/>
    </row>
    <row r="2682" spans="14:31" x14ac:dyDescent="0.3">
      <c r="N2682"/>
      <c r="O2682"/>
      <c r="AD2682"/>
      <c r="AE2682"/>
    </row>
    <row r="2683" spans="14:31" x14ac:dyDescent="0.3">
      <c r="N2683"/>
      <c r="O2683"/>
      <c r="AD2683"/>
      <c r="AE2683"/>
    </row>
    <row r="2684" spans="14:31" x14ac:dyDescent="0.3">
      <c r="N2684"/>
      <c r="O2684"/>
      <c r="AD2684"/>
      <c r="AE2684"/>
    </row>
    <row r="2685" spans="14:31" x14ac:dyDescent="0.3">
      <c r="N2685"/>
      <c r="O2685"/>
      <c r="AD2685"/>
      <c r="AE2685"/>
    </row>
    <row r="2686" spans="14:31" x14ac:dyDescent="0.3">
      <c r="N2686"/>
      <c r="O2686"/>
      <c r="AD2686"/>
      <c r="AE2686"/>
    </row>
    <row r="2687" spans="14:31" x14ac:dyDescent="0.3">
      <c r="N2687"/>
      <c r="O2687"/>
      <c r="AD2687"/>
      <c r="AE2687"/>
    </row>
    <row r="2688" spans="14:31" x14ac:dyDescent="0.3">
      <c r="N2688"/>
      <c r="O2688"/>
      <c r="AD2688"/>
      <c r="AE2688"/>
    </row>
    <row r="2689" spans="14:31" x14ac:dyDescent="0.3">
      <c r="N2689"/>
      <c r="O2689"/>
      <c r="AD2689"/>
      <c r="AE2689"/>
    </row>
    <row r="2690" spans="14:31" x14ac:dyDescent="0.3">
      <c r="N2690"/>
      <c r="O2690"/>
      <c r="AD2690"/>
      <c r="AE2690"/>
    </row>
    <row r="2691" spans="14:31" x14ac:dyDescent="0.3">
      <c r="N2691"/>
      <c r="O2691"/>
      <c r="AD2691"/>
      <c r="AE2691"/>
    </row>
    <row r="2692" spans="14:31" x14ac:dyDescent="0.3">
      <c r="N2692"/>
      <c r="O2692"/>
      <c r="AD2692"/>
      <c r="AE2692"/>
    </row>
    <row r="2693" spans="14:31" x14ac:dyDescent="0.3">
      <c r="N2693"/>
      <c r="O2693"/>
      <c r="AD2693"/>
      <c r="AE2693"/>
    </row>
    <row r="2694" spans="14:31" x14ac:dyDescent="0.3">
      <c r="N2694"/>
      <c r="O2694"/>
      <c r="AD2694"/>
      <c r="AE2694"/>
    </row>
    <row r="2695" spans="14:31" x14ac:dyDescent="0.3">
      <c r="N2695"/>
      <c r="O2695"/>
      <c r="AD2695"/>
      <c r="AE2695"/>
    </row>
    <row r="2696" spans="14:31" x14ac:dyDescent="0.3">
      <c r="N2696"/>
      <c r="O2696"/>
      <c r="AD2696"/>
      <c r="AE2696"/>
    </row>
    <row r="2697" spans="14:31" x14ac:dyDescent="0.3">
      <c r="N2697"/>
      <c r="O2697"/>
      <c r="AD2697"/>
      <c r="AE2697"/>
    </row>
    <row r="2698" spans="14:31" x14ac:dyDescent="0.3">
      <c r="N2698"/>
      <c r="O2698"/>
      <c r="AD2698"/>
      <c r="AE2698"/>
    </row>
    <row r="2699" spans="14:31" x14ac:dyDescent="0.3">
      <c r="N2699"/>
      <c r="O2699"/>
      <c r="AD2699"/>
      <c r="AE2699"/>
    </row>
    <row r="2700" spans="14:31" x14ac:dyDescent="0.3">
      <c r="N2700"/>
      <c r="O2700"/>
      <c r="AD2700"/>
      <c r="AE2700"/>
    </row>
    <row r="2701" spans="14:31" x14ac:dyDescent="0.3">
      <c r="N2701"/>
      <c r="O2701"/>
      <c r="AD2701"/>
      <c r="AE2701"/>
    </row>
    <row r="2702" spans="14:31" x14ac:dyDescent="0.3">
      <c r="N2702"/>
      <c r="O2702"/>
      <c r="AD2702"/>
      <c r="AE2702"/>
    </row>
    <row r="2703" spans="14:31" x14ac:dyDescent="0.3">
      <c r="N2703"/>
      <c r="O2703"/>
      <c r="AD2703"/>
      <c r="AE2703"/>
    </row>
    <row r="2704" spans="14:31" x14ac:dyDescent="0.3">
      <c r="N2704"/>
      <c r="O2704"/>
      <c r="AD2704"/>
      <c r="AE2704"/>
    </row>
    <row r="2705" spans="14:31" x14ac:dyDescent="0.3">
      <c r="N2705"/>
      <c r="O2705"/>
      <c r="AD2705"/>
      <c r="AE2705"/>
    </row>
    <row r="2706" spans="14:31" x14ac:dyDescent="0.3">
      <c r="N2706"/>
      <c r="O2706"/>
      <c r="AD2706"/>
      <c r="AE2706"/>
    </row>
    <row r="2707" spans="14:31" x14ac:dyDescent="0.3">
      <c r="N2707"/>
      <c r="O2707"/>
      <c r="AD2707"/>
      <c r="AE2707"/>
    </row>
    <row r="2708" spans="14:31" x14ac:dyDescent="0.3">
      <c r="N2708"/>
      <c r="O2708"/>
      <c r="AD2708"/>
      <c r="AE2708"/>
    </row>
    <row r="2709" spans="14:31" x14ac:dyDescent="0.3">
      <c r="N2709"/>
      <c r="O2709"/>
      <c r="AD2709"/>
      <c r="AE2709"/>
    </row>
    <row r="2710" spans="14:31" x14ac:dyDescent="0.3">
      <c r="N2710"/>
      <c r="O2710"/>
      <c r="AD2710"/>
      <c r="AE2710"/>
    </row>
    <row r="2711" spans="14:31" x14ac:dyDescent="0.3">
      <c r="N2711"/>
      <c r="O2711"/>
      <c r="AD2711"/>
      <c r="AE2711"/>
    </row>
    <row r="2712" spans="14:31" x14ac:dyDescent="0.3">
      <c r="N2712"/>
      <c r="O2712"/>
      <c r="AD2712"/>
      <c r="AE2712"/>
    </row>
    <row r="2713" spans="14:31" x14ac:dyDescent="0.3">
      <c r="N2713"/>
      <c r="O2713"/>
      <c r="AD2713"/>
      <c r="AE2713"/>
    </row>
    <row r="2714" spans="14:31" x14ac:dyDescent="0.3">
      <c r="N2714"/>
      <c r="O2714"/>
      <c r="AD2714"/>
      <c r="AE2714"/>
    </row>
    <row r="2715" spans="14:31" x14ac:dyDescent="0.3">
      <c r="N2715"/>
      <c r="O2715"/>
      <c r="AD2715"/>
      <c r="AE2715"/>
    </row>
    <row r="2716" spans="14:31" x14ac:dyDescent="0.3">
      <c r="N2716"/>
      <c r="O2716"/>
      <c r="AD2716"/>
      <c r="AE2716"/>
    </row>
    <row r="2717" spans="14:31" x14ac:dyDescent="0.3">
      <c r="N2717"/>
      <c r="O2717"/>
      <c r="AD2717"/>
      <c r="AE2717"/>
    </row>
    <row r="2718" spans="14:31" x14ac:dyDescent="0.3">
      <c r="N2718"/>
      <c r="O2718"/>
      <c r="AD2718"/>
      <c r="AE2718"/>
    </row>
    <row r="2719" spans="14:31" x14ac:dyDescent="0.3">
      <c r="N2719"/>
      <c r="O2719"/>
      <c r="AD2719"/>
      <c r="AE2719"/>
    </row>
    <row r="2720" spans="14:31" x14ac:dyDescent="0.3">
      <c r="N2720"/>
      <c r="O2720"/>
      <c r="AD2720"/>
      <c r="AE2720"/>
    </row>
    <row r="2721" spans="14:31" x14ac:dyDescent="0.3">
      <c r="N2721"/>
      <c r="O2721"/>
      <c r="AD2721"/>
      <c r="AE2721"/>
    </row>
    <row r="2722" spans="14:31" x14ac:dyDescent="0.3">
      <c r="N2722"/>
      <c r="O2722"/>
      <c r="AD2722"/>
      <c r="AE2722"/>
    </row>
    <row r="2723" spans="14:31" x14ac:dyDescent="0.3">
      <c r="N2723"/>
      <c r="O2723"/>
      <c r="AD2723"/>
      <c r="AE2723"/>
    </row>
    <row r="2724" spans="14:31" x14ac:dyDescent="0.3">
      <c r="N2724"/>
      <c r="O2724"/>
      <c r="AD2724"/>
      <c r="AE2724"/>
    </row>
    <row r="2725" spans="14:31" x14ac:dyDescent="0.3">
      <c r="N2725"/>
      <c r="O2725"/>
      <c r="AD2725"/>
      <c r="AE2725"/>
    </row>
    <row r="2726" spans="14:31" x14ac:dyDescent="0.3">
      <c r="N2726"/>
      <c r="O2726"/>
      <c r="AD2726"/>
      <c r="AE2726"/>
    </row>
    <row r="2727" spans="14:31" x14ac:dyDescent="0.3">
      <c r="N2727"/>
      <c r="O2727"/>
      <c r="AD2727"/>
      <c r="AE2727"/>
    </row>
    <row r="2728" spans="14:31" x14ac:dyDescent="0.3">
      <c r="N2728"/>
      <c r="O2728"/>
      <c r="AD2728"/>
      <c r="AE2728"/>
    </row>
    <row r="2729" spans="14:31" x14ac:dyDescent="0.3">
      <c r="N2729"/>
      <c r="O2729"/>
      <c r="AD2729"/>
      <c r="AE2729"/>
    </row>
    <row r="2730" spans="14:31" x14ac:dyDescent="0.3">
      <c r="N2730"/>
      <c r="O2730"/>
      <c r="AD2730"/>
      <c r="AE2730"/>
    </row>
    <row r="2731" spans="14:31" x14ac:dyDescent="0.3">
      <c r="N2731"/>
      <c r="O2731"/>
      <c r="AD2731"/>
      <c r="AE2731"/>
    </row>
    <row r="2732" spans="14:31" x14ac:dyDescent="0.3">
      <c r="N2732"/>
      <c r="O2732"/>
      <c r="AD2732"/>
      <c r="AE2732"/>
    </row>
    <row r="2733" spans="14:31" x14ac:dyDescent="0.3">
      <c r="N2733"/>
      <c r="O2733"/>
      <c r="AD2733"/>
      <c r="AE2733"/>
    </row>
    <row r="2734" spans="14:31" x14ac:dyDescent="0.3">
      <c r="N2734"/>
      <c r="O2734"/>
      <c r="AD2734"/>
      <c r="AE2734"/>
    </row>
    <row r="2735" spans="14:31" x14ac:dyDescent="0.3">
      <c r="N2735"/>
      <c r="O2735"/>
      <c r="AD2735"/>
      <c r="AE2735"/>
    </row>
    <row r="2736" spans="14:31" x14ac:dyDescent="0.3">
      <c r="N2736"/>
      <c r="O2736"/>
      <c r="AD2736"/>
      <c r="AE2736"/>
    </row>
    <row r="2737" spans="14:31" x14ac:dyDescent="0.3">
      <c r="N2737"/>
      <c r="O2737"/>
      <c r="AD2737"/>
      <c r="AE2737"/>
    </row>
    <row r="2738" spans="14:31" x14ac:dyDescent="0.3">
      <c r="N2738"/>
      <c r="O2738"/>
      <c r="AD2738"/>
      <c r="AE2738"/>
    </row>
    <row r="2739" spans="14:31" x14ac:dyDescent="0.3">
      <c r="N2739"/>
      <c r="O2739"/>
      <c r="AD2739"/>
      <c r="AE2739"/>
    </row>
    <row r="2740" spans="14:31" x14ac:dyDescent="0.3">
      <c r="N2740"/>
      <c r="O2740"/>
      <c r="AD2740"/>
      <c r="AE2740"/>
    </row>
    <row r="2741" spans="14:31" x14ac:dyDescent="0.3">
      <c r="N2741"/>
      <c r="O2741"/>
      <c r="AD2741"/>
      <c r="AE2741"/>
    </row>
    <row r="2742" spans="14:31" x14ac:dyDescent="0.3">
      <c r="N2742"/>
      <c r="O2742"/>
      <c r="AD2742"/>
      <c r="AE2742"/>
    </row>
    <row r="2743" spans="14:31" x14ac:dyDescent="0.3">
      <c r="N2743"/>
      <c r="O2743"/>
      <c r="AD2743"/>
      <c r="AE2743"/>
    </row>
    <row r="2744" spans="14:31" x14ac:dyDescent="0.3">
      <c r="N2744"/>
      <c r="O2744"/>
      <c r="AD2744"/>
      <c r="AE2744"/>
    </row>
    <row r="2745" spans="14:31" x14ac:dyDescent="0.3">
      <c r="N2745"/>
      <c r="O2745"/>
      <c r="AD2745"/>
      <c r="AE2745"/>
    </row>
    <row r="2746" spans="14:31" x14ac:dyDescent="0.3">
      <c r="N2746"/>
      <c r="O2746"/>
      <c r="AD2746"/>
      <c r="AE2746"/>
    </row>
    <row r="2747" spans="14:31" x14ac:dyDescent="0.3">
      <c r="N2747"/>
      <c r="O2747"/>
      <c r="AD2747"/>
      <c r="AE2747"/>
    </row>
    <row r="2748" spans="14:31" x14ac:dyDescent="0.3">
      <c r="N2748"/>
      <c r="O2748"/>
      <c r="AD2748"/>
      <c r="AE2748"/>
    </row>
    <row r="2749" spans="14:31" x14ac:dyDescent="0.3">
      <c r="N2749"/>
      <c r="O2749"/>
      <c r="AD2749"/>
      <c r="AE2749"/>
    </row>
    <row r="2750" spans="14:31" x14ac:dyDescent="0.3">
      <c r="N2750"/>
      <c r="O2750"/>
      <c r="AD2750"/>
      <c r="AE2750"/>
    </row>
    <row r="2751" spans="14:31" x14ac:dyDescent="0.3">
      <c r="N2751"/>
      <c r="O2751"/>
      <c r="AD2751"/>
      <c r="AE2751"/>
    </row>
    <row r="2752" spans="14:31" x14ac:dyDescent="0.3">
      <c r="N2752"/>
      <c r="O2752"/>
      <c r="AD2752"/>
      <c r="AE2752"/>
    </row>
    <row r="2753" spans="14:31" x14ac:dyDescent="0.3">
      <c r="N2753"/>
      <c r="O2753"/>
      <c r="AD2753"/>
      <c r="AE2753"/>
    </row>
    <row r="2754" spans="14:31" x14ac:dyDescent="0.3">
      <c r="N2754"/>
      <c r="O2754"/>
      <c r="AD2754"/>
      <c r="AE2754"/>
    </row>
    <row r="2755" spans="14:31" x14ac:dyDescent="0.3">
      <c r="N2755"/>
      <c r="O2755"/>
      <c r="AD2755"/>
      <c r="AE2755"/>
    </row>
    <row r="2756" spans="14:31" x14ac:dyDescent="0.3">
      <c r="N2756"/>
      <c r="O2756"/>
      <c r="AD2756"/>
      <c r="AE2756"/>
    </row>
    <row r="2757" spans="14:31" x14ac:dyDescent="0.3">
      <c r="N2757"/>
      <c r="O2757"/>
      <c r="AD2757"/>
      <c r="AE2757"/>
    </row>
    <row r="2758" spans="14:31" x14ac:dyDescent="0.3">
      <c r="N2758"/>
      <c r="O2758"/>
      <c r="AD2758"/>
      <c r="AE2758"/>
    </row>
    <row r="2759" spans="14:31" x14ac:dyDescent="0.3">
      <c r="N2759"/>
      <c r="O2759"/>
      <c r="AD2759"/>
      <c r="AE2759"/>
    </row>
    <row r="2760" spans="14:31" x14ac:dyDescent="0.3">
      <c r="N2760"/>
      <c r="O2760"/>
      <c r="AD2760"/>
      <c r="AE2760"/>
    </row>
    <row r="2761" spans="14:31" x14ac:dyDescent="0.3">
      <c r="N2761"/>
      <c r="O2761"/>
      <c r="AD2761"/>
      <c r="AE2761"/>
    </row>
    <row r="2762" spans="14:31" x14ac:dyDescent="0.3">
      <c r="N2762"/>
      <c r="O2762"/>
      <c r="AD2762"/>
      <c r="AE2762"/>
    </row>
    <row r="2763" spans="14:31" x14ac:dyDescent="0.3">
      <c r="N2763"/>
      <c r="O2763"/>
      <c r="AD2763"/>
      <c r="AE2763"/>
    </row>
    <row r="2764" spans="14:31" x14ac:dyDescent="0.3">
      <c r="N2764"/>
      <c r="O2764"/>
      <c r="AD2764"/>
      <c r="AE2764"/>
    </row>
    <row r="2765" spans="14:31" x14ac:dyDescent="0.3">
      <c r="N2765"/>
      <c r="O2765"/>
      <c r="AD2765"/>
      <c r="AE2765"/>
    </row>
    <row r="2766" spans="14:31" x14ac:dyDescent="0.3">
      <c r="N2766"/>
      <c r="O2766"/>
      <c r="AD2766"/>
      <c r="AE2766"/>
    </row>
    <row r="2767" spans="14:31" x14ac:dyDescent="0.3">
      <c r="N2767"/>
      <c r="O2767"/>
      <c r="AD2767"/>
      <c r="AE2767"/>
    </row>
    <row r="2768" spans="14:31" x14ac:dyDescent="0.3">
      <c r="N2768"/>
      <c r="O2768"/>
      <c r="AD2768"/>
      <c r="AE2768"/>
    </row>
    <row r="2769" spans="14:31" x14ac:dyDescent="0.3">
      <c r="N2769"/>
      <c r="O2769"/>
      <c r="AD2769"/>
      <c r="AE2769"/>
    </row>
    <row r="2770" spans="14:31" x14ac:dyDescent="0.3">
      <c r="N2770"/>
      <c r="O2770"/>
      <c r="AD2770"/>
      <c r="AE2770"/>
    </row>
    <row r="2771" spans="14:31" x14ac:dyDescent="0.3">
      <c r="N2771"/>
      <c r="O2771"/>
      <c r="AD2771"/>
      <c r="AE2771"/>
    </row>
    <row r="2772" spans="14:31" x14ac:dyDescent="0.3">
      <c r="N2772"/>
      <c r="O2772"/>
      <c r="AD2772"/>
      <c r="AE2772"/>
    </row>
    <row r="2773" spans="14:31" x14ac:dyDescent="0.3">
      <c r="N2773"/>
      <c r="O2773"/>
      <c r="AD2773"/>
      <c r="AE2773"/>
    </row>
    <row r="2774" spans="14:31" x14ac:dyDescent="0.3">
      <c r="N2774"/>
      <c r="O2774"/>
      <c r="AD2774"/>
      <c r="AE2774"/>
    </row>
    <row r="2775" spans="14:31" x14ac:dyDescent="0.3">
      <c r="N2775"/>
      <c r="O2775"/>
      <c r="AD2775"/>
      <c r="AE2775"/>
    </row>
    <row r="2776" spans="14:31" x14ac:dyDescent="0.3">
      <c r="N2776"/>
      <c r="O2776"/>
      <c r="AD2776"/>
      <c r="AE2776"/>
    </row>
    <row r="2777" spans="14:31" x14ac:dyDescent="0.3">
      <c r="N2777"/>
      <c r="O2777"/>
      <c r="AD2777"/>
      <c r="AE2777"/>
    </row>
    <row r="2778" spans="14:31" x14ac:dyDescent="0.3">
      <c r="N2778"/>
      <c r="O2778"/>
      <c r="AD2778"/>
      <c r="AE2778"/>
    </row>
    <row r="2779" spans="14:31" x14ac:dyDescent="0.3">
      <c r="N2779"/>
      <c r="O2779"/>
      <c r="AD2779"/>
      <c r="AE2779"/>
    </row>
    <row r="2780" spans="14:31" x14ac:dyDescent="0.3">
      <c r="N2780"/>
      <c r="O2780"/>
      <c r="AD2780"/>
      <c r="AE2780"/>
    </row>
    <row r="2781" spans="14:31" x14ac:dyDescent="0.3">
      <c r="N2781"/>
      <c r="O2781"/>
      <c r="AD2781"/>
      <c r="AE2781"/>
    </row>
    <row r="2782" spans="14:31" x14ac:dyDescent="0.3">
      <c r="N2782"/>
      <c r="O2782"/>
      <c r="AD2782"/>
      <c r="AE2782"/>
    </row>
    <row r="2783" spans="14:31" x14ac:dyDescent="0.3">
      <c r="N2783"/>
      <c r="O2783"/>
      <c r="AD2783"/>
      <c r="AE2783"/>
    </row>
    <row r="2784" spans="14:31" x14ac:dyDescent="0.3">
      <c r="N2784"/>
      <c r="O2784"/>
      <c r="AD2784"/>
      <c r="AE2784"/>
    </row>
    <row r="2785" spans="14:31" x14ac:dyDescent="0.3">
      <c r="N2785"/>
      <c r="O2785"/>
      <c r="AD2785"/>
      <c r="AE2785"/>
    </row>
    <row r="2786" spans="14:31" x14ac:dyDescent="0.3">
      <c r="N2786"/>
      <c r="O2786"/>
      <c r="AD2786"/>
      <c r="AE2786"/>
    </row>
    <row r="2787" spans="14:31" x14ac:dyDescent="0.3">
      <c r="N2787"/>
      <c r="O2787"/>
      <c r="AD2787"/>
      <c r="AE2787"/>
    </row>
    <row r="2788" spans="14:31" x14ac:dyDescent="0.3">
      <c r="N2788"/>
      <c r="O2788"/>
      <c r="AD2788"/>
      <c r="AE2788"/>
    </row>
    <row r="2789" spans="14:31" x14ac:dyDescent="0.3">
      <c r="N2789"/>
      <c r="O2789"/>
      <c r="AD2789"/>
      <c r="AE2789"/>
    </row>
    <row r="2790" spans="14:31" x14ac:dyDescent="0.3">
      <c r="N2790"/>
      <c r="O2790"/>
      <c r="AD2790"/>
      <c r="AE2790"/>
    </row>
    <row r="2791" spans="14:31" x14ac:dyDescent="0.3">
      <c r="N2791"/>
      <c r="O2791"/>
      <c r="AD2791"/>
      <c r="AE2791"/>
    </row>
    <row r="2792" spans="14:31" x14ac:dyDescent="0.3">
      <c r="N2792"/>
      <c r="O2792"/>
      <c r="AD2792"/>
      <c r="AE2792"/>
    </row>
    <row r="2793" spans="14:31" x14ac:dyDescent="0.3">
      <c r="N2793"/>
      <c r="O2793"/>
      <c r="AD2793"/>
      <c r="AE2793"/>
    </row>
    <row r="2794" spans="14:31" x14ac:dyDescent="0.3">
      <c r="N2794"/>
      <c r="O2794"/>
      <c r="AD2794"/>
      <c r="AE2794"/>
    </row>
    <row r="2795" spans="14:31" x14ac:dyDescent="0.3">
      <c r="N2795"/>
      <c r="O2795"/>
      <c r="AD2795"/>
      <c r="AE2795"/>
    </row>
    <row r="2796" spans="14:31" x14ac:dyDescent="0.3">
      <c r="N2796"/>
      <c r="O2796"/>
      <c r="AD2796"/>
      <c r="AE2796"/>
    </row>
    <row r="2797" spans="14:31" x14ac:dyDescent="0.3">
      <c r="N2797"/>
      <c r="O2797"/>
      <c r="AD2797"/>
      <c r="AE2797"/>
    </row>
    <row r="2798" spans="14:31" x14ac:dyDescent="0.3">
      <c r="N2798"/>
      <c r="O2798"/>
      <c r="AD2798"/>
      <c r="AE2798"/>
    </row>
    <row r="2799" spans="14:31" x14ac:dyDescent="0.3">
      <c r="N2799"/>
      <c r="O2799"/>
      <c r="AD2799"/>
      <c r="AE2799"/>
    </row>
    <row r="2800" spans="14:31" x14ac:dyDescent="0.3">
      <c r="N2800"/>
      <c r="O2800"/>
      <c r="AD2800"/>
      <c r="AE2800"/>
    </row>
    <row r="2801" spans="14:31" x14ac:dyDescent="0.3">
      <c r="N2801"/>
      <c r="O2801"/>
      <c r="AD2801"/>
      <c r="AE2801"/>
    </row>
    <row r="2802" spans="14:31" x14ac:dyDescent="0.3">
      <c r="N2802"/>
      <c r="O2802"/>
      <c r="AD2802"/>
      <c r="AE2802"/>
    </row>
    <row r="2803" spans="14:31" x14ac:dyDescent="0.3">
      <c r="N2803"/>
      <c r="O2803"/>
      <c r="AD2803"/>
      <c r="AE2803"/>
    </row>
    <row r="2804" spans="14:31" x14ac:dyDescent="0.3">
      <c r="N2804"/>
      <c r="O2804"/>
      <c r="AD2804"/>
      <c r="AE2804"/>
    </row>
    <row r="2805" spans="14:31" x14ac:dyDescent="0.3">
      <c r="N2805"/>
      <c r="O2805"/>
      <c r="AD2805"/>
      <c r="AE2805"/>
    </row>
    <row r="2806" spans="14:31" x14ac:dyDescent="0.3">
      <c r="N2806"/>
      <c r="O2806"/>
      <c r="AD2806"/>
      <c r="AE2806"/>
    </row>
    <row r="2807" spans="14:31" x14ac:dyDescent="0.3">
      <c r="N2807"/>
      <c r="O2807"/>
      <c r="AD2807"/>
      <c r="AE2807"/>
    </row>
    <row r="2808" spans="14:31" x14ac:dyDescent="0.3">
      <c r="N2808"/>
      <c r="O2808"/>
      <c r="AD2808"/>
      <c r="AE2808"/>
    </row>
    <row r="2809" spans="14:31" x14ac:dyDescent="0.3">
      <c r="N2809"/>
      <c r="O2809"/>
      <c r="AD2809"/>
      <c r="AE2809"/>
    </row>
    <row r="2810" spans="14:31" x14ac:dyDescent="0.3">
      <c r="N2810"/>
      <c r="O2810"/>
      <c r="AD2810"/>
      <c r="AE2810"/>
    </row>
    <row r="2811" spans="14:31" x14ac:dyDescent="0.3">
      <c r="N2811"/>
      <c r="O2811"/>
      <c r="AD2811"/>
      <c r="AE2811"/>
    </row>
    <row r="2812" spans="14:31" x14ac:dyDescent="0.3">
      <c r="N2812"/>
      <c r="O2812"/>
      <c r="AD2812"/>
      <c r="AE2812"/>
    </row>
    <row r="2813" spans="14:31" x14ac:dyDescent="0.3">
      <c r="N2813"/>
      <c r="O2813"/>
      <c r="AD2813"/>
      <c r="AE2813"/>
    </row>
    <row r="2814" spans="14:31" x14ac:dyDescent="0.3">
      <c r="N2814"/>
      <c r="O2814"/>
      <c r="AD2814"/>
      <c r="AE2814"/>
    </row>
    <row r="2815" spans="14:31" x14ac:dyDescent="0.3">
      <c r="N2815"/>
      <c r="O2815"/>
      <c r="AD2815"/>
      <c r="AE2815"/>
    </row>
    <row r="2816" spans="14:31" x14ac:dyDescent="0.3">
      <c r="N2816"/>
      <c r="O2816"/>
      <c r="AD2816"/>
      <c r="AE2816"/>
    </row>
    <row r="2817" spans="14:31" x14ac:dyDescent="0.3">
      <c r="N2817"/>
      <c r="O2817"/>
      <c r="AD2817"/>
      <c r="AE2817"/>
    </row>
    <row r="2818" spans="14:31" x14ac:dyDescent="0.3">
      <c r="N2818"/>
      <c r="O2818"/>
      <c r="AD2818"/>
      <c r="AE2818"/>
    </row>
    <row r="2819" spans="14:31" x14ac:dyDescent="0.3">
      <c r="N2819"/>
      <c r="O2819"/>
      <c r="AD2819"/>
      <c r="AE2819"/>
    </row>
    <row r="2820" spans="14:31" x14ac:dyDescent="0.3">
      <c r="N2820"/>
      <c r="O2820"/>
      <c r="AD2820"/>
      <c r="AE2820"/>
    </row>
    <row r="2821" spans="14:31" x14ac:dyDescent="0.3">
      <c r="N2821"/>
      <c r="O2821"/>
      <c r="AD2821"/>
      <c r="AE2821"/>
    </row>
    <row r="2822" spans="14:31" x14ac:dyDescent="0.3">
      <c r="N2822"/>
      <c r="O2822"/>
      <c r="AD2822"/>
      <c r="AE2822"/>
    </row>
    <row r="2823" spans="14:31" x14ac:dyDescent="0.3">
      <c r="N2823"/>
      <c r="O2823"/>
      <c r="AD2823"/>
      <c r="AE2823"/>
    </row>
    <row r="2824" spans="14:31" x14ac:dyDescent="0.3">
      <c r="N2824"/>
      <c r="O2824"/>
      <c r="AD2824"/>
      <c r="AE2824"/>
    </row>
    <row r="2825" spans="14:31" x14ac:dyDescent="0.3">
      <c r="N2825"/>
      <c r="O2825"/>
      <c r="AD2825"/>
      <c r="AE2825"/>
    </row>
    <row r="2826" spans="14:31" x14ac:dyDescent="0.3">
      <c r="N2826"/>
      <c r="O2826"/>
      <c r="AD2826"/>
      <c r="AE2826"/>
    </row>
    <row r="2827" spans="14:31" x14ac:dyDescent="0.3">
      <c r="N2827"/>
      <c r="O2827"/>
      <c r="AD2827"/>
      <c r="AE2827"/>
    </row>
    <row r="2828" spans="14:31" x14ac:dyDescent="0.3">
      <c r="N2828"/>
      <c r="O2828"/>
      <c r="AD2828"/>
      <c r="AE2828"/>
    </row>
    <row r="2829" spans="14:31" x14ac:dyDescent="0.3">
      <c r="N2829"/>
      <c r="O2829"/>
      <c r="AD2829"/>
      <c r="AE2829"/>
    </row>
    <row r="2830" spans="14:31" x14ac:dyDescent="0.3">
      <c r="N2830"/>
      <c r="O2830"/>
      <c r="AD2830"/>
      <c r="AE2830"/>
    </row>
    <row r="2831" spans="14:31" x14ac:dyDescent="0.3">
      <c r="N2831"/>
      <c r="O2831"/>
      <c r="AD2831"/>
      <c r="AE2831"/>
    </row>
    <row r="2832" spans="14:31" x14ac:dyDescent="0.3">
      <c r="N2832"/>
      <c r="O2832"/>
      <c r="AD2832"/>
      <c r="AE2832"/>
    </row>
    <row r="2833" spans="14:31" x14ac:dyDescent="0.3">
      <c r="N2833"/>
      <c r="O2833"/>
      <c r="AD2833"/>
      <c r="AE2833"/>
    </row>
    <row r="2834" spans="14:31" x14ac:dyDescent="0.3">
      <c r="N2834"/>
      <c r="O2834"/>
      <c r="AD2834"/>
      <c r="AE2834"/>
    </row>
    <row r="2835" spans="14:31" x14ac:dyDescent="0.3">
      <c r="N2835"/>
      <c r="O2835"/>
      <c r="AD2835"/>
      <c r="AE2835"/>
    </row>
    <row r="2836" spans="14:31" x14ac:dyDescent="0.3">
      <c r="N2836"/>
      <c r="O2836"/>
      <c r="AD2836"/>
      <c r="AE2836"/>
    </row>
    <row r="2837" spans="14:31" x14ac:dyDescent="0.3">
      <c r="N2837"/>
      <c r="O2837"/>
      <c r="AD2837"/>
      <c r="AE2837"/>
    </row>
    <row r="2838" spans="14:31" x14ac:dyDescent="0.3">
      <c r="N2838"/>
      <c r="O2838"/>
      <c r="AD2838"/>
      <c r="AE2838"/>
    </row>
    <row r="2839" spans="14:31" x14ac:dyDescent="0.3">
      <c r="N2839"/>
      <c r="O2839"/>
      <c r="AD2839"/>
      <c r="AE2839"/>
    </row>
    <row r="2840" spans="14:31" x14ac:dyDescent="0.3">
      <c r="N2840"/>
      <c r="O2840"/>
      <c r="AD2840"/>
      <c r="AE2840"/>
    </row>
    <row r="2841" spans="14:31" x14ac:dyDescent="0.3">
      <c r="N2841"/>
      <c r="O2841"/>
      <c r="AD2841"/>
      <c r="AE2841"/>
    </row>
    <row r="2842" spans="14:31" x14ac:dyDescent="0.3">
      <c r="N2842"/>
      <c r="O2842"/>
      <c r="AD2842"/>
      <c r="AE2842"/>
    </row>
    <row r="2843" spans="14:31" x14ac:dyDescent="0.3">
      <c r="N2843"/>
      <c r="O2843"/>
      <c r="AD2843"/>
      <c r="AE2843"/>
    </row>
    <row r="2844" spans="14:31" x14ac:dyDescent="0.3">
      <c r="N2844"/>
      <c r="O2844"/>
      <c r="AD2844"/>
      <c r="AE2844"/>
    </row>
    <row r="2845" spans="14:31" x14ac:dyDescent="0.3">
      <c r="N2845"/>
      <c r="O2845"/>
      <c r="AD2845"/>
      <c r="AE2845"/>
    </row>
    <row r="2846" spans="14:31" x14ac:dyDescent="0.3">
      <c r="N2846"/>
      <c r="O2846"/>
      <c r="AD2846"/>
      <c r="AE2846"/>
    </row>
    <row r="2847" spans="14:31" x14ac:dyDescent="0.3">
      <c r="N2847"/>
      <c r="O2847"/>
      <c r="AD2847"/>
      <c r="AE2847"/>
    </row>
    <row r="2848" spans="14:31" x14ac:dyDescent="0.3">
      <c r="N2848"/>
      <c r="O2848"/>
      <c r="AD2848"/>
      <c r="AE2848"/>
    </row>
    <row r="2849" spans="14:31" x14ac:dyDescent="0.3">
      <c r="N2849"/>
      <c r="O2849"/>
      <c r="AD2849"/>
      <c r="AE2849"/>
    </row>
    <row r="2850" spans="14:31" x14ac:dyDescent="0.3">
      <c r="N2850"/>
      <c r="O2850"/>
      <c r="AD2850"/>
      <c r="AE2850"/>
    </row>
    <row r="2851" spans="14:31" x14ac:dyDescent="0.3">
      <c r="N2851"/>
      <c r="O2851"/>
      <c r="AD2851"/>
      <c r="AE2851"/>
    </row>
    <row r="2852" spans="14:31" x14ac:dyDescent="0.3">
      <c r="N2852"/>
      <c r="O2852"/>
      <c r="AD2852"/>
      <c r="AE2852"/>
    </row>
    <row r="2853" spans="14:31" x14ac:dyDescent="0.3">
      <c r="N2853"/>
      <c r="O2853"/>
      <c r="AD2853"/>
      <c r="AE2853"/>
    </row>
    <row r="2854" spans="14:31" x14ac:dyDescent="0.3">
      <c r="N2854"/>
      <c r="O2854"/>
      <c r="AD2854"/>
      <c r="AE2854"/>
    </row>
    <row r="2855" spans="14:31" x14ac:dyDescent="0.3">
      <c r="N2855"/>
      <c r="O2855"/>
      <c r="AD2855"/>
      <c r="AE2855"/>
    </row>
    <row r="2856" spans="14:31" x14ac:dyDescent="0.3">
      <c r="N2856"/>
      <c r="O2856"/>
      <c r="AD2856"/>
      <c r="AE2856"/>
    </row>
    <row r="2857" spans="14:31" x14ac:dyDescent="0.3">
      <c r="N2857"/>
      <c r="O2857"/>
      <c r="AD2857"/>
      <c r="AE2857"/>
    </row>
    <row r="2858" spans="14:31" x14ac:dyDescent="0.3">
      <c r="N2858"/>
      <c r="O2858"/>
      <c r="AD2858"/>
      <c r="AE2858"/>
    </row>
    <row r="2859" spans="14:31" x14ac:dyDescent="0.3">
      <c r="N2859"/>
      <c r="O2859"/>
      <c r="AD2859"/>
      <c r="AE2859"/>
    </row>
    <row r="2860" spans="14:31" x14ac:dyDescent="0.3">
      <c r="N2860"/>
      <c r="O2860"/>
      <c r="AD2860"/>
      <c r="AE2860"/>
    </row>
    <row r="2861" spans="14:31" x14ac:dyDescent="0.3">
      <c r="N2861"/>
      <c r="O2861"/>
      <c r="AD2861"/>
      <c r="AE2861"/>
    </row>
    <row r="2862" spans="14:31" x14ac:dyDescent="0.3">
      <c r="N2862"/>
      <c r="O2862"/>
      <c r="AD2862"/>
      <c r="AE2862"/>
    </row>
    <row r="2863" spans="14:31" x14ac:dyDescent="0.3">
      <c r="N2863"/>
      <c r="O2863"/>
      <c r="AD2863"/>
      <c r="AE2863"/>
    </row>
    <row r="2864" spans="14:31" x14ac:dyDescent="0.3">
      <c r="N2864"/>
      <c r="O2864"/>
      <c r="AD2864"/>
      <c r="AE2864"/>
    </row>
    <row r="2865" spans="14:31" x14ac:dyDescent="0.3">
      <c r="N2865"/>
      <c r="O2865"/>
      <c r="AD2865"/>
      <c r="AE2865"/>
    </row>
    <row r="2866" spans="14:31" x14ac:dyDescent="0.3">
      <c r="N2866"/>
      <c r="O2866"/>
      <c r="AD2866"/>
      <c r="AE2866"/>
    </row>
    <row r="2867" spans="14:31" x14ac:dyDescent="0.3">
      <c r="N2867"/>
      <c r="O2867"/>
      <c r="AD2867"/>
      <c r="AE2867"/>
    </row>
    <row r="2868" spans="14:31" x14ac:dyDescent="0.3">
      <c r="N2868"/>
      <c r="O2868"/>
      <c r="AD2868"/>
      <c r="AE2868"/>
    </row>
    <row r="2869" spans="14:31" x14ac:dyDescent="0.3">
      <c r="N2869"/>
      <c r="O2869"/>
      <c r="AD2869"/>
      <c r="AE2869"/>
    </row>
    <row r="2870" spans="14:31" x14ac:dyDescent="0.3">
      <c r="N2870"/>
      <c r="O2870"/>
      <c r="AD2870"/>
      <c r="AE2870"/>
    </row>
    <row r="2871" spans="14:31" x14ac:dyDescent="0.3">
      <c r="N2871"/>
      <c r="O2871"/>
      <c r="AD2871"/>
      <c r="AE2871"/>
    </row>
    <row r="2872" spans="14:31" x14ac:dyDescent="0.3">
      <c r="N2872"/>
      <c r="O2872"/>
      <c r="AD2872"/>
      <c r="AE2872"/>
    </row>
    <row r="2873" spans="14:31" x14ac:dyDescent="0.3">
      <c r="N2873"/>
      <c r="O2873"/>
      <c r="AD2873"/>
      <c r="AE2873"/>
    </row>
    <row r="2874" spans="14:31" x14ac:dyDescent="0.3">
      <c r="N2874"/>
      <c r="O2874"/>
      <c r="AD2874"/>
      <c r="AE2874"/>
    </row>
    <row r="2875" spans="14:31" x14ac:dyDescent="0.3">
      <c r="N2875"/>
      <c r="O2875"/>
      <c r="AD2875"/>
      <c r="AE2875"/>
    </row>
    <row r="2876" spans="14:31" x14ac:dyDescent="0.3">
      <c r="N2876"/>
      <c r="O2876"/>
      <c r="AD2876"/>
      <c r="AE2876"/>
    </row>
    <row r="2877" spans="14:31" x14ac:dyDescent="0.3">
      <c r="N2877"/>
      <c r="O2877"/>
      <c r="AD2877"/>
      <c r="AE2877"/>
    </row>
    <row r="2878" spans="14:31" x14ac:dyDescent="0.3">
      <c r="N2878"/>
      <c r="O2878"/>
      <c r="AD2878"/>
      <c r="AE2878"/>
    </row>
    <row r="2879" spans="14:31" x14ac:dyDescent="0.3">
      <c r="N2879"/>
      <c r="O2879"/>
      <c r="AD2879"/>
      <c r="AE2879"/>
    </row>
    <row r="2880" spans="14:31" x14ac:dyDescent="0.3">
      <c r="N2880"/>
      <c r="O2880"/>
      <c r="AD2880"/>
      <c r="AE2880"/>
    </row>
    <row r="2881" spans="14:31" x14ac:dyDescent="0.3">
      <c r="N2881"/>
      <c r="O2881"/>
      <c r="AD2881"/>
      <c r="AE2881"/>
    </row>
    <row r="2882" spans="14:31" x14ac:dyDescent="0.3">
      <c r="N2882"/>
      <c r="O2882"/>
      <c r="AD2882"/>
      <c r="AE2882"/>
    </row>
    <row r="2883" spans="14:31" x14ac:dyDescent="0.3">
      <c r="N2883"/>
      <c r="O2883"/>
      <c r="AD2883"/>
      <c r="AE2883"/>
    </row>
    <row r="2884" spans="14:31" x14ac:dyDescent="0.3">
      <c r="N2884"/>
      <c r="O2884"/>
      <c r="AD2884"/>
      <c r="AE2884"/>
    </row>
    <row r="2885" spans="14:31" x14ac:dyDescent="0.3">
      <c r="N2885"/>
      <c r="O2885"/>
      <c r="AD2885"/>
      <c r="AE2885"/>
    </row>
    <row r="2886" spans="14:31" x14ac:dyDescent="0.3">
      <c r="N2886"/>
      <c r="O2886"/>
      <c r="AD2886"/>
      <c r="AE2886"/>
    </row>
    <row r="2887" spans="14:31" x14ac:dyDescent="0.3">
      <c r="N2887"/>
      <c r="O2887"/>
      <c r="AD2887"/>
      <c r="AE2887"/>
    </row>
    <row r="2888" spans="14:31" x14ac:dyDescent="0.3">
      <c r="N2888"/>
      <c r="O2888"/>
      <c r="AD2888"/>
      <c r="AE2888"/>
    </row>
    <row r="2889" spans="14:31" x14ac:dyDescent="0.3">
      <c r="N2889"/>
      <c r="O2889"/>
      <c r="AD2889"/>
      <c r="AE2889"/>
    </row>
    <row r="2890" spans="14:31" x14ac:dyDescent="0.3">
      <c r="N2890"/>
      <c r="O2890"/>
      <c r="AD2890"/>
      <c r="AE2890"/>
    </row>
    <row r="2891" spans="14:31" x14ac:dyDescent="0.3">
      <c r="N2891"/>
      <c r="O2891"/>
      <c r="AD2891"/>
      <c r="AE2891"/>
    </row>
    <row r="2892" spans="14:31" x14ac:dyDescent="0.3">
      <c r="N2892"/>
      <c r="O2892"/>
      <c r="AD2892"/>
      <c r="AE2892"/>
    </row>
    <row r="2893" spans="14:31" x14ac:dyDescent="0.3">
      <c r="N2893"/>
      <c r="O2893"/>
      <c r="AD2893"/>
      <c r="AE2893"/>
    </row>
    <row r="2894" spans="14:31" x14ac:dyDescent="0.3">
      <c r="N2894"/>
      <c r="O2894"/>
      <c r="AD2894"/>
      <c r="AE2894"/>
    </row>
    <row r="2895" spans="14:31" x14ac:dyDescent="0.3">
      <c r="N2895"/>
      <c r="O2895"/>
      <c r="AD2895"/>
      <c r="AE2895"/>
    </row>
    <row r="2896" spans="14:31" x14ac:dyDescent="0.3">
      <c r="N2896"/>
      <c r="O2896"/>
      <c r="AD2896"/>
      <c r="AE2896"/>
    </row>
    <row r="2897" spans="14:31" x14ac:dyDescent="0.3">
      <c r="N2897"/>
      <c r="O2897"/>
      <c r="AD2897"/>
      <c r="AE2897"/>
    </row>
    <row r="2898" spans="14:31" x14ac:dyDescent="0.3">
      <c r="N2898"/>
      <c r="O2898"/>
      <c r="AD2898"/>
      <c r="AE2898"/>
    </row>
    <row r="2899" spans="14:31" x14ac:dyDescent="0.3">
      <c r="N2899"/>
      <c r="O2899"/>
      <c r="AD2899"/>
      <c r="AE2899"/>
    </row>
    <row r="2900" spans="14:31" x14ac:dyDescent="0.3">
      <c r="N2900"/>
      <c r="O2900"/>
      <c r="AD2900"/>
      <c r="AE2900"/>
    </row>
    <row r="2901" spans="14:31" x14ac:dyDescent="0.3">
      <c r="N2901"/>
      <c r="O2901"/>
      <c r="AD2901"/>
      <c r="AE2901"/>
    </row>
    <row r="2902" spans="14:31" x14ac:dyDescent="0.3">
      <c r="N2902"/>
      <c r="O2902"/>
      <c r="AD2902"/>
      <c r="AE2902"/>
    </row>
    <row r="2903" spans="14:31" x14ac:dyDescent="0.3">
      <c r="N2903"/>
      <c r="O2903"/>
      <c r="AD2903"/>
      <c r="AE2903"/>
    </row>
    <row r="2904" spans="14:31" x14ac:dyDescent="0.3">
      <c r="N2904"/>
      <c r="O2904"/>
      <c r="AD2904"/>
      <c r="AE2904"/>
    </row>
    <row r="2905" spans="14:31" x14ac:dyDescent="0.3">
      <c r="N2905"/>
      <c r="O2905"/>
      <c r="AD2905"/>
      <c r="AE2905"/>
    </row>
    <row r="2906" spans="14:31" x14ac:dyDescent="0.3">
      <c r="N2906"/>
      <c r="O2906"/>
      <c r="AD2906"/>
      <c r="AE2906"/>
    </row>
    <row r="2907" spans="14:31" x14ac:dyDescent="0.3">
      <c r="N2907"/>
      <c r="O2907"/>
      <c r="AD2907"/>
      <c r="AE2907"/>
    </row>
    <row r="2908" spans="14:31" x14ac:dyDescent="0.3">
      <c r="N2908"/>
      <c r="O2908"/>
      <c r="AD2908"/>
      <c r="AE2908"/>
    </row>
    <row r="2909" spans="14:31" x14ac:dyDescent="0.3">
      <c r="N2909"/>
      <c r="O2909"/>
      <c r="AD2909"/>
      <c r="AE2909"/>
    </row>
    <row r="2910" spans="14:31" x14ac:dyDescent="0.3">
      <c r="N2910"/>
      <c r="O2910"/>
      <c r="AD2910"/>
      <c r="AE2910"/>
    </row>
    <row r="2911" spans="14:31" x14ac:dyDescent="0.3">
      <c r="N2911"/>
      <c r="O2911"/>
      <c r="AD2911"/>
      <c r="AE2911"/>
    </row>
    <row r="2912" spans="14:31" x14ac:dyDescent="0.3">
      <c r="N2912"/>
      <c r="O2912"/>
      <c r="AD2912"/>
      <c r="AE2912"/>
    </row>
    <row r="2913" spans="14:31" x14ac:dyDescent="0.3">
      <c r="N2913"/>
      <c r="O2913"/>
      <c r="AD2913"/>
      <c r="AE2913"/>
    </row>
    <row r="2914" spans="14:31" x14ac:dyDescent="0.3">
      <c r="N2914"/>
      <c r="O2914"/>
      <c r="AD2914"/>
      <c r="AE2914"/>
    </row>
    <row r="2915" spans="14:31" x14ac:dyDescent="0.3">
      <c r="N2915"/>
      <c r="O2915"/>
      <c r="AD2915"/>
      <c r="AE2915"/>
    </row>
    <row r="2916" spans="14:31" x14ac:dyDescent="0.3">
      <c r="N2916"/>
      <c r="O2916"/>
      <c r="AD2916"/>
      <c r="AE2916"/>
    </row>
    <row r="2917" spans="14:31" x14ac:dyDescent="0.3">
      <c r="N2917"/>
      <c r="O2917"/>
      <c r="AD2917"/>
      <c r="AE2917"/>
    </row>
    <row r="2918" spans="14:31" x14ac:dyDescent="0.3">
      <c r="N2918"/>
      <c r="O2918"/>
      <c r="AD2918"/>
      <c r="AE2918"/>
    </row>
    <row r="2919" spans="14:31" x14ac:dyDescent="0.3">
      <c r="N2919"/>
      <c r="O2919"/>
      <c r="AD2919"/>
      <c r="AE2919"/>
    </row>
    <row r="2920" spans="14:31" x14ac:dyDescent="0.3">
      <c r="N2920"/>
      <c r="O2920"/>
      <c r="AD2920"/>
      <c r="AE2920"/>
    </row>
    <row r="2921" spans="14:31" x14ac:dyDescent="0.3">
      <c r="N2921"/>
      <c r="O2921"/>
      <c r="AD2921"/>
      <c r="AE2921"/>
    </row>
    <row r="2922" spans="14:31" x14ac:dyDescent="0.3">
      <c r="N2922"/>
      <c r="O2922"/>
      <c r="AD2922"/>
      <c r="AE2922"/>
    </row>
    <row r="2923" spans="14:31" x14ac:dyDescent="0.3">
      <c r="N2923"/>
      <c r="O2923"/>
      <c r="AD2923"/>
      <c r="AE2923"/>
    </row>
    <row r="2924" spans="14:31" x14ac:dyDescent="0.3">
      <c r="N2924"/>
      <c r="O2924"/>
      <c r="AD2924"/>
      <c r="AE2924"/>
    </row>
    <row r="2925" spans="14:31" x14ac:dyDescent="0.3">
      <c r="N2925"/>
      <c r="O2925"/>
      <c r="AD2925"/>
      <c r="AE2925"/>
    </row>
    <row r="2926" spans="14:31" x14ac:dyDescent="0.3">
      <c r="N2926"/>
      <c r="O2926"/>
      <c r="AD2926"/>
      <c r="AE2926"/>
    </row>
    <row r="2927" spans="14:31" x14ac:dyDescent="0.3">
      <c r="N2927"/>
      <c r="O2927"/>
      <c r="AD2927"/>
      <c r="AE2927"/>
    </row>
    <row r="2928" spans="14:31" x14ac:dyDescent="0.3">
      <c r="N2928"/>
      <c r="O2928"/>
      <c r="AD2928"/>
      <c r="AE2928"/>
    </row>
    <row r="2929" spans="14:31" x14ac:dyDescent="0.3">
      <c r="N2929"/>
      <c r="O2929"/>
      <c r="AD2929"/>
      <c r="AE2929"/>
    </row>
    <row r="2930" spans="14:31" x14ac:dyDescent="0.3">
      <c r="N2930"/>
      <c r="O2930"/>
      <c r="AD2930"/>
      <c r="AE2930"/>
    </row>
    <row r="2931" spans="14:31" x14ac:dyDescent="0.3">
      <c r="N2931"/>
      <c r="O2931"/>
      <c r="AD2931"/>
      <c r="AE2931"/>
    </row>
    <row r="2932" spans="14:31" x14ac:dyDescent="0.3">
      <c r="N2932"/>
      <c r="O2932"/>
      <c r="AD2932"/>
      <c r="AE2932"/>
    </row>
    <row r="2933" spans="14:31" x14ac:dyDescent="0.3">
      <c r="N2933"/>
      <c r="O2933"/>
      <c r="AD2933"/>
      <c r="AE2933"/>
    </row>
    <row r="2934" spans="14:31" x14ac:dyDescent="0.3">
      <c r="N2934"/>
      <c r="O2934"/>
      <c r="AD2934"/>
      <c r="AE2934"/>
    </row>
    <row r="2935" spans="14:31" x14ac:dyDescent="0.3">
      <c r="N2935"/>
      <c r="O2935"/>
      <c r="AD2935"/>
      <c r="AE2935"/>
    </row>
    <row r="2936" spans="14:31" x14ac:dyDescent="0.3">
      <c r="N2936"/>
      <c r="O2936"/>
      <c r="AD2936"/>
      <c r="AE2936"/>
    </row>
    <row r="2937" spans="14:31" x14ac:dyDescent="0.3">
      <c r="N2937"/>
      <c r="O2937"/>
      <c r="AD2937"/>
      <c r="AE2937"/>
    </row>
    <row r="2938" spans="14:31" x14ac:dyDescent="0.3">
      <c r="N2938"/>
      <c r="O2938"/>
      <c r="AD2938"/>
      <c r="AE2938"/>
    </row>
    <row r="2939" spans="14:31" x14ac:dyDescent="0.3">
      <c r="N2939"/>
      <c r="O2939"/>
      <c r="AD2939"/>
      <c r="AE2939"/>
    </row>
    <row r="2940" spans="14:31" x14ac:dyDescent="0.3">
      <c r="N2940"/>
      <c r="O2940"/>
      <c r="AD2940"/>
      <c r="AE2940"/>
    </row>
    <row r="2941" spans="14:31" x14ac:dyDescent="0.3">
      <c r="N2941"/>
      <c r="O2941"/>
      <c r="AD2941"/>
      <c r="AE2941"/>
    </row>
    <row r="2942" spans="14:31" x14ac:dyDescent="0.3">
      <c r="N2942"/>
      <c r="O2942"/>
      <c r="AD2942"/>
      <c r="AE2942"/>
    </row>
    <row r="2943" spans="14:31" x14ac:dyDescent="0.3">
      <c r="N2943"/>
      <c r="O2943"/>
      <c r="AD2943"/>
      <c r="AE2943"/>
    </row>
    <row r="2944" spans="14:31" x14ac:dyDescent="0.3">
      <c r="N2944"/>
      <c r="O2944"/>
      <c r="AD2944"/>
      <c r="AE2944"/>
    </row>
    <row r="2945" spans="14:31" x14ac:dyDescent="0.3">
      <c r="N2945"/>
      <c r="O2945"/>
      <c r="AD2945"/>
      <c r="AE2945"/>
    </row>
    <row r="2946" spans="14:31" x14ac:dyDescent="0.3">
      <c r="N2946"/>
      <c r="O2946"/>
      <c r="AD2946"/>
      <c r="AE2946"/>
    </row>
    <row r="2947" spans="14:31" x14ac:dyDescent="0.3">
      <c r="N2947"/>
      <c r="O2947"/>
      <c r="AD2947"/>
      <c r="AE2947"/>
    </row>
    <row r="2948" spans="14:31" x14ac:dyDescent="0.3">
      <c r="N2948"/>
      <c r="O2948"/>
      <c r="AD2948"/>
      <c r="AE2948"/>
    </row>
    <row r="2949" spans="14:31" x14ac:dyDescent="0.3">
      <c r="N2949"/>
      <c r="O2949"/>
      <c r="AD2949"/>
      <c r="AE2949"/>
    </row>
    <row r="2950" spans="14:31" x14ac:dyDescent="0.3">
      <c r="N2950"/>
      <c r="O2950"/>
      <c r="AD2950"/>
      <c r="AE2950"/>
    </row>
    <row r="2951" spans="14:31" x14ac:dyDescent="0.3">
      <c r="N2951"/>
      <c r="O2951"/>
      <c r="AD2951"/>
      <c r="AE2951"/>
    </row>
    <row r="2952" spans="14:31" x14ac:dyDescent="0.3">
      <c r="N2952"/>
      <c r="O2952"/>
      <c r="AD2952"/>
      <c r="AE2952"/>
    </row>
    <row r="2953" spans="14:31" x14ac:dyDescent="0.3">
      <c r="N2953"/>
      <c r="O2953"/>
      <c r="AD2953"/>
      <c r="AE2953"/>
    </row>
    <row r="2954" spans="14:31" x14ac:dyDescent="0.3">
      <c r="N2954"/>
      <c r="O2954"/>
      <c r="AD2954"/>
      <c r="AE2954"/>
    </row>
    <row r="2955" spans="14:31" x14ac:dyDescent="0.3">
      <c r="N2955"/>
      <c r="O2955"/>
      <c r="AD2955"/>
      <c r="AE2955"/>
    </row>
    <row r="2956" spans="14:31" x14ac:dyDescent="0.3">
      <c r="N2956"/>
      <c r="O2956"/>
      <c r="AD2956"/>
      <c r="AE2956"/>
    </row>
    <row r="2957" spans="14:31" x14ac:dyDescent="0.3">
      <c r="N2957"/>
      <c r="O2957"/>
      <c r="AD2957"/>
      <c r="AE2957"/>
    </row>
    <row r="2958" spans="14:31" x14ac:dyDescent="0.3">
      <c r="N2958"/>
      <c r="O2958"/>
      <c r="AD2958"/>
      <c r="AE2958"/>
    </row>
    <row r="2959" spans="14:31" x14ac:dyDescent="0.3">
      <c r="N2959"/>
      <c r="O2959"/>
      <c r="AD2959"/>
      <c r="AE2959"/>
    </row>
    <row r="2960" spans="14:31" x14ac:dyDescent="0.3">
      <c r="N2960"/>
      <c r="O2960"/>
      <c r="AD2960"/>
      <c r="AE2960"/>
    </row>
    <row r="2961" spans="14:31" x14ac:dyDescent="0.3">
      <c r="N2961"/>
      <c r="O2961"/>
      <c r="AD2961"/>
      <c r="AE2961"/>
    </row>
    <row r="2962" spans="14:31" x14ac:dyDescent="0.3">
      <c r="N2962"/>
      <c r="O2962"/>
      <c r="AD2962"/>
      <c r="AE2962"/>
    </row>
    <row r="2963" spans="14:31" x14ac:dyDescent="0.3">
      <c r="N2963"/>
      <c r="O2963"/>
      <c r="AD2963"/>
      <c r="AE2963"/>
    </row>
    <row r="2964" spans="14:31" x14ac:dyDescent="0.3">
      <c r="N2964"/>
      <c r="O2964"/>
      <c r="AD2964"/>
      <c r="AE2964"/>
    </row>
    <row r="2965" spans="14:31" x14ac:dyDescent="0.3">
      <c r="N2965"/>
      <c r="O2965"/>
      <c r="AD2965"/>
      <c r="AE2965"/>
    </row>
    <row r="2966" spans="14:31" x14ac:dyDescent="0.3">
      <c r="N2966"/>
      <c r="O2966"/>
      <c r="AD2966"/>
      <c r="AE2966"/>
    </row>
    <row r="2967" spans="14:31" x14ac:dyDescent="0.3">
      <c r="N2967"/>
      <c r="O2967"/>
      <c r="AD2967"/>
      <c r="AE2967"/>
    </row>
    <row r="2968" spans="14:31" x14ac:dyDescent="0.3">
      <c r="N2968"/>
      <c r="O2968"/>
      <c r="AD2968"/>
      <c r="AE2968"/>
    </row>
    <row r="2969" spans="14:31" x14ac:dyDescent="0.3">
      <c r="N2969"/>
      <c r="O2969"/>
      <c r="AD2969"/>
      <c r="AE2969"/>
    </row>
    <row r="2970" spans="14:31" x14ac:dyDescent="0.3">
      <c r="N2970"/>
      <c r="O2970"/>
      <c r="AD2970"/>
      <c r="AE2970"/>
    </row>
    <row r="2971" spans="14:31" x14ac:dyDescent="0.3">
      <c r="N2971"/>
      <c r="O2971"/>
      <c r="AD2971"/>
      <c r="AE2971"/>
    </row>
    <row r="2972" spans="14:31" x14ac:dyDescent="0.3">
      <c r="N2972"/>
      <c r="O2972"/>
      <c r="AD2972"/>
      <c r="AE2972"/>
    </row>
    <row r="2973" spans="14:31" x14ac:dyDescent="0.3">
      <c r="N2973"/>
      <c r="O2973"/>
      <c r="AD2973"/>
      <c r="AE2973"/>
    </row>
    <row r="2974" spans="14:31" x14ac:dyDescent="0.3">
      <c r="N2974"/>
      <c r="O2974"/>
      <c r="AD2974"/>
      <c r="AE2974"/>
    </row>
    <row r="2975" spans="14:31" x14ac:dyDescent="0.3">
      <c r="N2975"/>
      <c r="O2975"/>
      <c r="AD2975"/>
      <c r="AE2975"/>
    </row>
    <row r="2976" spans="14:31" x14ac:dyDescent="0.3">
      <c r="N2976"/>
      <c r="O2976"/>
      <c r="AD2976"/>
      <c r="AE2976"/>
    </row>
    <row r="2977" spans="14:31" x14ac:dyDescent="0.3">
      <c r="N2977"/>
      <c r="O2977"/>
      <c r="AD2977"/>
      <c r="AE2977"/>
    </row>
    <row r="2978" spans="14:31" x14ac:dyDescent="0.3">
      <c r="N2978"/>
      <c r="O2978"/>
      <c r="AD2978"/>
      <c r="AE2978"/>
    </row>
    <row r="2979" spans="14:31" x14ac:dyDescent="0.3">
      <c r="N2979"/>
      <c r="O2979"/>
      <c r="AD2979"/>
      <c r="AE2979"/>
    </row>
    <row r="2980" spans="14:31" x14ac:dyDescent="0.3">
      <c r="N2980"/>
      <c r="O2980"/>
      <c r="AD2980"/>
      <c r="AE2980"/>
    </row>
    <row r="2981" spans="14:31" x14ac:dyDescent="0.3">
      <c r="N2981"/>
      <c r="O2981"/>
      <c r="AD2981"/>
      <c r="AE2981"/>
    </row>
    <row r="2982" spans="14:31" x14ac:dyDescent="0.3">
      <c r="N2982"/>
      <c r="O2982"/>
      <c r="AD2982"/>
      <c r="AE2982"/>
    </row>
    <row r="2983" spans="14:31" x14ac:dyDescent="0.3">
      <c r="N2983"/>
      <c r="O2983"/>
      <c r="AD2983"/>
      <c r="AE2983"/>
    </row>
    <row r="2984" spans="14:31" x14ac:dyDescent="0.3">
      <c r="N2984"/>
      <c r="O2984"/>
      <c r="AD2984"/>
      <c r="AE2984"/>
    </row>
    <row r="2985" spans="14:31" x14ac:dyDescent="0.3">
      <c r="N2985"/>
      <c r="O2985"/>
      <c r="AD2985"/>
      <c r="AE2985"/>
    </row>
    <row r="2986" spans="14:31" x14ac:dyDescent="0.3">
      <c r="N2986"/>
      <c r="O2986"/>
      <c r="AD2986"/>
      <c r="AE2986"/>
    </row>
    <row r="2987" spans="14:31" x14ac:dyDescent="0.3">
      <c r="N2987"/>
      <c r="O2987"/>
      <c r="AD2987"/>
      <c r="AE2987"/>
    </row>
    <row r="2988" spans="14:31" x14ac:dyDescent="0.3">
      <c r="N2988"/>
      <c r="O2988"/>
      <c r="AD2988"/>
      <c r="AE2988"/>
    </row>
    <row r="2989" spans="14:31" x14ac:dyDescent="0.3">
      <c r="N2989"/>
      <c r="O2989"/>
      <c r="AD2989"/>
      <c r="AE2989"/>
    </row>
    <row r="2990" spans="14:31" x14ac:dyDescent="0.3">
      <c r="N2990"/>
      <c r="O2990"/>
      <c r="AD2990"/>
      <c r="AE2990"/>
    </row>
    <row r="2991" spans="14:31" x14ac:dyDescent="0.3">
      <c r="N2991"/>
      <c r="O2991"/>
      <c r="AD2991"/>
      <c r="AE2991"/>
    </row>
    <row r="2992" spans="14:31" x14ac:dyDescent="0.3">
      <c r="N2992"/>
      <c r="O2992"/>
      <c r="AD2992"/>
      <c r="AE2992"/>
    </row>
    <row r="2993" spans="14:31" x14ac:dyDescent="0.3">
      <c r="N2993"/>
      <c r="O2993"/>
      <c r="AD2993"/>
      <c r="AE2993"/>
    </row>
    <row r="2994" spans="14:31" x14ac:dyDescent="0.3">
      <c r="N2994"/>
      <c r="O2994"/>
      <c r="AD2994"/>
      <c r="AE2994"/>
    </row>
    <row r="2995" spans="14:31" x14ac:dyDescent="0.3">
      <c r="N2995"/>
      <c r="O2995"/>
      <c r="AD2995"/>
      <c r="AE2995"/>
    </row>
    <row r="2996" spans="14:31" x14ac:dyDescent="0.3">
      <c r="N2996"/>
      <c r="O2996"/>
      <c r="AD2996"/>
      <c r="AE2996"/>
    </row>
    <row r="2997" spans="14:31" x14ac:dyDescent="0.3">
      <c r="N2997"/>
      <c r="O2997"/>
      <c r="AD2997"/>
      <c r="AE2997"/>
    </row>
    <row r="2998" spans="14:31" x14ac:dyDescent="0.3">
      <c r="N2998"/>
      <c r="O2998"/>
      <c r="AD2998"/>
      <c r="AE2998"/>
    </row>
    <row r="2999" spans="14:31" x14ac:dyDescent="0.3">
      <c r="N2999"/>
      <c r="O2999"/>
      <c r="AD2999"/>
      <c r="AE2999"/>
    </row>
    <row r="3000" spans="14:31" x14ac:dyDescent="0.3">
      <c r="N3000"/>
      <c r="O3000"/>
      <c r="AD3000"/>
      <c r="AE3000"/>
    </row>
    <row r="3001" spans="14:31" x14ac:dyDescent="0.3">
      <c r="N3001"/>
      <c r="O3001"/>
      <c r="AD3001"/>
      <c r="AE3001"/>
    </row>
    <row r="3002" spans="14:31" x14ac:dyDescent="0.3">
      <c r="N3002"/>
      <c r="O3002"/>
      <c r="AD3002"/>
      <c r="AE3002"/>
    </row>
    <row r="3003" spans="14:31" x14ac:dyDescent="0.3">
      <c r="N3003"/>
      <c r="O3003"/>
      <c r="AD3003"/>
      <c r="AE3003"/>
    </row>
    <row r="3004" spans="14:31" x14ac:dyDescent="0.3">
      <c r="N3004"/>
      <c r="O3004"/>
      <c r="AD3004"/>
      <c r="AE3004"/>
    </row>
    <row r="3005" spans="14:31" x14ac:dyDescent="0.3">
      <c r="N3005"/>
      <c r="O3005"/>
      <c r="AD3005"/>
      <c r="AE3005"/>
    </row>
    <row r="3006" spans="14:31" x14ac:dyDescent="0.3">
      <c r="N3006"/>
      <c r="O3006"/>
      <c r="AD3006"/>
      <c r="AE3006"/>
    </row>
    <row r="3007" spans="14:31" x14ac:dyDescent="0.3">
      <c r="N3007"/>
      <c r="O3007"/>
      <c r="AD3007"/>
      <c r="AE3007"/>
    </row>
    <row r="3008" spans="14:31" x14ac:dyDescent="0.3">
      <c r="N3008"/>
      <c r="O3008"/>
      <c r="AD3008"/>
      <c r="AE3008"/>
    </row>
    <row r="3009" spans="14:31" x14ac:dyDescent="0.3">
      <c r="N3009"/>
      <c r="O3009"/>
      <c r="AD3009"/>
      <c r="AE3009"/>
    </row>
    <row r="3010" spans="14:31" x14ac:dyDescent="0.3">
      <c r="N3010"/>
      <c r="O3010"/>
      <c r="AD3010"/>
      <c r="AE3010"/>
    </row>
    <row r="3011" spans="14:31" x14ac:dyDescent="0.3">
      <c r="N3011"/>
      <c r="O3011"/>
      <c r="AD3011"/>
      <c r="AE3011"/>
    </row>
    <row r="3012" spans="14:31" x14ac:dyDescent="0.3">
      <c r="N3012"/>
      <c r="O3012"/>
      <c r="AD3012"/>
      <c r="AE3012"/>
    </row>
    <row r="3013" spans="14:31" x14ac:dyDescent="0.3">
      <c r="N3013"/>
      <c r="O3013"/>
      <c r="AD3013"/>
      <c r="AE3013"/>
    </row>
    <row r="3014" spans="14:31" x14ac:dyDescent="0.3">
      <c r="N3014"/>
      <c r="O3014"/>
      <c r="AD3014"/>
      <c r="AE3014"/>
    </row>
    <row r="3015" spans="14:31" x14ac:dyDescent="0.3">
      <c r="N3015"/>
      <c r="O3015"/>
      <c r="AD3015"/>
      <c r="AE3015"/>
    </row>
    <row r="3016" spans="14:31" x14ac:dyDescent="0.3">
      <c r="N3016"/>
      <c r="O3016"/>
      <c r="AD3016"/>
      <c r="AE3016"/>
    </row>
    <row r="3017" spans="14:31" x14ac:dyDescent="0.3">
      <c r="N3017"/>
      <c r="O3017"/>
      <c r="AD3017"/>
      <c r="AE3017"/>
    </row>
    <row r="3018" spans="14:31" x14ac:dyDescent="0.3">
      <c r="N3018"/>
      <c r="O3018"/>
      <c r="AD3018"/>
      <c r="AE3018"/>
    </row>
    <row r="3019" spans="14:31" x14ac:dyDescent="0.3">
      <c r="N3019"/>
      <c r="O3019"/>
      <c r="AD3019"/>
      <c r="AE3019"/>
    </row>
    <row r="3020" spans="14:31" x14ac:dyDescent="0.3">
      <c r="N3020"/>
      <c r="O3020"/>
      <c r="AD3020"/>
      <c r="AE3020"/>
    </row>
    <row r="3021" spans="14:31" x14ac:dyDescent="0.3">
      <c r="N3021"/>
      <c r="O3021"/>
      <c r="AD3021"/>
      <c r="AE3021"/>
    </row>
    <row r="3022" spans="14:31" x14ac:dyDescent="0.3">
      <c r="N3022"/>
      <c r="O3022"/>
      <c r="AD3022"/>
      <c r="AE3022"/>
    </row>
    <row r="3023" spans="14:31" x14ac:dyDescent="0.3">
      <c r="N3023"/>
      <c r="O3023"/>
      <c r="AD3023"/>
      <c r="AE3023"/>
    </row>
    <row r="3024" spans="14:31" x14ac:dyDescent="0.3">
      <c r="N3024"/>
      <c r="O3024"/>
      <c r="AD3024"/>
      <c r="AE3024"/>
    </row>
    <row r="3025" spans="14:31" x14ac:dyDescent="0.3">
      <c r="N3025"/>
      <c r="O3025"/>
      <c r="AD3025"/>
      <c r="AE3025"/>
    </row>
    <row r="3026" spans="14:31" x14ac:dyDescent="0.3">
      <c r="N3026"/>
      <c r="O3026"/>
      <c r="AD3026"/>
      <c r="AE3026"/>
    </row>
    <row r="3027" spans="14:31" x14ac:dyDescent="0.3">
      <c r="N3027"/>
      <c r="O3027"/>
      <c r="AD3027"/>
      <c r="AE3027"/>
    </row>
    <row r="3028" spans="14:31" x14ac:dyDescent="0.3">
      <c r="N3028"/>
      <c r="O3028"/>
      <c r="AD3028"/>
      <c r="AE3028"/>
    </row>
    <row r="3029" spans="14:31" x14ac:dyDescent="0.3">
      <c r="N3029"/>
      <c r="O3029"/>
      <c r="AD3029"/>
      <c r="AE3029"/>
    </row>
    <row r="3030" spans="14:31" x14ac:dyDescent="0.3">
      <c r="N3030"/>
      <c r="O3030"/>
      <c r="AD3030"/>
      <c r="AE3030"/>
    </row>
    <row r="3031" spans="14:31" x14ac:dyDescent="0.3">
      <c r="N3031"/>
      <c r="O3031"/>
      <c r="AD3031"/>
      <c r="AE3031"/>
    </row>
    <row r="3032" spans="14:31" x14ac:dyDescent="0.3">
      <c r="N3032"/>
      <c r="O3032"/>
      <c r="AD3032"/>
      <c r="AE3032"/>
    </row>
    <row r="3033" spans="14:31" x14ac:dyDescent="0.3">
      <c r="N3033"/>
      <c r="O3033"/>
      <c r="AD3033"/>
      <c r="AE3033"/>
    </row>
    <row r="3034" spans="14:31" x14ac:dyDescent="0.3">
      <c r="N3034"/>
      <c r="O3034"/>
      <c r="AD3034"/>
      <c r="AE3034"/>
    </row>
    <row r="3035" spans="14:31" x14ac:dyDescent="0.3">
      <c r="N3035"/>
      <c r="O3035"/>
      <c r="AD3035"/>
      <c r="AE3035"/>
    </row>
    <row r="3036" spans="14:31" x14ac:dyDescent="0.3">
      <c r="N3036"/>
      <c r="O3036"/>
      <c r="AD3036"/>
      <c r="AE3036"/>
    </row>
    <row r="3037" spans="14:31" x14ac:dyDescent="0.3">
      <c r="N3037"/>
      <c r="O3037"/>
      <c r="AD3037"/>
      <c r="AE3037"/>
    </row>
    <row r="3038" spans="14:31" x14ac:dyDescent="0.3">
      <c r="N3038"/>
      <c r="O3038"/>
      <c r="AD3038"/>
      <c r="AE3038"/>
    </row>
    <row r="3039" spans="14:31" x14ac:dyDescent="0.3">
      <c r="N3039"/>
      <c r="O3039"/>
      <c r="AD3039"/>
      <c r="AE3039"/>
    </row>
    <row r="3040" spans="14:31" x14ac:dyDescent="0.3">
      <c r="N3040"/>
      <c r="O3040"/>
      <c r="AD3040"/>
      <c r="AE3040"/>
    </row>
    <row r="3041" spans="14:31" x14ac:dyDescent="0.3">
      <c r="N3041"/>
      <c r="O3041"/>
      <c r="AD3041"/>
      <c r="AE3041"/>
    </row>
    <row r="3042" spans="14:31" x14ac:dyDescent="0.3">
      <c r="N3042"/>
      <c r="O3042"/>
      <c r="AD3042"/>
      <c r="AE3042"/>
    </row>
    <row r="3043" spans="14:31" x14ac:dyDescent="0.3">
      <c r="N3043"/>
      <c r="O3043"/>
      <c r="AD3043"/>
      <c r="AE3043"/>
    </row>
    <row r="3044" spans="14:31" x14ac:dyDescent="0.3">
      <c r="N3044"/>
      <c r="O3044"/>
      <c r="AD3044"/>
      <c r="AE3044"/>
    </row>
    <row r="3045" spans="14:31" x14ac:dyDescent="0.3">
      <c r="N3045"/>
      <c r="O3045"/>
      <c r="AD3045"/>
      <c r="AE3045"/>
    </row>
    <row r="3046" spans="14:31" x14ac:dyDescent="0.3">
      <c r="N3046"/>
      <c r="O3046"/>
      <c r="AD3046"/>
      <c r="AE3046"/>
    </row>
    <row r="3047" spans="14:31" x14ac:dyDescent="0.3">
      <c r="N3047"/>
      <c r="O3047"/>
      <c r="AD3047"/>
      <c r="AE3047"/>
    </row>
    <row r="3048" spans="14:31" x14ac:dyDescent="0.3">
      <c r="N3048"/>
      <c r="O3048"/>
      <c r="AD3048"/>
      <c r="AE3048"/>
    </row>
    <row r="3049" spans="14:31" x14ac:dyDescent="0.3">
      <c r="N3049"/>
      <c r="O3049"/>
      <c r="AD3049"/>
      <c r="AE3049"/>
    </row>
    <row r="3050" spans="14:31" x14ac:dyDescent="0.3">
      <c r="N3050"/>
      <c r="O3050"/>
      <c r="AD3050"/>
      <c r="AE3050"/>
    </row>
    <row r="3051" spans="14:31" x14ac:dyDescent="0.3">
      <c r="N3051"/>
      <c r="O3051"/>
      <c r="AD3051"/>
      <c r="AE3051"/>
    </row>
    <row r="3052" spans="14:31" x14ac:dyDescent="0.3">
      <c r="N3052"/>
      <c r="O3052"/>
      <c r="AD3052"/>
      <c r="AE3052"/>
    </row>
    <row r="3053" spans="14:31" x14ac:dyDescent="0.3">
      <c r="N3053"/>
      <c r="O3053"/>
      <c r="AD3053"/>
      <c r="AE3053"/>
    </row>
    <row r="3054" spans="14:31" x14ac:dyDescent="0.3">
      <c r="N3054"/>
      <c r="O3054"/>
      <c r="AD3054"/>
      <c r="AE3054"/>
    </row>
    <row r="3055" spans="14:31" x14ac:dyDescent="0.3">
      <c r="N3055"/>
      <c r="O3055"/>
      <c r="AD3055"/>
      <c r="AE3055"/>
    </row>
    <row r="3056" spans="14:31" x14ac:dyDescent="0.3">
      <c r="N3056"/>
      <c r="O3056"/>
      <c r="AD3056"/>
      <c r="AE3056"/>
    </row>
    <row r="3057" spans="14:31" x14ac:dyDescent="0.3">
      <c r="N3057"/>
      <c r="O3057"/>
      <c r="AD3057"/>
      <c r="AE3057"/>
    </row>
    <row r="3058" spans="14:31" x14ac:dyDescent="0.3">
      <c r="N3058"/>
      <c r="O3058"/>
      <c r="AD3058"/>
      <c r="AE3058"/>
    </row>
    <row r="3059" spans="14:31" x14ac:dyDescent="0.3">
      <c r="N3059"/>
      <c r="O3059"/>
      <c r="AD3059"/>
      <c r="AE3059"/>
    </row>
    <row r="3060" spans="14:31" x14ac:dyDescent="0.3">
      <c r="N3060"/>
      <c r="O3060"/>
      <c r="AD3060"/>
      <c r="AE3060"/>
    </row>
    <row r="3061" spans="14:31" x14ac:dyDescent="0.3">
      <c r="N3061"/>
      <c r="O3061"/>
      <c r="AD3061"/>
      <c r="AE3061"/>
    </row>
    <row r="3062" spans="14:31" x14ac:dyDescent="0.3">
      <c r="N3062"/>
      <c r="O3062"/>
      <c r="AD3062"/>
      <c r="AE3062"/>
    </row>
    <row r="3063" spans="14:31" x14ac:dyDescent="0.3">
      <c r="N3063"/>
      <c r="O3063"/>
      <c r="AD3063"/>
      <c r="AE3063"/>
    </row>
    <row r="3064" spans="14:31" x14ac:dyDescent="0.3">
      <c r="N3064"/>
      <c r="O3064"/>
      <c r="AD3064"/>
      <c r="AE3064"/>
    </row>
    <row r="3065" spans="14:31" x14ac:dyDescent="0.3">
      <c r="N3065"/>
      <c r="O3065"/>
      <c r="AD3065"/>
      <c r="AE3065"/>
    </row>
    <row r="3066" spans="14:31" x14ac:dyDescent="0.3">
      <c r="N3066"/>
      <c r="O3066"/>
      <c r="AD3066"/>
      <c r="AE3066"/>
    </row>
    <row r="3067" spans="14:31" x14ac:dyDescent="0.3">
      <c r="N3067"/>
      <c r="O3067"/>
      <c r="AD3067"/>
      <c r="AE3067"/>
    </row>
    <row r="3068" spans="14:31" x14ac:dyDescent="0.3">
      <c r="N3068"/>
      <c r="O3068"/>
      <c r="AD3068"/>
      <c r="AE3068"/>
    </row>
    <row r="3069" spans="14:31" x14ac:dyDescent="0.3">
      <c r="N3069"/>
      <c r="O3069"/>
      <c r="AD3069"/>
      <c r="AE3069"/>
    </row>
    <row r="3070" spans="14:31" x14ac:dyDescent="0.3">
      <c r="N3070"/>
      <c r="O3070"/>
      <c r="AD3070"/>
      <c r="AE3070"/>
    </row>
    <row r="3071" spans="14:31" x14ac:dyDescent="0.3">
      <c r="N3071"/>
      <c r="O3071"/>
      <c r="AD3071"/>
      <c r="AE3071"/>
    </row>
    <row r="3072" spans="14:31" x14ac:dyDescent="0.3">
      <c r="N3072"/>
      <c r="O3072"/>
      <c r="AD3072"/>
      <c r="AE3072"/>
    </row>
    <row r="3073" spans="14:31" x14ac:dyDescent="0.3">
      <c r="N3073"/>
      <c r="O3073"/>
      <c r="AD3073"/>
      <c r="AE3073"/>
    </row>
    <row r="3074" spans="14:31" x14ac:dyDescent="0.3">
      <c r="N3074"/>
      <c r="O3074"/>
      <c r="AD3074"/>
      <c r="AE3074"/>
    </row>
    <row r="3075" spans="14:31" x14ac:dyDescent="0.3">
      <c r="N3075"/>
      <c r="O3075"/>
      <c r="AD3075"/>
      <c r="AE3075"/>
    </row>
    <row r="3076" spans="14:31" x14ac:dyDescent="0.3">
      <c r="N3076"/>
      <c r="O3076"/>
      <c r="AD3076"/>
      <c r="AE3076"/>
    </row>
    <row r="3077" spans="14:31" x14ac:dyDescent="0.3">
      <c r="N3077"/>
      <c r="O3077"/>
      <c r="AD3077"/>
      <c r="AE3077"/>
    </row>
    <row r="3078" spans="14:31" x14ac:dyDescent="0.3">
      <c r="N3078"/>
      <c r="O3078"/>
      <c r="AD3078"/>
      <c r="AE3078"/>
    </row>
    <row r="3079" spans="14:31" x14ac:dyDescent="0.3">
      <c r="N3079"/>
      <c r="O3079"/>
      <c r="AD3079"/>
      <c r="AE3079"/>
    </row>
    <row r="3080" spans="14:31" x14ac:dyDescent="0.3">
      <c r="N3080"/>
      <c r="O3080"/>
      <c r="AD3080"/>
      <c r="AE3080"/>
    </row>
    <row r="3081" spans="14:31" x14ac:dyDescent="0.3">
      <c r="N3081"/>
      <c r="O3081"/>
      <c r="AD3081"/>
      <c r="AE3081"/>
    </row>
    <row r="3082" spans="14:31" x14ac:dyDescent="0.3">
      <c r="N3082"/>
      <c r="O3082"/>
      <c r="AD3082"/>
      <c r="AE3082"/>
    </row>
    <row r="3083" spans="14:31" x14ac:dyDescent="0.3">
      <c r="N3083"/>
      <c r="O3083"/>
      <c r="AD3083"/>
      <c r="AE3083"/>
    </row>
    <row r="3084" spans="14:31" x14ac:dyDescent="0.3">
      <c r="N3084"/>
      <c r="O3084"/>
      <c r="AD3084"/>
      <c r="AE3084"/>
    </row>
    <row r="3085" spans="14:31" x14ac:dyDescent="0.3">
      <c r="N3085"/>
      <c r="O3085"/>
      <c r="AD3085"/>
      <c r="AE3085"/>
    </row>
    <row r="3086" spans="14:31" x14ac:dyDescent="0.3">
      <c r="N3086"/>
      <c r="O3086"/>
      <c r="AD3086"/>
      <c r="AE3086"/>
    </row>
    <row r="3087" spans="14:31" x14ac:dyDescent="0.3">
      <c r="N3087"/>
      <c r="O3087"/>
      <c r="AD3087"/>
      <c r="AE3087"/>
    </row>
    <row r="3088" spans="14:31" x14ac:dyDescent="0.3">
      <c r="N3088"/>
      <c r="O3088"/>
      <c r="AD3088"/>
      <c r="AE3088"/>
    </row>
    <row r="3089" spans="14:31" x14ac:dyDescent="0.3">
      <c r="N3089"/>
      <c r="O3089"/>
      <c r="AD3089"/>
      <c r="AE3089"/>
    </row>
    <row r="3090" spans="14:31" x14ac:dyDescent="0.3">
      <c r="N3090"/>
      <c r="O3090"/>
      <c r="AD3090"/>
      <c r="AE3090"/>
    </row>
    <row r="3091" spans="14:31" x14ac:dyDescent="0.3">
      <c r="N3091"/>
      <c r="O3091"/>
      <c r="AD3091"/>
      <c r="AE3091"/>
    </row>
    <row r="3092" spans="14:31" x14ac:dyDescent="0.3">
      <c r="N3092"/>
      <c r="O3092"/>
      <c r="AD3092"/>
      <c r="AE3092"/>
    </row>
    <row r="3093" spans="14:31" x14ac:dyDescent="0.3">
      <c r="N3093"/>
      <c r="O3093"/>
      <c r="AD3093"/>
      <c r="AE3093"/>
    </row>
    <row r="3094" spans="14:31" x14ac:dyDescent="0.3">
      <c r="N3094"/>
      <c r="O3094"/>
      <c r="AD3094"/>
      <c r="AE3094"/>
    </row>
    <row r="3095" spans="14:31" x14ac:dyDescent="0.3">
      <c r="N3095"/>
      <c r="O3095"/>
      <c r="AD3095"/>
      <c r="AE3095"/>
    </row>
    <row r="3096" spans="14:31" x14ac:dyDescent="0.3">
      <c r="N3096"/>
      <c r="O3096"/>
      <c r="AD3096"/>
      <c r="AE3096"/>
    </row>
    <row r="3097" spans="14:31" x14ac:dyDescent="0.3">
      <c r="N3097"/>
      <c r="O3097"/>
      <c r="AD3097"/>
      <c r="AE3097"/>
    </row>
    <row r="3098" spans="14:31" x14ac:dyDescent="0.3">
      <c r="N3098"/>
      <c r="O3098"/>
      <c r="AD3098"/>
      <c r="AE3098"/>
    </row>
    <row r="3099" spans="14:31" x14ac:dyDescent="0.3">
      <c r="N3099"/>
      <c r="O3099"/>
      <c r="AD3099"/>
      <c r="AE3099"/>
    </row>
    <row r="3100" spans="14:31" x14ac:dyDescent="0.3">
      <c r="N3100"/>
      <c r="O3100"/>
      <c r="AD3100"/>
      <c r="AE3100"/>
    </row>
    <row r="3101" spans="14:31" x14ac:dyDescent="0.3">
      <c r="N3101"/>
      <c r="O3101"/>
      <c r="AD3101"/>
      <c r="AE3101"/>
    </row>
    <row r="3102" spans="14:31" x14ac:dyDescent="0.3">
      <c r="N3102"/>
      <c r="O3102"/>
      <c r="AD3102"/>
      <c r="AE3102"/>
    </row>
    <row r="3103" spans="14:31" x14ac:dyDescent="0.3">
      <c r="N3103"/>
      <c r="O3103"/>
      <c r="AD3103"/>
      <c r="AE3103"/>
    </row>
    <row r="3104" spans="14:31" x14ac:dyDescent="0.3">
      <c r="N3104"/>
      <c r="O3104"/>
      <c r="AD3104"/>
      <c r="AE3104"/>
    </row>
    <row r="3105" spans="14:31" x14ac:dyDescent="0.3">
      <c r="N3105"/>
      <c r="O3105"/>
      <c r="AD3105"/>
      <c r="AE3105"/>
    </row>
    <row r="3106" spans="14:31" x14ac:dyDescent="0.3">
      <c r="N3106"/>
      <c r="O3106"/>
      <c r="AD3106"/>
      <c r="AE3106"/>
    </row>
    <row r="3107" spans="14:31" x14ac:dyDescent="0.3">
      <c r="N3107"/>
      <c r="O3107"/>
      <c r="AD3107"/>
      <c r="AE3107"/>
    </row>
    <row r="3108" spans="14:31" x14ac:dyDescent="0.3">
      <c r="N3108"/>
      <c r="O3108"/>
      <c r="AD3108"/>
      <c r="AE3108"/>
    </row>
    <row r="3109" spans="14:31" x14ac:dyDescent="0.3">
      <c r="N3109"/>
      <c r="O3109"/>
      <c r="AD3109"/>
      <c r="AE3109"/>
    </row>
    <row r="3110" spans="14:31" x14ac:dyDescent="0.3">
      <c r="N3110"/>
      <c r="O3110"/>
      <c r="AD3110"/>
      <c r="AE3110"/>
    </row>
    <row r="3111" spans="14:31" x14ac:dyDescent="0.3">
      <c r="N3111"/>
      <c r="O3111"/>
      <c r="AD3111"/>
      <c r="AE3111"/>
    </row>
    <row r="3112" spans="14:31" x14ac:dyDescent="0.3">
      <c r="N3112"/>
      <c r="O3112"/>
      <c r="AD3112"/>
      <c r="AE3112"/>
    </row>
    <row r="3113" spans="14:31" x14ac:dyDescent="0.3">
      <c r="N3113"/>
      <c r="O3113"/>
      <c r="AD3113"/>
      <c r="AE3113"/>
    </row>
    <row r="3114" spans="14:31" x14ac:dyDescent="0.3">
      <c r="N3114"/>
      <c r="O3114"/>
      <c r="AD3114"/>
      <c r="AE3114"/>
    </row>
    <row r="3115" spans="14:31" x14ac:dyDescent="0.3">
      <c r="N3115"/>
      <c r="O3115"/>
      <c r="AD3115"/>
      <c r="AE3115"/>
    </row>
    <row r="3116" spans="14:31" x14ac:dyDescent="0.3">
      <c r="N3116"/>
      <c r="O3116"/>
      <c r="AD3116"/>
      <c r="AE3116"/>
    </row>
    <row r="3117" spans="14:31" x14ac:dyDescent="0.3">
      <c r="N3117"/>
      <c r="O3117"/>
      <c r="AD3117"/>
      <c r="AE3117"/>
    </row>
    <row r="3118" spans="14:31" x14ac:dyDescent="0.3">
      <c r="N3118"/>
      <c r="O3118"/>
      <c r="AD3118"/>
      <c r="AE3118"/>
    </row>
    <row r="3119" spans="14:31" x14ac:dyDescent="0.3">
      <c r="N3119"/>
      <c r="O3119"/>
      <c r="AD3119"/>
      <c r="AE3119"/>
    </row>
    <row r="3120" spans="14:31" x14ac:dyDescent="0.3">
      <c r="N3120"/>
      <c r="O3120"/>
      <c r="AD3120"/>
      <c r="AE3120"/>
    </row>
    <row r="3121" spans="14:31" x14ac:dyDescent="0.3">
      <c r="N3121"/>
      <c r="O3121"/>
      <c r="AD3121"/>
      <c r="AE3121"/>
    </row>
    <row r="3122" spans="14:31" x14ac:dyDescent="0.3">
      <c r="N3122"/>
      <c r="O3122"/>
      <c r="AD3122"/>
      <c r="AE3122"/>
    </row>
    <row r="3123" spans="14:31" x14ac:dyDescent="0.3">
      <c r="N3123"/>
      <c r="O3123"/>
      <c r="AD3123"/>
      <c r="AE3123"/>
    </row>
    <row r="3124" spans="14:31" x14ac:dyDescent="0.3">
      <c r="N3124"/>
      <c r="O3124"/>
      <c r="AD3124"/>
      <c r="AE3124"/>
    </row>
    <row r="3125" spans="14:31" x14ac:dyDescent="0.3">
      <c r="N3125"/>
      <c r="O3125"/>
      <c r="AD3125"/>
      <c r="AE3125"/>
    </row>
    <row r="3126" spans="14:31" x14ac:dyDescent="0.3">
      <c r="N3126"/>
      <c r="O3126"/>
      <c r="AD3126"/>
      <c r="AE3126"/>
    </row>
    <row r="3127" spans="14:31" x14ac:dyDescent="0.3">
      <c r="N3127"/>
      <c r="O3127"/>
      <c r="AD3127"/>
      <c r="AE3127"/>
    </row>
    <row r="3128" spans="14:31" x14ac:dyDescent="0.3">
      <c r="N3128"/>
      <c r="O3128"/>
      <c r="AD3128"/>
      <c r="AE3128"/>
    </row>
    <row r="3129" spans="14:31" x14ac:dyDescent="0.3">
      <c r="N3129"/>
      <c r="O3129"/>
      <c r="AD3129"/>
      <c r="AE3129"/>
    </row>
    <row r="3130" spans="14:31" x14ac:dyDescent="0.3">
      <c r="N3130"/>
      <c r="O3130"/>
      <c r="AD3130"/>
      <c r="AE3130"/>
    </row>
    <row r="3131" spans="14:31" x14ac:dyDescent="0.3">
      <c r="N3131"/>
      <c r="O3131"/>
      <c r="AD3131"/>
      <c r="AE3131"/>
    </row>
    <row r="3132" spans="14:31" x14ac:dyDescent="0.3">
      <c r="N3132"/>
      <c r="O3132"/>
      <c r="AD3132"/>
      <c r="AE3132"/>
    </row>
    <row r="3133" spans="14:31" x14ac:dyDescent="0.3">
      <c r="N3133"/>
      <c r="O3133"/>
      <c r="AD3133"/>
      <c r="AE3133"/>
    </row>
    <row r="3134" spans="14:31" x14ac:dyDescent="0.3">
      <c r="N3134"/>
      <c r="O3134"/>
      <c r="AD3134"/>
      <c r="AE3134"/>
    </row>
    <row r="3135" spans="14:31" x14ac:dyDescent="0.3">
      <c r="N3135"/>
      <c r="O3135"/>
      <c r="AD3135"/>
      <c r="AE3135"/>
    </row>
    <row r="3136" spans="14:31" x14ac:dyDescent="0.3">
      <c r="N3136"/>
      <c r="O3136"/>
      <c r="AD3136"/>
      <c r="AE3136"/>
    </row>
    <row r="3137" spans="14:31" x14ac:dyDescent="0.3">
      <c r="N3137"/>
      <c r="O3137"/>
      <c r="AD3137"/>
      <c r="AE3137"/>
    </row>
    <row r="3138" spans="14:31" x14ac:dyDescent="0.3">
      <c r="N3138"/>
      <c r="O3138"/>
      <c r="AD3138"/>
      <c r="AE3138"/>
    </row>
    <row r="3139" spans="14:31" x14ac:dyDescent="0.3">
      <c r="N3139"/>
      <c r="O3139"/>
      <c r="AD3139"/>
      <c r="AE3139"/>
    </row>
    <row r="3140" spans="14:31" x14ac:dyDescent="0.3">
      <c r="N3140"/>
      <c r="O3140"/>
      <c r="AD3140"/>
      <c r="AE3140"/>
    </row>
    <row r="3141" spans="14:31" x14ac:dyDescent="0.3">
      <c r="N3141"/>
      <c r="O3141"/>
      <c r="AD3141"/>
      <c r="AE3141"/>
    </row>
    <row r="3142" spans="14:31" x14ac:dyDescent="0.3">
      <c r="N3142"/>
      <c r="O3142"/>
      <c r="AD3142"/>
      <c r="AE3142"/>
    </row>
    <row r="3143" spans="14:31" x14ac:dyDescent="0.3">
      <c r="N3143"/>
      <c r="O3143"/>
      <c r="AD3143"/>
      <c r="AE3143"/>
    </row>
    <row r="3144" spans="14:31" x14ac:dyDescent="0.3">
      <c r="N3144"/>
      <c r="O3144"/>
      <c r="AD3144"/>
      <c r="AE3144"/>
    </row>
    <row r="3145" spans="14:31" x14ac:dyDescent="0.3">
      <c r="N3145"/>
      <c r="O3145"/>
      <c r="AD3145"/>
      <c r="AE3145"/>
    </row>
    <row r="3146" spans="14:31" x14ac:dyDescent="0.3">
      <c r="N3146"/>
      <c r="O3146"/>
      <c r="AD3146"/>
      <c r="AE3146"/>
    </row>
    <row r="3147" spans="14:31" x14ac:dyDescent="0.3">
      <c r="N3147"/>
      <c r="O3147"/>
      <c r="AD3147"/>
      <c r="AE3147"/>
    </row>
    <row r="3148" spans="14:31" x14ac:dyDescent="0.3">
      <c r="N3148"/>
      <c r="O3148"/>
      <c r="AD3148"/>
      <c r="AE3148"/>
    </row>
    <row r="3149" spans="14:31" x14ac:dyDescent="0.3">
      <c r="N3149"/>
      <c r="O3149"/>
      <c r="AD3149"/>
      <c r="AE3149"/>
    </row>
    <row r="3150" spans="14:31" x14ac:dyDescent="0.3">
      <c r="N3150"/>
      <c r="O3150"/>
      <c r="AD3150"/>
      <c r="AE3150"/>
    </row>
    <row r="3151" spans="14:31" x14ac:dyDescent="0.3">
      <c r="N3151"/>
      <c r="O3151"/>
      <c r="AD3151"/>
      <c r="AE3151"/>
    </row>
    <row r="3152" spans="14:31" x14ac:dyDescent="0.3">
      <c r="N3152"/>
      <c r="O3152"/>
      <c r="AD3152"/>
      <c r="AE3152"/>
    </row>
    <row r="3153" spans="14:31" x14ac:dyDescent="0.3">
      <c r="N3153"/>
      <c r="O3153"/>
      <c r="AD3153"/>
      <c r="AE3153"/>
    </row>
    <row r="3154" spans="14:31" x14ac:dyDescent="0.3">
      <c r="N3154"/>
      <c r="O3154"/>
      <c r="AD3154"/>
      <c r="AE3154"/>
    </row>
    <row r="3155" spans="14:31" x14ac:dyDescent="0.3">
      <c r="N3155"/>
      <c r="O3155"/>
      <c r="AD3155"/>
      <c r="AE3155"/>
    </row>
    <row r="3156" spans="14:31" x14ac:dyDescent="0.3">
      <c r="N3156"/>
      <c r="O3156"/>
      <c r="AD3156"/>
      <c r="AE3156"/>
    </row>
    <row r="3157" spans="14:31" x14ac:dyDescent="0.3">
      <c r="N3157"/>
      <c r="O3157"/>
      <c r="AD3157"/>
      <c r="AE3157"/>
    </row>
    <row r="3158" spans="14:31" x14ac:dyDescent="0.3">
      <c r="N3158"/>
      <c r="O3158"/>
      <c r="AD3158"/>
      <c r="AE3158"/>
    </row>
    <row r="3159" spans="14:31" x14ac:dyDescent="0.3">
      <c r="N3159"/>
      <c r="O3159"/>
      <c r="AD3159"/>
      <c r="AE3159"/>
    </row>
    <row r="3160" spans="14:31" x14ac:dyDescent="0.3">
      <c r="N3160"/>
      <c r="O3160"/>
      <c r="AD3160"/>
      <c r="AE3160"/>
    </row>
    <row r="3161" spans="14:31" x14ac:dyDescent="0.3">
      <c r="N3161"/>
      <c r="O3161"/>
      <c r="AD3161"/>
      <c r="AE3161"/>
    </row>
    <row r="3162" spans="14:31" x14ac:dyDescent="0.3">
      <c r="N3162"/>
      <c r="O3162"/>
      <c r="AD3162"/>
      <c r="AE3162"/>
    </row>
    <row r="3163" spans="14:31" x14ac:dyDescent="0.3">
      <c r="N3163"/>
      <c r="O3163"/>
      <c r="AD3163"/>
      <c r="AE3163"/>
    </row>
    <row r="3164" spans="14:31" x14ac:dyDescent="0.3">
      <c r="N3164"/>
      <c r="O3164"/>
      <c r="AD3164"/>
      <c r="AE3164"/>
    </row>
    <row r="3165" spans="14:31" x14ac:dyDescent="0.3">
      <c r="N3165"/>
      <c r="O3165"/>
      <c r="AD3165"/>
      <c r="AE3165"/>
    </row>
    <row r="3166" spans="14:31" x14ac:dyDescent="0.3">
      <c r="N3166"/>
      <c r="O3166"/>
      <c r="AD3166"/>
      <c r="AE3166"/>
    </row>
    <row r="3167" spans="14:31" x14ac:dyDescent="0.3">
      <c r="N3167"/>
      <c r="O3167"/>
      <c r="AD3167"/>
      <c r="AE3167"/>
    </row>
    <row r="3168" spans="14:31" x14ac:dyDescent="0.3">
      <c r="N3168"/>
      <c r="O3168"/>
      <c r="AD3168"/>
      <c r="AE3168"/>
    </row>
    <row r="3169" spans="14:31" x14ac:dyDescent="0.3">
      <c r="N3169"/>
      <c r="O3169"/>
      <c r="AD3169"/>
      <c r="AE3169"/>
    </row>
    <row r="3170" spans="14:31" x14ac:dyDescent="0.3">
      <c r="N3170"/>
      <c r="O3170"/>
      <c r="AD3170"/>
      <c r="AE3170"/>
    </row>
    <row r="3171" spans="14:31" x14ac:dyDescent="0.3">
      <c r="N3171"/>
      <c r="O3171"/>
      <c r="AD3171"/>
      <c r="AE3171"/>
    </row>
    <row r="3172" spans="14:31" x14ac:dyDescent="0.3">
      <c r="N3172"/>
      <c r="O3172"/>
      <c r="AD3172"/>
      <c r="AE3172"/>
    </row>
    <row r="3173" spans="14:31" x14ac:dyDescent="0.3">
      <c r="N3173"/>
      <c r="O3173"/>
      <c r="AD3173"/>
      <c r="AE3173"/>
    </row>
    <row r="3174" spans="14:31" x14ac:dyDescent="0.3">
      <c r="N3174"/>
      <c r="O3174"/>
      <c r="AD3174"/>
      <c r="AE3174"/>
    </row>
    <row r="3175" spans="14:31" x14ac:dyDescent="0.3">
      <c r="N3175"/>
      <c r="O3175"/>
      <c r="AD3175"/>
      <c r="AE3175"/>
    </row>
    <row r="3176" spans="14:31" x14ac:dyDescent="0.3">
      <c r="N3176"/>
      <c r="O3176"/>
      <c r="AD3176"/>
      <c r="AE3176"/>
    </row>
    <row r="3177" spans="14:31" x14ac:dyDescent="0.3">
      <c r="N3177"/>
      <c r="O3177"/>
      <c r="AD3177"/>
      <c r="AE3177"/>
    </row>
    <row r="3178" spans="14:31" x14ac:dyDescent="0.3">
      <c r="N3178"/>
      <c r="O3178"/>
      <c r="AD3178"/>
      <c r="AE3178"/>
    </row>
    <row r="3179" spans="14:31" x14ac:dyDescent="0.3">
      <c r="N3179"/>
      <c r="O3179"/>
      <c r="AD3179"/>
      <c r="AE3179"/>
    </row>
    <row r="3180" spans="14:31" x14ac:dyDescent="0.3">
      <c r="N3180"/>
      <c r="O3180"/>
      <c r="AD3180"/>
      <c r="AE3180"/>
    </row>
    <row r="3181" spans="14:31" x14ac:dyDescent="0.3">
      <c r="N3181"/>
      <c r="O3181"/>
      <c r="AD3181"/>
      <c r="AE3181"/>
    </row>
    <row r="3182" spans="14:31" x14ac:dyDescent="0.3">
      <c r="N3182"/>
      <c r="O3182"/>
      <c r="AD3182"/>
      <c r="AE3182"/>
    </row>
    <row r="3183" spans="14:31" x14ac:dyDescent="0.3">
      <c r="N3183"/>
      <c r="O3183"/>
      <c r="AD3183"/>
      <c r="AE3183"/>
    </row>
    <row r="3184" spans="14:31" x14ac:dyDescent="0.3">
      <c r="N3184"/>
      <c r="O3184"/>
      <c r="AD3184"/>
      <c r="AE3184"/>
    </row>
    <row r="3185" spans="14:31" x14ac:dyDescent="0.3">
      <c r="N3185"/>
      <c r="O3185"/>
      <c r="AD3185"/>
      <c r="AE3185"/>
    </row>
    <row r="3186" spans="14:31" x14ac:dyDescent="0.3">
      <c r="N3186"/>
      <c r="O3186"/>
      <c r="AD3186"/>
      <c r="AE3186"/>
    </row>
    <row r="3187" spans="14:31" x14ac:dyDescent="0.3">
      <c r="N3187"/>
      <c r="O3187"/>
      <c r="AD3187"/>
      <c r="AE3187"/>
    </row>
    <row r="3188" spans="14:31" x14ac:dyDescent="0.3">
      <c r="N3188"/>
      <c r="O3188"/>
      <c r="AD3188"/>
      <c r="AE3188"/>
    </row>
    <row r="3189" spans="14:31" x14ac:dyDescent="0.3">
      <c r="N3189"/>
      <c r="O3189"/>
      <c r="AD3189"/>
      <c r="AE3189"/>
    </row>
    <row r="3190" spans="14:31" x14ac:dyDescent="0.3">
      <c r="N3190"/>
      <c r="O3190"/>
      <c r="AD3190"/>
      <c r="AE3190"/>
    </row>
    <row r="3191" spans="14:31" x14ac:dyDescent="0.3">
      <c r="N3191"/>
      <c r="O3191"/>
      <c r="AD3191"/>
      <c r="AE3191"/>
    </row>
    <row r="3192" spans="14:31" x14ac:dyDescent="0.3">
      <c r="N3192"/>
      <c r="O3192"/>
      <c r="AD3192"/>
      <c r="AE3192"/>
    </row>
    <row r="3193" spans="14:31" x14ac:dyDescent="0.3">
      <c r="N3193"/>
      <c r="O3193"/>
      <c r="AD3193"/>
      <c r="AE3193"/>
    </row>
    <row r="3194" spans="14:31" x14ac:dyDescent="0.3">
      <c r="N3194"/>
      <c r="O3194"/>
      <c r="AD3194"/>
      <c r="AE3194"/>
    </row>
    <row r="3195" spans="14:31" x14ac:dyDescent="0.3">
      <c r="N3195"/>
      <c r="O3195"/>
      <c r="AD3195"/>
      <c r="AE3195"/>
    </row>
    <row r="3196" spans="14:31" x14ac:dyDescent="0.3">
      <c r="N3196"/>
      <c r="O3196"/>
      <c r="AD3196"/>
      <c r="AE3196"/>
    </row>
    <row r="3197" spans="14:31" x14ac:dyDescent="0.3">
      <c r="N3197"/>
      <c r="O3197"/>
      <c r="AD3197"/>
      <c r="AE3197"/>
    </row>
    <row r="3198" spans="14:31" x14ac:dyDescent="0.3">
      <c r="N3198"/>
      <c r="O3198"/>
      <c r="AD3198"/>
      <c r="AE3198"/>
    </row>
    <row r="3199" spans="14:31" x14ac:dyDescent="0.3">
      <c r="N3199"/>
      <c r="O3199"/>
      <c r="AD3199"/>
      <c r="AE3199"/>
    </row>
    <row r="3200" spans="14:31" x14ac:dyDescent="0.3">
      <c r="N3200"/>
      <c r="O3200"/>
      <c r="AD3200"/>
      <c r="AE3200"/>
    </row>
    <row r="3201" spans="14:31" x14ac:dyDescent="0.3">
      <c r="N3201"/>
      <c r="O3201"/>
      <c r="AD3201"/>
      <c r="AE3201"/>
    </row>
    <row r="3202" spans="14:31" x14ac:dyDescent="0.3">
      <c r="N3202"/>
      <c r="O3202"/>
      <c r="AD3202"/>
      <c r="AE3202"/>
    </row>
    <row r="3203" spans="14:31" x14ac:dyDescent="0.3">
      <c r="N3203"/>
      <c r="O3203"/>
      <c r="AD3203"/>
      <c r="AE3203"/>
    </row>
    <row r="3204" spans="14:31" x14ac:dyDescent="0.3">
      <c r="N3204"/>
      <c r="O3204"/>
      <c r="AD3204"/>
      <c r="AE3204"/>
    </row>
    <row r="3205" spans="14:31" x14ac:dyDescent="0.3">
      <c r="N3205"/>
      <c r="O3205"/>
      <c r="AD3205"/>
      <c r="AE3205"/>
    </row>
    <row r="3206" spans="14:31" x14ac:dyDescent="0.3">
      <c r="N3206"/>
      <c r="O3206"/>
      <c r="AD3206"/>
      <c r="AE3206"/>
    </row>
    <row r="3207" spans="14:31" x14ac:dyDescent="0.3">
      <c r="N3207"/>
      <c r="O3207"/>
      <c r="AD3207"/>
      <c r="AE3207"/>
    </row>
    <row r="3208" spans="14:31" x14ac:dyDescent="0.3">
      <c r="N3208"/>
      <c r="O3208"/>
      <c r="AD3208"/>
      <c r="AE3208"/>
    </row>
    <row r="3209" spans="14:31" x14ac:dyDescent="0.3">
      <c r="N3209"/>
      <c r="O3209"/>
      <c r="AD3209"/>
      <c r="AE3209"/>
    </row>
    <row r="3210" spans="14:31" x14ac:dyDescent="0.3">
      <c r="N3210"/>
      <c r="O3210"/>
      <c r="AD3210"/>
      <c r="AE3210"/>
    </row>
    <row r="3211" spans="14:31" x14ac:dyDescent="0.3">
      <c r="N3211"/>
      <c r="O3211"/>
      <c r="AD3211"/>
      <c r="AE3211"/>
    </row>
    <row r="3212" spans="14:31" x14ac:dyDescent="0.3">
      <c r="N3212"/>
      <c r="O3212"/>
      <c r="AD3212"/>
      <c r="AE3212"/>
    </row>
    <row r="3213" spans="14:31" x14ac:dyDescent="0.3">
      <c r="N3213"/>
      <c r="O3213"/>
      <c r="AD3213"/>
      <c r="AE3213"/>
    </row>
    <row r="3214" spans="14:31" x14ac:dyDescent="0.3">
      <c r="N3214"/>
      <c r="O3214"/>
      <c r="AD3214"/>
      <c r="AE3214"/>
    </row>
    <row r="3215" spans="14:31" x14ac:dyDescent="0.3">
      <c r="N3215"/>
      <c r="O3215"/>
      <c r="AD3215"/>
      <c r="AE3215"/>
    </row>
    <row r="3216" spans="14:31" x14ac:dyDescent="0.3">
      <c r="N3216"/>
      <c r="O3216"/>
      <c r="AD3216"/>
      <c r="AE3216"/>
    </row>
    <row r="3217" spans="14:31" x14ac:dyDescent="0.3">
      <c r="N3217"/>
      <c r="O3217"/>
      <c r="AD3217"/>
      <c r="AE3217"/>
    </row>
    <row r="3218" spans="14:31" x14ac:dyDescent="0.3">
      <c r="N3218"/>
      <c r="O3218"/>
      <c r="AD3218"/>
      <c r="AE3218"/>
    </row>
    <row r="3219" spans="14:31" x14ac:dyDescent="0.3">
      <c r="N3219"/>
      <c r="O3219"/>
      <c r="AD3219"/>
      <c r="AE3219"/>
    </row>
    <row r="3220" spans="14:31" x14ac:dyDescent="0.3">
      <c r="N3220"/>
      <c r="O3220"/>
      <c r="AD3220"/>
      <c r="AE3220"/>
    </row>
    <row r="3221" spans="14:31" x14ac:dyDescent="0.3">
      <c r="N3221"/>
      <c r="O3221"/>
      <c r="AD3221"/>
      <c r="AE3221"/>
    </row>
    <row r="3222" spans="14:31" x14ac:dyDescent="0.3">
      <c r="N3222"/>
      <c r="O3222"/>
      <c r="AD3222"/>
      <c r="AE3222"/>
    </row>
    <row r="3223" spans="14:31" x14ac:dyDescent="0.3">
      <c r="N3223"/>
      <c r="O3223"/>
      <c r="AD3223"/>
      <c r="AE3223"/>
    </row>
    <row r="3224" spans="14:31" x14ac:dyDescent="0.3">
      <c r="N3224"/>
      <c r="O3224"/>
      <c r="AD3224"/>
      <c r="AE3224"/>
    </row>
    <row r="3225" spans="14:31" x14ac:dyDescent="0.3">
      <c r="N3225"/>
      <c r="O3225"/>
      <c r="AD3225"/>
      <c r="AE3225"/>
    </row>
    <row r="3226" spans="14:31" x14ac:dyDescent="0.3">
      <c r="N3226"/>
      <c r="O3226"/>
      <c r="AD3226"/>
      <c r="AE3226"/>
    </row>
    <row r="3227" spans="14:31" x14ac:dyDescent="0.3">
      <c r="N3227"/>
      <c r="O3227"/>
      <c r="AD3227"/>
      <c r="AE3227"/>
    </row>
    <row r="3228" spans="14:31" x14ac:dyDescent="0.3">
      <c r="N3228"/>
      <c r="O3228"/>
      <c r="AD3228"/>
      <c r="AE3228"/>
    </row>
    <row r="3229" spans="14:31" x14ac:dyDescent="0.3">
      <c r="N3229"/>
      <c r="O3229"/>
      <c r="AD3229"/>
      <c r="AE3229"/>
    </row>
    <row r="3230" spans="14:31" x14ac:dyDescent="0.3">
      <c r="N3230"/>
      <c r="O3230"/>
      <c r="AD3230"/>
      <c r="AE3230"/>
    </row>
    <row r="3231" spans="14:31" x14ac:dyDescent="0.3">
      <c r="N3231"/>
      <c r="O3231"/>
      <c r="AD3231"/>
      <c r="AE3231"/>
    </row>
    <row r="3232" spans="14:31" x14ac:dyDescent="0.3">
      <c r="N3232"/>
      <c r="O3232"/>
      <c r="AD3232"/>
      <c r="AE3232"/>
    </row>
    <row r="3233" spans="14:31" x14ac:dyDescent="0.3">
      <c r="N3233"/>
      <c r="O3233"/>
      <c r="AD3233"/>
      <c r="AE3233"/>
    </row>
    <row r="3234" spans="14:31" x14ac:dyDescent="0.3">
      <c r="N3234"/>
      <c r="O3234"/>
      <c r="AD3234"/>
      <c r="AE3234"/>
    </row>
    <row r="3235" spans="14:31" x14ac:dyDescent="0.3">
      <c r="N3235"/>
      <c r="O3235"/>
      <c r="AD3235"/>
      <c r="AE3235"/>
    </row>
    <row r="3236" spans="14:31" x14ac:dyDescent="0.3">
      <c r="N3236"/>
      <c r="O3236"/>
      <c r="AD3236"/>
      <c r="AE3236"/>
    </row>
    <row r="3237" spans="14:31" x14ac:dyDescent="0.3">
      <c r="N3237"/>
      <c r="O3237"/>
      <c r="AD3237"/>
      <c r="AE3237"/>
    </row>
    <row r="3238" spans="14:31" x14ac:dyDescent="0.3">
      <c r="N3238"/>
      <c r="O3238"/>
      <c r="AD3238"/>
      <c r="AE3238"/>
    </row>
    <row r="3239" spans="14:31" x14ac:dyDescent="0.3">
      <c r="N3239"/>
      <c r="O3239"/>
      <c r="AD3239"/>
      <c r="AE3239"/>
    </row>
    <row r="3240" spans="14:31" x14ac:dyDescent="0.3">
      <c r="N3240"/>
      <c r="O3240"/>
      <c r="AD3240"/>
      <c r="AE3240"/>
    </row>
    <row r="3241" spans="14:31" x14ac:dyDescent="0.3">
      <c r="N3241"/>
      <c r="O3241"/>
      <c r="AD3241"/>
      <c r="AE3241"/>
    </row>
    <row r="3242" spans="14:31" x14ac:dyDescent="0.3">
      <c r="N3242"/>
      <c r="O3242"/>
      <c r="AD3242"/>
      <c r="AE3242"/>
    </row>
    <row r="3243" spans="14:31" x14ac:dyDescent="0.3">
      <c r="N3243"/>
      <c r="O3243"/>
      <c r="AD3243"/>
      <c r="AE3243"/>
    </row>
    <row r="3244" spans="14:31" x14ac:dyDescent="0.3">
      <c r="N3244"/>
      <c r="O3244"/>
      <c r="AD3244"/>
      <c r="AE3244"/>
    </row>
    <row r="3245" spans="14:31" x14ac:dyDescent="0.3">
      <c r="N3245"/>
      <c r="O3245"/>
      <c r="AD3245"/>
      <c r="AE3245"/>
    </row>
    <row r="3246" spans="14:31" x14ac:dyDescent="0.3">
      <c r="N3246"/>
      <c r="O3246"/>
      <c r="AD3246"/>
      <c r="AE3246"/>
    </row>
    <row r="3247" spans="14:31" x14ac:dyDescent="0.3">
      <c r="N3247"/>
      <c r="O3247"/>
      <c r="AD3247"/>
      <c r="AE3247"/>
    </row>
    <row r="3248" spans="14:31" x14ac:dyDescent="0.3">
      <c r="N3248"/>
      <c r="O3248"/>
      <c r="AD3248"/>
      <c r="AE3248"/>
    </row>
    <row r="3249" spans="14:31" x14ac:dyDescent="0.3">
      <c r="N3249"/>
      <c r="O3249"/>
      <c r="AD3249"/>
      <c r="AE3249"/>
    </row>
    <row r="3250" spans="14:31" x14ac:dyDescent="0.3">
      <c r="N3250"/>
      <c r="O3250"/>
      <c r="AD3250"/>
      <c r="AE3250"/>
    </row>
    <row r="3251" spans="14:31" x14ac:dyDescent="0.3">
      <c r="N3251"/>
      <c r="O3251"/>
      <c r="AD3251"/>
      <c r="AE3251"/>
    </row>
    <row r="3252" spans="14:31" x14ac:dyDescent="0.3">
      <c r="N3252"/>
      <c r="O3252"/>
      <c r="AD3252"/>
      <c r="AE3252"/>
    </row>
    <row r="3253" spans="14:31" x14ac:dyDescent="0.3">
      <c r="N3253"/>
      <c r="O3253"/>
      <c r="AD3253"/>
      <c r="AE3253"/>
    </row>
    <row r="3254" spans="14:31" x14ac:dyDescent="0.3">
      <c r="N3254"/>
      <c r="O3254"/>
      <c r="AD3254"/>
      <c r="AE3254"/>
    </row>
    <row r="3255" spans="14:31" x14ac:dyDescent="0.3">
      <c r="N3255"/>
      <c r="O3255"/>
      <c r="AD3255"/>
      <c r="AE3255"/>
    </row>
    <row r="3256" spans="14:31" x14ac:dyDescent="0.3">
      <c r="N3256"/>
      <c r="O3256"/>
      <c r="AD3256"/>
      <c r="AE3256"/>
    </row>
    <row r="3257" spans="14:31" x14ac:dyDescent="0.3">
      <c r="N3257"/>
      <c r="O3257"/>
      <c r="AD3257"/>
      <c r="AE3257"/>
    </row>
    <row r="3258" spans="14:31" x14ac:dyDescent="0.3">
      <c r="N3258"/>
      <c r="O3258"/>
      <c r="AD3258"/>
      <c r="AE3258"/>
    </row>
    <row r="3259" spans="14:31" x14ac:dyDescent="0.3">
      <c r="N3259"/>
      <c r="O3259"/>
      <c r="AD3259"/>
      <c r="AE3259"/>
    </row>
    <row r="3260" spans="14:31" x14ac:dyDescent="0.3">
      <c r="N3260"/>
      <c r="O3260"/>
      <c r="AD3260"/>
      <c r="AE3260"/>
    </row>
    <row r="3261" spans="14:31" x14ac:dyDescent="0.3">
      <c r="N3261"/>
      <c r="O3261"/>
      <c r="AD3261"/>
      <c r="AE3261"/>
    </row>
    <row r="3262" spans="14:31" x14ac:dyDescent="0.3">
      <c r="N3262"/>
      <c r="O3262"/>
      <c r="AD3262"/>
      <c r="AE3262"/>
    </row>
    <row r="3263" spans="14:31" x14ac:dyDescent="0.3">
      <c r="N3263"/>
      <c r="O3263"/>
      <c r="AD3263"/>
      <c r="AE3263"/>
    </row>
    <row r="3264" spans="14:31" x14ac:dyDescent="0.3">
      <c r="N3264"/>
      <c r="O3264"/>
      <c r="AD3264"/>
      <c r="AE3264"/>
    </row>
    <row r="3265" spans="14:31" x14ac:dyDescent="0.3">
      <c r="N3265"/>
      <c r="O3265"/>
      <c r="AD3265"/>
      <c r="AE3265"/>
    </row>
    <row r="3266" spans="14:31" x14ac:dyDescent="0.3">
      <c r="N3266"/>
      <c r="O3266"/>
      <c r="AD3266"/>
      <c r="AE3266"/>
    </row>
    <row r="3267" spans="14:31" x14ac:dyDescent="0.3">
      <c r="N3267"/>
      <c r="O3267"/>
      <c r="AD3267"/>
      <c r="AE3267"/>
    </row>
    <row r="3268" spans="14:31" x14ac:dyDescent="0.3">
      <c r="N3268"/>
      <c r="O3268"/>
      <c r="AD3268"/>
      <c r="AE3268"/>
    </row>
    <row r="3269" spans="14:31" x14ac:dyDescent="0.3">
      <c r="N3269"/>
      <c r="O3269"/>
      <c r="AD3269"/>
      <c r="AE3269"/>
    </row>
    <row r="3270" spans="14:31" x14ac:dyDescent="0.3">
      <c r="N3270"/>
      <c r="O3270"/>
      <c r="AD3270"/>
      <c r="AE3270"/>
    </row>
    <row r="3271" spans="14:31" x14ac:dyDescent="0.3">
      <c r="N3271"/>
      <c r="O3271"/>
      <c r="AD3271"/>
      <c r="AE3271"/>
    </row>
    <row r="3272" spans="14:31" x14ac:dyDescent="0.3">
      <c r="N3272"/>
      <c r="O3272"/>
      <c r="AD3272"/>
      <c r="AE3272"/>
    </row>
    <row r="3273" spans="14:31" x14ac:dyDescent="0.3">
      <c r="N3273"/>
      <c r="O3273"/>
      <c r="AD3273"/>
      <c r="AE3273"/>
    </row>
    <row r="3274" spans="14:31" x14ac:dyDescent="0.3">
      <c r="N3274"/>
      <c r="O3274"/>
      <c r="AD3274"/>
      <c r="AE3274"/>
    </row>
    <row r="3275" spans="14:31" x14ac:dyDescent="0.3">
      <c r="N3275"/>
      <c r="O3275"/>
      <c r="AD3275"/>
      <c r="AE3275"/>
    </row>
    <row r="3276" spans="14:31" x14ac:dyDescent="0.3">
      <c r="N3276"/>
      <c r="O3276"/>
      <c r="AD3276"/>
      <c r="AE3276"/>
    </row>
    <row r="3277" spans="14:31" x14ac:dyDescent="0.3">
      <c r="N3277"/>
      <c r="O3277"/>
      <c r="AD3277"/>
      <c r="AE3277"/>
    </row>
    <row r="3278" spans="14:31" x14ac:dyDescent="0.3">
      <c r="N3278"/>
      <c r="O3278"/>
      <c r="AD3278"/>
      <c r="AE3278"/>
    </row>
    <row r="3279" spans="14:31" x14ac:dyDescent="0.3">
      <c r="N3279"/>
      <c r="O3279"/>
      <c r="AD3279"/>
      <c r="AE3279"/>
    </row>
    <row r="3280" spans="14:31" x14ac:dyDescent="0.3">
      <c r="N3280"/>
      <c r="O3280"/>
      <c r="AD3280"/>
      <c r="AE3280"/>
    </row>
    <row r="3281" spans="14:31" x14ac:dyDescent="0.3">
      <c r="N3281"/>
      <c r="O3281"/>
      <c r="AD3281"/>
      <c r="AE3281"/>
    </row>
    <row r="3282" spans="14:31" x14ac:dyDescent="0.3">
      <c r="N3282"/>
      <c r="O3282"/>
      <c r="AD3282"/>
      <c r="AE3282"/>
    </row>
    <row r="3283" spans="14:31" x14ac:dyDescent="0.3">
      <c r="N3283"/>
      <c r="O3283"/>
      <c r="AD3283"/>
      <c r="AE3283"/>
    </row>
    <row r="3284" spans="14:31" x14ac:dyDescent="0.3">
      <c r="N3284"/>
      <c r="O3284"/>
      <c r="AD3284"/>
      <c r="AE3284"/>
    </row>
    <row r="3285" spans="14:31" x14ac:dyDescent="0.3">
      <c r="N3285"/>
      <c r="O3285"/>
      <c r="AD3285"/>
      <c r="AE3285"/>
    </row>
    <row r="3286" spans="14:31" x14ac:dyDescent="0.3">
      <c r="N3286"/>
      <c r="O3286"/>
      <c r="AD3286"/>
      <c r="AE3286"/>
    </row>
    <row r="3287" spans="14:31" x14ac:dyDescent="0.3">
      <c r="N3287"/>
      <c r="O3287"/>
      <c r="AD3287"/>
      <c r="AE3287"/>
    </row>
    <row r="3288" spans="14:31" x14ac:dyDescent="0.3">
      <c r="N3288"/>
      <c r="O3288"/>
      <c r="AD3288"/>
      <c r="AE3288"/>
    </row>
    <row r="3289" spans="14:31" x14ac:dyDescent="0.3">
      <c r="N3289"/>
      <c r="O3289"/>
      <c r="AD3289"/>
      <c r="AE3289"/>
    </row>
    <row r="3290" spans="14:31" x14ac:dyDescent="0.3">
      <c r="N3290"/>
      <c r="O3290"/>
      <c r="AD3290"/>
      <c r="AE3290"/>
    </row>
    <row r="3291" spans="14:31" x14ac:dyDescent="0.3">
      <c r="N3291"/>
      <c r="O3291"/>
      <c r="AD3291"/>
      <c r="AE3291"/>
    </row>
    <row r="3292" spans="14:31" x14ac:dyDescent="0.3">
      <c r="N3292"/>
      <c r="O3292"/>
      <c r="AD3292"/>
      <c r="AE3292"/>
    </row>
    <row r="3293" spans="14:31" x14ac:dyDescent="0.3">
      <c r="N3293"/>
      <c r="O3293"/>
      <c r="AD3293"/>
      <c r="AE3293"/>
    </row>
    <row r="3294" spans="14:31" x14ac:dyDescent="0.3">
      <c r="N3294"/>
      <c r="O3294"/>
      <c r="AD3294"/>
      <c r="AE3294"/>
    </row>
    <row r="3295" spans="14:31" x14ac:dyDescent="0.3">
      <c r="N3295"/>
      <c r="O3295"/>
      <c r="AD3295"/>
      <c r="AE3295"/>
    </row>
    <row r="3296" spans="14:31" x14ac:dyDescent="0.3">
      <c r="N3296"/>
      <c r="O3296"/>
      <c r="AD3296"/>
      <c r="AE3296"/>
    </row>
    <row r="3297" spans="14:31" x14ac:dyDescent="0.3">
      <c r="N3297"/>
      <c r="O3297"/>
      <c r="AD3297"/>
      <c r="AE3297"/>
    </row>
    <row r="3298" spans="14:31" x14ac:dyDescent="0.3">
      <c r="N3298"/>
      <c r="O3298"/>
      <c r="AD3298"/>
      <c r="AE3298"/>
    </row>
    <row r="3299" spans="14:31" x14ac:dyDescent="0.3">
      <c r="N3299"/>
      <c r="O3299"/>
      <c r="AD3299"/>
      <c r="AE3299"/>
    </row>
    <row r="3300" spans="14:31" x14ac:dyDescent="0.3">
      <c r="N3300"/>
      <c r="O3300"/>
      <c r="AD3300"/>
      <c r="AE3300"/>
    </row>
    <row r="3301" spans="14:31" x14ac:dyDescent="0.3">
      <c r="N3301"/>
      <c r="O3301"/>
      <c r="AD3301"/>
      <c r="AE3301"/>
    </row>
    <row r="3302" spans="14:31" x14ac:dyDescent="0.3">
      <c r="N3302"/>
      <c r="O3302"/>
      <c r="AD3302"/>
      <c r="AE3302"/>
    </row>
    <row r="3303" spans="14:31" x14ac:dyDescent="0.3">
      <c r="N3303"/>
      <c r="O3303"/>
      <c r="AD3303"/>
      <c r="AE3303"/>
    </row>
    <row r="3304" spans="14:31" x14ac:dyDescent="0.3">
      <c r="N3304"/>
      <c r="O3304"/>
      <c r="AD3304"/>
      <c r="AE3304"/>
    </row>
    <row r="3305" spans="14:31" x14ac:dyDescent="0.3">
      <c r="N3305"/>
      <c r="O3305"/>
      <c r="AD3305"/>
      <c r="AE3305"/>
    </row>
    <row r="3306" spans="14:31" x14ac:dyDescent="0.3">
      <c r="N3306"/>
      <c r="O3306"/>
      <c r="AD3306"/>
      <c r="AE3306"/>
    </row>
    <row r="3307" spans="14:31" x14ac:dyDescent="0.3">
      <c r="N3307"/>
      <c r="O3307"/>
      <c r="AD3307"/>
      <c r="AE3307"/>
    </row>
    <row r="3308" spans="14:31" x14ac:dyDescent="0.3">
      <c r="N3308"/>
      <c r="O3308"/>
      <c r="AD3308"/>
      <c r="AE3308"/>
    </row>
    <row r="3309" spans="14:31" x14ac:dyDescent="0.3">
      <c r="N3309"/>
      <c r="O3309"/>
      <c r="AD3309"/>
      <c r="AE3309"/>
    </row>
    <row r="3310" spans="14:31" x14ac:dyDescent="0.3">
      <c r="N3310"/>
      <c r="O3310"/>
      <c r="AD3310"/>
      <c r="AE3310"/>
    </row>
    <row r="3311" spans="14:31" x14ac:dyDescent="0.3">
      <c r="N3311"/>
      <c r="O3311"/>
      <c r="AD3311"/>
      <c r="AE3311"/>
    </row>
    <row r="3312" spans="14:31" x14ac:dyDescent="0.3">
      <c r="N3312"/>
      <c r="O3312"/>
      <c r="AD3312"/>
      <c r="AE3312"/>
    </row>
    <row r="3313" spans="14:31" x14ac:dyDescent="0.3">
      <c r="N3313"/>
      <c r="O3313"/>
      <c r="AD3313"/>
      <c r="AE3313"/>
    </row>
    <row r="3314" spans="14:31" x14ac:dyDescent="0.3">
      <c r="N3314"/>
      <c r="O3314"/>
      <c r="AD3314"/>
      <c r="AE3314"/>
    </row>
    <row r="3315" spans="14:31" x14ac:dyDescent="0.3">
      <c r="N3315"/>
      <c r="O3315"/>
      <c r="AD3315"/>
      <c r="AE3315"/>
    </row>
    <row r="3316" spans="14:31" x14ac:dyDescent="0.3">
      <c r="N3316"/>
      <c r="O3316"/>
      <c r="AD3316"/>
      <c r="AE3316"/>
    </row>
    <row r="3317" spans="14:31" x14ac:dyDescent="0.3">
      <c r="N3317"/>
      <c r="O3317"/>
      <c r="AD3317"/>
      <c r="AE3317"/>
    </row>
    <row r="3318" spans="14:31" x14ac:dyDescent="0.3">
      <c r="N3318"/>
      <c r="O3318"/>
      <c r="AD3318"/>
      <c r="AE3318"/>
    </row>
    <row r="3319" spans="14:31" x14ac:dyDescent="0.3">
      <c r="N3319"/>
      <c r="O3319"/>
      <c r="AD3319"/>
      <c r="AE3319"/>
    </row>
    <row r="3320" spans="14:31" x14ac:dyDescent="0.3">
      <c r="N3320"/>
      <c r="O3320"/>
      <c r="AD3320"/>
      <c r="AE3320"/>
    </row>
    <row r="3321" spans="14:31" x14ac:dyDescent="0.3">
      <c r="N3321"/>
      <c r="O3321"/>
      <c r="AD3321"/>
      <c r="AE3321"/>
    </row>
    <row r="3322" spans="14:31" x14ac:dyDescent="0.3">
      <c r="N3322"/>
      <c r="O3322"/>
      <c r="AD3322"/>
      <c r="AE3322"/>
    </row>
    <row r="3323" spans="14:31" x14ac:dyDescent="0.3">
      <c r="N3323"/>
      <c r="O3323"/>
      <c r="AD3323"/>
      <c r="AE3323"/>
    </row>
    <row r="3324" spans="14:31" x14ac:dyDescent="0.3">
      <c r="N3324"/>
      <c r="O3324"/>
      <c r="AD3324"/>
      <c r="AE3324"/>
    </row>
    <row r="3325" spans="14:31" x14ac:dyDescent="0.3">
      <c r="N3325"/>
      <c r="O3325"/>
      <c r="AD3325"/>
      <c r="AE3325"/>
    </row>
    <row r="3326" spans="14:31" x14ac:dyDescent="0.3">
      <c r="N3326"/>
      <c r="O3326"/>
      <c r="AD3326"/>
      <c r="AE3326"/>
    </row>
    <row r="3327" spans="14:31" x14ac:dyDescent="0.3">
      <c r="N3327"/>
      <c r="O3327"/>
      <c r="AD3327"/>
      <c r="AE3327"/>
    </row>
    <row r="3328" spans="14:31" x14ac:dyDescent="0.3">
      <c r="N3328"/>
      <c r="O3328"/>
      <c r="AD3328"/>
      <c r="AE3328"/>
    </row>
    <row r="3329" spans="14:31" x14ac:dyDescent="0.3">
      <c r="N3329"/>
      <c r="O3329"/>
      <c r="AD3329"/>
      <c r="AE3329"/>
    </row>
    <row r="3330" spans="14:31" x14ac:dyDescent="0.3">
      <c r="N3330"/>
      <c r="O3330"/>
      <c r="AD3330"/>
      <c r="AE3330"/>
    </row>
    <row r="3331" spans="14:31" x14ac:dyDescent="0.3">
      <c r="N3331"/>
      <c r="O3331"/>
      <c r="AD3331"/>
      <c r="AE3331"/>
    </row>
    <row r="3332" spans="14:31" x14ac:dyDescent="0.3">
      <c r="N3332"/>
      <c r="O3332"/>
      <c r="AD3332"/>
      <c r="AE3332"/>
    </row>
    <row r="3333" spans="14:31" x14ac:dyDescent="0.3">
      <c r="N3333"/>
      <c r="O3333"/>
      <c r="AD3333"/>
      <c r="AE3333"/>
    </row>
    <row r="3334" spans="14:31" x14ac:dyDescent="0.3">
      <c r="N3334"/>
      <c r="O3334"/>
      <c r="AD3334"/>
      <c r="AE3334"/>
    </row>
    <row r="3335" spans="14:31" x14ac:dyDescent="0.3">
      <c r="N3335"/>
      <c r="O3335"/>
      <c r="AD3335"/>
      <c r="AE3335"/>
    </row>
    <row r="3336" spans="14:31" x14ac:dyDescent="0.3">
      <c r="N3336"/>
      <c r="O3336"/>
      <c r="AD3336"/>
      <c r="AE3336"/>
    </row>
    <row r="3337" spans="14:31" x14ac:dyDescent="0.3">
      <c r="N3337"/>
      <c r="O3337"/>
      <c r="AD3337"/>
      <c r="AE3337"/>
    </row>
    <row r="3338" spans="14:31" x14ac:dyDescent="0.3">
      <c r="N3338"/>
      <c r="O3338"/>
      <c r="AD3338"/>
      <c r="AE3338"/>
    </row>
    <row r="3339" spans="14:31" x14ac:dyDescent="0.3">
      <c r="N3339"/>
      <c r="O3339"/>
      <c r="AD3339"/>
      <c r="AE3339"/>
    </row>
    <row r="3340" spans="14:31" x14ac:dyDescent="0.3">
      <c r="N3340"/>
      <c r="O3340"/>
      <c r="AD3340"/>
      <c r="AE3340"/>
    </row>
    <row r="3341" spans="14:31" x14ac:dyDescent="0.3">
      <c r="N3341"/>
      <c r="O3341"/>
      <c r="AD3341"/>
      <c r="AE3341"/>
    </row>
    <row r="3342" spans="14:31" x14ac:dyDescent="0.3">
      <c r="N3342"/>
      <c r="O3342"/>
      <c r="AD3342"/>
      <c r="AE3342"/>
    </row>
    <row r="3343" spans="14:31" x14ac:dyDescent="0.3">
      <c r="N3343"/>
      <c r="O3343"/>
      <c r="AD3343"/>
      <c r="AE3343"/>
    </row>
    <row r="3344" spans="14:31" x14ac:dyDescent="0.3">
      <c r="N3344"/>
      <c r="O3344"/>
      <c r="AD3344"/>
      <c r="AE3344"/>
    </row>
    <row r="3345" spans="14:31" x14ac:dyDescent="0.3">
      <c r="N3345"/>
      <c r="O3345"/>
      <c r="AD3345"/>
      <c r="AE3345"/>
    </row>
    <row r="3346" spans="14:31" x14ac:dyDescent="0.3">
      <c r="N3346"/>
      <c r="O3346"/>
      <c r="AD3346"/>
      <c r="AE3346"/>
    </row>
    <row r="3347" spans="14:31" x14ac:dyDescent="0.3">
      <c r="N3347"/>
      <c r="O3347"/>
      <c r="AD3347"/>
      <c r="AE3347"/>
    </row>
    <row r="3348" spans="14:31" x14ac:dyDescent="0.3">
      <c r="N3348"/>
      <c r="O3348"/>
      <c r="AD3348"/>
      <c r="AE3348"/>
    </row>
    <row r="3349" spans="14:31" x14ac:dyDescent="0.3">
      <c r="N3349"/>
      <c r="O3349"/>
      <c r="AD3349"/>
      <c r="AE3349"/>
    </row>
    <row r="3350" spans="14:31" x14ac:dyDescent="0.3">
      <c r="N3350"/>
      <c r="O3350"/>
      <c r="AD3350"/>
      <c r="AE3350"/>
    </row>
    <row r="3351" spans="14:31" x14ac:dyDescent="0.3">
      <c r="N3351"/>
      <c r="O3351"/>
      <c r="AD3351"/>
      <c r="AE3351"/>
    </row>
    <row r="3352" spans="14:31" x14ac:dyDescent="0.3">
      <c r="N3352"/>
      <c r="O3352"/>
      <c r="AD3352"/>
      <c r="AE3352"/>
    </row>
    <row r="3353" spans="14:31" x14ac:dyDescent="0.3">
      <c r="N3353"/>
      <c r="O3353"/>
      <c r="AD3353"/>
      <c r="AE3353"/>
    </row>
    <row r="3354" spans="14:31" x14ac:dyDescent="0.3">
      <c r="N3354"/>
      <c r="O3354"/>
      <c r="AD3354"/>
      <c r="AE3354"/>
    </row>
    <row r="3355" spans="14:31" x14ac:dyDescent="0.3">
      <c r="N3355"/>
      <c r="O3355"/>
      <c r="AD3355"/>
      <c r="AE3355"/>
    </row>
    <row r="3356" spans="14:31" x14ac:dyDescent="0.3">
      <c r="N3356"/>
      <c r="O3356"/>
      <c r="AD3356"/>
      <c r="AE3356"/>
    </row>
    <row r="3357" spans="14:31" x14ac:dyDescent="0.3">
      <c r="N3357"/>
      <c r="O3357"/>
      <c r="AD3357"/>
      <c r="AE3357"/>
    </row>
    <row r="3358" spans="14:31" x14ac:dyDescent="0.3">
      <c r="N3358"/>
      <c r="O3358"/>
      <c r="AD3358"/>
      <c r="AE3358"/>
    </row>
    <row r="3359" spans="14:31" x14ac:dyDescent="0.3">
      <c r="N3359"/>
      <c r="O3359"/>
      <c r="AD3359"/>
      <c r="AE3359"/>
    </row>
    <row r="3360" spans="14:31" x14ac:dyDescent="0.3">
      <c r="N3360"/>
      <c r="O3360"/>
      <c r="AD3360"/>
      <c r="AE3360"/>
    </row>
    <row r="3361" spans="14:31" x14ac:dyDescent="0.3">
      <c r="N3361"/>
      <c r="O3361"/>
      <c r="AD3361"/>
      <c r="AE3361"/>
    </row>
    <row r="3362" spans="14:31" x14ac:dyDescent="0.3">
      <c r="N3362"/>
      <c r="O3362"/>
      <c r="AD3362"/>
      <c r="AE3362"/>
    </row>
    <row r="3363" spans="14:31" x14ac:dyDescent="0.3">
      <c r="N3363"/>
      <c r="O3363"/>
      <c r="AD3363"/>
      <c r="AE3363"/>
    </row>
    <row r="3364" spans="14:31" x14ac:dyDescent="0.3">
      <c r="N3364"/>
      <c r="O3364"/>
      <c r="AD3364"/>
      <c r="AE3364"/>
    </row>
    <row r="3365" spans="14:31" x14ac:dyDescent="0.3">
      <c r="N3365"/>
      <c r="O3365"/>
      <c r="AD3365"/>
      <c r="AE3365"/>
    </row>
    <row r="3366" spans="14:31" x14ac:dyDescent="0.3">
      <c r="N3366"/>
      <c r="O3366"/>
      <c r="AD3366"/>
      <c r="AE3366"/>
    </row>
    <row r="3367" spans="14:31" x14ac:dyDescent="0.3">
      <c r="N3367"/>
      <c r="O3367"/>
      <c r="AD3367"/>
      <c r="AE3367"/>
    </row>
    <row r="3368" spans="14:31" x14ac:dyDescent="0.3">
      <c r="N3368"/>
      <c r="O3368"/>
      <c r="AD3368"/>
      <c r="AE3368"/>
    </row>
    <row r="3369" spans="14:31" x14ac:dyDescent="0.3">
      <c r="N3369"/>
      <c r="O3369"/>
      <c r="AD3369"/>
      <c r="AE3369"/>
    </row>
    <row r="3370" spans="14:31" x14ac:dyDescent="0.3">
      <c r="N3370"/>
      <c r="O3370"/>
      <c r="AD3370"/>
      <c r="AE3370"/>
    </row>
    <row r="3371" spans="14:31" x14ac:dyDescent="0.3">
      <c r="N3371"/>
      <c r="O3371"/>
      <c r="AD3371"/>
      <c r="AE3371"/>
    </row>
    <row r="3372" spans="14:31" x14ac:dyDescent="0.3">
      <c r="N3372"/>
      <c r="O3372"/>
      <c r="AD3372"/>
      <c r="AE3372"/>
    </row>
    <row r="3373" spans="14:31" x14ac:dyDescent="0.3">
      <c r="N3373"/>
      <c r="O3373"/>
      <c r="AD3373"/>
      <c r="AE3373"/>
    </row>
    <row r="3374" spans="14:31" x14ac:dyDescent="0.3">
      <c r="N3374"/>
      <c r="O3374"/>
      <c r="AD3374"/>
      <c r="AE3374"/>
    </row>
    <row r="3375" spans="14:31" x14ac:dyDescent="0.3">
      <c r="N3375"/>
      <c r="O3375"/>
      <c r="AD3375"/>
      <c r="AE3375"/>
    </row>
    <row r="3376" spans="14:31" x14ac:dyDescent="0.3">
      <c r="N3376"/>
      <c r="O3376"/>
      <c r="AD3376"/>
      <c r="AE3376"/>
    </row>
    <row r="3377" spans="14:31" x14ac:dyDescent="0.3">
      <c r="N3377"/>
      <c r="O3377"/>
      <c r="AD3377"/>
      <c r="AE3377"/>
    </row>
    <row r="3378" spans="14:31" x14ac:dyDescent="0.3">
      <c r="N3378"/>
      <c r="O3378"/>
      <c r="AD3378"/>
      <c r="AE3378"/>
    </row>
    <row r="3379" spans="14:31" x14ac:dyDescent="0.3">
      <c r="N3379"/>
      <c r="O3379"/>
      <c r="AD3379"/>
      <c r="AE3379"/>
    </row>
    <row r="3380" spans="14:31" x14ac:dyDescent="0.3">
      <c r="N3380"/>
      <c r="O3380"/>
      <c r="AD3380"/>
      <c r="AE3380"/>
    </row>
    <row r="3381" spans="14:31" x14ac:dyDescent="0.3">
      <c r="N3381"/>
      <c r="O3381"/>
      <c r="AD3381"/>
      <c r="AE3381"/>
    </row>
    <row r="3382" spans="14:31" x14ac:dyDescent="0.3">
      <c r="N3382"/>
      <c r="O3382"/>
      <c r="AD3382"/>
      <c r="AE3382"/>
    </row>
    <row r="3383" spans="14:31" x14ac:dyDescent="0.3">
      <c r="N3383"/>
      <c r="O3383"/>
      <c r="AD3383"/>
      <c r="AE3383"/>
    </row>
    <row r="3384" spans="14:31" x14ac:dyDescent="0.3">
      <c r="N3384"/>
      <c r="O3384"/>
      <c r="AD3384"/>
      <c r="AE3384"/>
    </row>
    <row r="3385" spans="14:31" x14ac:dyDescent="0.3">
      <c r="N3385"/>
      <c r="O3385"/>
      <c r="AD3385"/>
      <c r="AE3385"/>
    </row>
    <row r="3386" spans="14:31" x14ac:dyDescent="0.3">
      <c r="N3386"/>
      <c r="O3386"/>
      <c r="AD3386"/>
      <c r="AE3386"/>
    </row>
    <row r="3387" spans="14:31" x14ac:dyDescent="0.3">
      <c r="N3387"/>
      <c r="O3387"/>
      <c r="AD3387"/>
      <c r="AE3387"/>
    </row>
    <row r="3388" spans="14:31" x14ac:dyDescent="0.3">
      <c r="N3388"/>
      <c r="O3388"/>
      <c r="AD3388"/>
      <c r="AE3388"/>
    </row>
    <row r="3389" spans="14:31" x14ac:dyDescent="0.3">
      <c r="N3389"/>
      <c r="O3389"/>
      <c r="AD3389"/>
      <c r="AE3389"/>
    </row>
    <row r="3390" spans="14:31" x14ac:dyDescent="0.3">
      <c r="N3390"/>
      <c r="O3390"/>
      <c r="AD3390"/>
      <c r="AE3390"/>
    </row>
    <row r="3391" spans="14:31" x14ac:dyDescent="0.3">
      <c r="N3391"/>
      <c r="O3391"/>
      <c r="AD3391"/>
      <c r="AE3391"/>
    </row>
    <row r="3392" spans="14:31" x14ac:dyDescent="0.3">
      <c r="N3392"/>
      <c r="O3392"/>
      <c r="AD3392"/>
      <c r="AE3392"/>
    </row>
    <row r="3393" spans="14:31" x14ac:dyDescent="0.3">
      <c r="N3393"/>
      <c r="O3393"/>
      <c r="AD3393"/>
      <c r="AE3393"/>
    </row>
    <row r="3394" spans="14:31" x14ac:dyDescent="0.3">
      <c r="N3394"/>
      <c r="O3394"/>
      <c r="AD3394"/>
      <c r="AE3394"/>
    </row>
    <row r="3395" spans="14:31" x14ac:dyDescent="0.3">
      <c r="N3395"/>
      <c r="O3395"/>
      <c r="AD3395"/>
      <c r="AE3395"/>
    </row>
    <row r="3396" spans="14:31" x14ac:dyDescent="0.3">
      <c r="N3396"/>
      <c r="O3396"/>
      <c r="AD3396"/>
      <c r="AE3396"/>
    </row>
    <row r="3397" spans="14:31" x14ac:dyDescent="0.3">
      <c r="N3397"/>
      <c r="O3397"/>
      <c r="AD3397"/>
      <c r="AE3397"/>
    </row>
    <row r="3398" spans="14:31" x14ac:dyDescent="0.3">
      <c r="N3398"/>
      <c r="O3398"/>
      <c r="AD3398"/>
      <c r="AE3398"/>
    </row>
    <row r="3399" spans="14:31" x14ac:dyDescent="0.3">
      <c r="N3399"/>
      <c r="O3399"/>
      <c r="AD3399"/>
      <c r="AE3399"/>
    </row>
    <row r="3400" spans="14:31" x14ac:dyDescent="0.3">
      <c r="N3400"/>
      <c r="O3400"/>
      <c r="AD3400"/>
      <c r="AE3400"/>
    </row>
    <row r="3401" spans="14:31" x14ac:dyDescent="0.3">
      <c r="N3401"/>
      <c r="O3401"/>
      <c r="AD3401"/>
      <c r="AE3401"/>
    </row>
    <row r="3402" spans="14:31" x14ac:dyDescent="0.3">
      <c r="N3402"/>
      <c r="O3402"/>
      <c r="AD3402"/>
      <c r="AE3402"/>
    </row>
    <row r="3403" spans="14:31" x14ac:dyDescent="0.3">
      <c r="N3403"/>
      <c r="O3403"/>
      <c r="AD3403"/>
      <c r="AE3403"/>
    </row>
    <row r="3404" spans="14:31" x14ac:dyDescent="0.3">
      <c r="N3404"/>
      <c r="O3404"/>
      <c r="AD3404"/>
      <c r="AE3404"/>
    </row>
    <row r="3405" spans="14:31" x14ac:dyDescent="0.3">
      <c r="N3405"/>
      <c r="O3405"/>
      <c r="AD3405"/>
      <c r="AE3405"/>
    </row>
    <row r="3406" spans="14:31" x14ac:dyDescent="0.3">
      <c r="N3406"/>
      <c r="O3406"/>
      <c r="AD3406"/>
      <c r="AE3406"/>
    </row>
    <row r="3407" spans="14:31" x14ac:dyDescent="0.3">
      <c r="N3407"/>
      <c r="O3407"/>
      <c r="AD3407"/>
      <c r="AE3407"/>
    </row>
    <row r="3408" spans="14:31" x14ac:dyDescent="0.3">
      <c r="N3408"/>
      <c r="O3408"/>
      <c r="AD3408"/>
      <c r="AE3408"/>
    </row>
    <row r="3409" spans="14:31" x14ac:dyDescent="0.3">
      <c r="N3409"/>
      <c r="O3409"/>
      <c r="AD3409"/>
      <c r="AE3409"/>
    </row>
    <row r="3410" spans="14:31" x14ac:dyDescent="0.3">
      <c r="N3410"/>
      <c r="O3410"/>
      <c r="AD3410"/>
      <c r="AE3410"/>
    </row>
    <row r="3411" spans="14:31" x14ac:dyDescent="0.3">
      <c r="N3411"/>
      <c r="O3411"/>
      <c r="AD3411"/>
      <c r="AE3411"/>
    </row>
    <row r="3412" spans="14:31" x14ac:dyDescent="0.3">
      <c r="N3412"/>
      <c r="O3412"/>
      <c r="AD3412"/>
      <c r="AE3412"/>
    </row>
    <row r="3413" spans="14:31" x14ac:dyDescent="0.3">
      <c r="N3413"/>
      <c r="O3413"/>
      <c r="AD3413"/>
      <c r="AE3413"/>
    </row>
    <row r="3414" spans="14:31" x14ac:dyDescent="0.3">
      <c r="N3414"/>
      <c r="O3414"/>
      <c r="AD3414"/>
      <c r="AE3414"/>
    </row>
    <row r="3415" spans="14:31" x14ac:dyDescent="0.3">
      <c r="N3415"/>
      <c r="O3415"/>
      <c r="AD3415"/>
      <c r="AE3415"/>
    </row>
    <row r="3416" spans="14:31" x14ac:dyDescent="0.3">
      <c r="N3416"/>
      <c r="O3416"/>
      <c r="AD3416"/>
      <c r="AE3416"/>
    </row>
    <row r="3417" spans="14:31" x14ac:dyDescent="0.3">
      <c r="N3417"/>
      <c r="O3417"/>
      <c r="AD3417"/>
      <c r="AE3417"/>
    </row>
    <row r="3418" spans="14:31" x14ac:dyDescent="0.3">
      <c r="N3418"/>
      <c r="O3418"/>
      <c r="AD3418"/>
      <c r="AE3418"/>
    </row>
    <row r="3419" spans="14:31" x14ac:dyDescent="0.3">
      <c r="N3419"/>
      <c r="O3419"/>
      <c r="AD3419"/>
      <c r="AE3419"/>
    </row>
    <row r="3420" spans="14:31" x14ac:dyDescent="0.3">
      <c r="N3420"/>
      <c r="O3420"/>
      <c r="AD3420"/>
      <c r="AE3420"/>
    </row>
    <row r="3421" spans="14:31" x14ac:dyDescent="0.3">
      <c r="N3421"/>
      <c r="O3421"/>
      <c r="AD3421"/>
      <c r="AE3421"/>
    </row>
    <row r="3422" spans="14:31" x14ac:dyDescent="0.3">
      <c r="N3422"/>
      <c r="O3422"/>
      <c r="AD3422"/>
      <c r="AE3422"/>
    </row>
    <row r="3423" spans="14:31" x14ac:dyDescent="0.3">
      <c r="N3423"/>
      <c r="O3423"/>
      <c r="AD3423"/>
      <c r="AE3423"/>
    </row>
    <row r="3424" spans="14:31" x14ac:dyDescent="0.3">
      <c r="N3424"/>
      <c r="O3424"/>
      <c r="AD3424"/>
      <c r="AE3424"/>
    </row>
    <row r="3425" spans="14:31" x14ac:dyDescent="0.3">
      <c r="N3425"/>
      <c r="O3425"/>
      <c r="AD3425"/>
      <c r="AE3425"/>
    </row>
    <row r="3426" spans="14:31" x14ac:dyDescent="0.3">
      <c r="N3426"/>
      <c r="O3426"/>
      <c r="AD3426"/>
      <c r="AE3426"/>
    </row>
    <row r="3427" spans="14:31" x14ac:dyDescent="0.3">
      <c r="N3427"/>
      <c r="O3427"/>
      <c r="AD3427"/>
      <c r="AE3427"/>
    </row>
    <row r="3428" spans="14:31" x14ac:dyDescent="0.3">
      <c r="N3428"/>
      <c r="O3428"/>
      <c r="AD3428"/>
      <c r="AE3428"/>
    </row>
    <row r="3429" spans="14:31" x14ac:dyDescent="0.3">
      <c r="N3429"/>
      <c r="O3429"/>
      <c r="AD3429"/>
      <c r="AE3429"/>
    </row>
    <row r="3430" spans="14:31" x14ac:dyDescent="0.3">
      <c r="N3430"/>
      <c r="O3430"/>
      <c r="AD3430"/>
      <c r="AE3430"/>
    </row>
    <row r="3431" spans="14:31" x14ac:dyDescent="0.3">
      <c r="N3431"/>
      <c r="O3431"/>
      <c r="AD3431"/>
      <c r="AE3431"/>
    </row>
    <row r="3432" spans="14:31" x14ac:dyDescent="0.3">
      <c r="N3432"/>
      <c r="O3432"/>
      <c r="AD3432"/>
      <c r="AE3432"/>
    </row>
    <row r="3433" spans="14:31" x14ac:dyDescent="0.3">
      <c r="N3433"/>
      <c r="O3433"/>
      <c r="AD3433"/>
      <c r="AE3433"/>
    </row>
    <row r="3434" spans="14:31" x14ac:dyDescent="0.3">
      <c r="N3434"/>
      <c r="O3434"/>
      <c r="AD3434"/>
      <c r="AE3434"/>
    </row>
    <row r="3435" spans="14:31" x14ac:dyDescent="0.3">
      <c r="N3435"/>
      <c r="O3435"/>
      <c r="AD3435"/>
      <c r="AE3435"/>
    </row>
    <row r="3436" spans="14:31" x14ac:dyDescent="0.3">
      <c r="N3436"/>
      <c r="O3436"/>
      <c r="AD3436"/>
      <c r="AE3436"/>
    </row>
    <row r="3437" spans="14:31" x14ac:dyDescent="0.3">
      <c r="N3437"/>
      <c r="O3437"/>
      <c r="AD3437"/>
      <c r="AE3437"/>
    </row>
    <row r="3438" spans="14:31" x14ac:dyDescent="0.3">
      <c r="N3438"/>
      <c r="O3438"/>
      <c r="AD3438"/>
      <c r="AE3438"/>
    </row>
    <row r="3439" spans="14:31" x14ac:dyDescent="0.3">
      <c r="N3439"/>
      <c r="O3439"/>
      <c r="AD3439"/>
      <c r="AE3439"/>
    </row>
    <row r="3440" spans="14:31" x14ac:dyDescent="0.3">
      <c r="N3440"/>
      <c r="O3440"/>
      <c r="AD3440"/>
      <c r="AE3440"/>
    </row>
    <row r="3441" spans="14:31" x14ac:dyDescent="0.3">
      <c r="N3441"/>
      <c r="O3441"/>
      <c r="AD3441"/>
      <c r="AE3441"/>
    </row>
    <row r="3442" spans="14:31" x14ac:dyDescent="0.3">
      <c r="N3442"/>
      <c r="O3442"/>
      <c r="AD3442"/>
      <c r="AE3442"/>
    </row>
    <row r="3443" spans="14:31" x14ac:dyDescent="0.3">
      <c r="N3443"/>
      <c r="O3443"/>
      <c r="AD3443"/>
      <c r="AE3443"/>
    </row>
    <row r="3444" spans="14:31" x14ac:dyDescent="0.3">
      <c r="N3444"/>
      <c r="O3444"/>
      <c r="AD3444"/>
      <c r="AE3444"/>
    </row>
    <row r="3445" spans="14:31" x14ac:dyDescent="0.3">
      <c r="N3445"/>
      <c r="O3445"/>
      <c r="AD3445"/>
      <c r="AE3445"/>
    </row>
    <row r="3446" spans="14:31" x14ac:dyDescent="0.3">
      <c r="N3446"/>
      <c r="O3446"/>
      <c r="AD3446"/>
      <c r="AE3446"/>
    </row>
    <row r="3447" spans="14:31" x14ac:dyDescent="0.3">
      <c r="N3447"/>
      <c r="O3447"/>
      <c r="AD3447"/>
      <c r="AE3447"/>
    </row>
    <row r="3448" spans="14:31" x14ac:dyDescent="0.3">
      <c r="N3448"/>
      <c r="O3448"/>
      <c r="AD3448"/>
      <c r="AE3448"/>
    </row>
    <row r="3449" spans="14:31" x14ac:dyDescent="0.3">
      <c r="N3449"/>
      <c r="O3449"/>
      <c r="AD3449"/>
      <c r="AE3449"/>
    </row>
    <row r="3450" spans="14:31" x14ac:dyDescent="0.3">
      <c r="N3450"/>
      <c r="O3450"/>
      <c r="AD3450"/>
      <c r="AE3450"/>
    </row>
    <row r="3451" spans="14:31" x14ac:dyDescent="0.3">
      <c r="N3451"/>
      <c r="O3451"/>
      <c r="AD3451"/>
      <c r="AE3451"/>
    </row>
    <row r="3452" spans="14:31" x14ac:dyDescent="0.3">
      <c r="N3452"/>
      <c r="O3452"/>
      <c r="AD3452"/>
      <c r="AE3452"/>
    </row>
    <row r="3453" spans="14:31" x14ac:dyDescent="0.3">
      <c r="N3453"/>
      <c r="O3453"/>
      <c r="AD3453"/>
      <c r="AE3453"/>
    </row>
    <row r="3454" spans="14:31" x14ac:dyDescent="0.3">
      <c r="N3454"/>
      <c r="O3454"/>
      <c r="AD3454"/>
      <c r="AE3454"/>
    </row>
    <row r="3455" spans="14:31" x14ac:dyDescent="0.3">
      <c r="N3455"/>
      <c r="O3455"/>
      <c r="AD3455"/>
      <c r="AE3455"/>
    </row>
    <row r="3456" spans="14:31" x14ac:dyDescent="0.3">
      <c r="N3456"/>
      <c r="O3456"/>
      <c r="AD3456"/>
      <c r="AE3456"/>
    </row>
    <row r="3457" spans="14:31" x14ac:dyDescent="0.3">
      <c r="N3457"/>
      <c r="O3457"/>
      <c r="AD3457"/>
      <c r="AE3457"/>
    </row>
    <row r="3458" spans="14:31" x14ac:dyDescent="0.3">
      <c r="N3458"/>
      <c r="O3458"/>
      <c r="AD3458"/>
      <c r="AE3458"/>
    </row>
    <row r="3459" spans="14:31" x14ac:dyDescent="0.3">
      <c r="N3459"/>
      <c r="O3459"/>
      <c r="AD3459"/>
      <c r="AE3459"/>
    </row>
    <row r="3460" spans="14:31" x14ac:dyDescent="0.3">
      <c r="N3460"/>
      <c r="O3460"/>
      <c r="AD3460"/>
      <c r="AE3460"/>
    </row>
    <row r="3461" spans="14:31" x14ac:dyDescent="0.3">
      <c r="N3461"/>
      <c r="O3461"/>
      <c r="AD3461"/>
      <c r="AE3461"/>
    </row>
    <row r="3462" spans="14:31" x14ac:dyDescent="0.3">
      <c r="N3462"/>
      <c r="O3462"/>
      <c r="AD3462"/>
      <c r="AE3462"/>
    </row>
    <row r="3463" spans="14:31" x14ac:dyDescent="0.3">
      <c r="N3463"/>
      <c r="O3463"/>
      <c r="AD3463"/>
      <c r="AE3463"/>
    </row>
    <row r="3464" spans="14:31" x14ac:dyDescent="0.3">
      <c r="N3464"/>
      <c r="O3464"/>
      <c r="AD3464"/>
      <c r="AE3464"/>
    </row>
    <row r="3465" spans="14:31" x14ac:dyDescent="0.3">
      <c r="N3465"/>
      <c r="O3465"/>
      <c r="AD3465"/>
      <c r="AE3465"/>
    </row>
    <row r="3466" spans="14:31" x14ac:dyDescent="0.3">
      <c r="N3466"/>
      <c r="O3466"/>
      <c r="AD3466"/>
      <c r="AE3466"/>
    </row>
    <row r="3467" spans="14:31" x14ac:dyDescent="0.3">
      <c r="N3467"/>
      <c r="O3467"/>
      <c r="AD3467"/>
      <c r="AE3467"/>
    </row>
    <row r="3468" spans="14:31" x14ac:dyDescent="0.3">
      <c r="N3468"/>
      <c r="O3468"/>
      <c r="AD3468"/>
      <c r="AE3468"/>
    </row>
    <row r="3469" spans="14:31" x14ac:dyDescent="0.3">
      <c r="N3469"/>
      <c r="O3469"/>
      <c r="AD3469"/>
      <c r="AE3469"/>
    </row>
    <row r="3470" spans="14:31" x14ac:dyDescent="0.3">
      <c r="N3470"/>
      <c r="O3470"/>
      <c r="AD3470"/>
      <c r="AE3470"/>
    </row>
    <row r="3471" spans="14:31" x14ac:dyDescent="0.3">
      <c r="N3471"/>
      <c r="O3471"/>
      <c r="AD3471"/>
      <c r="AE3471"/>
    </row>
    <row r="3472" spans="14:31" x14ac:dyDescent="0.3">
      <c r="N3472"/>
      <c r="O3472"/>
      <c r="AD3472"/>
      <c r="AE3472"/>
    </row>
    <row r="3473" spans="14:31" x14ac:dyDescent="0.3">
      <c r="N3473"/>
      <c r="O3473"/>
      <c r="AD3473"/>
      <c r="AE3473"/>
    </row>
    <row r="3474" spans="14:31" x14ac:dyDescent="0.3">
      <c r="N3474"/>
      <c r="O3474"/>
      <c r="AD3474"/>
      <c r="AE3474"/>
    </row>
    <row r="3475" spans="14:31" x14ac:dyDescent="0.3">
      <c r="N3475"/>
      <c r="O3475"/>
      <c r="AD3475"/>
      <c r="AE3475"/>
    </row>
    <row r="3476" spans="14:31" x14ac:dyDescent="0.3">
      <c r="N3476"/>
      <c r="O3476"/>
      <c r="AD3476"/>
      <c r="AE3476"/>
    </row>
    <row r="3477" spans="14:31" x14ac:dyDescent="0.3">
      <c r="N3477"/>
      <c r="O3477"/>
      <c r="AD3477"/>
      <c r="AE3477"/>
    </row>
    <row r="3478" spans="14:31" x14ac:dyDescent="0.3">
      <c r="N3478"/>
      <c r="O3478"/>
      <c r="AD3478"/>
      <c r="AE3478"/>
    </row>
    <row r="3479" spans="14:31" x14ac:dyDescent="0.3">
      <c r="N3479"/>
      <c r="O3479"/>
      <c r="AD3479"/>
      <c r="AE3479"/>
    </row>
    <row r="3480" spans="14:31" x14ac:dyDescent="0.3">
      <c r="N3480"/>
      <c r="O3480"/>
      <c r="AD3480"/>
      <c r="AE3480"/>
    </row>
    <row r="3481" spans="14:31" x14ac:dyDescent="0.3">
      <c r="N3481"/>
      <c r="O3481"/>
      <c r="AD3481"/>
      <c r="AE3481"/>
    </row>
    <row r="3482" spans="14:31" x14ac:dyDescent="0.3">
      <c r="N3482"/>
      <c r="O3482"/>
      <c r="AD3482"/>
      <c r="AE3482"/>
    </row>
    <row r="3483" spans="14:31" x14ac:dyDescent="0.3">
      <c r="N3483"/>
      <c r="O3483"/>
      <c r="AD3483"/>
      <c r="AE3483"/>
    </row>
    <row r="3484" spans="14:31" x14ac:dyDescent="0.3">
      <c r="N3484"/>
      <c r="O3484"/>
      <c r="AD3484"/>
      <c r="AE3484"/>
    </row>
    <row r="3485" spans="14:31" x14ac:dyDescent="0.3">
      <c r="N3485"/>
      <c r="O3485"/>
      <c r="AD3485"/>
      <c r="AE3485"/>
    </row>
    <row r="3486" spans="14:31" x14ac:dyDescent="0.3">
      <c r="N3486"/>
      <c r="O3486"/>
      <c r="AD3486"/>
      <c r="AE3486"/>
    </row>
    <row r="3487" spans="14:31" x14ac:dyDescent="0.3">
      <c r="N3487"/>
      <c r="O3487"/>
      <c r="AD3487"/>
      <c r="AE3487"/>
    </row>
    <row r="3488" spans="14:31" x14ac:dyDescent="0.3">
      <c r="N3488"/>
      <c r="O3488"/>
      <c r="AD3488"/>
      <c r="AE3488"/>
    </row>
    <row r="3489" spans="14:31" x14ac:dyDescent="0.3">
      <c r="N3489"/>
      <c r="O3489"/>
      <c r="AD3489"/>
      <c r="AE3489"/>
    </row>
    <row r="3490" spans="14:31" x14ac:dyDescent="0.3">
      <c r="N3490"/>
      <c r="O3490"/>
      <c r="AD3490"/>
      <c r="AE3490"/>
    </row>
    <row r="3491" spans="14:31" x14ac:dyDescent="0.3">
      <c r="N3491"/>
      <c r="O3491"/>
      <c r="AD3491"/>
      <c r="AE3491"/>
    </row>
    <row r="3492" spans="14:31" x14ac:dyDescent="0.3">
      <c r="N3492"/>
      <c r="O3492"/>
      <c r="AD3492"/>
      <c r="AE3492"/>
    </row>
    <row r="3493" spans="14:31" x14ac:dyDescent="0.3">
      <c r="N3493"/>
      <c r="O3493"/>
      <c r="AD3493"/>
      <c r="AE3493"/>
    </row>
    <row r="3494" spans="14:31" x14ac:dyDescent="0.3">
      <c r="N3494"/>
      <c r="O3494"/>
      <c r="AD3494"/>
      <c r="AE3494"/>
    </row>
    <row r="3495" spans="14:31" x14ac:dyDescent="0.3">
      <c r="N3495"/>
      <c r="O3495"/>
      <c r="AD3495"/>
      <c r="AE3495"/>
    </row>
    <row r="3496" spans="14:31" x14ac:dyDescent="0.3">
      <c r="N3496"/>
      <c r="O3496"/>
      <c r="AD3496"/>
      <c r="AE3496"/>
    </row>
    <row r="3497" spans="14:31" x14ac:dyDescent="0.3">
      <c r="N3497"/>
      <c r="O3497"/>
      <c r="AD3497"/>
      <c r="AE3497"/>
    </row>
    <row r="3498" spans="14:31" x14ac:dyDescent="0.3">
      <c r="N3498"/>
      <c r="O3498"/>
      <c r="AD3498"/>
      <c r="AE3498"/>
    </row>
    <row r="3499" spans="14:31" x14ac:dyDescent="0.3">
      <c r="N3499"/>
      <c r="O3499"/>
      <c r="AD3499"/>
      <c r="AE3499"/>
    </row>
    <row r="3500" spans="14:31" x14ac:dyDescent="0.3">
      <c r="N3500"/>
      <c r="O3500"/>
      <c r="AD3500"/>
      <c r="AE3500"/>
    </row>
    <row r="3501" spans="14:31" x14ac:dyDescent="0.3">
      <c r="N3501"/>
      <c r="O3501"/>
      <c r="AD3501"/>
      <c r="AE3501"/>
    </row>
    <row r="3502" spans="14:31" x14ac:dyDescent="0.3">
      <c r="N3502"/>
      <c r="O3502"/>
      <c r="AD3502"/>
      <c r="AE3502"/>
    </row>
    <row r="3503" spans="14:31" x14ac:dyDescent="0.3">
      <c r="N3503"/>
      <c r="O3503"/>
      <c r="AD3503"/>
      <c r="AE3503"/>
    </row>
    <row r="3504" spans="14:31" x14ac:dyDescent="0.3">
      <c r="N3504"/>
      <c r="O3504"/>
      <c r="AD3504"/>
      <c r="AE3504"/>
    </row>
    <row r="3505" spans="14:31" x14ac:dyDescent="0.3">
      <c r="N3505"/>
      <c r="O3505"/>
      <c r="AD3505"/>
      <c r="AE3505"/>
    </row>
    <row r="3506" spans="14:31" x14ac:dyDescent="0.3">
      <c r="N3506"/>
      <c r="O3506"/>
      <c r="AD3506"/>
      <c r="AE3506"/>
    </row>
    <row r="3507" spans="14:31" x14ac:dyDescent="0.3">
      <c r="N3507"/>
      <c r="O3507"/>
      <c r="AD3507"/>
      <c r="AE3507"/>
    </row>
    <row r="3508" spans="14:31" x14ac:dyDescent="0.3">
      <c r="N3508"/>
      <c r="O3508"/>
      <c r="AD3508"/>
      <c r="AE3508"/>
    </row>
    <row r="3509" spans="14:31" x14ac:dyDescent="0.3">
      <c r="N3509"/>
      <c r="O3509"/>
      <c r="AD3509"/>
      <c r="AE3509"/>
    </row>
    <row r="3510" spans="14:31" x14ac:dyDescent="0.3">
      <c r="N3510"/>
      <c r="O3510"/>
      <c r="AD3510"/>
      <c r="AE3510"/>
    </row>
    <row r="3511" spans="14:31" x14ac:dyDescent="0.3">
      <c r="N3511"/>
      <c r="O3511"/>
      <c r="AD3511"/>
      <c r="AE3511"/>
    </row>
    <row r="3512" spans="14:31" x14ac:dyDescent="0.3">
      <c r="N3512"/>
      <c r="O3512"/>
      <c r="AD3512"/>
      <c r="AE3512"/>
    </row>
    <row r="3513" spans="14:31" x14ac:dyDescent="0.3">
      <c r="N3513"/>
      <c r="O3513"/>
      <c r="AD3513"/>
      <c r="AE3513"/>
    </row>
    <row r="3514" spans="14:31" x14ac:dyDescent="0.3">
      <c r="N3514"/>
      <c r="O3514"/>
      <c r="AD3514"/>
      <c r="AE3514"/>
    </row>
    <row r="3515" spans="14:31" x14ac:dyDescent="0.3">
      <c r="N3515"/>
      <c r="O3515"/>
      <c r="AD3515"/>
      <c r="AE3515"/>
    </row>
    <row r="3516" spans="14:31" x14ac:dyDescent="0.3">
      <c r="N3516"/>
      <c r="O3516"/>
      <c r="AD3516"/>
      <c r="AE3516"/>
    </row>
    <row r="3517" spans="14:31" x14ac:dyDescent="0.3">
      <c r="N3517"/>
      <c r="O3517"/>
      <c r="AD3517"/>
      <c r="AE3517"/>
    </row>
    <row r="3518" spans="14:31" x14ac:dyDescent="0.3">
      <c r="N3518"/>
      <c r="O3518"/>
      <c r="AD3518"/>
      <c r="AE3518"/>
    </row>
    <row r="3519" spans="14:31" x14ac:dyDescent="0.3">
      <c r="N3519"/>
      <c r="O3519"/>
      <c r="AD3519"/>
      <c r="AE3519"/>
    </row>
    <row r="3520" spans="14:31" x14ac:dyDescent="0.3">
      <c r="N3520"/>
      <c r="O3520"/>
      <c r="AD3520"/>
      <c r="AE3520"/>
    </row>
    <row r="3521" spans="14:31" x14ac:dyDescent="0.3">
      <c r="N3521"/>
      <c r="O3521"/>
      <c r="AD3521"/>
      <c r="AE3521"/>
    </row>
    <row r="3522" spans="14:31" x14ac:dyDescent="0.3">
      <c r="N3522"/>
      <c r="O3522"/>
      <c r="AD3522"/>
      <c r="AE3522"/>
    </row>
    <row r="3523" spans="14:31" x14ac:dyDescent="0.3">
      <c r="N3523"/>
      <c r="O3523"/>
      <c r="AD3523"/>
      <c r="AE3523"/>
    </row>
    <row r="3524" spans="14:31" x14ac:dyDescent="0.3">
      <c r="N3524"/>
      <c r="O3524"/>
      <c r="AD3524"/>
      <c r="AE3524"/>
    </row>
    <row r="3525" spans="14:31" x14ac:dyDescent="0.3">
      <c r="N3525"/>
      <c r="O3525"/>
      <c r="AD3525"/>
      <c r="AE3525"/>
    </row>
    <row r="3526" spans="14:31" x14ac:dyDescent="0.3">
      <c r="N3526"/>
      <c r="O3526"/>
      <c r="AD3526"/>
      <c r="AE3526"/>
    </row>
    <row r="3527" spans="14:31" x14ac:dyDescent="0.3">
      <c r="N3527"/>
      <c r="O3527"/>
      <c r="AD3527"/>
      <c r="AE3527"/>
    </row>
    <row r="3528" spans="14:31" x14ac:dyDescent="0.3">
      <c r="N3528"/>
      <c r="O3528"/>
      <c r="AD3528"/>
      <c r="AE3528"/>
    </row>
    <row r="3529" spans="14:31" x14ac:dyDescent="0.3">
      <c r="N3529"/>
      <c r="O3529"/>
      <c r="AD3529"/>
      <c r="AE3529"/>
    </row>
    <row r="3530" spans="14:31" x14ac:dyDescent="0.3">
      <c r="N3530"/>
      <c r="O3530"/>
      <c r="AD3530"/>
      <c r="AE3530"/>
    </row>
    <row r="3531" spans="14:31" x14ac:dyDescent="0.3">
      <c r="N3531"/>
      <c r="O3531"/>
      <c r="AD3531"/>
      <c r="AE3531"/>
    </row>
    <row r="3532" spans="14:31" x14ac:dyDescent="0.3">
      <c r="N3532"/>
      <c r="O3532"/>
      <c r="AD3532"/>
      <c r="AE3532"/>
    </row>
    <row r="3533" spans="14:31" x14ac:dyDescent="0.3">
      <c r="N3533"/>
      <c r="O3533"/>
      <c r="AD3533"/>
      <c r="AE3533"/>
    </row>
    <row r="3534" spans="14:31" x14ac:dyDescent="0.3">
      <c r="N3534"/>
      <c r="O3534"/>
      <c r="AD3534"/>
      <c r="AE3534"/>
    </row>
    <row r="3535" spans="14:31" x14ac:dyDescent="0.3">
      <c r="N3535"/>
      <c r="O3535"/>
      <c r="AD3535"/>
      <c r="AE3535"/>
    </row>
    <row r="3536" spans="14:31" x14ac:dyDescent="0.3">
      <c r="N3536"/>
      <c r="O3536"/>
      <c r="AD3536"/>
      <c r="AE3536"/>
    </row>
    <row r="3537" spans="14:31" x14ac:dyDescent="0.3">
      <c r="N3537"/>
      <c r="O3537"/>
      <c r="AD3537"/>
      <c r="AE3537"/>
    </row>
    <row r="3538" spans="14:31" x14ac:dyDescent="0.3">
      <c r="N3538"/>
      <c r="O3538"/>
      <c r="AD3538"/>
      <c r="AE3538"/>
    </row>
    <row r="3539" spans="14:31" x14ac:dyDescent="0.3">
      <c r="N3539"/>
      <c r="O3539"/>
      <c r="AD3539"/>
      <c r="AE3539"/>
    </row>
    <row r="3540" spans="14:31" x14ac:dyDescent="0.3">
      <c r="N3540"/>
      <c r="O3540"/>
      <c r="AD3540"/>
      <c r="AE3540"/>
    </row>
    <row r="3541" spans="14:31" x14ac:dyDescent="0.3">
      <c r="N3541"/>
      <c r="O3541"/>
      <c r="AD3541"/>
      <c r="AE3541"/>
    </row>
    <row r="3542" spans="14:31" x14ac:dyDescent="0.3">
      <c r="N3542"/>
      <c r="O3542"/>
      <c r="AD3542"/>
      <c r="AE3542"/>
    </row>
    <row r="3543" spans="14:31" x14ac:dyDescent="0.3">
      <c r="N3543"/>
      <c r="O3543"/>
      <c r="AD3543"/>
      <c r="AE3543"/>
    </row>
    <row r="3544" spans="14:31" x14ac:dyDescent="0.3">
      <c r="N3544"/>
      <c r="O3544"/>
      <c r="AD3544"/>
      <c r="AE3544"/>
    </row>
    <row r="3545" spans="14:31" x14ac:dyDescent="0.3">
      <c r="N3545"/>
      <c r="O3545"/>
      <c r="AD3545"/>
      <c r="AE3545"/>
    </row>
    <row r="3546" spans="14:31" x14ac:dyDescent="0.3">
      <c r="N3546"/>
      <c r="O3546"/>
      <c r="AD3546"/>
      <c r="AE3546"/>
    </row>
    <row r="3547" spans="14:31" x14ac:dyDescent="0.3">
      <c r="N3547"/>
      <c r="O3547"/>
      <c r="AD3547"/>
      <c r="AE3547"/>
    </row>
    <row r="3548" spans="14:31" x14ac:dyDescent="0.3">
      <c r="N3548"/>
      <c r="O3548"/>
      <c r="AD3548"/>
      <c r="AE3548"/>
    </row>
    <row r="3549" spans="14:31" x14ac:dyDescent="0.3">
      <c r="N3549"/>
      <c r="O3549"/>
      <c r="AD3549"/>
      <c r="AE3549"/>
    </row>
    <row r="3550" spans="14:31" x14ac:dyDescent="0.3">
      <c r="N3550"/>
      <c r="O3550"/>
      <c r="AD3550"/>
      <c r="AE3550"/>
    </row>
    <row r="3551" spans="14:31" x14ac:dyDescent="0.3">
      <c r="N3551"/>
      <c r="O3551"/>
      <c r="AD3551"/>
      <c r="AE3551"/>
    </row>
    <row r="3552" spans="14:31" x14ac:dyDescent="0.3">
      <c r="N3552"/>
      <c r="O3552"/>
      <c r="AD3552"/>
      <c r="AE3552"/>
    </row>
    <row r="3553" spans="14:31" x14ac:dyDescent="0.3">
      <c r="N3553"/>
      <c r="O3553"/>
      <c r="AD3553"/>
      <c r="AE3553"/>
    </row>
    <row r="3554" spans="14:31" x14ac:dyDescent="0.3">
      <c r="N3554"/>
      <c r="O3554"/>
      <c r="AD3554"/>
      <c r="AE3554"/>
    </row>
    <row r="3555" spans="14:31" x14ac:dyDescent="0.3">
      <c r="N3555"/>
      <c r="O3555"/>
      <c r="AD3555"/>
      <c r="AE3555"/>
    </row>
    <row r="3556" spans="14:31" x14ac:dyDescent="0.3">
      <c r="N3556"/>
      <c r="O3556"/>
      <c r="AD3556"/>
      <c r="AE3556"/>
    </row>
    <row r="3557" spans="14:31" x14ac:dyDescent="0.3">
      <c r="N3557"/>
      <c r="O3557"/>
      <c r="AD3557"/>
      <c r="AE3557"/>
    </row>
    <row r="3558" spans="14:31" x14ac:dyDescent="0.3">
      <c r="N3558"/>
      <c r="O3558"/>
      <c r="AD3558"/>
      <c r="AE3558"/>
    </row>
    <row r="3559" spans="14:31" x14ac:dyDescent="0.3">
      <c r="N3559"/>
      <c r="O3559"/>
      <c r="AD3559"/>
      <c r="AE3559"/>
    </row>
    <row r="3560" spans="14:31" x14ac:dyDescent="0.3">
      <c r="N3560"/>
      <c r="O3560"/>
      <c r="AD3560"/>
      <c r="AE3560"/>
    </row>
    <row r="3561" spans="14:31" x14ac:dyDescent="0.3">
      <c r="N3561"/>
      <c r="O3561"/>
      <c r="AD3561"/>
      <c r="AE3561"/>
    </row>
    <row r="3562" spans="14:31" x14ac:dyDescent="0.3">
      <c r="N3562"/>
      <c r="O3562"/>
      <c r="AD3562"/>
      <c r="AE3562"/>
    </row>
    <row r="3563" spans="14:31" x14ac:dyDescent="0.3">
      <c r="N3563"/>
      <c r="O3563"/>
      <c r="AD3563"/>
      <c r="AE3563"/>
    </row>
    <row r="3564" spans="14:31" x14ac:dyDescent="0.3">
      <c r="N3564"/>
      <c r="O3564"/>
      <c r="AD3564"/>
      <c r="AE3564"/>
    </row>
    <row r="3565" spans="14:31" x14ac:dyDescent="0.3">
      <c r="N3565"/>
      <c r="O3565"/>
      <c r="AD3565"/>
      <c r="AE3565"/>
    </row>
    <row r="3566" spans="14:31" x14ac:dyDescent="0.3">
      <c r="N3566"/>
      <c r="O3566"/>
      <c r="AD3566"/>
      <c r="AE3566"/>
    </row>
    <row r="3567" spans="14:31" x14ac:dyDescent="0.3">
      <c r="N3567"/>
      <c r="O3567"/>
      <c r="AD3567"/>
      <c r="AE3567"/>
    </row>
    <row r="3568" spans="14:31" x14ac:dyDescent="0.3">
      <c r="N3568"/>
      <c r="O3568"/>
      <c r="AD3568"/>
      <c r="AE3568"/>
    </row>
    <row r="3569" spans="14:31" x14ac:dyDescent="0.3">
      <c r="N3569"/>
      <c r="O3569"/>
      <c r="AD3569"/>
      <c r="AE3569"/>
    </row>
    <row r="3570" spans="14:31" x14ac:dyDescent="0.3">
      <c r="N3570"/>
      <c r="O3570"/>
      <c r="AD3570"/>
      <c r="AE3570"/>
    </row>
    <row r="3571" spans="14:31" x14ac:dyDescent="0.3">
      <c r="N3571"/>
      <c r="O3571"/>
      <c r="AD3571"/>
      <c r="AE3571"/>
    </row>
    <row r="3572" spans="14:31" x14ac:dyDescent="0.3">
      <c r="N3572"/>
      <c r="O3572"/>
      <c r="AD3572"/>
      <c r="AE3572"/>
    </row>
    <row r="3573" spans="14:31" x14ac:dyDescent="0.3">
      <c r="N3573"/>
      <c r="O3573"/>
      <c r="AD3573"/>
      <c r="AE3573"/>
    </row>
    <row r="3574" spans="14:31" x14ac:dyDescent="0.3">
      <c r="N3574"/>
      <c r="O3574"/>
      <c r="AD3574"/>
      <c r="AE3574"/>
    </row>
    <row r="3575" spans="14:31" x14ac:dyDescent="0.3">
      <c r="N3575"/>
      <c r="O3575"/>
      <c r="AD3575"/>
      <c r="AE3575"/>
    </row>
    <row r="3576" spans="14:31" x14ac:dyDescent="0.3">
      <c r="N3576"/>
      <c r="O3576"/>
      <c r="AD3576"/>
      <c r="AE3576"/>
    </row>
    <row r="3577" spans="14:31" x14ac:dyDescent="0.3">
      <c r="N3577"/>
      <c r="O3577"/>
      <c r="AD3577"/>
      <c r="AE3577"/>
    </row>
    <row r="3578" spans="14:31" x14ac:dyDescent="0.3">
      <c r="N3578"/>
      <c r="O3578"/>
      <c r="AD3578"/>
      <c r="AE3578"/>
    </row>
    <row r="3579" spans="14:31" x14ac:dyDescent="0.3">
      <c r="N3579"/>
      <c r="O3579"/>
      <c r="AD3579"/>
      <c r="AE3579"/>
    </row>
    <row r="3580" spans="14:31" x14ac:dyDescent="0.3">
      <c r="N3580"/>
      <c r="O3580"/>
      <c r="AD3580"/>
      <c r="AE3580"/>
    </row>
    <row r="3581" spans="14:31" x14ac:dyDescent="0.3">
      <c r="N3581"/>
      <c r="O3581"/>
      <c r="AD3581"/>
      <c r="AE3581"/>
    </row>
    <row r="3582" spans="14:31" x14ac:dyDescent="0.3">
      <c r="N3582"/>
      <c r="O3582"/>
      <c r="AD3582"/>
      <c r="AE3582"/>
    </row>
    <row r="3583" spans="14:31" x14ac:dyDescent="0.3">
      <c r="N3583"/>
      <c r="O3583"/>
      <c r="AD3583"/>
      <c r="AE3583"/>
    </row>
    <row r="3584" spans="14:31" x14ac:dyDescent="0.3">
      <c r="N3584"/>
      <c r="O3584"/>
      <c r="AD3584"/>
      <c r="AE3584"/>
    </row>
    <row r="3585" spans="14:31" x14ac:dyDescent="0.3">
      <c r="N3585"/>
      <c r="O3585"/>
      <c r="AD3585"/>
      <c r="AE3585"/>
    </row>
    <row r="3586" spans="14:31" x14ac:dyDescent="0.3">
      <c r="N3586"/>
      <c r="O3586"/>
      <c r="AD3586"/>
      <c r="AE3586"/>
    </row>
    <row r="3587" spans="14:31" x14ac:dyDescent="0.3">
      <c r="N3587"/>
      <c r="O3587"/>
      <c r="AD3587"/>
      <c r="AE3587"/>
    </row>
    <row r="3588" spans="14:31" x14ac:dyDescent="0.3">
      <c r="N3588"/>
      <c r="O3588"/>
      <c r="AD3588"/>
      <c r="AE3588"/>
    </row>
    <row r="3589" spans="14:31" x14ac:dyDescent="0.3">
      <c r="N3589"/>
      <c r="O3589"/>
      <c r="AD3589"/>
      <c r="AE3589"/>
    </row>
    <row r="3590" spans="14:31" x14ac:dyDescent="0.3">
      <c r="N3590"/>
      <c r="O3590"/>
      <c r="AD3590"/>
      <c r="AE3590"/>
    </row>
    <row r="3591" spans="14:31" x14ac:dyDescent="0.3">
      <c r="N3591"/>
      <c r="O3591"/>
      <c r="AD3591"/>
      <c r="AE3591"/>
    </row>
    <row r="3592" spans="14:31" x14ac:dyDescent="0.3">
      <c r="N3592"/>
      <c r="O3592"/>
      <c r="AD3592"/>
      <c r="AE3592"/>
    </row>
    <row r="3593" spans="14:31" x14ac:dyDescent="0.3">
      <c r="N3593"/>
      <c r="O3593"/>
      <c r="AD3593"/>
      <c r="AE3593"/>
    </row>
    <row r="3594" spans="14:31" x14ac:dyDescent="0.3">
      <c r="N3594"/>
      <c r="O3594"/>
      <c r="AD3594"/>
      <c r="AE3594"/>
    </row>
    <row r="3595" spans="14:31" x14ac:dyDescent="0.3">
      <c r="N3595"/>
      <c r="O3595"/>
      <c r="AD3595"/>
      <c r="AE3595"/>
    </row>
    <row r="3596" spans="14:31" x14ac:dyDescent="0.3">
      <c r="N3596"/>
      <c r="O3596"/>
      <c r="AD3596"/>
      <c r="AE3596"/>
    </row>
    <row r="3597" spans="14:31" x14ac:dyDescent="0.3">
      <c r="N3597"/>
      <c r="O3597"/>
      <c r="AD3597"/>
      <c r="AE3597"/>
    </row>
    <row r="3598" spans="14:31" x14ac:dyDescent="0.3">
      <c r="N3598"/>
      <c r="O3598"/>
      <c r="AD3598"/>
      <c r="AE3598"/>
    </row>
    <row r="3599" spans="14:31" x14ac:dyDescent="0.3">
      <c r="N3599"/>
      <c r="O3599"/>
      <c r="AD3599"/>
      <c r="AE3599"/>
    </row>
    <row r="3600" spans="14:31" x14ac:dyDescent="0.3">
      <c r="N3600"/>
      <c r="O3600"/>
      <c r="AD3600"/>
      <c r="AE3600"/>
    </row>
    <row r="3601" spans="14:31" x14ac:dyDescent="0.3">
      <c r="N3601"/>
      <c r="O3601"/>
      <c r="AD3601"/>
      <c r="AE3601"/>
    </row>
    <row r="3602" spans="14:31" x14ac:dyDescent="0.3">
      <c r="N3602"/>
      <c r="O3602"/>
      <c r="AD3602"/>
      <c r="AE3602"/>
    </row>
    <row r="3603" spans="14:31" x14ac:dyDescent="0.3">
      <c r="N3603"/>
      <c r="O3603"/>
      <c r="AD3603"/>
      <c r="AE3603"/>
    </row>
    <row r="3604" spans="14:31" x14ac:dyDescent="0.3">
      <c r="N3604"/>
      <c r="O3604"/>
      <c r="AD3604"/>
      <c r="AE3604"/>
    </row>
    <row r="3605" spans="14:31" x14ac:dyDescent="0.3">
      <c r="N3605"/>
      <c r="O3605"/>
      <c r="AD3605"/>
      <c r="AE3605"/>
    </row>
    <row r="3606" spans="14:31" x14ac:dyDescent="0.3">
      <c r="N3606"/>
      <c r="O3606"/>
      <c r="AD3606"/>
      <c r="AE3606"/>
    </row>
    <row r="3607" spans="14:31" x14ac:dyDescent="0.3">
      <c r="N3607"/>
      <c r="O3607"/>
      <c r="AD3607"/>
      <c r="AE3607"/>
    </row>
    <row r="3608" spans="14:31" x14ac:dyDescent="0.3">
      <c r="N3608"/>
      <c r="O3608"/>
      <c r="AD3608"/>
      <c r="AE3608"/>
    </row>
    <row r="3609" spans="14:31" x14ac:dyDescent="0.3">
      <c r="N3609"/>
      <c r="O3609"/>
      <c r="AD3609"/>
      <c r="AE3609"/>
    </row>
    <row r="3610" spans="14:31" x14ac:dyDescent="0.3">
      <c r="N3610"/>
      <c r="O3610"/>
      <c r="AD3610"/>
      <c r="AE3610"/>
    </row>
    <row r="3611" spans="14:31" x14ac:dyDescent="0.3">
      <c r="N3611"/>
      <c r="O3611"/>
      <c r="AD3611"/>
      <c r="AE3611"/>
    </row>
    <row r="3612" spans="14:31" x14ac:dyDescent="0.3">
      <c r="N3612"/>
      <c r="O3612"/>
      <c r="AD3612"/>
      <c r="AE3612"/>
    </row>
    <row r="3613" spans="14:31" x14ac:dyDescent="0.3">
      <c r="N3613"/>
      <c r="O3613"/>
      <c r="AD3613"/>
      <c r="AE3613"/>
    </row>
    <row r="3614" spans="14:31" x14ac:dyDescent="0.3">
      <c r="N3614"/>
      <c r="O3614"/>
      <c r="AD3614"/>
      <c r="AE3614"/>
    </row>
    <row r="3615" spans="14:31" x14ac:dyDescent="0.3">
      <c r="N3615"/>
      <c r="O3615"/>
      <c r="AD3615"/>
      <c r="AE3615"/>
    </row>
    <row r="3616" spans="14:31" x14ac:dyDescent="0.3">
      <c r="N3616"/>
      <c r="O3616"/>
      <c r="AD3616"/>
      <c r="AE3616"/>
    </row>
    <row r="3617" spans="14:31" x14ac:dyDescent="0.3">
      <c r="N3617"/>
      <c r="O3617"/>
      <c r="AD3617"/>
      <c r="AE3617"/>
    </row>
    <row r="3618" spans="14:31" x14ac:dyDescent="0.3">
      <c r="N3618"/>
      <c r="O3618"/>
      <c r="AD3618"/>
      <c r="AE3618"/>
    </row>
    <row r="3619" spans="14:31" x14ac:dyDescent="0.3">
      <c r="N3619"/>
      <c r="O3619"/>
      <c r="AD3619"/>
      <c r="AE3619"/>
    </row>
    <row r="3620" spans="14:31" x14ac:dyDescent="0.3">
      <c r="N3620"/>
      <c r="O3620"/>
      <c r="AD3620"/>
      <c r="AE3620"/>
    </row>
    <row r="3621" spans="14:31" x14ac:dyDescent="0.3">
      <c r="N3621"/>
      <c r="O3621"/>
      <c r="AD3621"/>
      <c r="AE3621"/>
    </row>
    <row r="3622" spans="14:31" x14ac:dyDescent="0.3">
      <c r="N3622"/>
      <c r="O3622"/>
      <c r="AD3622"/>
      <c r="AE3622"/>
    </row>
    <row r="3623" spans="14:31" x14ac:dyDescent="0.3">
      <c r="N3623"/>
      <c r="O3623"/>
      <c r="AD3623"/>
      <c r="AE3623"/>
    </row>
    <row r="3624" spans="14:31" x14ac:dyDescent="0.3">
      <c r="N3624"/>
      <c r="O3624"/>
      <c r="AD3624"/>
      <c r="AE3624"/>
    </row>
    <row r="3625" spans="14:31" x14ac:dyDescent="0.3">
      <c r="N3625"/>
      <c r="O3625"/>
      <c r="AD3625"/>
      <c r="AE3625"/>
    </row>
    <row r="3626" spans="14:31" x14ac:dyDescent="0.3">
      <c r="N3626"/>
      <c r="O3626"/>
      <c r="AD3626"/>
      <c r="AE3626"/>
    </row>
    <row r="3627" spans="14:31" x14ac:dyDescent="0.3">
      <c r="N3627"/>
      <c r="O3627"/>
      <c r="AD3627"/>
      <c r="AE3627"/>
    </row>
    <row r="3628" spans="14:31" x14ac:dyDescent="0.3">
      <c r="N3628"/>
      <c r="O3628"/>
      <c r="AD3628"/>
      <c r="AE3628"/>
    </row>
    <row r="3629" spans="14:31" x14ac:dyDescent="0.3">
      <c r="N3629"/>
      <c r="O3629"/>
      <c r="AD3629"/>
      <c r="AE3629"/>
    </row>
    <row r="3630" spans="14:31" x14ac:dyDescent="0.3">
      <c r="N3630"/>
      <c r="O3630"/>
      <c r="AD3630"/>
      <c r="AE3630"/>
    </row>
    <row r="3631" spans="14:31" x14ac:dyDescent="0.3">
      <c r="N3631"/>
      <c r="O3631"/>
      <c r="AD3631"/>
      <c r="AE3631"/>
    </row>
    <row r="3632" spans="14:31" x14ac:dyDescent="0.3">
      <c r="N3632"/>
      <c r="O3632"/>
      <c r="AD3632"/>
      <c r="AE3632"/>
    </row>
    <row r="3633" spans="14:31" x14ac:dyDescent="0.3">
      <c r="N3633"/>
      <c r="O3633"/>
      <c r="AD3633"/>
      <c r="AE3633"/>
    </row>
    <row r="3634" spans="14:31" x14ac:dyDescent="0.3">
      <c r="N3634"/>
      <c r="O3634"/>
      <c r="AD3634"/>
      <c r="AE3634"/>
    </row>
    <row r="3635" spans="14:31" x14ac:dyDescent="0.3">
      <c r="N3635"/>
      <c r="O3635"/>
      <c r="AD3635"/>
      <c r="AE3635"/>
    </row>
    <row r="3636" spans="14:31" x14ac:dyDescent="0.3">
      <c r="N3636"/>
      <c r="O3636"/>
      <c r="AD3636"/>
      <c r="AE3636"/>
    </row>
    <row r="3637" spans="14:31" x14ac:dyDescent="0.3">
      <c r="N3637"/>
      <c r="O3637"/>
      <c r="AD3637"/>
      <c r="AE3637"/>
    </row>
    <row r="3638" spans="14:31" x14ac:dyDescent="0.3">
      <c r="N3638"/>
      <c r="O3638"/>
      <c r="AD3638"/>
      <c r="AE3638"/>
    </row>
    <row r="3639" spans="14:31" x14ac:dyDescent="0.3">
      <c r="N3639"/>
      <c r="O3639"/>
      <c r="AD3639"/>
      <c r="AE3639"/>
    </row>
    <row r="3640" spans="14:31" x14ac:dyDescent="0.3">
      <c r="N3640"/>
      <c r="O3640"/>
      <c r="AD3640"/>
      <c r="AE3640"/>
    </row>
    <row r="3641" spans="14:31" x14ac:dyDescent="0.3">
      <c r="N3641"/>
      <c r="O3641"/>
      <c r="AD3641"/>
      <c r="AE3641"/>
    </row>
    <row r="3642" spans="14:31" x14ac:dyDescent="0.3">
      <c r="N3642"/>
      <c r="O3642"/>
      <c r="AD3642"/>
      <c r="AE3642"/>
    </row>
    <row r="3643" spans="14:31" x14ac:dyDescent="0.3">
      <c r="N3643"/>
      <c r="O3643"/>
      <c r="AD3643"/>
      <c r="AE3643"/>
    </row>
    <row r="3644" spans="14:31" x14ac:dyDescent="0.3">
      <c r="N3644"/>
      <c r="O3644"/>
      <c r="AD3644"/>
      <c r="AE3644"/>
    </row>
    <row r="3645" spans="14:31" x14ac:dyDescent="0.3">
      <c r="N3645"/>
      <c r="O3645"/>
      <c r="AD3645"/>
      <c r="AE3645"/>
    </row>
    <row r="3646" spans="14:31" x14ac:dyDescent="0.3">
      <c r="N3646"/>
      <c r="O3646"/>
      <c r="AD3646"/>
      <c r="AE3646"/>
    </row>
    <row r="3647" spans="14:31" x14ac:dyDescent="0.3">
      <c r="N3647"/>
      <c r="O3647"/>
      <c r="AD3647"/>
      <c r="AE3647"/>
    </row>
    <row r="3648" spans="14:31" x14ac:dyDescent="0.3">
      <c r="N3648"/>
      <c r="O3648"/>
      <c r="AD3648"/>
      <c r="AE3648"/>
    </row>
    <row r="3649" spans="14:31" x14ac:dyDescent="0.3">
      <c r="N3649"/>
      <c r="O3649"/>
      <c r="AD3649"/>
      <c r="AE3649"/>
    </row>
    <row r="3650" spans="14:31" x14ac:dyDescent="0.3">
      <c r="N3650"/>
      <c r="O3650"/>
      <c r="AD3650"/>
      <c r="AE3650"/>
    </row>
    <row r="3651" spans="14:31" x14ac:dyDescent="0.3">
      <c r="N3651"/>
      <c r="O3651"/>
      <c r="AD3651"/>
      <c r="AE3651"/>
    </row>
    <row r="3652" spans="14:31" x14ac:dyDescent="0.3">
      <c r="N3652"/>
      <c r="O3652"/>
      <c r="AD3652"/>
      <c r="AE3652"/>
    </row>
    <row r="3653" spans="14:31" x14ac:dyDescent="0.3">
      <c r="N3653"/>
      <c r="O3653"/>
      <c r="AD3653"/>
      <c r="AE3653"/>
    </row>
    <row r="3654" spans="14:31" x14ac:dyDescent="0.3">
      <c r="N3654"/>
      <c r="O3654"/>
      <c r="AD3654"/>
      <c r="AE3654"/>
    </row>
    <row r="3655" spans="14:31" x14ac:dyDescent="0.3">
      <c r="N3655"/>
      <c r="O3655"/>
      <c r="AD3655"/>
      <c r="AE3655"/>
    </row>
    <row r="3656" spans="14:31" x14ac:dyDescent="0.3">
      <c r="N3656"/>
      <c r="O3656"/>
      <c r="AD3656"/>
      <c r="AE3656"/>
    </row>
    <row r="3657" spans="14:31" x14ac:dyDescent="0.3">
      <c r="N3657"/>
      <c r="O3657"/>
      <c r="AD3657"/>
      <c r="AE3657"/>
    </row>
    <row r="3658" spans="14:31" x14ac:dyDescent="0.3">
      <c r="N3658"/>
      <c r="O3658"/>
      <c r="AD3658"/>
      <c r="AE3658"/>
    </row>
    <row r="3659" spans="14:31" x14ac:dyDescent="0.3">
      <c r="N3659"/>
      <c r="O3659"/>
      <c r="AD3659"/>
      <c r="AE3659"/>
    </row>
    <row r="3660" spans="14:31" x14ac:dyDescent="0.3">
      <c r="N3660"/>
      <c r="O3660"/>
      <c r="AD3660"/>
      <c r="AE3660"/>
    </row>
    <row r="3661" spans="14:31" x14ac:dyDescent="0.3">
      <c r="N3661"/>
      <c r="O3661"/>
      <c r="AD3661"/>
      <c r="AE3661"/>
    </row>
    <row r="3662" spans="14:31" x14ac:dyDescent="0.3">
      <c r="N3662"/>
      <c r="O3662"/>
      <c r="AD3662"/>
      <c r="AE3662"/>
    </row>
    <row r="3663" spans="14:31" x14ac:dyDescent="0.3">
      <c r="N3663"/>
      <c r="O3663"/>
      <c r="AD3663"/>
      <c r="AE3663"/>
    </row>
    <row r="3664" spans="14:31" x14ac:dyDescent="0.3">
      <c r="N3664"/>
      <c r="O3664"/>
      <c r="AD3664"/>
      <c r="AE3664"/>
    </row>
    <row r="3665" spans="14:31" x14ac:dyDescent="0.3">
      <c r="N3665"/>
      <c r="O3665"/>
      <c r="AD3665"/>
      <c r="AE3665"/>
    </row>
    <row r="3666" spans="14:31" x14ac:dyDescent="0.3">
      <c r="N3666"/>
      <c r="O3666"/>
      <c r="AD3666"/>
      <c r="AE3666"/>
    </row>
    <row r="3667" spans="14:31" x14ac:dyDescent="0.3">
      <c r="N3667"/>
      <c r="O3667"/>
      <c r="AD3667"/>
      <c r="AE3667"/>
    </row>
    <row r="3668" spans="14:31" x14ac:dyDescent="0.3">
      <c r="N3668"/>
      <c r="O3668"/>
      <c r="AD3668"/>
      <c r="AE3668"/>
    </row>
    <row r="3669" spans="14:31" x14ac:dyDescent="0.3">
      <c r="N3669"/>
      <c r="O3669"/>
      <c r="AD3669"/>
      <c r="AE3669"/>
    </row>
    <row r="3670" spans="14:31" x14ac:dyDescent="0.3">
      <c r="N3670"/>
      <c r="O3670"/>
      <c r="AD3670"/>
      <c r="AE3670"/>
    </row>
    <row r="3671" spans="14:31" x14ac:dyDescent="0.3">
      <c r="N3671"/>
      <c r="O3671"/>
      <c r="AD3671"/>
      <c r="AE3671"/>
    </row>
    <row r="3672" spans="14:31" x14ac:dyDescent="0.3">
      <c r="N3672"/>
      <c r="O3672"/>
      <c r="AD3672"/>
      <c r="AE3672"/>
    </row>
    <row r="3673" spans="14:31" x14ac:dyDescent="0.3">
      <c r="N3673"/>
      <c r="O3673"/>
      <c r="AD3673"/>
      <c r="AE3673"/>
    </row>
    <row r="3674" spans="14:31" x14ac:dyDescent="0.3">
      <c r="N3674"/>
      <c r="O3674"/>
      <c r="AD3674"/>
      <c r="AE3674"/>
    </row>
    <row r="3675" spans="14:31" x14ac:dyDescent="0.3">
      <c r="N3675"/>
      <c r="O3675"/>
      <c r="AD3675"/>
      <c r="AE3675"/>
    </row>
    <row r="3676" spans="14:31" x14ac:dyDescent="0.3">
      <c r="N3676"/>
      <c r="O3676"/>
      <c r="AD3676"/>
      <c r="AE3676"/>
    </row>
    <row r="3677" spans="14:31" x14ac:dyDescent="0.3">
      <c r="N3677"/>
      <c r="O3677"/>
      <c r="AD3677"/>
      <c r="AE3677"/>
    </row>
    <row r="3678" spans="14:31" x14ac:dyDescent="0.3">
      <c r="N3678"/>
      <c r="O3678"/>
      <c r="AD3678"/>
      <c r="AE3678"/>
    </row>
    <row r="3679" spans="14:31" x14ac:dyDescent="0.3">
      <c r="N3679"/>
      <c r="O3679"/>
      <c r="AD3679"/>
      <c r="AE3679"/>
    </row>
    <row r="3680" spans="14:31" x14ac:dyDescent="0.3">
      <c r="N3680"/>
      <c r="O3680"/>
      <c r="AD3680"/>
      <c r="AE3680"/>
    </row>
    <row r="3681" spans="14:31" x14ac:dyDescent="0.3">
      <c r="N3681"/>
      <c r="O3681"/>
      <c r="AD3681"/>
      <c r="AE3681"/>
    </row>
    <row r="3682" spans="14:31" x14ac:dyDescent="0.3">
      <c r="N3682"/>
      <c r="O3682"/>
      <c r="AD3682"/>
      <c r="AE3682"/>
    </row>
    <row r="3683" spans="14:31" x14ac:dyDescent="0.3">
      <c r="N3683"/>
      <c r="O3683"/>
      <c r="AD3683"/>
      <c r="AE3683"/>
    </row>
    <row r="3684" spans="14:31" x14ac:dyDescent="0.3">
      <c r="N3684"/>
      <c r="O3684"/>
      <c r="AD3684"/>
      <c r="AE3684"/>
    </row>
    <row r="3685" spans="14:31" x14ac:dyDescent="0.3">
      <c r="N3685"/>
      <c r="O3685"/>
      <c r="AD3685"/>
      <c r="AE3685"/>
    </row>
    <row r="3686" spans="14:31" x14ac:dyDescent="0.3">
      <c r="N3686"/>
      <c r="O3686"/>
      <c r="AD3686"/>
      <c r="AE3686"/>
    </row>
    <row r="3687" spans="14:31" x14ac:dyDescent="0.3">
      <c r="N3687"/>
      <c r="O3687"/>
      <c r="AD3687"/>
      <c r="AE3687"/>
    </row>
    <row r="3688" spans="14:31" x14ac:dyDescent="0.3">
      <c r="N3688"/>
      <c r="O3688"/>
      <c r="AD3688"/>
      <c r="AE3688"/>
    </row>
    <row r="3689" spans="14:31" x14ac:dyDescent="0.3">
      <c r="N3689"/>
      <c r="O3689"/>
      <c r="AD3689"/>
      <c r="AE3689"/>
    </row>
    <row r="3690" spans="14:31" x14ac:dyDescent="0.3">
      <c r="N3690"/>
      <c r="O3690"/>
      <c r="AD3690"/>
      <c r="AE3690"/>
    </row>
    <row r="3691" spans="14:31" x14ac:dyDescent="0.3">
      <c r="N3691"/>
      <c r="O3691"/>
      <c r="AD3691"/>
      <c r="AE3691"/>
    </row>
    <row r="3692" spans="14:31" x14ac:dyDescent="0.3">
      <c r="N3692"/>
      <c r="O3692"/>
      <c r="AD3692"/>
      <c r="AE3692"/>
    </row>
    <row r="3693" spans="14:31" x14ac:dyDescent="0.3">
      <c r="N3693"/>
      <c r="O3693"/>
      <c r="AD3693"/>
      <c r="AE3693"/>
    </row>
    <row r="3694" spans="14:31" x14ac:dyDescent="0.3">
      <c r="N3694"/>
      <c r="O3694"/>
      <c r="AD3694"/>
      <c r="AE3694"/>
    </row>
    <row r="3695" spans="14:31" x14ac:dyDescent="0.3">
      <c r="N3695"/>
      <c r="O3695"/>
      <c r="AD3695"/>
      <c r="AE3695"/>
    </row>
    <row r="3696" spans="14:31" x14ac:dyDescent="0.3">
      <c r="N3696"/>
      <c r="O3696"/>
      <c r="AD3696"/>
      <c r="AE3696"/>
    </row>
    <row r="3697" spans="14:31" x14ac:dyDescent="0.3">
      <c r="N3697"/>
      <c r="O3697"/>
      <c r="AD3697"/>
      <c r="AE3697"/>
    </row>
    <row r="3698" spans="14:31" x14ac:dyDescent="0.3">
      <c r="N3698"/>
      <c r="O3698"/>
      <c r="AD3698"/>
      <c r="AE3698"/>
    </row>
    <row r="3699" spans="14:31" x14ac:dyDescent="0.3">
      <c r="N3699"/>
      <c r="O3699"/>
      <c r="AD3699"/>
      <c r="AE3699"/>
    </row>
    <row r="3700" spans="14:31" x14ac:dyDescent="0.3">
      <c r="N3700"/>
      <c r="O3700"/>
      <c r="AD3700"/>
      <c r="AE3700"/>
    </row>
    <row r="3701" spans="14:31" x14ac:dyDescent="0.3">
      <c r="N3701"/>
      <c r="O3701"/>
      <c r="AD3701"/>
      <c r="AE3701"/>
    </row>
    <row r="3702" spans="14:31" x14ac:dyDescent="0.3">
      <c r="N3702"/>
      <c r="O3702"/>
      <c r="AD3702"/>
      <c r="AE3702"/>
    </row>
    <row r="3703" spans="14:31" x14ac:dyDescent="0.3">
      <c r="N3703"/>
      <c r="O3703"/>
      <c r="AD3703"/>
      <c r="AE3703"/>
    </row>
    <row r="3704" spans="14:31" x14ac:dyDescent="0.3">
      <c r="N3704"/>
      <c r="O3704"/>
      <c r="AD3704"/>
      <c r="AE3704"/>
    </row>
    <row r="3705" spans="14:31" x14ac:dyDescent="0.3">
      <c r="N3705"/>
      <c r="O3705"/>
      <c r="AD3705"/>
      <c r="AE3705"/>
    </row>
    <row r="3706" spans="14:31" x14ac:dyDescent="0.3">
      <c r="N3706"/>
      <c r="O3706"/>
      <c r="AD3706"/>
      <c r="AE3706"/>
    </row>
    <row r="3707" spans="14:31" x14ac:dyDescent="0.3">
      <c r="N3707"/>
      <c r="O3707"/>
      <c r="AD3707"/>
      <c r="AE3707"/>
    </row>
    <row r="3708" spans="14:31" x14ac:dyDescent="0.3">
      <c r="N3708"/>
      <c r="O3708"/>
      <c r="AD3708"/>
      <c r="AE3708"/>
    </row>
    <row r="3709" spans="14:31" x14ac:dyDescent="0.3">
      <c r="N3709"/>
      <c r="O3709"/>
      <c r="AD3709"/>
      <c r="AE3709"/>
    </row>
    <row r="3710" spans="14:31" x14ac:dyDescent="0.3">
      <c r="N3710"/>
      <c r="O3710"/>
      <c r="AD3710"/>
      <c r="AE3710"/>
    </row>
    <row r="3711" spans="14:31" x14ac:dyDescent="0.3">
      <c r="N3711"/>
      <c r="O3711"/>
      <c r="AD3711"/>
      <c r="AE3711"/>
    </row>
    <row r="3712" spans="14:31" x14ac:dyDescent="0.3">
      <c r="N3712"/>
      <c r="O3712"/>
      <c r="AD3712"/>
      <c r="AE3712"/>
    </row>
    <row r="3713" spans="14:31" x14ac:dyDescent="0.3">
      <c r="N3713"/>
      <c r="O3713"/>
      <c r="AD3713"/>
      <c r="AE3713"/>
    </row>
    <row r="3714" spans="14:31" x14ac:dyDescent="0.3">
      <c r="N3714"/>
      <c r="O3714"/>
      <c r="AD3714"/>
      <c r="AE3714"/>
    </row>
    <row r="3715" spans="14:31" x14ac:dyDescent="0.3">
      <c r="N3715"/>
      <c r="O3715"/>
      <c r="AD3715"/>
      <c r="AE3715"/>
    </row>
    <row r="3716" spans="14:31" x14ac:dyDescent="0.3">
      <c r="N3716"/>
      <c r="O3716"/>
      <c r="AD3716"/>
      <c r="AE3716"/>
    </row>
    <row r="3717" spans="14:31" x14ac:dyDescent="0.3">
      <c r="N3717"/>
      <c r="O3717"/>
      <c r="AD3717"/>
      <c r="AE3717"/>
    </row>
    <row r="3718" spans="14:31" x14ac:dyDescent="0.3">
      <c r="N3718"/>
      <c r="O3718"/>
      <c r="AD3718"/>
      <c r="AE3718"/>
    </row>
    <row r="3719" spans="14:31" x14ac:dyDescent="0.3">
      <c r="N3719"/>
      <c r="O3719"/>
      <c r="AD3719"/>
      <c r="AE3719"/>
    </row>
    <row r="3720" spans="14:31" x14ac:dyDescent="0.3">
      <c r="N3720"/>
      <c r="O3720"/>
      <c r="AD3720"/>
      <c r="AE3720"/>
    </row>
    <row r="3721" spans="14:31" x14ac:dyDescent="0.3">
      <c r="N3721"/>
      <c r="O3721"/>
      <c r="AD3721"/>
      <c r="AE3721"/>
    </row>
    <row r="3722" spans="14:31" x14ac:dyDescent="0.3">
      <c r="N3722"/>
      <c r="O3722"/>
      <c r="AD3722"/>
      <c r="AE3722"/>
    </row>
    <row r="3723" spans="14:31" x14ac:dyDescent="0.3">
      <c r="N3723"/>
      <c r="O3723"/>
      <c r="AD3723"/>
      <c r="AE3723"/>
    </row>
    <row r="3724" spans="14:31" x14ac:dyDescent="0.3">
      <c r="N3724"/>
      <c r="O3724"/>
      <c r="AD3724"/>
      <c r="AE3724"/>
    </row>
    <row r="3725" spans="14:31" x14ac:dyDescent="0.3">
      <c r="N3725"/>
      <c r="O3725"/>
      <c r="AD3725"/>
      <c r="AE3725"/>
    </row>
    <row r="3726" spans="14:31" x14ac:dyDescent="0.3">
      <c r="N3726"/>
      <c r="O3726"/>
      <c r="AD3726"/>
      <c r="AE3726"/>
    </row>
    <row r="3727" spans="14:31" x14ac:dyDescent="0.3">
      <c r="N3727"/>
      <c r="O3727"/>
      <c r="AD3727"/>
      <c r="AE3727"/>
    </row>
    <row r="3728" spans="14:31" x14ac:dyDescent="0.3">
      <c r="N3728"/>
      <c r="O3728"/>
      <c r="AD3728"/>
      <c r="AE3728"/>
    </row>
    <row r="3729" spans="14:31" x14ac:dyDescent="0.3">
      <c r="N3729"/>
      <c r="O3729"/>
      <c r="AD3729"/>
      <c r="AE3729"/>
    </row>
    <row r="3730" spans="14:31" x14ac:dyDescent="0.3">
      <c r="N3730"/>
      <c r="O3730"/>
      <c r="AD3730"/>
      <c r="AE3730"/>
    </row>
    <row r="3731" spans="14:31" x14ac:dyDescent="0.3">
      <c r="N3731"/>
      <c r="O3731"/>
      <c r="AD3731"/>
      <c r="AE3731"/>
    </row>
    <row r="3732" spans="14:31" x14ac:dyDescent="0.3">
      <c r="N3732"/>
      <c r="O3732"/>
      <c r="AD3732"/>
      <c r="AE3732"/>
    </row>
    <row r="3733" spans="14:31" x14ac:dyDescent="0.3">
      <c r="N3733"/>
      <c r="O3733"/>
      <c r="AD3733"/>
      <c r="AE3733"/>
    </row>
    <row r="3734" spans="14:31" x14ac:dyDescent="0.3">
      <c r="N3734"/>
      <c r="O3734"/>
      <c r="AD3734"/>
      <c r="AE3734"/>
    </row>
    <row r="3735" spans="14:31" x14ac:dyDescent="0.3">
      <c r="N3735"/>
      <c r="O3735"/>
      <c r="AD3735"/>
      <c r="AE3735"/>
    </row>
    <row r="3736" spans="14:31" x14ac:dyDescent="0.3">
      <c r="N3736"/>
      <c r="O3736"/>
      <c r="AD3736"/>
      <c r="AE3736"/>
    </row>
    <row r="3737" spans="14:31" x14ac:dyDescent="0.3">
      <c r="N3737"/>
      <c r="O3737"/>
      <c r="AD3737"/>
      <c r="AE3737"/>
    </row>
    <row r="3738" spans="14:31" x14ac:dyDescent="0.3">
      <c r="N3738"/>
      <c r="O3738"/>
      <c r="AD3738"/>
      <c r="AE3738"/>
    </row>
    <row r="3739" spans="14:31" x14ac:dyDescent="0.3">
      <c r="N3739"/>
      <c r="O3739"/>
      <c r="AD3739"/>
      <c r="AE3739"/>
    </row>
    <row r="3740" spans="14:31" x14ac:dyDescent="0.3">
      <c r="N3740"/>
      <c r="O3740"/>
      <c r="AD3740"/>
      <c r="AE3740"/>
    </row>
    <row r="3741" spans="14:31" x14ac:dyDescent="0.3">
      <c r="N3741"/>
      <c r="O3741"/>
      <c r="AD3741"/>
      <c r="AE3741"/>
    </row>
    <row r="3742" spans="14:31" x14ac:dyDescent="0.3">
      <c r="N3742"/>
      <c r="O3742"/>
      <c r="AD3742"/>
      <c r="AE3742"/>
    </row>
    <row r="3743" spans="14:31" x14ac:dyDescent="0.3">
      <c r="N3743"/>
      <c r="O3743"/>
      <c r="AD3743"/>
      <c r="AE3743"/>
    </row>
    <row r="3744" spans="14:31" x14ac:dyDescent="0.3">
      <c r="N3744"/>
      <c r="O3744"/>
      <c r="AD3744"/>
      <c r="AE3744"/>
    </row>
    <row r="3745" spans="14:31" x14ac:dyDescent="0.3">
      <c r="N3745"/>
      <c r="O3745"/>
      <c r="AD3745"/>
      <c r="AE3745"/>
    </row>
    <row r="3746" spans="14:31" x14ac:dyDescent="0.3">
      <c r="N3746"/>
      <c r="O3746"/>
      <c r="AD3746"/>
      <c r="AE3746"/>
    </row>
    <row r="3747" spans="14:31" x14ac:dyDescent="0.3">
      <c r="N3747"/>
      <c r="O3747"/>
      <c r="AD3747"/>
      <c r="AE3747"/>
    </row>
    <row r="3748" spans="14:31" x14ac:dyDescent="0.3">
      <c r="N3748"/>
      <c r="O3748"/>
      <c r="AD3748"/>
      <c r="AE3748"/>
    </row>
    <row r="3749" spans="14:31" x14ac:dyDescent="0.3">
      <c r="N3749"/>
      <c r="O3749"/>
      <c r="AD3749"/>
      <c r="AE3749"/>
    </row>
    <row r="3750" spans="14:31" x14ac:dyDescent="0.3">
      <c r="N3750"/>
      <c r="O3750"/>
      <c r="AD3750"/>
      <c r="AE3750"/>
    </row>
    <row r="3751" spans="14:31" x14ac:dyDescent="0.3">
      <c r="N3751"/>
      <c r="O3751"/>
      <c r="AD3751"/>
      <c r="AE3751"/>
    </row>
    <row r="3752" spans="14:31" x14ac:dyDescent="0.3">
      <c r="N3752"/>
      <c r="O3752"/>
      <c r="AD3752"/>
      <c r="AE3752"/>
    </row>
    <row r="3753" spans="14:31" x14ac:dyDescent="0.3">
      <c r="N3753"/>
      <c r="O3753"/>
      <c r="AD3753"/>
      <c r="AE3753"/>
    </row>
    <row r="3754" spans="14:31" x14ac:dyDescent="0.3">
      <c r="N3754"/>
      <c r="O3754"/>
      <c r="AD3754"/>
      <c r="AE3754"/>
    </row>
    <row r="3755" spans="14:31" x14ac:dyDescent="0.3">
      <c r="N3755"/>
      <c r="O3755"/>
      <c r="AD3755"/>
      <c r="AE3755"/>
    </row>
    <row r="3756" spans="14:31" x14ac:dyDescent="0.3">
      <c r="N3756"/>
      <c r="O3756"/>
      <c r="AD3756"/>
      <c r="AE3756"/>
    </row>
    <row r="3757" spans="14:31" x14ac:dyDescent="0.3">
      <c r="N3757"/>
      <c r="O3757"/>
      <c r="AD3757"/>
      <c r="AE3757"/>
    </row>
    <row r="3758" spans="14:31" x14ac:dyDescent="0.3">
      <c r="N3758"/>
      <c r="O3758"/>
      <c r="AD3758"/>
      <c r="AE3758"/>
    </row>
    <row r="3759" spans="14:31" x14ac:dyDescent="0.3">
      <c r="N3759"/>
      <c r="O3759"/>
      <c r="AD3759"/>
      <c r="AE3759"/>
    </row>
    <row r="3760" spans="14:31" x14ac:dyDescent="0.3">
      <c r="N3760"/>
      <c r="O3760"/>
      <c r="AD3760"/>
      <c r="AE3760"/>
    </row>
    <row r="3761" spans="14:31" x14ac:dyDescent="0.3">
      <c r="N3761"/>
      <c r="O3761"/>
      <c r="AD3761"/>
      <c r="AE3761"/>
    </row>
    <row r="3762" spans="14:31" x14ac:dyDescent="0.3">
      <c r="N3762"/>
      <c r="O3762"/>
      <c r="AD3762"/>
      <c r="AE3762"/>
    </row>
    <row r="3763" spans="14:31" x14ac:dyDescent="0.3">
      <c r="N3763"/>
      <c r="O3763"/>
      <c r="AD3763"/>
      <c r="AE3763"/>
    </row>
    <row r="3764" spans="14:31" x14ac:dyDescent="0.3">
      <c r="N3764"/>
      <c r="O3764"/>
      <c r="AD3764"/>
      <c r="AE3764"/>
    </row>
    <row r="3765" spans="14:31" x14ac:dyDescent="0.3">
      <c r="N3765"/>
      <c r="O3765"/>
      <c r="AD3765"/>
      <c r="AE3765"/>
    </row>
    <row r="3766" spans="14:31" x14ac:dyDescent="0.3">
      <c r="N3766"/>
      <c r="O3766"/>
      <c r="AD3766"/>
      <c r="AE3766"/>
    </row>
    <row r="3767" spans="14:31" x14ac:dyDescent="0.3">
      <c r="N3767"/>
      <c r="O3767"/>
      <c r="AD3767"/>
      <c r="AE3767"/>
    </row>
    <row r="3768" spans="14:31" x14ac:dyDescent="0.3">
      <c r="N3768"/>
      <c r="O3768"/>
      <c r="AD3768"/>
      <c r="AE3768"/>
    </row>
    <row r="3769" spans="14:31" x14ac:dyDescent="0.3">
      <c r="N3769"/>
      <c r="O3769"/>
      <c r="AD3769"/>
      <c r="AE3769"/>
    </row>
    <row r="3770" spans="14:31" x14ac:dyDescent="0.3">
      <c r="N3770"/>
      <c r="O3770"/>
      <c r="AD3770"/>
      <c r="AE3770"/>
    </row>
    <row r="3771" spans="14:31" x14ac:dyDescent="0.3">
      <c r="N3771"/>
      <c r="O3771"/>
      <c r="AD3771"/>
      <c r="AE3771"/>
    </row>
    <row r="3772" spans="14:31" x14ac:dyDescent="0.3">
      <c r="N3772"/>
      <c r="O3772"/>
      <c r="AD3772"/>
      <c r="AE3772"/>
    </row>
    <row r="3773" spans="14:31" x14ac:dyDescent="0.3">
      <c r="N3773"/>
      <c r="O3773"/>
      <c r="AD3773"/>
      <c r="AE3773"/>
    </row>
    <row r="3774" spans="14:31" x14ac:dyDescent="0.3">
      <c r="N3774"/>
      <c r="O3774"/>
      <c r="AD3774"/>
      <c r="AE3774"/>
    </row>
    <row r="3775" spans="14:31" x14ac:dyDescent="0.3">
      <c r="N3775"/>
      <c r="O3775"/>
      <c r="AD3775"/>
      <c r="AE3775"/>
    </row>
    <row r="3776" spans="14:31" x14ac:dyDescent="0.3">
      <c r="N3776"/>
      <c r="O3776"/>
      <c r="AD3776"/>
      <c r="AE3776"/>
    </row>
    <row r="3777" spans="14:31" x14ac:dyDescent="0.3">
      <c r="N3777"/>
      <c r="O3777"/>
      <c r="AD3777"/>
      <c r="AE3777"/>
    </row>
    <row r="3778" spans="14:31" x14ac:dyDescent="0.3">
      <c r="N3778"/>
      <c r="O3778"/>
      <c r="AD3778"/>
      <c r="AE3778"/>
    </row>
    <row r="3779" spans="14:31" x14ac:dyDescent="0.3">
      <c r="N3779"/>
      <c r="O3779"/>
      <c r="AD3779"/>
      <c r="AE3779"/>
    </row>
    <row r="3780" spans="14:31" x14ac:dyDescent="0.3">
      <c r="N3780"/>
      <c r="O3780"/>
      <c r="AD3780"/>
      <c r="AE3780"/>
    </row>
    <row r="3781" spans="14:31" x14ac:dyDescent="0.3">
      <c r="N3781"/>
      <c r="O3781"/>
      <c r="AD3781"/>
      <c r="AE3781"/>
    </row>
    <row r="3782" spans="14:31" x14ac:dyDescent="0.3">
      <c r="N3782"/>
      <c r="O3782"/>
      <c r="AD3782"/>
      <c r="AE3782"/>
    </row>
    <row r="3783" spans="14:31" x14ac:dyDescent="0.3">
      <c r="N3783"/>
      <c r="O3783"/>
      <c r="AD3783"/>
      <c r="AE3783"/>
    </row>
    <row r="3784" spans="14:31" x14ac:dyDescent="0.3">
      <c r="N3784"/>
      <c r="O3784"/>
      <c r="AD3784"/>
      <c r="AE3784"/>
    </row>
    <row r="3785" spans="14:31" x14ac:dyDescent="0.3">
      <c r="N3785"/>
      <c r="O3785"/>
      <c r="AD3785"/>
      <c r="AE3785"/>
    </row>
    <row r="3786" spans="14:31" x14ac:dyDescent="0.3">
      <c r="N3786"/>
      <c r="O3786"/>
      <c r="AD3786"/>
      <c r="AE3786"/>
    </row>
    <row r="3787" spans="14:31" x14ac:dyDescent="0.3">
      <c r="N3787"/>
      <c r="O3787"/>
      <c r="AD3787"/>
      <c r="AE3787"/>
    </row>
    <row r="3788" spans="14:31" x14ac:dyDescent="0.3">
      <c r="N3788"/>
      <c r="O3788"/>
      <c r="AD3788"/>
      <c r="AE3788"/>
    </row>
    <row r="3789" spans="14:31" x14ac:dyDescent="0.3">
      <c r="N3789"/>
      <c r="O3789"/>
      <c r="AD3789"/>
      <c r="AE3789"/>
    </row>
    <row r="3790" spans="14:31" x14ac:dyDescent="0.3">
      <c r="N3790"/>
      <c r="O3790"/>
      <c r="AD3790"/>
      <c r="AE3790"/>
    </row>
    <row r="3791" spans="14:31" x14ac:dyDescent="0.3">
      <c r="N3791"/>
      <c r="O3791"/>
      <c r="AD3791"/>
      <c r="AE3791"/>
    </row>
    <row r="3792" spans="14:31" x14ac:dyDescent="0.3">
      <c r="N3792"/>
      <c r="O3792"/>
      <c r="AD3792"/>
      <c r="AE3792"/>
    </row>
    <row r="3793" spans="14:31" x14ac:dyDescent="0.3">
      <c r="N3793"/>
      <c r="O3793"/>
      <c r="AD3793"/>
      <c r="AE3793"/>
    </row>
    <row r="3794" spans="14:31" x14ac:dyDescent="0.3">
      <c r="N3794"/>
      <c r="O3794"/>
      <c r="AD3794"/>
      <c r="AE3794"/>
    </row>
    <row r="3795" spans="14:31" x14ac:dyDescent="0.3">
      <c r="N3795"/>
      <c r="O3795"/>
      <c r="AD3795"/>
      <c r="AE3795"/>
    </row>
    <row r="3796" spans="14:31" x14ac:dyDescent="0.3">
      <c r="N3796"/>
      <c r="O3796"/>
      <c r="AD3796"/>
      <c r="AE3796"/>
    </row>
    <row r="3797" spans="14:31" x14ac:dyDescent="0.3">
      <c r="N3797"/>
      <c r="O3797"/>
      <c r="AD3797"/>
      <c r="AE3797"/>
    </row>
    <row r="3798" spans="14:31" x14ac:dyDescent="0.3">
      <c r="N3798"/>
      <c r="O3798"/>
      <c r="AD3798"/>
      <c r="AE3798"/>
    </row>
    <row r="3799" spans="14:31" x14ac:dyDescent="0.3">
      <c r="N3799"/>
      <c r="O3799"/>
      <c r="AD3799"/>
      <c r="AE3799"/>
    </row>
    <row r="3800" spans="14:31" x14ac:dyDescent="0.3">
      <c r="N3800"/>
      <c r="O3800"/>
      <c r="AD3800"/>
      <c r="AE3800"/>
    </row>
    <row r="3801" spans="14:31" x14ac:dyDescent="0.3">
      <c r="N3801"/>
      <c r="O3801"/>
      <c r="AD3801"/>
      <c r="AE3801"/>
    </row>
    <row r="3802" spans="14:31" x14ac:dyDescent="0.3">
      <c r="N3802"/>
      <c r="O3802"/>
      <c r="AD3802"/>
      <c r="AE3802"/>
    </row>
    <row r="3803" spans="14:31" x14ac:dyDescent="0.3">
      <c r="N3803"/>
      <c r="O3803"/>
      <c r="AD3803"/>
      <c r="AE3803"/>
    </row>
    <row r="3804" spans="14:31" x14ac:dyDescent="0.3">
      <c r="N3804"/>
      <c r="O3804"/>
      <c r="AD3804"/>
      <c r="AE3804"/>
    </row>
    <row r="3805" spans="14:31" x14ac:dyDescent="0.3">
      <c r="N3805"/>
      <c r="O3805"/>
      <c r="AD3805"/>
      <c r="AE3805"/>
    </row>
    <row r="3806" spans="14:31" x14ac:dyDescent="0.3">
      <c r="N3806"/>
      <c r="O3806"/>
      <c r="AD3806"/>
      <c r="AE3806"/>
    </row>
    <row r="3807" spans="14:31" x14ac:dyDescent="0.3">
      <c r="N3807"/>
      <c r="O3807"/>
      <c r="AD3807"/>
      <c r="AE3807"/>
    </row>
    <row r="3808" spans="14:31" x14ac:dyDescent="0.3">
      <c r="N3808"/>
      <c r="O3808"/>
      <c r="AD3808"/>
      <c r="AE3808"/>
    </row>
    <row r="3809" spans="14:31" x14ac:dyDescent="0.3">
      <c r="N3809"/>
      <c r="O3809"/>
      <c r="AD3809"/>
      <c r="AE3809"/>
    </row>
    <row r="3810" spans="14:31" x14ac:dyDescent="0.3">
      <c r="N3810"/>
      <c r="O3810"/>
      <c r="AD3810"/>
      <c r="AE3810"/>
    </row>
    <row r="3811" spans="14:31" x14ac:dyDescent="0.3">
      <c r="N3811"/>
      <c r="O3811"/>
      <c r="AD3811"/>
      <c r="AE3811"/>
    </row>
    <row r="3812" spans="14:31" x14ac:dyDescent="0.3">
      <c r="N3812"/>
      <c r="O3812"/>
      <c r="AD3812"/>
      <c r="AE3812"/>
    </row>
    <row r="3813" spans="14:31" x14ac:dyDescent="0.3">
      <c r="N3813"/>
      <c r="O3813"/>
      <c r="AD3813"/>
      <c r="AE3813"/>
    </row>
    <row r="3814" spans="14:31" x14ac:dyDescent="0.3">
      <c r="N3814"/>
      <c r="O3814"/>
      <c r="AD3814"/>
      <c r="AE3814"/>
    </row>
    <row r="3815" spans="14:31" x14ac:dyDescent="0.3">
      <c r="N3815"/>
      <c r="O3815"/>
      <c r="AD3815"/>
      <c r="AE3815"/>
    </row>
    <row r="3816" spans="14:31" x14ac:dyDescent="0.3">
      <c r="N3816"/>
      <c r="O3816"/>
      <c r="AD3816"/>
      <c r="AE3816"/>
    </row>
    <row r="3817" spans="14:31" x14ac:dyDescent="0.3">
      <c r="N3817"/>
      <c r="O3817"/>
      <c r="AD3817"/>
      <c r="AE3817"/>
    </row>
    <row r="3818" spans="14:31" x14ac:dyDescent="0.3">
      <c r="N3818"/>
      <c r="O3818"/>
      <c r="AD3818"/>
      <c r="AE3818"/>
    </row>
    <row r="3819" spans="14:31" x14ac:dyDescent="0.3">
      <c r="N3819"/>
      <c r="O3819"/>
      <c r="AD3819"/>
      <c r="AE3819"/>
    </row>
    <row r="3820" spans="14:31" x14ac:dyDescent="0.3">
      <c r="N3820"/>
      <c r="O3820"/>
      <c r="AD3820"/>
      <c r="AE3820"/>
    </row>
    <row r="3821" spans="14:31" x14ac:dyDescent="0.3">
      <c r="N3821"/>
      <c r="O3821"/>
      <c r="AD3821"/>
      <c r="AE3821"/>
    </row>
    <row r="3822" spans="14:31" x14ac:dyDescent="0.3">
      <c r="N3822"/>
      <c r="O3822"/>
      <c r="AD3822"/>
      <c r="AE3822"/>
    </row>
    <row r="3823" spans="14:31" x14ac:dyDescent="0.3">
      <c r="N3823"/>
      <c r="O3823"/>
      <c r="AD3823"/>
      <c r="AE3823"/>
    </row>
    <row r="3824" spans="14:31" x14ac:dyDescent="0.3">
      <c r="N3824"/>
      <c r="O3824"/>
      <c r="AD3824"/>
      <c r="AE3824"/>
    </row>
    <row r="3825" spans="14:31" x14ac:dyDescent="0.3">
      <c r="N3825"/>
      <c r="O3825"/>
      <c r="AD3825"/>
      <c r="AE3825"/>
    </row>
    <row r="3826" spans="14:31" x14ac:dyDescent="0.3">
      <c r="N3826"/>
      <c r="O3826"/>
      <c r="AD3826"/>
      <c r="AE3826"/>
    </row>
    <row r="3827" spans="14:31" x14ac:dyDescent="0.3">
      <c r="N3827"/>
      <c r="O3827"/>
      <c r="AD3827"/>
      <c r="AE3827"/>
    </row>
    <row r="3828" spans="14:31" x14ac:dyDescent="0.3">
      <c r="N3828"/>
      <c r="O3828"/>
      <c r="AD3828"/>
      <c r="AE3828"/>
    </row>
    <row r="3829" spans="14:31" x14ac:dyDescent="0.3">
      <c r="N3829"/>
      <c r="O3829"/>
      <c r="AD3829"/>
      <c r="AE3829"/>
    </row>
    <row r="3830" spans="14:31" x14ac:dyDescent="0.3">
      <c r="N3830"/>
      <c r="O3830"/>
      <c r="AD3830"/>
      <c r="AE3830"/>
    </row>
    <row r="3831" spans="14:31" x14ac:dyDescent="0.3">
      <c r="N3831"/>
      <c r="O3831"/>
      <c r="AD3831"/>
      <c r="AE3831"/>
    </row>
    <row r="3832" spans="14:31" x14ac:dyDescent="0.3">
      <c r="N3832"/>
      <c r="O3832"/>
      <c r="AD3832"/>
      <c r="AE3832"/>
    </row>
    <row r="3833" spans="14:31" x14ac:dyDescent="0.3">
      <c r="N3833"/>
      <c r="O3833"/>
      <c r="AD3833"/>
      <c r="AE3833"/>
    </row>
    <row r="3834" spans="14:31" x14ac:dyDescent="0.3">
      <c r="N3834"/>
      <c r="O3834"/>
      <c r="AD3834"/>
      <c r="AE3834"/>
    </row>
    <row r="3835" spans="14:31" x14ac:dyDescent="0.3">
      <c r="N3835"/>
      <c r="O3835"/>
      <c r="AD3835"/>
      <c r="AE3835"/>
    </row>
    <row r="3836" spans="14:31" x14ac:dyDescent="0.3">
      <c r="N3836"/>
      <c r="O3836"/>
      <c r="AD3836"/>
      <c r="AE3836"/>
    </row>
    <row r="3837" spans="14:31" x14ac:dyDescent="0.3">
      <c r="N3837"/>
      <c r="O3837"/>
      <c r="AD3837"/>
      <c r="AE3837"/>
    </row>
    <row r="3838" spans="14:31" x14ac:dyDescent="0.3">
      <c r="N3838"/>
      <c r="O3838"/>
      <c r="AD3838"/>
      <c r="AE3838"/>
    </row>
    <row r="3839" spans="14:31" x14ac:dyDescent="0.3">
      <c r="N3839"/>
      <c r="O3839"/>
      <c r="AD3839"/>
      <c r="AE3839"/>
    </row>
    <row r="3840" spans="14:31" x14ac:dyDescent="0.3">
      <c r="N3840"/>
      <c r="O3840"/>
      <c r="AD3840"/>
      <c r="AE3840"/>
    </row>
    <row r="3841" spans="14:31" x14ac:dyDescent="0.3">
      <c r="N3841"/>
      <c r="O3841"/>
      <c r="AD3841"/>
      <c r="AE3841"/>
    </row>
    <row r="3842" spans="14:31" x14ac:dyDescent="0.3">
      <c r="N3842"/>
      <c r="O3842"/>
      <c r="AD3842"/>
      <c r="AE3842"/>
    </row>
    <row r="3843" spans="14:31" x14ac:dyDescent="0.3">
      <c r="N3843"/>
      <c r="O3843"/>
      <c r="AD3843"/>
      <c r="AE3843"/>
    </row>
    <row r="3844" spans="14:31" x14ac:dyDescent="0.3">
      <c r="N3844"/>
      <c r="O3844"/>
      <c r="AD3844"/>
      <c r="AE3844"/>
    </row>
    <row r="3845" spans="14:31" x14ac:dyDescent="0.3">
      <c r="N3845"/>
      <c r="O3845"/>
      <c r="AD3845"/>
      <c r="AE3845"/>
    </row>
    <row r="3846" spans="14:31" x14ac:dyDescent="0.3">
      <c r="N3846"/>
      <c r="O3846"/>
      <c r="AD3846"/>
      <c r="AE3846"/>
    </row>
    <row r="3847" spans="14:31" x14ac:dyDescent="0.3">
      <c r="N3847"/>
      <c r="O3847"/>
      <c r="AD3847"/>
      <c r="AE3847"/>
    </row>
    <row r="3848" spans="14:31" x14ac:dyDescent="0.3">
      <c r="N3848"/>
      <c r="O3848"/>
      <c r="AD3848"/>
      <c r="AE3848"/>
    </row>
    <row r="3849" spans="14:31" x14ac:dyDescent="0.3">
      <c r="N3849"/>
      <c r="O3849"/>
      <c r="AD3849"/>
      <c r="AE3849"/>
    </row>
    <row r="3850" spans="14:31" x14ac:dyDescent="0.3">
      <c r="N3850"/>
      <c r="O3850"/>
      <c r="AD3850"/>
      <c r="AE3850"/>
    </row>
    <row r="3851" spans="14:31" x14ac:dyDescent="0.3">
      <c r="N3851"/>
      <c r="O3851"/>
      <c r="AD3851"/>
      <c r="AE3851"/>
    </row>
    <row r="3852" spans="14:31" x14ac:dyDescent="0.3">
      <c r="N3852"/>
      <c r="O3852"/>
      <c r="AD3852"/>
      <c r="AE3852"/>
    </row>
    <row r="3853" spans="14:31" x14ac:dyDescent="0.3">
      <c r="N3853"/>
      <c r="O3853"/>
      <c r="AD3853"/>
      <c r="AE3853"/>
    </row>
    <row r="3854" spans="14:31" x14ac:dyDescent="0.3">
      <c r="N3854"/>
      <c r="O3854"/>
      <c r="AD3854"/>
      <c r="AE3854"/>
    </row>
    <row r="3855" spans="14:31" x14ac:dyDescent="0.3">
      <c r="N3855"/>
      <c r="O3855"/>
      <c r="AD3855"/>
      <c r="AE3855"/>
    </row>
    <row r="3856" spans="14:31" x14ac:dyDescent="0.3">
      <c r="N3856"/>
      <c r="O3856"/>
      <c r="AD3856"/>
      <c r="AE3856"/>
    </row>
    <row r="3857" spans="14:31" x14ac:dyDescent="0.3">
      <c r="N3857"/>
      <c r="O3857"/>
      <c r="AD3857"/>
      <c r="AE3857"/>
    </row>
    <row r="3858" spans="14:31" x14ac:dyDescent="0.3">
      <c r="N3858"/>
      <c r="O3858"/>
      <c r="AD3858"/>
      <c r="AE3858"/>
    </row>
    <row r="3859" spans="14:31" x14ac:dyDescent="0.3">
      <c r="N3859"/>
      <c r="O3859"/>
      <c r="AD3859"/>
      <c r="AE3859"/>
    </row>
    <row r="3860" spans="14:31" x14ac:dyDescent="0.3">
      <c r="N3860"/>
      <c r="O3860"/>
      <c r="AD3860"/>
      <c r="AE3860"/>
    </row>
    <row r="3861" spans="14:31" x14ac:dyDescent="0.3">
      <c r="N3861"/>
      <c r="O3861"/>
      <c r="AD3861"/>
      <c r="AE3861"/>
    </row>
    <row r="3862" spans="14:31" x14ac:dyDescent="0.3">
      <c r="N3862"/>
      <c r="O3862"/>
      <c r="AD3862"/>
      <c r="AE3862"/>
    </row>
    <row r="3863" spans="14:31" x14ac:dyDescent="0.3">
      <c r="N3863"/>
      <c r="O3863"/>
      <c r="AD3863"/>
      <c r="AE3863"/>
    </row>
    <row r="3864" spans="14:31" x14ac:dyDescent="0.3">
      <c r="N3864"/>
      <c r="O3864"/>
      <c r="AD3864"/>
      <c r="AE3864"/>
    </row>
    <row r="3865" spans="14:31" x14ac:dyDescent="0.3">
      <c r="N3865"/>
      <c r="O3865"/>
      <c r="AD3865"/>
      <c r="AE3865"/>
    </row>
    <row r="3866" spans="14:31" x14ac:dyDescent="0.3">
      <c r="N3866"/>
      <c r="O3866"/>
      <c r="AD3866"/>
      <c r="AE3866"/>
    </row>
    <row r="3867" spans="14:31" x14ac:dyDescent="0.3">
      <c r="N3867"/>
      <c r="O3867"/>
      <c r="AD3867"/>
      <c r="AE3867"/>
    </row>
    <row r="3868" spans="14:31" x14ac:dyDescent="0.3">
      <c r="N3868"/>
      <c r="O3868"/>
      <c r="AD3868"/>
      <c r="AE3868"/>
    </row>
    <row r="3869" spans="14:31" x14ac:dyDescent="0.3">
      <c r="N3869"/>
      <c r="O3869"/>
      <c r="AD3869"/>
      <c r="AE3869"/>
    </row>
    <row r="3870" spans="14:31" x14ac:dyDescent="0.3">
      <c r="N3870"/>
      <c r="O3870"/>
      <c r="AD3870"/>
      <c r="AE3870"/>
    </row>
    <row r="3871" spans="14:31" x14ac:dyDescent="0.3">
      <c r="N3871"/>
      <c r="O3871"/>
      <c r="AD3871"/>
      <c r="AE3871"/>
    </row>
    <row r="3872" spans="14:31" x14ac:dyDescent="0.3">
      <c r="N3872"/>
      <c r="O3872"/>
      <c r="AD3872"/>
      <c r="AE3872"/>
    </row>
    <row r="3873" spans="14:31" x14ac:dyDescent="0.3">
      <c r="N3873"/>
      <c r="O3873"/>
      <c r="AD3873"/>
      <c r="AE3873"/>
    </row>
    <row r="3874" spans="14:31" x14ac:dyDescent="0.3">
      <c r="N3874"/>
      <c r="O3874"/>
      <c r="AD3874"/>
      <c r="AE3874"/>
    </row>
    <row r="3875" spans="14:31" x14ac:dyDescent="0.3">
      <c r="N3875"/>
      <c r="O3875"/>
      <c r="AD3875"/>
      <c r="AE3875"/>
    </row>
    <row r="3876" spans="14:31" x14ac:dyDescent="0.3">
      <c r="N3876"/>
      <c r="O3876"/>
      <c r="AD3876"/>
      <c r="AE3876"/>
    </row>
    <row r="3877" spans="14:31" x14ac:dyDescent="0.3">
      <c r="N3877"/>
      <c r="O3877"/>
      <c r="AD3877"/>
      <c r="AE3877"/>
    </row>
    <row r="3878" spans="14:31" x14ac:dyDescent="0.3">
      <c r="N3878"/>
      <c r="O3878"/>
      <c r="AD3878"/>
      <c r="AE3878"/>
    </row>
    <row r="3879" spans="14:31" x14ac:dyDescent="0.3">
      <c r="N3879"/>
      <c r="O3879"/>
      <c r="AD3879"/>
      <c r="AE3879"/>
    </row>
    <row r="3880" spans="14:31" x14ac:dyDescent="0.3">
      <c r="N3880"/>
      <c r="O3880"/>
      <c r="AD3880"/>
      <c r="AE3880"/>
    </row>
    <row r="3881" spans="14:31" x14ac:dyDescent="0.3">
      <c r="N3881"/>
      <c r="O3881"/>
      <c r="AD3881"/>
      <c r="AE3881"/>
    </row>
    <row r="3882" spans="14:31" x14ac:dyDescent="0.3">
      <c r="N3882"/>
      <c r="O3882"/>
      <c r="AD3882"/>
      <c r="AE3882"/>
    </row>
    <row r="3883" spans="14:31" x14ac:dyDescent="0.3">
      <c r="N3883"/>
      <c r="O3883"/>
      <c r="AD3883"/>
      <c r="AE3883"/>
    </row>
    <row r="3884" spans="14:31" x14ac:dyDescent="0.3">
      <c r="N3884"/>
      <c r="O3884"/>
      <c r="AD3884"/>
      <c r="AE3884"/>
    </row>
    <row r="3885" spans="14:31" x14ac:dyDescent="0.3">
      <c r="N3885"/>
      <c r="O3885"/>
      <c r="AD3885"/>
      <c r="AE3885"/>
    </row>
    <row r="3886" spans="14:31" x14ac:dyDescent="0.3">
      <c r="N3886"/>
      <c r="O3886"/>
      <c r="AD3886"/>
      <c r="AE3886"/>
    </row>
    <row r="3887" spans="14:31" x14ac:dyDescent="0.3">
      <c r="N3887"/>
      <c r="O3887"/>
      <c r="AD3887"/>
      <c r="AE3887"/>
    </row>
    <row r="3888" spans="14:31" x14ac:dyDescent="0.3">
      <c r="N3888"/>
      <c r="O3888"/>
      <c r="AD3888"/>
      <c r="AE3888"/>
    </row>
    <row r="3889" spans="14:31" x14ac:dyDescent="0.3">
      <c r="N3889"/>
      <c r="O3889"/>
      <c r="AD3889"/>
      <c r="AE3889"/>
    </row>
    <row r="3890" spans="14:31" x14ac:dyDescent="0.3">
      <c r="N3890"/>
      <c r="O3890"/>
      <c r="AD3890"/>
      <c r="AE3890"/>
    </row>
    <row r="3891" spans="14:31" x14ac:dyDescent="0.3">
      <c r="N3891"/>
      <c r="O3891"/>
      <c r="AD3891"/>
      <c r="AE3891"/>
    </row>
    <row r="3892" spans="14:31" x14ac:dyDescent="0.3">
      <c r="N3892"/>
      <c r="O3892"/>
      <c r="AD3892"/>
      <c r="AE3892"/>
    </row>
    <row r="3893" spans="14:31" x14ac:dyDescent="0.3">
      <c r="N3893"/>
      <c r="O3893"/>
      <c r="AD3893"/>
      <c r="AE3893"/>
    </row>
    <row r="3894" spans="14:31" x14ac:dyDescent="0.3">
      <c r="N3894"/>
      <c r="O3894"/>
      <c r="AD3894"/>
      <c r="AE3894"/>
    </row>
    <row r="3895" spans="14:31" x14ac:dyDescent="0.3">
      <c r="N3895"/>
      <c r="O3895"/>
      <c r="AD3895"/>
      <c r="AE3895"/>
    </row>
    <row r="3896" spans="14:31" x14ac:dyDescent="0.3">
      <c r="N3896"/>
      <c r="O3896"/>
      <c r="AD3896"/>
      <c r="AE3896"/>
    </row>
    <row r="3897" spans="14:31" x14ac:dyDescent="0.3">
      <c r="N3897"/>
      <c r="O3897"/>
      <c r="AD3897"/>
      <c r="AE3897"/>
    </row>
    <row r="3898" spans="14:31" x14ac:dyDescent="0.3">
      <c r="N3898"/>
      <c r="O3898"/>
      <c r="AD3898"/>
      <c r="AE3898"/>
    </row>
    <row r="3899" spans="14:31" x14ac:dyDescent="0.3">
      <c r="N3899"/>
      <c r="O3899"/>
      <c r="AD3899"/>
      <c r="AE3899"/>
    </row>
    <row r="3900" spans="14:31" x14ac:dyDescent="0.3">
      <c r="N3900"/>
      <c r="O3900"/>
      <c r="AD3900"/>
      <c r="AE3900"/>
    </row>
    <row r="3901" spans="14:31" x14ac:dyDescent="0.3">
      <c r="N3901"/>
      <c r="O3901"/>
      <c r="AD3901"/>
      <c r="AE3901"/>
    </row>
    <row r="3902" spans="14:31" x14ac:dyDescent="0.3">
      <c r="N3902"/>
      <c r="O3902"/>
      <c r="AD3902"/>
      <c r="AE3902"/>
    </row>
    <row r="3903" spans="14:31" x14ac:dyDescent="0.3">
      <c r="N3903"/>
      <c r="O3903"/>
      <c r="AD3903"/>
      <c r="AE3903"/>
    </row>
    <row r="3904" spans="14:31" x14ac:dyDescent="0.3">
      <c r="N3904"/>
      <c r="O3904"/>
      <c r="AD3904"/>
      <c r="AE3904"/>
    </row>
    <row r="3905" spans="14:31" x14ac:dyDescent="0.3">
      <c r="N3905"/>
      <c r="O3905"/>
      <c r="AD3905"/>
      <c r="AE3905"/>
    </row>
    <row r="3906" spans="14:31" x14ac:dyDescent="0.3">
      <c r="N3906"/>
      <c r="O3906"/>
      <c r="AD3906"/>
      <c r="AE3906"/>
    </row>
    <row r="3907" spans="14:31" x14ac:dyDescent="0.3">
      <c r="N3907"/>
      <c r="O3907"/>
      <c r="AD3907"/>
      <c r="AE3907"/>
    </row>
    <row r="3908" spans="14:31" x14ac:dyDescent="0.3">
      <c r="N3908"/>
      <c r="O3908"/>
      <c r="AD3908"/>
      <c r="AE3908"/>
    </row>
    <row r="3909" spans="14:31" x14ac:dyDescent="0.3">
      <c r="N3909"/>
      <c r="O3909"/>
      <c r="AD3909"/>
      <c r="AE3909"/>
    </row>
    <row r="3910" spans="14:31" x14ac:dyDescent="0.3">
      <c r="N3910"/>
      <c r="O3910"/>
      <c r="AD3910"/>
      <c r="AE3910"/>
    </row>
    <row r="3911" spans="14:31" x14ac:dyDescent="0.3">
      <c r="N3911"/>
      <c r="O3911"/>
      <c r="AD3911"/>
      <c r="AE3911"/>
    </row>
    <row r="3912" spans="14:31" x14ac:dyDescent="0.3">
      <c r="N3912"/>
      <c r="O3912"/>
      <c r="AD3912"/>
      <c r="AE3912"/>
    </row>
    <row r="3913" spans="14:31" x14ac:dyDescent="0.3">
      <c r="N3913"/>
      <c r="O3913"/>
      <c r="AD3913"/>
      <c r="AE3913"/>
    </row>
    <row r="3914" spans="14:31" x14ac:dyDescent="0.3">
      <c r="N3914"/>
      <c r="O3914"/>
      <c r="AD3914"/>
      <c r="AE3914"/>
    </row>
    <row r="3915" spans="14:31" x14ac:dyDescent="0.3">
      <c r="N3915"/>
      <c r="O3915"/>
      <c r="AD3915"/>
      <c r="AE3915"/>
    </row>
    <row r="3916" spans="14:31" x14ac:dyDescent="0.3">
      <c r="N3916"/>
      <c r="O3916"/>
      <c r="AD3916"/>
      <c r="AE3916"/>
    </row>
    <row r="3917" spans="14:31" x14ac:dyDescent="0.3">
      <c r="N3917"/>
      <c r="O3917"/>
      <c r="AD3917"/>
      <c r="AE3917"/>
    </row>
    <row r="3918" spans="14:31" x14ac:dyDescent="0.3">
      <c r="N3918"/>
      <c r="O3918"/>
      <c r="AD3918"/>
      <c r="AE3918"/>
    </row>
    <row r="3919" spans="14:31" x14ac:dyDescent="0.3">
      <c r="N3919"/>
      <c r="O3919"/>
      <c r="AD3919"/>
      <c r="AE3919"/>
    </row>
    <row r="3920" spans="14:31" x14ac:dyDescent="0.3">
      <c r="N3920"/>
      <c r="O3920"/>
      <c r="AD3920"/>
      <c r="AE3920"/>
    </row>
    <row r="3921" spans="14:31" x14ac:dyDescent="0.3">
      <c r="N3921"/>
      <c r="O3921"/>
      <c r="AD3921"/>
      <c r="AE3921"/>
    </row>
    <row r="3922" spans="14:31" x14ac:dyDescent="0.3">
      <c r="N3922"/>
      <c r="O3922"/>
      <c r="AD3922"/>
      <c r="AE3922"/>
    </row>
    <row r="3923" spans="14:31" x14ac:dyDescent="0.3">
      <c r="N3923"/>
      <c r="O3923"/>
      <c r="AD3923"/>
      <c r="AE3923"/>
    </row>
    <row r="3924" spans="14:31" x14ac:dyDescent="0.3">
      <c r="N3924"/>
      <c r="O3924"/>
      <c r="AD3924"/>
      <c r="AE3924"/>
    </row>
    <row r="3925" spans="14:31" x14ac:dyDescent="0.3">
      <c r="N3925"/>
      <c r="O3925"/>
      <c r="AD3925"/>
      <c r="AE3925"/>
    </row>
    <row r="3926" spans="14:31" x14ac:dyDescent="0.3">
      <c r="N3926"/>
      <c r="O3926"/>
      <c r="AD3926"/>
      <c r="AE3926"/>
    </row>
    <row r="3927" spans="14:31" x14ac:dyDescent="0.3">
      <c r="N3927"/>
      <c r="O3927"/>
      <c r="AD3927"/>
      <c r="AE3927"/>
    </row>
    <row r="3928" spans="14:31" x14ac:dyDescent="0.3">
      <c r="N3928"/>
      <c r="O3928"/>
      <c r="AD3928"/>
      <c r="AE3928"/>
    </row>
    <row r="3929" spans="14:31" x14ac:dyDescent="0.3">
      <c r="N3929"/>
      <c r="O3929"/>
      <c r="AD3929"/>
      <c r="AE3929"/>
    </row>
    <row r="3930" spans="14:31" x14ac:dyDescent="0.3">
      <c r="N3930"/>
      <c r="O3930"/>
      <c r="AD3930"/>
      <c r="AE3930"/>
    </row>
    <row r="3931" spans="14:31" x14ac:dyDescent="0.3">
      <c r="N3931"/>
      <c r="O3931"/>
      <c r="AD3931"/>
      <c r="AE3931"/>
    </row>
    <row r="3932" spans="14:31" x14ac:dyDescent="0.3">
      <c r="N3932"/>
      <c r="O3932"/>
      <c r="AD3932"/>
      <c r="AE3932"/>
    </row>
    <row r="3933" spans="14:31" x14ac:dyDescent="0.3">
      <c r="N3933"/>
      <c r="O3933"/>
      <c r="AD3933"/>
      <c r="AE3933"/>
    </row>
    <row r="3934" spans="14:31" x14ac:dyDescent="0.3">
      <c r="N3934"/>
      <c r="O3934"/>
      <c r="AD3934"/>
      <c r="AE3934"/>
    </row>
    <row r="3935" spans="14:31" x14ac:dyDescent="0.3">
      <c r="N3935"/>
      <c r="O3935"/>
      <c r="AD3935"/>
      <c r="AE3935"/>
    </row>
    <row r="3936" spans="14:31" x14ac:dyDescent="0.3">
      <c r="N3936"/>
      <c r="O3936"/>
      <c r="AD3936"/>
      <c r="AE3936"/>
    </row>
    <row r="3937" spans="14:31" x14ac:dyDescent="0.3">
      <c r="N3937"/>
      <c r="O3937"/>
      <c r="AD3937"/>
      <c r="AE3937"/>
    </row>
    <row r="3938" spans="14:31" x14ac:dyDescent="0.3">
      <c r="N3938"/>
      <c r="O3938"/>
      <c r="AD3938"/>
      <c r="AE3938"/>
    </row>
    <row r="3939" spans="14:31" x14ac:dyDescent="0.3">
      <c r="N3939"/>
      <c r="O3939"/>
      <c r="AD3939"/>
      <c r="AE3939"/>
    </row>
    <row r="3940" spans="14:31" x14ac:dyDescent="0.3">
      <c r="N3940"/>
      <c r="O3940"/>
      <c r="AD3940"/>
      <c r="AE3940"/>
    </row>
    <row r="3941" spans="14:31" x14ac:dyDescent="0.3">
      <c r="N3941"/>
      <c r="O3941"/>
      <c r="AD3941"/>
      <c r="AE3941"/>
    </row>
    <row r="3942" spans="14:31" x14ac:dyDescent="0.3">
      <c r="N3942"/>
      <c r="O3942"/>
      <c r="AD3942"/>
      <c r="AE3942"/>
    </row>
    <row r="3943" spans="14:31" x14ac:dyDescent="0.3">
      <c r="N3943"/>
      <c r="O3943"/>
      <c r="AD3943"/>
      <c r="AE3943"/>
    </row>
    <row r="3944" spans="14:31" x14ac:dyDescent="0.3">
      <c r="N3944"/>
      <c r="O3944"/>
      <c r="AD3944"/>
      <c r="AE3944"/>
    </row>
    <row r="3945" spans="14:31" x14ac:dyDescent="0.3">
      <c r="N3945"/>
      <c r="O3945"/>
      <c r="AD3945"/>
      <c r="AE3945"/>
    </row>
    <row r="3946" spans="14:31" x14ac:dyDescent="0.3">
      <c r="N3946"/>
      <c r="O3946"/>
      <c r="AD3946"/>
      <c r="AE3946"/>
    </row>
    <row r="3947" spans="14:31" x14ac:dyDescent="0.3">
      <c r="N3947"/>
      <c r="O3947"/>
      <c r="AD3947"/>
      <c r="AE3947"/>
    </row>
    <row r="3948" spans="14:31" x14ac:dyDescent="0.3">
      <c r="N3948"/>
      <c r="O3948"/>
      <c r="AD3948"/>
      <c r="AE3948"/>
    </row>
    <row r="3949" spans="14:31" x14ac:dyDescent="0.3">
      <c r="N3949"/>
      <c r="O3949"/>
      <c r="AD3949"/>
      <c r="AE3949"/>
    </row>
    <row r="3950" spans="14:31" x14ac:dyDescent="0.3">
      <c r="N3950"/>
      <c r="O3950"/>
      <c r="AD3950"/>
      <c r="AE3950"/>
    </row>
    <row r="3951" spans="14:31" x14ac:dyDescent="0.3">
      <c r="N3951"/>
      <c r="O3951"/>
      <c r="AD3951"/>
      <c r="AE3951"/>
    </row>
    <row r="3952" spans="14:31" x14ac:dyDescent="0.3">
      <c r="N3952"/>
      <c r="O3952"/>
      <c r="AD3952"/>
      <c r="AE3952"/>
    </row>
    <row r="3953" spans="14:31" x14ac:dyDescent="0.3">
      <c r="N3953"/>
      <c r="O3953"/>
      <c r="AD3953"/>
      <c r="AE3953"/>
    </row>
    <row r="3954" spans="14:31" x14ac:dyDescent="0.3">
      <c r="N3954"/>
      <c r="O3954"/>
      <c r="AD3954"/>
      <c r="AE3954"/>
    </row>
    <row r="3955" spans="14:31" x14ac:dyDescent="0.3">
      <c r="N3955"/>
      <c r="O3955"/>
      <c r="AD3955"/>
      <c r="AE3955"/>
    </row>
    <row r="3956" spans="14:31" x14ac:dyDescent="0.3">
      <c r="N3956"/>
      <c r="O3956"/>
      <c r="AD3956"/>
      <c r="AE3956"/>
    </row>
    <row r="3957" spans="14:31" x14ac:dyDescent="0.3">
      <c r="N3957"/>
      <c r="O3957"/>
      <c r="AD3957"/>
      <c r="AE3957"/>
    </row>
    <row r="3958" spans="14:31" x14ac:dyDescent="0.3">
      <c r="N3958"/>
      <c r="O3958"/>
      <c r="AD3958"/>
      <c r="AE3958"/>
    </row>
    <row r="3959" spans="14:31" x14ac:dyDescent="0.3">
      <c r="N3959"/>
      <c r="O3959"/>
      <c r="AD3959"/>
      <c r="AE3959"/>
    </row>
    <row r="3960" spans="14:31" x14ac:dyDescent="0.3">
      <c r="N3960"/>
      <c r="O3960"/>
      <c r="AD3960"/>
      <c r="AE3960"/>
    </row>
    <row r="3961" spans="14:31" x14ac:dyDescent="0.3">
      <c r="N3961"/>
      <c r="O3961"/>
      <c r="AD3961"/>
      <c r="AE3961"/>
    </row>
    <row r="3962" spans="14:31" x14ac:dyDescent="0.3">
      <c r="N3962"/>
      <c r="O3962"/>
      <c r="AD3962"/>
      <c r="AE3962"/>
    </row>
    <row r="3963" spans="14:31" x14ac:dyDescent="0.3">
      <c r="N3963"/>
      <c r="O3963"/>
      <c r="AD3963"/>
      <c r="AE3963"/>
    </row>
    <row r="3964" spans="14:31" x14ac:dyDescent="0.3">
      <c r="N3964"/>
      <c r="O3964"/>
      <c r="AD3964"/>
      <c r="AE3964"/>
    </row>
    <row r="3965" spans="14:31" x14ac:dyDescent="0.3">
      <c r="N3965"/>
      <c r="O3965"/>
      <c r="AD3965"/>
      <c r="AE3965"/>
    </row>
    <row r="3966" spans="14:31" x14ac:dyDescent="0.3">
      <c r="N3966"/>
      <c r="O3966"/>
      <c r="AD3966"/>
      <c r="AE3966"/>
    </row>
    <row r="3967" spans="14:31" x14ac:dyDescent="0.3">
      <c r="N3967"/>
      <c r="O3967"/>
      <c r="AD3967"/>
      <c r="AE3967"/>
    </row>
    <row r="3968" spans="14:31" x14ac:dyDescent="0.3">
      <c r="N3968"/>
      <c r="O3968"/>
      <c r="AD3968"/>
      <c r="AE3968"/>
    </row>
    <row r="3969" spans="14:31" x14ac:dyDescent="0.3">
      <c r="N3969"/>
      <c r="O3969"/>
      <c r="AD3969"/>
      <c r="AE3969"/>
    </row>
    <row r="3970" spans="14:31" x14ac:dyDescent="0.3">
      <c r="N3970"/>
      <c r="O3970"/>
      <c r="AD3970"/>
      <c r="AE3970"/>
    </row>
    <row r="3971" spans="14:31" x14ac:dyDescent="0.3">
      <c r="N3971"/>
      <c r="O3971"/>
      <c r="AD3971"/>
      <c r="AE3971"/>
    </row>
    <row r="3972" spans="14:31" x14ac:dyDescent="0.3">
      <c r="N3972"/>
      <c r="O3972"/>
      <c r="AD3972"/>
      <c r="AE3972"/>
    </row>
    <row r="3973" spans="14:31" x14ac:dyDescent="0.3">
      <c r="N3973"/>
      <c r="O3973"/>
      <c r="AD3973"/>
      <c r="AE3973"/>
    </row>
    <row r="3974" spans="14:31" x14ac:dyDescent="0.3">
      <c r="N3974"/>
      <c r="O3974"/>
      <c r="AD3974"/>
      <c r="AE3974"/>
    </row>
    <row r="3975" spans="14:31" x14ac:dyDescent="0.3">
      <c r="N3975"/>
      <c r="O3975"/>
      <c r="AD3975"/>
      <c r="AE3975"/>
    </row>
    <row r="3976" spans="14:31" x14ac:dyDescent="0.3">
      <c r="N3976"/>
      <c r="O3976"/>
      <c r="AD3976"/>
      <c r="AE3976"/>
    </row>
    <row r="3977" spans="14:31" x14ac:dyDescent="0.3">
      <c r="N3977"/>
      <c r="O3977"/>
      <c r="AD3977"/>
      <c r="AE3977"/>
    </row>
    <row r="3978" spans="14:31" x14ac:dyDescent="0.3">
      <c r="N3978"/>
      <c r="O3978"/>
      <c r="AD3978"/>
      <c r="AE3978"/>
    </row>
    <row r="3979" spans="14:31" x14ac:dyDescent="0.3">
      <c r="N3979"/>
      <c r="O3979"/>
      <c r="AD3979"/>
      <c r="AE3979"/>
    </row>
    <row r="3980" spans="14:31" x14ac:dyDescent="0.3">
      <c r="N3980"/>
      <c r="O3980"/>
      <c r="AD3980"/>
      <c r="AE3980"/>
    </row>
    <row r="3981" spans="14:31" x14ac:dyDescent="0.3">
      <c r="N3981"/>
      <c r="O3981"/>
      <c r="AD3981"/>
      <c r="AE3981"/>
    </row>
    <row r="3982" spans="14:31" x14ac:dyDescent="0.3">
      <c r="N3982"/>
      <c r="O3982"/>
      <c r="AD3982"/>
      <c r="AE3982"/>
    </row>
    <row r="3983" spans="14:31" x14ac:dyDescent="0.3">
      <c r="N3983"/>
      <c r="O3983"/>
      <c r="AD3983"/>
      <c r="AE3983"/>
    </row>
    <row r="3984" spans="14:31" x14ac:dyDescent="0.3">
      <c r="N3984"/>
      <c r="O3984"/>
      <c r="AD3984"/>
      <c r="AE3984"/>
    </row>
    <row r="3985" spans="14:31" x14ac:dyDescent="0.3">
      <c r="N3985"/>
      <c r="O3985"/>
      <c r="AD3985"/>
      <c r="AE3985"/>
    </row>
    <row r="3986" spans="14:31" x14ac:dyDescent="0.3">
      <c r="N3986"/>
      <c r="O3986"/>
      <c r="AD3986"/>
      <c r="AE3986"/>
    </row>
    <row r="3987" spans="14:31" x14ac:dyDescent="0.3">
      <c r="N3987"/>
      <c r="O3987"/>
      <c r="AD3987"/>
      <c r="AE3987"/>
    </row>
    <row r="3988" spans="14:31" x14ac:dyDescent="0.3">
      <c r="N3988"/>
      <c r="O3988"/>
      <c r="AD3988"/>
      <c r="AE3988"/>
    </row>
    <row r="3989" spans="14:31" x14ac:dyDescent="0.3">
      <c r="N3989"/>
      <c r="O3989"/>
      <c r="AD3989"/>
      <c r="AE3989"/>
    </row>
    <row r="3990" spans="14:31" x14ac:dyDescent="0.3">
      <c r="N3990"/>
      <c r="O3990"/>
      <c r="AD3990"/>
      <c r="AE3990"/>
    </row>
    <row r="3991" spans="14:31" x14ac:dyDescent="0.3">
      <c r="N3991"/>
      <c r="O3991"/>
      <c r="AD3991"/>
      <c r="AE3991"/>
    </row>
    <row r="3992" spans="14:31" x14ac:dyDescent="0.3">
      <c r="N3992"/>
      <c r="O3992"/>
      <c r="AD3992"/>
      <c r="AE3992"/>
    </row>
    <row r="3993" spans="14:31" x14ac:dyDescent="0.3">
      <c r="N3993"/>
      <c r="O3993"/>
      <c r="AD3993"/>
      <c r="AE3993"/>
    </row>
    <row r="3994" spans="14:31" x14ac:dyDescent="0.3">
      <c r="N3994"/>
      <c r="O3994"/>
      <c r="AD3994"/>
      <c r="AE3994"/>
    </row>
    <row r="3995" spans="14:31" x14ac:dyDescent="0.3">
      <c r="N3995"/>
      <c r="O3995"/>
      <c r="AD3995"/>
      <c r="AE3995"/>
    </row>
    <row r="3996" spans="14:31" x14ac:dyDescent="0.3">
      <c r="N3996"/>
      <c r="O3996"/>
      <c r="AD3996"/>
      <c r="AE3996"/>
    </row>
    <row r="3997" spans="14:31" x14ac:dyDescent="0.3">
      <c r="N3997"/>
      <c r="O3997"/>
      <c r="AD3997"/>
      <c r="AE3997"/>
    </row>
    <row r="3998" spans="14:31" x14ac:dyDescent="0.3">
      <c r="N3998"/>
      <c r="O3998"/>
      <c r="AD3998"/>
      <c r="AE3998"/>
    </row>
    <row r="3999" spans="14:31" x14ac:dyDescent="0.3">
      <c r="N3999"/>
      <c r="O3999"/>
      <c r="AD3999"/>
      <c r="AE3999"/>
    </row>
    <row r="4000" spans="14:31" x14ac:dyDescent="0.3">
      <c r="N4000"/>
      <c r="O4000"/>
      <c r="AD4000"/>
      <c r="AE4000"/>
    </row>
    <row r="4001" spans="14:31" x14ac:dyDescent="0.3">
      <c r="N4001"/>
      <c r="O4001"/>
      <c r="AD4001"/>
      <c r="AE4001"/>
    </row>
    <row r="4002" spans="14:31" x14ac:dyDescent="0.3">
      <c r="N4002"/>
      <c r="O4002"/>
      <c r="AD4002"/>
      <c r="AE4002"/>
    </row>
    <row r="4003" spans="14:31" x14ac:dyDescent="0.3">
      <c r="N4003"/>
      <c r="O4003"/>
      <c r="AD4003"/>
      <c r="AE4003"/>
    </row>
    <row r="4004" spans="14:31" x14ac:dyDescent="0.3">
      <c r="N4004"/>
      <c r="O4004"/>
      <c r="AD4004"/>
      <c r="AE4004"/>
    </row>
    <row r="4005" spans="14:31" x14ac:dyDescent="0.3">
      <c r="N4005"/>
      <c r="O4005"/>
      <c r="AD4005"/>
      <c r="AE4005"/>
    </row>
    <row r="4006" spans="14:31" x14ac:dyDescent="0.3">
      <c r="N4006"/>
      <c r="O4006"/>
      <c r="AD4006"/>
      <c r="AE4006"/>
    </row>
    <row r="4007" spans="14:31" x14ac:dyDescent="0.3">
      <c r="N4007"/>
      <c r="O4007"/>
      <c r="AD4007"/>
      <c r="AE4007"/>
    </row>
    <row r="4008" spans="14:31" x14ac:dyDescent="0.3">
      <c r="N4008"/>
      <c r="O4008"/>
      <c r="AD4008"/>
      <c r="AE4008"/>
    </row>
    <row r="4009" spans="14:31" x14ac:dyDescent="0.3">
      <c r="N4009"/>
      <c r="O4009"/>
      <c r="AD4009"/>
      <c r="AE4009"/>
    </row>
    <row r="4010" spans="14:31" x14ac:dyDescent="0.3">
      <c r="N4010"/>
      <c r="O4010"/>
      <c r="AD4010"/>
      <c r="AE4010"/>
    </row>
    <row r="4011" spans="14:31" x14ac:dyDescent="0.3">
      <c r="N4011"/>
      <c r="O4011"/>
      <c r="AD4011"/>
      <c r="AE4011"/>
    </row>
    <row r="4012" spans="14:31" x14ac:dyDescent="0.3">
      <c r="N4012"/>
      <c r="O4012"/>
      <c r="AD4012"/>
      <c r="AE4012"/>
    </row>
    <row r="4013" spans="14:31" x14ac:dyDescent="0.3">
      <c r="N4013"/>
      <c r="O4013"/>
      <c r="AD4013"/>
      <c r="AE4013"/>
    </row>
    <row r="4014" spans="14:31" x14ac:dyDescent="0.3">
      <c r="N4014"/>
      <c r="O4014"/>
      <c r="AD4014"/>
      <c r="AE4014"/>
    </row>
    <row r="4015" spans="14:31" x14ac:dyDescent="0.3">
      <c r="N4015"/>
      <c r="O4015"/>
      <c r="AD4015"/>
      <c r="AE4015"/>
    </row>
    <row r="4016" spans="14:31" x14ac:dyDescent="0.3">
      <c r="N4016"/>
      <c r="O4016"/>
      <c r="AD4016"/>
      <c r="AE4016"/>
    </row>
    <row r="4017" spans="14:31" x14ac:dyDescent="0.3">
      <c r="N4017"/>
      <c r="O4017"/>
      <c r="AD4017"/>
      <c r="AE4017"/>
    </row>
    <row r="4018" spans="14:31" x14ac:dyDescent="0.3">
      <c r="N4018"/>
      <c r="O4018"/>
      <c r="AD4018"/>
      <c r="AE4018"/>
    </row>
    <row r="4019" spans="14:31" x14ac:dyDescent="0.3">
      <c r="N4019"/>
      <c r="O4019"/>
      <c r="AD4019"/>
      <c r="AE4019"/>
    </row>
    <row r="4020" spans="14:31" x14ac:dyDescent="0.3">
      <c r="N4020"/>
      <c r="O4020"/>
      <c r="AD4020"/>
      <c r="AE4020"/>
    </row>
    <row r="4021" spans="14:31" x14ac:dyDescent="0.3">
      <c r="N4021"/>
      <c r="O4021"/>
      <c r="AD4021"/>
      <c r="AE4021"/>
    </row>
    <row r="4022" spans="14:31" x14ac:dyDescent="0.3">
      <c r="N4022"/>
      <c r="O4022"/>
      <c r="AD4022"/>
      <c r="AE4022"/>
    </row>
    <row r="4023" spans="14:31" x14ac:dyDescent="0.3">
      <c r="N4023"/>
      <c r="O4023"/>
      <c r="AD4023"/>
      <c r="AE4023"/>
    </row>
    <row r="4024" spans="14:31" x14ac:dyDescent="0.3">
      <c r="N4024"/>
      <c r="O4024"/>
      <c r="AD4024"/>
      <c r="AE4024"/>
    </row>
    <row r="4025" spans="14:31" x14ac:dyDescent="0.3">
      <c r="N4025"/>
      <c r="O4025"/>
      <c r="AD4025"/>
      <c r="AE4025"/>
    </row>
    <row r="4026" spans="14:31" x14ac:dyDescent="0.3">
      <c r="N4026"/>
      <c r="O4026"/>
      <c r="AD4026"/>
      <c r="AE4026"/>
    </row>
    <row r="4027" spans="14:31" x14ac:dyDescent="0.3">
      <c r="N4027"/>
      <c r="O4027"/>
      <c r="AD4027"/>
      <c r="AE4027"/>
    </row>
    <row r="4028" spans="14:31" x14ac:dyDescent="0.3">
      <c r="N4028"/>
      <c r="O4028"/>
      <c r="AD4028"/>
      <c r="AE4028"/>
    </row>
    <row r="4029" spans="14:31" x14ac:dyDescent="0.3">
      <c r="N4029"/>
      <c r="O4029"/>
      <c r="AD4029"/>
      <c r="AE4029"/>
    </row>
    <row r="4030" spans="14:31" x14ac:dyDescent="0.3">
      <c r="N4030"/>
      <c r="O4030"/>
      <c r="AD4030"/>
      <c r="AE4030"/>
    </row>
    <row r="4031" spans="14:31" x14ac:dyDescent="0.3">
      <c r="N4031"/>
      <c r="O4031"/>
      <c r="AD4031"/>
      <c r="AE4031"/>
    </row>
    <row r="4032" spans="14:31" x14ac:dyDescent="0.3">
      <c r="N4032"/>
      <c r="O4032"/>
      <c r="AD4032"/>
      <c r="AE4032"/>
    </row>
    <row r="4033" spans="14:31" x14ac:dyDescent="0.3">
      <c r="N4033"/>
      <c r="O4033"/>
      <c r="AD4033"/>
      <c r="AE4033"/>
    </row>
    <row r="4034" spans="14:31" x14ac:dyDescent="0.3">
      <c r="N4034"/>
      <c r="O4034"/>
      <c r="AD4034"/>
      <c r="AE4034"/>
    </row>
    <row r="4035" spans="14:31" x14ac:dyDescent="0.3">
      <c r="N4035"/>
      <c r="O4035"/>
      <c r="AD4035"/>
      <c r="AE4035"/>
    </row>
    <row r="4036" spans="14:31" x14ac:dyDescent="0.3">
      <c r="N4036"/>
      <c r="O4036"/>
      <c r="AD4036"/>
      <c r="AE4036"/>
    </row>
    <row r="4037" spans="14:31" x14ac:dyDescent="0.3">
      <c r="N4037"/>
      <c r="O4037"/>
      <c r="AD4037"/>
      <c r="AE4037"/>
    </row>
    <row r="4038" spans="14:31" x14ac:dyDescent="0.3">
      <c r="N4038"/>
      <c r="O4038"/>
      <c r="AD4038"/>
      <c r="AE4038"/>
    </row>
    <row r="4039" spans="14:31" x14ac:dyDescent="0.3">
      <c r="N4039"/>
      <c r="O4039"/>
      <c r="AD4039"/>
      <c r="AE4039"/>
    </row>
    <row r="4040" spans="14:31" x14ac:dyDescent="0.3">
      <c r="N4040"/>
      <c r="O4040"/>
      <c r="AD4040"/>
      <c r="AE4040"/>
    </row>
    <row r="4041" spans="14:31" x14ac:dyDescent="0.3">
      <c r="N4041"/>
      <c r="O4041"/>
      <c r="AD4041"/>
      <c r="AE4041"/>
    </row>
    <row r="4042" spans="14:31" x14ac:dyDescent="0.3">
      <c r="N4042"/>
      <c r="O4042"/>
      <c r="AD4042"/>
      <c r="AE4042"/>
    </row>
    <row r="4043" spans="14:31" x14ac:dyDescent="0.3">
      <c r="N4043"/>
      <c r="O4043"/>
      <c r="AD4043"/>
      <c r="AE4043"/>
    </row>
    <row r="4044" spans="14:31" x14ac:dyDescent="0.3">
      <c r="N4044"/>
      <c r="O4044"/>
      <c r="AD4044"/>
      <c r="AE4044"/>
    </row>
    <row r="4045" spans="14:31" x14ac:dyDescent="0.3">
      <c r="N4045"/>
      <c r="O4045"/>
      <c r="AD4045"/>
      <c r="AE4045"/>
    </row>
    <row r="4046" spans="14:31" x14ac:dyDescent="0.3">
      <c r="N4046"/>
      <c r="O4046"/>
      <c r="AD4046"/>
      <c r="AE4046"/>
    </row>
    <row r="4047" spans="14:31" x14ac:dyDescent="0.3">
      <c r="N4047"/>
      <c r="O4047"/>
      <c r="AD4047"/>
      <c r="AE4047"/>
    </row>
    <row r="4048" spans="14:31" x14ac:dyDescent="0.3">
      <c r="N4048"/>
      <c r="O4048"/>
      <c r="AD4048"/>
      <c r="AE4048"/>
    </row>
    <row r="4049" spans="14:31" x14ac:dyDescent="0.3">
      <c r="N4049"/>
      <c r="O4049"/>
      <c r="AD4049"/>
      <c r="AE4049"/>
    </row>
    <row r="4050" spans="14:31" x14ac:dyDescent="0.3">
      <c r="N4050"/>
      <c r="O4050"/>
      <c r="AD4050"/>
      <c r="AE4050"/>
    </row>
    <row r="4051" spans="14:31" x14ac:dyDescent="0.3">
      <c r="N4051"/>
      <c r="O4051"/>
      <c r="AD4051"/>
      <c r="AE4051"/>
    </row>
    <row r="4052" spans="14:31" x14ac:dyDescent="0.3">
      <c r="N4052"/>
      <c r="O4052"/>
      <c r="AD4052"/>
      <c r="AE4052"/>
    </row>
    <row r="4053" spans="14:31" x14ac:dyDescent="0.3">
      <c r="N4053"/>
      <c r="O4053"/>
      <c r="AD4053"/>
      <c r="AE4053"/>
    </row>
    <row r="4054" spans="14:31" x14ac:dyDescent="0.3">
      <c r="N4054"/>
      <c r="O4054"/>
      <c r="AD4054"/>
      <c r="AE4054"/>
    </row>
    <row r="4055" spans="14:31" x14ac:dyDescent="0.3">
      <c r="N4055"/>
      <c r="O4055"/>
      <c r="AD4055"/>
      <c r="AE4055"/>
    </row>
    <row r="4056" spans="14:31" x14ac:dyDescent="0.3">
      <c r="N4056"/>
      <c r="O4056"/>
      <c r="AD4056"/>
      <c r="AE4056"/>
    </row>
    <row r="4057" spans="14:31" x14ac:dyDescent="0.3">
      <c r="N4057"/>
      <c r="O4057"/>
      <c r="AD4057"/>
      <c r="AE4057"/>
    </row>
    <row r="4058" spans="14:31" x14ac:dyDescent="0.3">
      <c r="N4058"/>
      <c r="O4058"/>
      <c r="AD4058"/>
      <c r="AE4058"/>
    </row>
    <row r="4059" spans="14:31" x14ac:dyDescent="0.3">
      <c r="N4059"/>
      <c r="O4059"/>
      <c r="AD4059"/>
      <c r="AE4059"/>
    </row>
    <row r="4060" spans="14:31" x14ac:dyDescent="0.3">
      <c r="N4060"/>
      <c r="O4060"/>
      <c r="AD4060"/>
      <c r="AE4060"/>
    </row>
    <row r="4061" spans="14:31" x14ac:dyDescent="0.3">
      <c r="N4061"/>
      <c r="O4061"/>
      <c r="AD4061"/>
      <c r="AE4061"/>
    </row>
    <row r="4062" spans="14:31" x14ac:dyDescent="0.3">
      <c r="N4062"/>
      <c r="O4062"/>
      <c r="AD4062"/>
      <c r="AE4062"/>
    </row>
    <row r="4063" spans="14:31" x14ac:dyDescent="0.3">
      <c r="N4063"/>
      <c r="O4063"/>
      <c r="AD4063"/>
      <c r="AE4063"/>
    </row>
    <row r="4064" spans="14:31" x14ac:dyDescent="0.3">
      <c r="N4064"/>
      <c r="O4064"/>
      <c r="AD4064"/>
      <c r="AE4064"/>
    </row>
    <row r="4065" spans="14:31" x14ac:dyDescent="0.3">
      <c r="N4065"/>
      <c r="O4065"/>
      <c r="AD4065"/>
      <c r="AE4065"/>
    </row>
    <row r="4066" spans="14:31" x14ac:dyDescent="0.3">
      <c r="N4066"/>
      <c r="O4066"/>
      <c r="AD4066"/>
      <c r="AE4066"/>
    </row>
    <row r="4067" spans="14:31" x14ac:dyDescent="0.3">
      <c r="N4067"/>
      <c r="O4067"/>
      <c r="AD4067"/>
      <c r="AE4067"/>
    </row>
    <row r="4068" spans="14:31" x14ac:dyDescent="0.3">
      <c r="N4068"/>
      <c r="O4068"/>
      <c r="AD4068"/>
      <c r="AE4068"/>
    </row>
    <row r="4069" spans="14:31" x14ac:dyDescent="0.3">
      <c r="N4069"/>
      <c r="O4069"/>
      <c r="AD4069"/>
      <c r="AE4069"/>
    </row>
    <row r="4070" spans="14:31" x14ac:dyDescent="0.3">
      <c r="N4070"/>
      <c r="O4070"/>
      <c r="AD4070"/>
      <c r="AE4070"/>
    </row>
    <row r="4071" spans="14:31" x14ac:dyDescent="0.3">
      <c r="N4071"/>
      <c r="O4071"/>
      <c r="AD4071"/>
      <c r="AE4071"/>
    </row>
    <row r="4072" spans="14:31" x14ac:dyDescent="0.3">
      <c r="N4072"/>
      <c r="O4072"/>
      <c r="AD4072"/>
      <c r="AE4072"/>
    </row>
    <row r="4073" spans="14:31" x14ac:dyDescent="0.3">
      <c r="N4073"/>
      <c r="O4073"/>
      <c r="AD4073"/>
      <c r="AE4073"/>
    </row>
    <row r="4074" spans="14:31" x14ac:dyDescent="0.3">
      <c r="N4074"/>
      <c r="O4074"/>
      <c r="AD4074"/>
      <c r="AE4074"/>
    </row>
    <row r="4075" spans="14:31" x14ac:dyDescent="0.3">
      <c r="N4075"/>
      <c r="O4075"/>
      <c r="AD4075"/>
      <c r="AE4075"/>
    </row>
    <row r="4076" spans="14:31" x14ac:dyDescent="0.3">
      <c r="N4076"/>
      <c r="O4076"/>
      <c r="AD4076"/>
      <c r="AE4076"/>
    </row>
    <row r="4077" spans="14:31" x14ac:dyDescent="0.3">
      <c r="N4077"/>
      <c r="O4077"/>
      <c r="AD4077"/>
      <c r="AE4077"/>
    </row>
    <row r="4078" spans="14:31" x14ac:dyDescent="0.3">
      <c r="N4078"/>
      <c r="O4078"/>
      <c r="AD4078"/>
      <c r="AE4078"/>
    </row>
    <row r="4079" spans="14:31" x14ac:dyDescent="0.3">
      <c r="N4079"/>
      <c r="O4079"/>
      <c r="AD4079"/>
      <c r="AE4079"/>
    </row>
    <row r="4080" spans="14:31" x14ac:dyDescent="0.3">
      <c r="N4080"/>
      <c r="O4080"/>
      <c r="AD4080"/>
      <c r="AE4080"/>
    </row>
    <row r="4081" spans="14:31" x14ac:dyDescent="0.3">
      <c r="N4081"/>
      <c r="O4081"/>
      <c r="AD4081"/>
      <c r="AE4081"/>
    </row>
    <row r="4082" spans="14:31" x14ac:dyDescent="0.3">
      <c r="N4082"/>
      <c r="O4082"/>
      <c r="AD4082"/>
      <c r="AE4082"/>
    </row>
    <row r="4083" spans="14:31" x14ac:dyDescent="0.3">
      <c r="N4083"/>
      <c r="O4083"/>
      <c r="AD4083"/>
      <c r="AE4083"/>
    </row>
    <row r="4084" spans="14:31" x14ac:dyDescent="0.3">
      <c r="N4084"/>
      <c r="O4084"/>
      <c r="AD4084"/>
      <c r="AE4084"/>
    </row>
    <row r="4085" spans="14:31" x14ac:dyDescent="0.3">
      <c r="N4085"/>
      <c r="O4085"/>
      <c r="AD4085"/>
      <c r="AE4085"/>
    </row>
    <row r="4086" spans="14:31" x14ac:dyDescent="0.3">
      <c r="N4086"/>
      <c r="O4086"/>
      <c r="AD4086"/>
      <c r="AE4086"/>
    </row>
    <row r="4087" spans="14:31" x14ac:dyDescent="0.3">
      <c r="N4087"/>
      <c r="O4087"/>
      <c r="AD4087"/>
      <c r="AE4087"/>
    </row>
    <row r="4088" spans="14:31" x14ac:dyDescent="0.3">
      <c r="N4088"/>
      <c r="O4088"/>
      <c r="AD4088"/>
      <c r="AE4088"/>
    </row>
    <row r="4089" spans="14:31" x14ac:dyDescent="0.3">
      <c r="N4089"/>
      <c r="O4089"/>
      <c r="AD4089"/>
      <c r="AE4089"/>
    </row>
    <row r="4090" spans="14:31" x14ac:dyDescent="0.3">
      <c r="N4090"/>
      <c r="O4090"/>
      <c r="AD4090"/>
      <c r="AE4090"/>
    </row>
    <row r="4091" spans="14:31" x14ac:dyDescent="0.3">
      <c r="N4091"/>
      <c r="O4091"/>
      <c r="AD4091"/>
      <c r="AE4091"/>
    </row>
    <row r="4092" spans="14:31" x14ac:dyDescent="0.3">
      <c r="N4092"/>
      <c r="O4092"/>
      <c r="AD4092"/>
      <c r="AE4092"/>
    </row>
    <row r="4093" spans="14:31" x14ac:dyDescent="0.3">
      <c r="N4093"/>
      <c r="O4093"/>
      <c r="AD4093"/>
      <c r="AE4093"/>
    </row>
    <row r="4094" spans="14:31" x14ac:dyDescent="0.3">
      <c r="N4094"/>
      <c r="O4094"/>
      <c r="AD4094"/>
      <c r="AE4094"/>
    </row>
    <row r="4095" spans="14:31" x14ac:dyDescent="0.3">
      <c r="N4095"/>
      <c r="O4095"/>
      <c r="AD4095"/>
      <c r="AE4095"/>
    </row>
    <row r="4096" spans="14:31" x14ac:dyDescent="0.3">
      <c r="N4096"/>
      <c r="O4096"/>
      <c r="AD4096"/>
      <c r="AE4096"/>
    </row>
    <row r="4097" spans="14:31" x14ac:dyDescent="0.3">
      <c r="N4097"/>
      <c r="O4097"/>
      <c r="AD4097"/>
      <c r="AE4097"/>
    </row>
    <row r="4098" spans="14:31" x14ac:dyDescent="0.3">
      <c r="N4098"/>
      <c r="O4098"/>
      <c r="AD4098"/>
      <c r="AE4098"/>
    </row>
    <row r="4099" spans="14:31" x14ac:dyDescent="0.3">
      <c r="N4099"/>
      <c r="O4099"/>
      <c r="AD4099"/>
      <c r="AE4099"/>
    </row>
    <row r="4100" spans="14:31" x14ac:dyDescent="0.3">
      <c r="N4100"/>
      <c r="O4100"/>
      <c r="AD4100"/>
      <c r="AE4100"/>
    </row>
    <row r="4101" spans="14:31" x14ac:dyDescent="0.3">
      <c r="N4101"/>
      <c r="O4101"/>
      <c r="AD4101"/>
      <c r="AE4101"/>
    </row>
    <row r="4102" spans="14:31" x14ac:dyDescent="0.3">
      <c r="N4102"/>
      <c r="O4102"/>
      <c r="AD4102"/>
      <c r="AE4102"/>
    </row>
    <row r="4103" spans="14:31" x14ac:dyDescent="0.3">
      <c r="N4103"/>
      <c r="O4103"/>
      <c r="AD4103"/>
      <c r="AE4103"/>
    </row>
    <row r="4104" spans="14:31" x14ac:dyDescent="0.3">
      <c r="N4104"/>
      <c r="O4104"/>
      <c r="AD4104"/>
      <c r="AE4104"/>
    </row>
    <row r="4105" spans="14:31" x14ac:dyDescent="0.3">
      <c r="N4105"/>
      <c r="O4105"/>
      <c r="AD4105"/>
      <c r="AE4105"/>
    </row>
    <row r="4106" spans="14:31" x14ac:dyDescent="0.3">
      <c r="N4106"/>
      <c r="O4106"/>
      <c r="AD4106"/>
      <c r="AE4106"/>
    </row>
    <row r="4107" spans="14:31" x14ac:dyDescent="0.3">
      <c r="N4107"/>
      <c r="O4107"/>
      <c r="AD4107"/>
      <c r="AE4107"/>
    </row>
    <row r="4108" spans="14:31" x14ac:dyDescent="0.3">
      <c r="N4108"/>
      <c r="O4108"/>
      <c r="AD4108"/>
      <c r="AE4108"/>
    </row>
    <row r="4109" spans="14:31" x14ac:dyDescent="0.3">
      <c r="N4109"/>
      <c r="O4109"/>
      <c r="AD4109"/>
      <c r="AE4109"/>
    </row>
    <row r="4110" spans="14:31" x14ac:dyDescent="0.3">
      <c r="N4110"/>
      <c r="O4110"/>
      <c r="AD4110"/>
      <c r="AE4110"/>
    </row>
    <row r="4111" spans="14:31" x14ac:dyDescent="0.3">
      <c r="N4111"/>
      <c r="O4111"/>
      <c r="AD4111"/>
      <c r="AE4111"/>
    </row>
    <row r="4112" spans="14:31" x14ac:dyDescent="0.3">
      <c r="N4112"/>
      <c r="O4112"/>
      <c r="AD4112"/>
      <c r="AE4112"/>
    </row>
    <row r="4113" spans="14:31" x14ac:dyDescent="0.3">
      <c r="N4113"/>
      <c r="O4113"/>
      <c r="AD4113"/>
      <c r="AE4113"/>
    </row>
    <row r="4114" spans="14:31" x14ac:dyDescent="0.3">
      <c r="N4114"/>
      <c r="O4114"/>
      <c r="AD4114"/>
      <c r="AE4114"/>
    </row>
    <row r="4115" spans="14:31" x14ac:dyDescent="0.3">
      <c r="N4115"/>
      <c r="O4115"/>
      <c r="AD4115"/>
      <c r="AE4115"/>
    </row>
    <row r="4116" spans="14:31" x14ac:dyDescent="0.3">
      <c r="N4116"/>
      <c r="O4116"/>
      <c r="AD4116"/>
      <c r="AE4116"/>
    </row>
    <row r="4117" spans="14:31" x14ac:dyDescent="0.3">
      <c r="N4117"/>
      <c r="O4117"/>
      <c r="AD4117"/>
      <c r="AE4117"/>
    </row>
    <row r="4118" spans="14:31" x14ac:dyDescent="0.3">
      <c r="N4118"/>
      <c r="O4118"/>
      <c r="AD4118"/>
      <c r="AE4118"/>
    </row>
    <row r="4119" spans="14:31" x14ac:dyDescent="0.3">
      <c r="N4119"/>
      <c r="O4119"/>
      <c r="AD4119"/>
      <c r="AE4119"/>
    </row>
    <row r="4120" spans="14:31" x14ac:dyDescent="0.3">
      <c r="N4120"/>
      <c r="O4120"/>
      <c r="AD4120"/>
      <c r="AE4120"/>
    </row>
    <row r="4121" spans="14:31" x14ac:dyDescent="0.3">
      <c r="N4121"/>
      <c r="O4121"/>
      <c r="AD4121"/>
      <c r="AE4121"/>
    </row>
    <row r="4122" spans="14:31" x14ac:dyDescent="0.3">
      <c r="N4122"/>
      <c r="O4122"/>
      <c r="AD4122"/>
      <c r="AE4122"/>
    </row>
    <row r="4123" spans="14:31" x14ac:dyDescent="0.3">
      <c r="N4123"/>
      <c r="O4123"/>
      <c r="AD4123"/>
      <c r="AE4123"/>
    </row>
    <row r="4124" spans="14:31" x14ac:dyDescent="0.3">
      <c r="N4124"/>
      <c r="O4124"/>
      <c r="AD4124"/>
      <c r="AE4124"/>
    </row>
    <row r="4125" spans="14:31" x14ac:dyDescent="0.3">
      <c r="N4125"/>
      <c r="O4125"/>
      <c r="AD4125"/>
      <c r="AE4125"/>
    </row>
    <row r="4126" spans="14:31" x14ac:dyDescent="0.3">
      <c r="N4126"/>
      <c r="O4126"/>
      <c r="AD4126"/>
      <c r="AE4126"/>
    </row>
    <row r="4127" spans="14:31" x14ac:dyDescent="0.3">
      <c r="N4127"/>
      <c r="O4127"/>
      <c r="AD4127"/>
      <c r="AE4127"/>
    </row>
    <row r="4128" spans="14:31" x14ac:dyDescent="0.3">
      <c r="N4128"/>
      <c r="O4128"/>
      <c r="AD4128"/>
      <c r="AE4128"/>
    </row>
    <row r="4129" spans="14:31" x14ac:dyDescent="0.3">
      <c r="N4129"/>
      <c r="O4129"/>
      <c r="AD4129"/>
      <c r="AE4129"/>
    </row>
    <row r="4130" spans="14:31" x14ac:dyDescent="0.3">
      <c r="N4130"/>
      <c r="O4130"/>
      <c r="AD4130"/>
      <c r="AE4130"/>
    </row>
    <row r="4131" spans="14:31" x14ac:dyDescent="0.3">
      <c r="N4131"/>
      <c r="O4131"/>
      <c r="AD4131"/>
      <c r="AE4131"/>
    </row>
    <row r="4132" spans="14:31" x14ac:dyDescent="0.3">
      <c r="N4132"/>
      <c r="O4132"/>
      <c r="AD4132"/>
      <c r="AE4132"/>
    </row>
    <row r="4133" spans="14:31" x14ac:dyDescent="0.3">
      <c r="N4133"/>
      <c r="O4133"/>
      <c r="AD4133"/>
      <c r="AE4133"/>
    </row>
    <row r="4134" spans="14:31" x14ac:dyDescent="0.3">
      <c r="N4134"/>
      <c r="O4134"/>
      <c r="AD4134"/>
      <c r="AE4134"/>
    </row>
    <row r="4135" spans="14:31" x14ac:dyDescent="0.3">
      <c r="N4135"/>
      <c r="O4135"/>
      <c r="AD4135"/>
      <c r="AE4135"/>
    </row>
    <row r="4136" spans="14:31" x14ac:dyDescent="0.3">
      <c r="N4136"/>
      <c r="O4136"/>
      <c r="AD4136"/>
      <c r="AE4136"/>
    </row>
    <row r="4137" spans="14:31" x14ac:dyDescent="0.3">
      <c r="N4137"/>
      <c r="O4137"/>
      <c r="AD4137"/>
      <c r="AE4137"/>
    </row>
    <row r="4138" spans="14:31" x14ac:dyDescent="0.3">
      <c r="N4138"/>
      <c r="O4138"/>
      <c r="AD4138"/>
      <c r="AE4138"/>
    </row>
    <row r="4139" spans="14:31" x14ac:dyDescent="0.3">
      <c r="N4139"/>
      <c r="O4139"/>
      <c r="AD4139"/>
      <c r="AE4139"/>
    </row>
    <row r="4140" spans="14:31" x14ac:dyDescent="0.3">
      <c r="N4140"/>
      <c r="O4140"/>
      <c r="AD4140"/>
      <c r="AE4140"/>
    </row>
    <row r="4141" spans="14:31" x14ac:dyDescent="0.3">
      <c r="N4141"/>
      <c r="O4141"/>
      <c r="AD4141"/>
      <c r="AE4141"/>
    </row>
    <row r="4142" spans="14:31" x14ac:dyDescent="0.3">
      <c r="N4142"/>
      <c r="O4142"/>
      <c r="AD4142"/>
      <c r="AE4142"/>
    </row>
    <row r="4143" spans="14:31" x14ac:dyDescent="0.3">
      <c r="N4143"/>
      <c r="O4143"/>
      <c r="AD4143"/>
      <c r="AE4143"/>
    </row>
    <row r="4144" spans="14:31" x14ac:dyDescent="0.3">
      <c r="N4144"/>
      <c r="O4144"/>
      <c r="AD4144"/>
      <c r="AE4144"/>
    </row>
    <row r="4145" spans="14:31" x14ac:dyDescent="0.3">
      <c r="N4145"/>
      <c r="O4145"/>
      <c r="AD4145"/>
      <c r="AE4145"/>
    </row>
    <row r="4146" spans="14:31" x14ac:dyDescent="0.3">
      <c r="N4146"/>
      <c r="O4146"/>
      <c r="AD4146"/>
      <c r="AE4146"/>
    </row>
    <row r="4147" spans="14:31" x14ac:dyDescent="0.3">
      <c r="N4147"/>
      <c r="O4147"/>
      <c r="AD4147"/>
      <c r="AE4147"/>
    </row>
    <row r="4148" spans="14:31" x14ac:dyDescent="0.3">
      <c r="N4148"/>
      <c r="O4148"/>
      <c r="AD4148"/>
      <c r="AE4148"/>
    </row>
    <row r="4149" spans="14:31" x14ac:dyDescent="0.3">
      <c r="N4149"/>
      <c r="O4149"/>
      <c r="AD4149"/>
      <c r="AE4149"/>
    </row>
    <row r="4150" spans="14:31" x14ac:dyDescent="0.3">
      <c r="N4150"/>
      <c r="O4150"/>
      <c r="AD4150"/>
      <c r="AE4150"/>
    </row>
    <row r="4151" spans="14:31" x14ac:dyDescent="0.3">
      <c r="N4151"/>
      <c r="O4151"/>
      <c r="AD4151"/>
      <c r="AE4151"/>
    </row>
    <row r="4152" spans="14:31" x14ac:dyDescent="0.3">
      <c r="N4152"/>
      <c r="O4152"/>
      <c r="AD4152"/>
      <c r="AE4152"/>
    </row>
    <row r="4153" spans="14:31" x14ac:dyDescent="0.3">
      <c r="N4153"/>
      <c r="O4153"/>
      <c r="AD4153"/>
      <c r="AE4153"/>
    </row>
    <row r="4154" spans="14:31" x14ac:dyDescent="0.3">
      <c r="N4154"/>
      <c r="O4154"/>
      <c r="AD4154"/>
      <c r="AE4154"/>
    </row>
    <row r="4155" spans="14:31" x14ac:dyDescent="0.3">
      <c r="N4155"/>
      <c r="O4155"/>
      <c r="AD4155"/>
      <c r="AE4155"/>
    </row>
    <row r="4156" spans="14:31" x14ac:dyDescent="0.3">
      <c r="N4156"/>
      <c r="O4156"/>
      <c r="AD4156"/>
      <c r="AE4156"/>
    </row>
    <row r="4157" spans="14:31" x14ac:dyDescent="0.3">
      <c r="N4157"/>
      <c r="O4157"/>
      <c r="AD4157"/>
      <c r="AE4157"/>
    </row>
    <row r="4158" spans="14:31" x14ac:dyDescent="0.3">
      <c r="N4158"/>
      <c r="O4158"/>
      <c r="AD4158"/>
      <c r="AE4158"/>
    </row>
    <row r="4159" spans="14:31" x14ac:dyDescent="0.3">
      <c r="N4159"/>
      <c r="O4159"/>
      <c r="AD4159"/>
      <c r="AE4159"/>
    </row>
    <row r="4160" spans="14:31" x14ac:dyDescent="0.3">
      <c r="N4160"/>
      <c r="O4160"/>
      <c r="AD4160"/>
      <c r="AE4160"/>
    </row>
    <row r="4161" spans="14:31" x14ac:dyDescent="0.3">
      <c r="N4161"/>
      <c r="O4161"/>
      <c r="AD4161"/>
      <c r="AE4161"/>
    </row>
    <row r="4162" spans="14:31" x14ac:dyDescent="0.3">
      <c r="N4162"/>
      <c r="O4162"/>
      <c r="AD4162"/>
      <c r="AE4162"/>
    </row>
    <row r="4163" spans="14:31" x14ac:dyDescent="0.3">
      <c r="N4163"/>
      <c r="O4163"/>
      <c r="AD4163"/>
      <c r="AE4163"/>
    </row>
    <row r="4164" spans="14:31" x14ac:dyDescent="0.3">
      <c r="N4164"/>
      <c r="O4164"/>
      <c r="AD4164"/>
      <c r="AE4164"/>
    </row>
    <row r="4165" spans="14:31" x14ac:dyDescent="0.3">
      <c r="N4165"/>
      <c r="O4165"/>
      <c r="AD4165"/>
      <c r="AE4165"/>
    </row>
    <row r="4166" spans="14:31" x14ac:dyDescent="0.3">
      <c r="N4166"/>
      <c r="O4166"/>
      <c r="AD4166"/>
      <c r="AE4166"/>
    </row>
    <row r="4167" spans="14:31" x14ac:dyDescent="0.3">
      <c r="N4167"/>
      <c r="O4167"/>
      <c r="AD4167"/>
      <c r="AE4167"/>
    </row>
    <row r="4168" spans="14:31" x14ac:dyDescent="0.3">
      <c r="N4168"/>
      <c r="O4168"/>
      <c r="AD4168"/>
      <c r="AE4168"/>
    </row>
    <row r="4169" spans="14:31" x14ac:dyDescent="0.3">
      <c r="N4169"/>
      <c r="O4169"/>
      <c r="AD4169"/>
      <c r="AE4169"/>
    </row>
    <row r="4170" spans="14:31" x14ac:dyDescent="0.3">
      <c r="N4170"/>
      <c r="O4170"/>
      <c r="AD4170"/>
      <c r="AE4170"/>
    </row>
    <row r="4171" spans="14:31" x14ac:dyDescent="0.3">
      <c r="N4171"/>
      <c r="O4171"/>
      <c r="AD4171"/>
      <c r="AE4171"/>
    </row>
    <row r="4172" spans="14:31" x14ac:dyDescent="0.3">
      <c r="N4172"/>
      <c r="O4172"/>
      <c r="AD4172"/>
      <c r="AE4172"/>
    </row>
    <row r="4173" spans="14:31" x14ac:dyDescent="0.3">
      <c r="N4173"/>
      <c r="O4173"/>
      <c r="AD4173"/>
      <c r="AE4173"/>
    </row>
    <row r="4174" spans="14:31" x14ac:dyDescent="0.3">
      <c r="N4174"/>
      <c r="O4174"/>
      <c r="AD4174"/>
      <c r="AE4174"/>
    </row>
    <row r="4175" spans="14:31" x14ac:dyDescent="0.3">
      <c r="N4175"/>
      <c r="O4175"/>
      <c r="AD4175"/>
      <c r="AE4175"/>
    </row>
    <row r="4176" spans="14:31" x14ac:dyDescent="0.3">
      <c r="N4176"/>
      <c r="O4176"/>
      <c r="AD4176"/>
      <c r="AE4176"/>
    </row>
    <row r="4177" spans="14:31" x14ac:dyDescent="0.3">
      <c r="N4177"/>
      <c r="O4177"/>
      <c r="AD4177"/>
      <c r="AE4177"/>
    </row>
    <row r="4178" spans="14:31" x14ac:dyDescent="0.3">
      <c r="N4178"/>
      <c r="O4178"/>
      <c r="AD4178"/>
      <c r="AE4178"/>
    </row>
    <row r="4179" spans="14:31" x14ac:dyDescent="0.3">
      <c r="N4179"/>
      <c r="O4179"/>
      <c r="AD4179"/>
      <c r="AE4179"/>
    </row>
    <row r="4180" spans="14:31" x14ac:dyDescent="0.3">
      <c r="N4180"/>
      <c r="O4180"/>
      <c r="AD4180"/>
      <c r="AE4180"/>
    </row>
    <row r="4181" spans="14:31" x14ac:dyDescent="0.3">
      <c r="N4181"/>
      <c r="O4181"/>
      <c r="AD4181"/>
      <c r="AE4181"/>
    </row>
    <row r="4182" spans="14:31" x14ac:dyDescent="0.3">
      <c r="N4182"/>
      <c r="O4182"/>
      <c r="AD4182"/>
      <c r="AE4182"/>
    </row>
    <row r="4183" spans="14:31" x14ac:dyDescent="0.3">
      <c r="N4183"/>
      <c r="O4183"/>
      <c r="AD4183"/>
      <c r="AE4183"/>
    </row>
    <row r="4184" spans="14:31" x14ac:dyDescent="0.3">
      <c r="N4184"/>
      <c r="O4184"/>
      <c r="AD4184"/>
      <c r="AE4184"/>
    </row>
    <row r="4185" spans="14:31" x14ac:dyDescent="0.3">
      <c r="N4185"/>
      <c r="O4185"/>
      <c r="AD4185"/>
      <c r="AE4185"/>
    </row>
    <row r="4186" spans="14:31" x14ac:dyDescent="0.3">
      <c r="N4186"/>
      <c r="O4186"/>
      <c r="AD4186"/>
      <c r="AE4186"/>
    </row>
    <row r="4187" spans="14:31" x14ac:dyDescent="0.3">
      <c r="N4187"/>
      <c r="O4187"/>
      <c r="AD4187"/>
      <c r="AE4187"/>
    </row>
    <row r="4188" spans="14:31" x14ac:dyDescent="0.3">
      <c r="N4188"/>
      <c r="O4188"/>
      <c r="AD4188"/>
      <c r="AE4188"/>
    </row>
    <row r="4189" spans="14:31" x14ac:dyDescent="0.3">
      <c r="N4189"/>
      <c r="O4189"/>
      <c r="AD4189"/>
      <c r="AE4189"/>
    </row>
    <row r="4190" spans="14:31" x14ac:dyDescent="0.3">
      <c r="N4190"/>
      <c r="O4190"/>
      <c r="AD4190"/>
      <c r="AE4190"/>
    </row>
    <row r="4191" spans="14:31" x14ac:dyDescent="0.3">
      <c r="N4191"/>
      <c r="O4191"/>
      <c r="AD4191"/>
      <c r="AE4191"/>
    </row>
    <row r="4192" spans="14:31" x14ac:dyDescent="0.3">
      <c r="N4192"/>
      <c r="O4192"/>
      <c r="AD4192"/>
      <c r="AE4192"/>
    </row>
    <row r="4193" spans="14:31" x14ac:dyDescent="0.3">
      <c r="N4193"/>
      <c r="O4193"/>
      <c r="AD4193"/>
      <c r="AE4193"/>
    </row>
    <row r="4194" spans="14:31" x14ac:dyDescent="0.3">
      <c r="N4194"/>
      <c r="O4194"/>
      <c r="AD4194"/>
      <c r="AE4194"/>
    </row>
    <row r="4195" spans="14:31" x14ac:dyDescent="0.3">
      <c r="N4195"/>
      <c r="O4195"/>
      <c r="AD4195"/>
      <c r="AE4195"/>
    </row>
    <row r="4196" spans="14:31" x14ac:dyDescent="0.3">
      <c r="N4196"/>
      <c r="O4196"/>
      <c r="AD4196"/>
      <c r="AE4196"/>
    </row>
    <row r="4197" spans="14:31" x14ac:dyDescent="0.3">
      <c r="N4197"/>
      <c r="O4197"/>
      <c r="AD4197"/>
      <c r="AE4197"/>
    </row>
    <row r="4198" spans="14:31" x14ac:dyDescent="0.3">
      <c r="N4198"/>
      <c r="O4198"/>
      <c r="AD4198"/>
      <c r="AE4198"/>
    </row>
    <row r="4199" spans="14:31" x14ac:dyDescent="0.3">
      <c r="N4199"/>
      <c r="O4199"/>
      <c r="AD4199"/>
      <c r="AE4199"/>
    </row>
    <row r="4200" spans="14:31" x14ac:dyDescent="0.3">
      <c r="N4200"/>
      <c r="O4200"/>
      <c r="AD4200"/>
      <c r="AE4200"/>
    </row>
    <row r="4201" spans="14:31" x14ac:dyDescent="0.3">
      <c r="N4201"/>
      <c r="O4201"/>
      <c r="AD4201"/>
      <c r="AE4201"/>
    </row>
    <row r="4202" spans="14:31" x14ac:dyDescent="0.3">
      <c r="N4202"/>
      <c r="O4202"/>
      <c r="AD4202"/>
      <c r="AE4202"/>
    </row>
    <row r="4203" spans="14:31" x14ac:dyDescent="0.3">
      <c r="N4203"/>
      <c r="O4203"/>
      <c r="AD4203"/>
      <c r="AE4203"/>
    </row>
    <row r="4204" spans="14:31" x14ac:dyDescent="0.3">
      <c r="N4204"/>
      <c r="O4204"/>
      <c r="AD4204"/>
      <c r="AE4204"/>
    </row>
    <row r="4205" spans="14:31" x14ac:dyDescent="0.3">
      <c r="N4205"/>
      <c r="O4205"/>
      <c r="AD4205"/>
      <c r="AE4205"/>
    </row>
    <row r="4206" spans="14:31" x14ac:dyDescent="0.3">
      <c r="N4206"/>
      <c r="O4206"/>
      <c r="AD4206"/>
      <c r="AE4206"/>
    </row>
    <row r="4207" spans="14:31" x14ac:dyDescent="0.3">
      <c r="N4207"/>
      <c r="O4207"/>
      <c r="AD4207"/>
      <c r="AE4207"/>
    </row>
    <row r="4208" spans="14:31" x14ac:dyDescent="0.3">
      <c r="N4208"/>
      <c r="O4208"/>
      <c r="AD4208"/>
      <c r="AE4208"/>
    </row>
    <row r="4209" spans="14:31" x14ac:dyDescent="0.3">
      <c r="N4209"/>
      <c r="O4209"/>
      <c r="AD4209"/>
      <c r="AE4209"/>
    </row>
    <row r="4210" spans="14:31" x14ac:dyDescent="0.3">
      <c r="N4210"/>
      <c r="O4210"/>
      <c r="AD4210"/>
      <c r="AE4210"/>
    </row>
    <row r="4211" spans="14:31" x14ac:dyDescent="0.3">
      <c r="N4211"/>
      <c r="O4211"/>
      <c r="AD4211"/>
      <c r="AE4211"/>
    </row>
    <row r="4212" spans="14:31" x14ac:dyDescent="0.3">
      <c r="N4212"/>
      <c r="O4212"/>
      <c r="AD4212"/>
      <c r="AE4212"/>
    </row>
    <row r="4213" spans="14:31" x14ac:dyDescent="0.3">
      <c r="N4213"/>
      <c r="O4213"/>
      <c r="AD4213"/>
      <c r="AE4213"/>
    </row>
    <row r="4214" spans="14:31" x14ac:dyDescent="0.3">
      <c r="N4214"/>
      <c r="O4214"/>
      <c r="AD4214"/>
      <c r="AE4214"/>
    </row>
    <row r="4215" spans="14:31" x14ac:dyDescent="0.3">
      <c r="N4215"/>
      <c r="O4215"/>
      <c r="AD4215"/>
      <c r="AE4215"/>
    </row>
    <row r="4216" spans="14:31" x14ac:dyDescent="0.3">
      <c r="N4216"/>
      <c r="O4216"/>
      <c r="AD4216"/>
      <c r="AE4216"/>
    </row>
    <row r="4217" spans="14:31" x14ac:dyDescent="0.3">
      <c r="N4217"/>
      <c r="O4217"/>
      <c r="AD4217"/>
      <c r="AE4217"/>
    </row>
    <row r="4218" spans="14:31" x14ac:dyDescent="0.3">
      <c r="N4218"/>
      <c r="O4218"/>
      <c r="AD4218"/>
      <c r="AE4218"/>
    </row>
    <row r="4219" spans="14:31" x14ac:dyDescent="0.3">
      <c r="N4219"/>
      <c r="O4219"/>
      <c r="AD4219"/>
      <c r="AE4219"/>
    </row>
    <row r="4220" spans="14:31" x14ac:dyDescent="0.3">
      <c r="N4220"/>
      <c r="O4220"/>
      <c r="AD4220"/>
      <c r="AE4220"/>
    </row>
    <row r="4221" spans="14:31" x14ac:dyDescent="0.3">
      <c r="N4221"/>
      <c r="O4221"/>
      <c r="AD4221"/>
      <c r="AE4221"/>
    </row>
    <row r="4222" spans="14:31" x14ac:dyDescent="0.3">
      <c r="N4222"/>
      <c r="O4222"/>
      <c r="AD4222"/>
      <c r="AE4222"/>
    </row>
    <row r="4223" spans="14:31" x14ac:dyDescent="0.3">
      <c r="N4223"/>
      <c r="O4223"/>
      <c r="AD4223"/>
      <c r="AE4223"/>
    </row>
    <row r="4224" spans="14:31" x14ac:dyDescent="0.3">
      <c r="N4224"/>
      <c r="O4224"/>
      <c r="AD4224"/>
      <c r="AE4224"/>
    </row>
    <row r="4225" spans="14:31" x14ac:dyDescent="0.3">
      <c r="N4225"/>
      <c r="O4225"/>
      <c r="AD4225"/>
      <c r="AE4225"/>
    </row>
    <row r="4226" spans="14:31" x14ac:dyDescent="0.3">
      <c r="N4226"/>
      <c r="O4226"/>
      <c r="AD4226"/>
      <c r="AE4226"/>
    </row>
    <row r="4227" spans="14:31" x14ac:dyDescent="0.3">
      <c r="N4227"/>
      <c r="O4227"/>
      <c r="AD4227"/>
      <c r="AE4227"/>
    </row>
    <row r="4228" spans="14:31" x14ac:dyDescent="0.3">
      <c r="N4228"/>
      <c r="O4228"/>
      <c r="AD4228"/>
      <c r="AE4228"/>
    </row>
    <row r="4229" spans="14:31" x14ac:dyDescent="0.3">
      <c r="N4229"/>
      <c r="O4229"/>
      <c r="AD4229"/>
      <c r="AE4229"/>
    </row>
    <row r="4230" spans="14:31" x14ac:dyDescent="0.3">
      <c r="N4230"/>
      <c r="O4230"/>
      <c r="AD4230"/>
      <c r="AE4230"/>
    </row>
    <row r="4231" spans="14:31" x14ac:dyDescent="0.3">
      <c r="N4231"/>
      <c r="O4231"/>
      <c r="AD4231"/>
      <c r="AE4231"/>
    </row>
    <row r="4232" spans="14:31" x14ac:dyDescent="0.3">
      <c r="N4232"/>
      <c r="O4232"/>
      <c r="AD4232"/>
      <c r="AE4232"/>
    </row>
    <row r="4233" spans="14:31" x14ac:dyDescent="0.3">
      <c r="N4233"/>
      <c r="O4233"/>
      <c r="AD4233"/>
      <c r="AE4233"/>
    </row>
    <row r="4234" spans="14:31" x14ac:dyDescent="0.3">
      <c r="N4234"/>
      <c r="O4234"/>
      <c r="AD4234"/>
      <c r="AE4234"/>
    </row>
    <row r="4235" spans="14:31" x14ac:dyDescent="0.3">
      <c r="N4235"/>
      <c r="O4235"/>
      <c r="AD4235"/>
      <c r="AE4235"/>
    </row>
    <row r="4236" spans="14:31" x14ac:dyDescent="0.3">
      <c r="N4236"/>
      <c r="O4236"/>
      <c r="AD4236"/>
      <c r="AE4236"/>
    </row>
    <row r="4237" spans="14:31" x14ac:dyDescent="0.3">
      <c r="N4237"/>
      <c r="O4237"/>
      <c r="AD4237"/>
      <c r="AE4237"/>
    </row>
    <row r="4238" spans="14:31" x14ac:dyDescent="0.3">
      <c r="N4238"/>
      <c r="O4238"/>
      <c r="AD4238"/>
      <c r="AE4238"/>
    </row>
    <row r="4239" spans="14:31" x14ac:dyDescent="0.3">
      <c r="N4239"/>
      <c r="O4239"/>
      <c r="AD4239"/>
      <c r="AE4239"/>
    </row>
    <row r="4240" spans="14:31" x14ac:dyDescent="0.3">
      <c r="N4240"/>
      <c r="O4240"/>
      <c r="AD4240"/>
      <c r="AE4240"/>
    </row>
    <row r="4241" spans="14:31" x14ac:dyDescent="0.3">
      <c r="N4241"/>
      <c r="O4241"/>
      <c r="AD4241"/>
      <c r="AE4241"/>
    </row>
    <row r="4242" spans="14:31" x14ac:dyDescent="0.3">
      <c r="N4242"/>
      <c r="O4242"/>
      <c r="AD4242"/>
      <c r="AE4242"/>
    </row>
    <row r="4243" spans="14:31" x14ac:dyDescent="0.3">
      <c r="N4243"/>
      <c r="O4243"/>
      <c r="AD4243"/>
      <c r="AE4243"/>
    </row>
    <row r="4244" spans="14:31" x14ac:dyDescent="0.3">
      <c r="N4244"/>
      <c r="O4244"/>
      <c r="AD4244"/>
      <c r="AE4244"/>
    </row>
    <row r="4245" spans="14:31" x14ac:dyDescent="0.3">
      <c r="N4245"/>
      <c r="O4245"/>
      <c r="AD4245"/>
      <c r="AE4245"/>
    </row>
    <row r="4246" spans="14:31" x14ac:dyDescent="0.3">
      <c r="N4246"/>
      <c r="O4246"/>
      <c r="AD4246"/>
      <c r="AE4246"/>
    </row>
    <row r="4247" spans="14:31" x14ac:dyDescent="0.3">
      <c r="N4247"/>
      <c r="O4247"/>
      <c r="AD4247"/>
      <c r="AE4247"/>
    </row>
    <row r="4248" spans="14:31" x14ac:dyDescent="0.3">
      <c r="N4248"/>
      <c r="O4248"/>
      <c r="AD4248"/>
      <c r="AE4248"/>
    </row>
    <row r="4249" spans="14:31" x14ac:dyDescent="0.3">
      <c r="N4249"/>
      <c r="O4249"/>
      <c r="AD4249"/>
      <c r="AE4249"/>
    </row>
    <row r="4250" spans="14:31" x14ac:dyDescent="0.3">
      <c r="N4250"/>
      <c r="O4250"/>
      <c r="AD4250"/>
      <c r="AE4250"/>
    </row>
    <row r="4251" spans="14:31" x14ac:dyDescent="0.3">
      <c r="N4251"/>
      <c r="O4251"/>
      <c r="AD4251"/>
      <c r="AE4251"/>
    </row>
    <row r="4252" spans="14:31" x14ac:dyDescent="0.3">
      <c r="N4252"/>
      <c r="O4252"/>
      <c r="AD4252"/>
      <c r="AE4252"/>
    </row>
    <row r="4253" spans="14:31" x14ac:dyDescent="0.3">
      <c r="N4253"/>
      <c r="O4253"/>
      <c r="AD4253"/>
      <c r="AE4253"/>
    </row>
    <row r="4254" spans="14:31" x14ac:dyDescent="0.3">
      <c r="N4254"/>
      <c r="O4254"/>
      <c r="AD4254"/>
      <c r="AE4254"/>
    </row>
    <row r="4255" spans="14:31" x14ac:dyDescent="0.3">
      <c r="N4255"/>
      <c r="O4255"/>
      <c r="AD4255"/>
      <c r="AE4255"/>
    </row>
    <row r="4256" spans="14:31" x14ac:dyDescent="0.3">
      <c r="N4256"/>
      <c r="O4256"/>
      <c r="AD4256"/>
      <c r="AE4256"/>
    </row>
    <row r="4257" spans="14:31" x14ac:dyDescent="0.3">
      <c r="N4257"/>
      <c r="O4257"/>
      <c r="AD4257"/>
      <c r="AE4257"/>
    </row>
    <row r="4258" spans="14:31" x14ac:dyDescent="0.3">
      <c r="N4258"/>
      <c r="O4258"/>
      <c r="AD4258"/>
      <c r="AE4258"/>
    </row>
    <row r="4259" spans="14:31" x14ac:dyDescent="0.3">
      <c r="N4259"/>
      <c r="O4259"/>
      <c r="AD4259"/>
      <c r="AE4259"/>
    </row>
    <row r="4260" spans="14:31" x14ac:dyDescent="0.3">
      <c r="N4260"/>
      <c r="O4260"/>
      <c r="AD4260"/>
      <c r="AE4260"/>
    </row>
    <row r="4261" spans="14:31" x14ac:dyDescent="0.3">
      <c r="N4261"/>
      <c r="O4261"/>
      <c r="AD4261"/>
      <c r="AE4261"/>
    </row>
    <row r="4262" spans="14:31" x14ac:dyDescent="0.3">
      <c r="N4262"/>
      <c r="O4262"/>
      <c r="AD4262"/>
      <c r="AE4262"/>
    </row>
    <row r="4263" spans="14:31" x14ac:dyDescent="0.3">
      <c r="N4263"/>
      <c r="O4263"/>
      <c r="AD4263"/>
      <c r="AE4263"/>
    </row>
    <row r="4264" spans="14:31" x14ac:dyDescent="0.3">
      <c r="N4264"/>
      <c r="O4264"/>
      <c r="AD4264"/>
      <c r="AE4264"/>
    </row>
    <row r="4265" spans="14:31" x14ac:dyDescent="0.3">
      <c r="N4265"/>
      <c r="O4265"/>
      <c r="AD4265"/>
      <c r="AE4265"/>
    </row>
    <row r="4266" spans="14:31" x14ac:dyDescent="0.3">
      <c r="N4266"/>
      <c r="O4266"/>
      <c r="AD4266"/>
      <c r="AE4266"/>
    </row>
    <row r="4267" spans="14:31" x14ac:dyDescent="0.3">
      <c r="N4267"/>
      <c r="O4267"/>
      <c r="AD4267"/>
      <c r="AE4267"/>
    </row>
    <row r="4268" spans="14:31" x14ac:dyDescent="0.3">
      <c r="N4268"/>
      <c r="O4268"/>
      <c r="AD4268"/>
      <c r="AE4268"/>
    </row>
    <row r="4269" spans="14:31" x14ac:dyDescent="0.3">
      <c r="N4269"/>
      <c r="O4269"/>
      <c r="AD4269"/>
      <c r="AE4269"/>
    </row>
    <row r="4270" spans="14:31" x14ac:dyDescent="0.3">
      <c r="N4270"/>
      <c r="O4270"/>
      <c r="AD4270"/>
      <c r="AE4270"/>
    </row>
    <row r="4271" spans="14:31" x14ac:dyDescent="0.3">
      <c r="N4271"/>
      <c r="O4271"/>
      <c r="AD4271"/>
      <c r="AE4271"/>
    </row>
    <row r="4272" spans="14:31" x14ac:dyDescent="0.3">
      <c r="N4272"/>
      <c r="O4272"/>
      <c r="AD4272"/>
      <c r="AE4272"/>
    </row>
    <row r="4273" spans="14:31" x14ac:dyDescent="0.3">
      <c r="N4273"/>
      <c r="O4273"/>
      <c r="AD4273"/>
      <c r="AE4273"/>
    </row>
    <row r="4274" spans="14:31" x14ac:dyDescent="0.3">
      <c r="N4274"/>
      <c r="O4274"/>
      <c r="AD4274"/>
      <c r="AE4274"/>
    </row>
    <row r="4275" spans="14:31" x14ac:dyDescent="0.3">
      <c r="N4275"/>
      <c r="O4275"/>
      <c r="AD4275"/>
      <c r="AE4275"/>
    </row>
    <row r="4276" spans="14:31" x14ac:dyDescent="0.3">
      <c r="N4276"/>
      <c r="O4276"/>
      <c r="AD4276"/>
      <c r="AE4276"/>
    </row>
    <row r="4277" spans="14:31" x14ac:dyDescent="0.3">
      <c r="N4277"/>
      <c r="O4277"/>
      <c r="AD4277"/>
      <c r="AE4277"/>
    </row>
    <row r="4278" spans="14:31" x14ac:dyDescent="0.3">
      <c r="N4278"/>
      <c r="O4278"/>
      <c r="AD4278"/>
      <c r="AE4278"/>
    </row>
    <row r="4279" spans="14:31" x14ac:dyDescent="0.3">
      <c r="N4279"/>
      <c r="O4279"/>
      <c r="AD4279"/>
      <c r="AE4279"/>
    </row>
    <row r="4280" spans="14:31" x14ac:dyDescent="0.3">
      <c r="N4280"/>
      <c r="O4280"/>
      <c r="AD4280"/>
      <c r="AE4280"/>
    </row>
    <row r="4281" spans="14:31" x14ac:dyDescent="0.3">
      <c r="N4281"/>
      <c r="O4281"/>
      <c r="AD4281"/>
      <c r="AE4281"/>
    </row>
    <row r="4282" spans="14:31" x14ac:dyDescent="0.3">
      <c r="N4282"/>
      <c r="O4282"/>
      <c r="AD4282"/>
      <c r="AE4282"/>
    </row>
    <row r="4283" spans="14:31" x14ac:dyDescent="0.3">
      <c r="N4283"/>
      <c r="O4283"/>
      <c r="AD4283"/>
      <c r="AE4283"/>
    </row>
    <row r="4284" spans="14:31" x14ac:dyDescent="0.3">
      <c r="N4284"/>
      <c r="O4284"/>
      <c r="AD4284"/>
      <c r="AE4284"/>
    </row>
    <row r="4285" spans="14:31" x14ac:dyDescent="0.3">
      <c r="N4285"/>
      <c r="O4285"/>
      <c r="AD4285"/>
      <c r="AE4285"/>
    </row>
    <row r="4286" spans="14:31" x14ac:dyDescent="0.3">
      <c r="N4286"/>
      <c r="O4286"/>
      <c r="AD4286"/>
      <c r="AE4286"/>
    </row>
    <row r="4287" spans="14:31" x14ac:dyDescent="0.3">
      <c r="N4287"/>
      <c r="O4287"/>
      <c r="AD4287"/>
      <c r="AE4287"/>
    </row>
    <row r="4288" spans="14:31" x14ac:dyDescent="0.3">
      <c r="N4288"/>
      <c r="O4288"/>
      <c r="AD4288"/>
      <c r="AE4288"/>
    </row>
    <row r="4289" spans="14:31" x14ac:dyDescent="0.3">
      <c r="N4289"/>
      <c r="O4289"/>
      <c r="AD4289"/>
      <c r="AE4289"/>
    </row>
    <row r="4290" spans="14:31" x14ac:dyDescent="0.3">
      <c r="N4290"/>
      <c r="O4290"/>
      <c r="AD4290"/>
      <c r="AE4290"/>
    </row>
    <row r="4291" spans="14:31" x14ac:dyDescent="0.3">
      <c r="N4291"/>
      <c r="O4291"/>
      <c r="AD4291"/>
      <c r="AE4291"/>
    </row>
    <row r="4292" spans="14:31" x14ac:dyDescent="0.3">
      <c r="N4292"/>
      <c r="O4292"/>
      <c r="AD4292"/>
      <c r="AE4292"/>
    </row>
    <row r="4293" spans="14:31" x14ac:dyDescent="0.3">
      <c r="N4293"/>
      <c r="O4293"/>
      <c r="AD4293"/>
      <c r="AE4293"/>
    </row>
    <row r="4294" spans="14:31" x14ac:dyDescent="0.3">
      <c r="N4294"/>
      <c r="O4294"/>
      <c r="AD4294"/>
      <c r="AE4294"/>
    </row>
    <row r="4295" spans="14:31" x14ac:dyDescent="0.3">
      <c r="N4295"/>
      <c r="O4295"/>
      <c r="AD4295"/>
      <c r="AE4295"/>
    </row>
    <row r="4296" spans="14:31" x14ac:dyDescent="0.3">
      <c r="N4296"/>
      <c r="O4296"/>
      <c r="AD4296"/>
      <c r="AE4296"/>
    </row>
    <row r="4297" spans="14:31" x14ac:dyDescent="0.3">
      <c r="N4297"/>
      <c r="O4297"/>
      <c r="AD4297"/>
      <c r="AE4297"/>
    </row>
    <row r="4298" spans="14:31" x14ac:dyDescent="0.3">
      <c r="N4298"/>
      <c r="O4298"/>
      <c r="AD4298"/>
      <c r="AE4298"/>
    </row>
    <row r="4299" spans="14:31" x14ac:dyDescent="0.3">
      <c r="N4299"/>
      <c r="O4299"/>
      <c r="AD4299"/>
      <c r="AE4299"/>
    </row>
    <row r="4300" spans="14:31" x14ac:dyDescent="0.3">
      <c r="N4300"/>
      <c r="O4300"/>
      <c r="AD4300"/>
      <c r="AE4300"/>
    </row>
    <row r="4301" spans="14:31" x14ac:dyDescent="0.3">
      <c r="N4301"/>
      <c r="O4301"/>
      <c r="AD4301"/>
      <c r="AE4301"/>
    </row>
    <row r="4302" spans="14:31" x14ac:dyDescent="0.3">
      <c r="N4302"/>
      <c r="O4302"/>
      <c r="AD4302"/>
      <c r="AE4302"/>
    </row>
    <row r="4303" spans="14:31" x14ac:dyDescent="0.3">
      <c r="N4303"/>
      <c r="O4303"/>
      <c r="AD4303"/>
      <c r="AE4303"/>
    </row>
    <row r="4304" spans="14:31" x14ac:dyDescent="0.3">
      <c r="N4304"/>
      <c r="O4304"/>
      <c r="AD4304"/>
      <c r="AE4304"/>
    </row>
    <row r="4305" spans="14:31" x14ac:dyDescent="0.3">
      <c r="N4305"/>
      <c r="O4305"/>
      <c r="AD4305"/>
      <c r="AE4305"/>
    </row>
    <row r="4306" spans="14:31" x14ac:dyDescent="0.3">
      <c r="N4306"/>
      <c r="O4306"/>
      <c r="AD4306"/>
      <c r="AE4306"/>
    </row>
    <row r="4307" spans="14:31" x14ac:dyDescent="0.3">
      <c r="N4307"/>
      <c r="O4307"/>
      <c r="AD4307"/>
      <c r="AE4307"/>
    </row>
    <row r="4308" spans="14:31" x14ac:dyDescent="0.3">
      <c r="N4308"/>
      <c r="O4308"/>
      <c r="AD4308"/>
      <c r="AE4308"/>
    </row>
    <row r="4309" spans="14:31" x14ac:dyDescent="0.3">
      <c r="N4309"/>
      <c r="O4309"/>
      <c r="AD4309"/>
      <c r="AE4309"/>
    </row>
    <row r="4310" spans="14:31" x14ac:dyDescent="0.3">
      <c r="N4310"/>
      <c r="O4310"/>
      <c r="AD4310"/>
      <c r="AE4310"/>
    </row>
    <row r="4311" spans="14:31" x14ac:dyDescent="0.3">
      <c r="N4311"/>
      <c r="O4311"/>
      <c r="AD4311"/>
      <c r="AE4311"/>
    </row>
    <row r="4312" spans="14:31" x14ac:dyDescent="0.3">
      <c r="N4312"/>
      <c r="O4312"/>
      <c r="AD4312"/>
      <c r="AE4312"/>
    </row>
    <row r="4313" spans="14:31" x14ac:dyDescent="0.3">
      <c r="N4313"/>
      <c r="O4313"/>
      <c r="AD4313"/>
      <c r="AE4313"/>
    </row>
    <row r="4314" spans="14:31" x14ac:dyDescent="0.3">
      <c r="N4314"/>
      <c r="O4314"/>
      <c r="AD4314"/>
      <c r="AE4314"/>
    </row>
    <row r="4315" spans="14:31" x14ac:dyDescent="0.3">
      <c r="N4315"/>
      <c r="O4315"/>
      <c r="AD4315"/>
      <c r="AE4315"/>
    </row>
    <row r="4316" spans="14:31" x14ac:dyDescent="0.3">
      <c r="N4316"/>
      <c r="O4316"/>
      <c r="AD4316"/>
      <c r="AE4316"/>
    </row>
    <row r="4317" spans="14:31" x14ac:dyDescent="0.3">
      <c r="N4317"/>
      <c r="O4317"/>
      <c r="AD4317"/>
      <c r="AE4317"/>
    </row>
    <row r="4318" spans="14:31" x14ac:dyDescent="0.3">
      <c r="N4318"/>
      <c r="O4318"/>
      <c r="AD4318"/>
      <c r="AE4318"/>
    </row>
    <row r="4319" spans="14:31" x14ac:dyDescent="0.3">
      <c r="N4319"/>
      <c r="O4319"/>
      <c r="AD4319"/>
      <c r="AE4319"/>
    </row>
    <row r="4320" spans="14:31" x14ac:dyDescent="0.3">
      <c r="N4320"/>
      <c r="O4320"/>
      <c r="AD4320"/>
      <c r="AE4320"/>
    </row>
    <row r="4321" spans="14:31" x14ac:dyDescent="0.3">
      <c r="N4321"/>
      <c r="O4321"/>
      <c r="AD4321"/>
      <c r="AE4321"/>
    </row>
    <row r="4322" spans="14:31" x14ac:dyDescent="0.3">
      <c r="N4322"/>
      <c r="O4322"/>
      <c r="AD4322"/>
      <c r="AE4322"/>
    </row>
    <row r="4323" spans="14:31" x14ac:dyDescent="0.3">
      <c r="N4323"/>
      <c r="O4323"/>
      <c r="AD4323"/>
      <c r="AE4323"/>
    </row>
    <row r="4324" spans="14:31" x14ac:dyDescent="0.3">
      <c r="N4324"/>
      <c r="O4324"/>
      <c r="AD4324"/>
      <c r="AE4324"/>
    </row>
    <row r="4325" spans="14:31" x14ac:dyDescent="0.3">
      <c r="N4325"/>
      <c r="O4325"/>
      <c r="AD4325"/>
      <c r="AE4325"/>
    </row>
    <row r="4326" spans="14:31" x14ac:dyDescent="0.3">
      <c r="N4326"/>
      <c r="O4326"/>
      <c r="AD4326"/>
      <c r="AE4326"/>
    </row>
    <row r="4327" spans="14:31" x14ac:dyDescent="0.3">
      <c r="N4327"/>
      <c r="O4327"/>
      <c r="AD4327"/>
      <c r="AE4327"/>
    </row>
    <row r="4328" spans="14:31" x14ac:dyDescent="0.3">
      <c r="N4328"/>
      <c r="O4328"/>
      <c r="AD4328"/>
      <c r="AE4328"/>
    </row>
    <row r="4329" spans="14:31" x14ac:dyDescent="0.3">
      <c r="N4329"/>
      <c r="O4329"/>
      <c r="AD4329"/>
      <c r="AE4329"/>
    </row>
    <row r="4330" spans="14:31" x14ac:dyDescent="0.3">
      <c r="N4330"/>
      <c r="O4330"/>
      <c r="AD4330"/>
      <c r="AE4330"/>
    </row>
    <row r="4331" spans="14:31" x14ac:dyDescent="0.3">
      <c r="N4331"/>
      <c r="O4331"/>
      <c r="AD4331"/>
      <c r="AE4331"/>
    </row>
    <row r="4332" spans="14:31" x14ac:dyDescent="0.3">
      <c r="N4332"/>
      <c r="O4332"/>
      <c r="AD4332"/>
      <c r="AE4332"/>
    </row>
    <row r="4333" spans="14:31" x14ac:dyDescent="0.3">
      <c r="N4333"/>
      <c r="O4333"/>
      <c r="AD4333"/>
      <c r="AE4333"/>
    </row>
    <row r="4334" spans="14:31" x14ac:dyDescent="0.3">
      <c r="N4334"/>
      <c r="O4334"/>
      <c r="AD4334"/>
      <c r="AE4334"/>
    </row>
    <row r="4335" spans="14:31" x14ac:dyDescent="0.3">
      <c r="N4335"/>
      <c r="O4335"/>
      <c r="AD4335"/>
      <c r="AE4335"/>
    </row>
    <row r="4336" spans="14:31" x14ac:dyDescent="0.3">
      <c r="N4336"/>
      <c r="O4336"/>
      <c r="AD4336"/>
      <c r="AE4336"/>
    </row>
    <row r="4337" spans="14:31" x14ac:dyDescent="0.3">
      <c r="N4337"/>
      <c r="O4337"/>
      <c r="AD4337"/>
      <c r="AE4337"/>
    </row>
    <row r="4338" spans="14:31" x14ac:dyDescent="0.3">
      <c r="N4338"/>
      <c r="O4338"/>
      <c r="AD4338"/>
      <c r="AE4338"/>
    </row>
    <row r="4339" spans="14:31" x14ac:dyDescent="0.3">
      <c r="N4339"/>
      <c r="O4339"/>
      <c r="AD4339"/>
      <c r="AE4339"/>
    </row>
    <row r="4340" spans="14:31" x14ac:dyDescent="0.3">
      <c r="N4340"/>
      <c r="O4340"/>
      <c r="AD4340"/>
      <c r="AE4340"/>
    </row>
    <row r="4341" spans="14:31" x14ac:dyDescent="0.3">
      <c r="N4341"/>
      <c r="O4341"/>
      <c r="AD4341"/>
      <c r="AE4341"/>
    </row>
    <row r="4342" spans="14:31" x14ac:dyDescent="0.3">
      <c r="N4342"/>
      <c r="O4342"/>
      <c r="AD4342"/>
      <c r="AE4342"/>
    </row>
    <row r="4343" spans="14:31" x14ac:dyDescent="0.3">
      <c r="N4343"/>
      <c r="O4343"/>
      <c r="AD4343"/>
      <c r="AE4343"/>
    </row>
    <row r="4344" spans="14:31" x14ac:dyDescent="0.3">
      <c r="N4344"/>
      <c r="O4344"/>
      <c r="AD4344"/>
      <c r="AE4344"/>
    </row>
    <row r="4345" spans="14:31" x14ac:dyDescent="0.3">
      <c r="N4345"/>
      <c r="O4345"/>
      <c r="AD4345"/>
      <c r="AE4345"/>
    </row>
    <row r="4346" spans="14:31" x14ac:dyDescent="0.3">
      <c r="N4346"/>
      <c r="O4346"/>
      <c r="AD4346"/>
      <c r="AE4346"/>
    </row>
    <row r="4347" spans="14:31" x14ac:dyDescent="0.3">
      <c r="N4347"/>
      <c r="O4347"/>
      <c r="AD4347"/>
      <c r="AE4347"/>
    </row>
    <row r="4348" spans="14:31" x14ac:dyDescent="0.3">
      <c r="N4348"/>
      <c r="O4348"/>
      <c r="AD4348"/>
      <c r="AE4348"/>
    </row>
    <row r="4349" spans="14:31" x14ac:dyDescent="0.3">
      <c r="N4349"/>
      <c r="O4349"/>
      <c r="AD4349"/>
      <c r="AE4349"/>
    </row>
    <row r="4350" spans="14:31" x14ac:dyDescent="0.3">
      <c r="N4350"/>
      <c r="O4350"/>
      <c r="AD4350"/>
      <c r="AE4350"/>
    </row>
    <row r="4351" spans="14:31" x14ac:dyDescent="0.3">
      <c r="N4351"/>
      <c r="O4351"/>
      <c r="AD4351"/>
      <c r="AE4351"/>
    </row>
    <row r="4352" spans="14:31" x14ac:dyDescent="0.3">
      <c r="N4352"/>
      <c r="O4352"/>
      <c r="AD4352"/>
      <c r="AE4352"/>
    </row>
    <row r="4353" spans="14:31" x14ac:dyDescent="0.3">
      <c r="N4353"/>
      <c r="O4353"/>
      <c r="AD4353"/>
      <c r="AE4353"/>
    </row>
    <row r="4354" spans="14:31" x14ac:dyDescent="0.3">
      <c r="N4354"/>
      <c r="O4354"/>
      <c r="AD4354"/>
      <c r="AE4354"/>
    </row>
    <row r="4355" spans="14:31" x14ac:dyDescent="0.3">
      <c r="N4355"/>
      <c r="O4355"/>
      <c r="AD4355"/>
      <c r="AE4355"/>
    </row>
    <row r="4356" spans="14:31" x14ac:dyDescent="0.3">
      <c r="N4356"/>
      <c r="O4356"/>
      <c r="AD4356"/>
      <c r="AE4356"/>
    </row>
    <row r="4357" spans="14:31" x14ac:dyDescent="0.3">
      <c r="N4357"/>
      <c r="O4357"/>
      <c r="AD4357"/>
      <c r="AE4357"/>
    </row>
    <row r="4358" spans="14:31" x14ac:dyDescent="0.3">
      <c r="N4358"/>
      <c r="O4358"/>
      <c r="AD4358"/>
      <c r="AE4358"/>
    </row>
    <row r="4359" spans="14:31" x14ac:dyDescent="0.3">
      <c r="N4359"/>
      <c r="O4359"/>
      <c r="AD4359"/>
      <c r="AE4359"/>
    </row>
    <row r="4360" spans="14:31" x14ac:dyDescent="0.3">
      <c r="N4360"/>
      <c r="O4360"/>
      <c r="AD4360"/>
      <c r="AE4360"/>
    </row>
    <row r="4361" spans="14:31" x14ac:dyDescent="0.3">
      <c r="N4361"/>
      <c r="O4361"/>
      <c r="AD4361"/>
      <c r="AE4361"/>
    </row>
    <row r="4362" spans="14:31" x14ac:dyDescent="0.3">
      <c r="N4362"/>
      <c r="O4362"/>
      <c r="AD4362"/>
      <c r="AE4362"/>
    </row>
    <row r="4363" spans="14:31" x14ac:dyDescent="0.3">
      <c r="N4363"/>
      <c r="O4363"/>
      <c r="AD4363"/>
      <c r="AE4363"/>
    </row>
    <row r="4364" spans="14:31" x14ac:dyDescent="0.3">
      <c r="N4364"/>
      <c r="O4364"/>
      <c r="AD4364"/>
      <c r="AE4364"/>
    </row>
    <row r="4365" spans="14:31" x14ac:dyDescent="0.3">
      <c r="N4365"/>
      <c r="O4365"/>
      <c r="AD4365"/>
      <c r="AE4365"/>
    </row>
    <row r="4366" spans="14:31" x14ac:dyDescent="0.3">
      <c r="N4366"/>
      <c r="O4366"/>
      <c r="AD4366"/>
      <c r="AE4366"/>
    </row>
    <row r="4367" spans="14:31" x14ac:dyDescent="0.3">
      <c r="N4367"/>
      <c r="O4367"/>
      <c r="AD4367"/>
      <c r="AE4367"/>
    </row>
    <row r="4368" spans="14:31" x14ac:dyDescent="0.3">
      <c r="N4368"/>
      <c r="O4368"/>
      <c r="AD4368"/>
      <c r="AE4368"/>
    </row>
    <row r="4369" spans="14:31" x14ac:dyDescent="0.3">
      <c r="N4369"/>
      <c r="O4369"/>
      <c r="AD4369"/>
      <c r="AE4369"/>
    </row>
    <row r="4370" spans="14:31" x14ac:dyDescent="0.3">
      <c r="N4370"/>
      <c r="O4370"/>
      <c r="AD4370"/>
      <c r="AE4370"/>
    </row>
    <row r="4371" spans="14:31" x14ac:dyDescent="0.3">
      <c r="N4371"/>
      <c r="O4371"/>
      <c r="AD4371"/>
      <c r="AE4371"/>
    </row>
    <row r="4372" spans="14:31" x14ac:dyDescent="0.3">
      <c r="N4372"/>
      <c r="O4372"/>
      <c r="AD4372"/>
      <c r="AE4372"/>
    </row>
    <row r="4373" spans="14:31" x14ac:dyDescent="0.3">
      <c r="N4373"/>
      <c r="O4373"/>
      <c r="AD4373"/>
      <c r="AE4373"/>
    </row>
    <row r="4374" spans="14:31" x14ac:dyDescent="0.3">
      <c r="N4374"/>
      <c r="O4374"/>
      <c r="AD4374"/>
      <c r="AE4374"/>
    </row>
    <row r="4375" spans="14:31" x14ac:dyDescent="0.3">
      <c r="N4375"/>
      <c r="O4375"/>
      <c r="AD4375"/>
      <c r="AE4375"/>
    </row>
    <row r="4376" spans="14:31" x14ac:dyDescent="0.3">
      <c r="N4376"/>
      <c r="O4376"/>
      <c r="AD4376"/>
      <c r="AE4376"/>
    </row>
    <row r="4377" spans="14:31" x14ac:dyDescent="0.3">
      <c r="N4377"/>
      <c r="O4377"/>
      <c r="AD4377"/>
      <c r="AE4377"/>
    </row>
    <row r="4378" spans="14:31" x14ac:dyDescent="0.3">
      <c r="N4378"/>
      <c r="O4378"/>
      <c r="AD4378"/>
      <c r="AE4378"/>
    </row>
    <row r="4379" spans="14:31" x14ac:dyDescent="0.3">
      <c r="N4379"/>
      <c r="O4379"/>
      <c r="AD4379"/>
      <c r="AE4379"/>
    </row>
    <row r="4380" spans="14:31" x14ac:dyDescent="0.3">
      <c r="N4380"/>
      <c r="O4380"/>
      <c r="AD4380"/>
      <c r="AE4380"/>
    </row>
    <row r="4381" spans="14:31" x14ac:dyDescent="0.3">
      <c r="N4381"/>
      <c r="O4381"/>
      <c r="AD4381"/>
      <c r="AE4381"/>
    </row>
    <row r="4382" spans="14:31" x14ac:dyDescent="0.3">
      <c r="N4382"/>
      <c r="O4382"/>
      <c r="AD4382"/>
      <c r="AE4382"/>
    </row>
    <row r="4383" spans="14:31" x14ac:dyDescent="0.3">
      <c r="N4383"/>
      <c r="O4383"/>
      <c r="AD4383"/>
      <c r="AE4383"/>
    </row>
    <row r="4384" spans="14:31" x14ac:dyDescent="0.3">
      <c r="N4384"/>
      <c r="O4384"/>
      <c r="AD4384"/>
      <c r="AE4384"/>
    </row>
    <row r="4385" spans="14:31" x14ac:dyDescent="0.3">
      <c r="N4385"/>
      <c r="O4385"/>
      <c r="AD4385"/>
      <c r="AE4385"/>
    </row>
    <row r="4386" spans="14:31" x14ac:dyDescent="0.3">
      <c r="N4386"/>
      <c r="O4386"/>
      <c r="AD4386"/>
      <c r="AE4386"/>
    </row>
    <row r="4387" spans="14:31" x14ac:dyDescent="0.3">
      <c r="N4387"/>
      <c r="O4387"/>
      <c r="AD4387"/>
      <c r="AE4387"/>
    </row>
    <row r="4388" spans="14:31" x14ac:dyDescent="0.3">
      <c r="N4388"/>
      <c r="O4388"/>
      <c r="AD4388"/>
      <c r="AE4388"/>
    </row>
    <row r="4389" spans="14:31" x14ac:dyDescent="0.3">
      <c r="N4389"/>
      <c r="O4389"/>
      <c r="AD4389"/>
      <c r="AE4389"/>
    </row>
    <row r="4390" spans="14:31" x14ac:dyDescent="0.3">
      <c r="N4390"/>
      <c r="O4390"/>
      <c r="AD4390"/>
      <c r="AE4390"/>
    </row>
    <row r="4391" spans="14:31" x14ac:dyDescent="0.3">
      <c r="N4391"/>
      <c r="O4391"/>
      <c r="AD4391"/>
      <c r="AE4391"/>
    </row>
    <row r="4392" spans="14:31" x14ac:dyDescent="0.3">
      <c r="N4392"/>
      <c r="O4392"/>
      <c r="AD4392"/>
      <c r="AE4392"/>
    </row>
    <row r="4393" spans="14:31" x14ac:dyDescent="0.3">
      <c r="N4393"/>
      <c r="O4393"/>
      <c r="AD4393"/>
      <c r="AE4393"/>
    </row>
    <row r="4394" spans="14:31" x14ac:dyDescent="0.3">
      <c r="N4394"/>
      <c r="O4394"/>
      <c r="AD4394"/>
      <c r="AE4394"/>
    </row>
    <row r="4395" spans="14:31" x14ac:dyDescent="0.3">
      <c r="N4395"/>
      <c r="O4395"/>
      <c r="AD4395"/>
      <c r="AE4395"/>
    </row>
    <row r="4396" spans="14:31" x14ac:dyDescent="0.3">
      <c r="N4396"/>
      <c r="O4396"/>
      <c r="AD4396"/>
      <c r="AE4396"/>
    </row>
    <row r="4397" spans="14:31" x14ac:dyDescent="0.3">
      <c r="N4397"/>
      <c r="O4397"/>
      <c r="AD4397"/>
      <c r="AE4397"/>
    </row>
    <row r="4398" spans="14:31" x14ac:dyDescent="0.3">
      <c r="N4398"/>
      <c r="O4398"/>
      <c r="AD4398"/>
      <c r="AE4398"/>
    </row>
    <row r="4399" spans="14:31" x14ac:dyDescent="0.3">
      <c r="N4399"/>
      <c r="O4399"/>
      <c r="AD4399"/>
      <c r="AE4399"/>
    </row>
    <row r="4400" spans="14:31" x14ac:dyDescent="0.3">
      <c r="N4400"/>
      <c r="O4400"/>
      <c r="AD4400"/>
      <c r="AE4400"/>
    </row>
    <row r="4401" spans="14:31" x14ac:dyDescent="0.3">
      <c r="N4401"/>
      <c r="O4401"/>
      <c r="AD4401"/>
      <c r="AE4401"/>
    </row>
    <row r="4402" spans="14:31" x14ac:dyDescent="0.3">
      <c r="N4402"/>
      <c r="O4402"/>
      <c r="AD4402"/>
      <c r="AE4402"/>
    </row>
    <row r="4403" spans="14:31" x14ac:dyDescent="0.3">
      <c r="N4403"/>
      <c r="O4403"/>
      <c r="AD4403"/>
      <c r="AE4403"/>
    </row>
    <row r="4404" spans="14:31" x14ac:dyDescent="0.3">
      <c r="N4404"/>
      <c r="O4404"/>
      <c r="AD4404"/>
      <c r="AE4404"/>
    </row>
    <row r="4405" spans="14:31" x14ac:dyDescent="0.3">
      <c r="N4405"/>
      <c r="O4405"/>
      <c r="AD4405"/>
      <c r="AE4405"/>
    </row>
    <row r="4406" spans="14:31" x14ac:dyDescent="0.3">
      <c r="N4406"/>
      <c r="O4406"/>
      <c r="AD4406"/>
      <c r="AE4406"/>
    </row>
    <row r="4407" spans="14:31" x14ac:dyDescent="0.3">
      <c r="N4407"/>
      <c r="O4407"/>
      <c r="AD4407"/>
      <c r="AE4407"/>
    </row>
    <row r="4408" spans="14:31" x14ac:dyDescent="0.3">
      <c r="N4408"/>
      <c r="O4408"/>
      <c r="AD4408"/>
      <c r="AE4408"/>
    </row>
    <row r="4409" spans="14:31" x14ac:dyDescent="0.3">
      <c r="N4409"/>
      <c r="O4409"/>
      <c r="AD4409"/>
      <c r="AE4409"/>
    </row>
    <row r="4410" spans="14:31" x14ac:dyDescent="0.3">
      <c r="N4410"/>
      <c r="O4410"/>
      <c r="AD4410"/>
      <c r="AE4410"/>
    </row>
    <row r="4411" spans="14:31" x14ac:dyDescent="0.3">
      <c r="N4411"/>
      <c r="O4411"/>
      <c r="AD4411"/>
      <c r="AE4411"/>
    </row>
    <row r="4412" spans="14:31" x14ac:dyDescent="0.3">
      <c r="N4412"/>
      <c r="O4412"/>
      <c r="AD4412"/>
      <c r="AE4412"/>
    </row>
    <row r="4413" spans="14:31" x14ac:dyDescent="0.3">
      <c r="N4413"/>
      <c r="O4413"/>
      <c r="AD4413"/>
      <c r="AE4413"/>
    </row>
    <row r="4414" spans="14:31" x14ac:dyDescent="0.3">
      <c r="N4414"/>
      <c r="O4414"/>
      <c r="AD4414"/>
      <c r="AE4414"/>
    </row>
    <row r="4415" spans="14:31" x14ac:dyDescent="0.3">
      <c r="N4415"/>
      <c r="O4415"/>
      <c r="AD4415"/>
      <c r="AE4415"/>
    </row>
    <row r="4416" spans="14:31" x14ac:dyDescent="0.3">
      <c r="N4416"/>
      <c r="O4416"/>
      <c r="AD4416"/>
      <c r="AE4416"/>
    </row>
    <row r="4417" spans="14:31" x14ac:dyDescent="0.3">
      <c r="N4417"/>
      <c r="O4417"/>
      <c r="AD4417"/>
      <c r="AE4417"/>
    </row>
    <row r="4418" spans="14:31" x14ac:dyDescent="0.3">
      <c r="N4418"/>
      <c r="O4418"/>
      <c r="AD4418"/>
      <c r="AE4418"/>
    </row>
    <row r="4419" spans="14:31" x14ac:dyDescent="0.3">
      <c r="N4419"/>
      <c r="O4419"/>
      <c r="AD4419"/>
      <c r="AE4419"/>
    </row>
    <row r="4420" spans="14:31" x14ac:dyDescent="0.3">
      <c r="N4420"/>
      <c r="O4420"/>
      <c r="AD4420"/>
      <c r="AE4420"/>
    </row>
    <row r="4421" spans="14:31" x14ac:dyDescent="0.3">
      <c r="N4421"/>
      <c r="O4421"/>
      <c r="AD4421"/>
      <c r="AE4421"/>
    </row>
    <row r="4422" spans="14:31" x14ac:dyDescent="0.3">
      <c r="N4422"/>
      <c r="O4422"/>
      <c r="AD4422"/>
      <c r="AE4422"/>
    </row>
    <row r="4423" spans="14:31" x14ac:dyDescent="0.3">
      <c r="N4423"/>
      <c r="O4423"/>
      <c r="AD4423"/>
      <c r="AE4423"/>
    </row>
    <row r="4424" spans="14:31" x14ac:dyDescent="0.3">
      <c r="N4424"/>
      <c r="O4424"/>
      <c r="AD4424"/>
      <c r="AE4424"/>
    </row>
    <row r="4425" spans="14:31" x14ac:dyDescent="0.3">
      <c r="N4425"/>
      <c r="O4425"/>
      <c r="AD4425"/>
      <c r="AE4425"/>
    </row>
    <row r="4426" spans="14:31" x14ac:dyDescent="0.3">
      <c r="N4426"/>
      <c r="O4426"/>
      <c r="AD4426"/>
      <c r="AE4426"/>
    </row>
    <row r="4427" spans="14:31" x14ac:dyDescent="0.3">
      <c r="N4427"/>
      <c r="O4427"/>
      <c r="AD4427"/>
      <c r="AE4427"/>
    </row>
    <row r="4428" spans="14:31" x14ac:dyDescent="0.3">
      <c r="N4428"/>
      <c r="O4428"/>
      <c r="AD4428"/>
      <c r="AE4428"/>
    </row>
    <row r="4429" spans="14:31" x14ac:dyDescent="0.3">
      <c r="N4429"/>
      <c r="O4429"/>
      <c r="AD4429"/>
      <c r="AE4429"/>
    </row>
    <row r="4430" spans="14:31" x14ac:dyDescent="0.3">
      <c r="N4430"/>
      <c r="O4430"/>
      <c r="AD4430"/>
      <c r="AE4430"/>
    </row>
    <row r="4431" spans="14:31" x14ac:dyDescent="0.3">
      <c r="N4431"/>
      <c r="O4431"/>
      <c r="AD4431"/>
      <c r="AE4431"/>
    </row>
    <row r="4432" spans="14:31" x14ac:dyDescent="0.3">
      <c r="N4432"/>
      <c r="O4432"/>
      <c r="AD4432"/>
      <c r="AE4432"/>
    </row>
    <row r="4433" spans="14:31" x14ac:dyDescent="0.3">
      <c r="N4433"/>
      <c r="O4433"/>
      <c r="AD4433"/>
      <c r="AE4433"/>
    </row>
    <row r="4434" spans="14:31" x14ac:dyDescent="0.3">
      <c r="N4434"/>
      <c r="O4434"/>
      <c r="AD4434"/>
      <c r="AE4434"/>
    </row>
    <row r="4435" spans="14:31" x14ac:dyDescent="0.3">
      <c r="N4435"/>
      <c r="O4435"/>
      <c r="AD4435"/>
      <c r="AE4435"/>
    </row>
    <row r="4436" spans="14:31" x14ac:dyDescent="0.3">
      <c r="N4436"/>
      <c r="O4436"/>
      <c r="AD4436"/>
      <c r="AE4436"/>
    </row>
    <row r="4437" spans="14:31" x14ac:dyDescent="0.3">
      <c r="N4437"/>
      <c r="O4437"/>
      <c r="AD4437"/>
      <c r="AE4437"/>
    </row>
    <row r="4438" spans="14:31" x14ac:dyDescent="0.3">
      <c r="N4438"/>
      <c r="O4438"/>
      <c r="AD4438"/>
      <c r="AE4438"/>
    </row>
    <row r="4439" spans="14:31" x14ac:dyDescent="0.3">
      <c r="N4439"/>
      <c r="O4439"/>
      <c r="AD4439"/>
      <c r="AE4439"/>
    </row>
    <row r="4440" spans="14:31" x14ac:dyDescent="0.3">
      <c r="N4440"/>
      <c r="O4440"/>
      <c r="AD4440"/>
      <c r="AE4440"/>
    </row>
    <row r="4441" spans="14:31" x14ac:dyDescent="0.3">
      <c r="N4441"/>
      <c r="O4441"/>
      <c r="AD4441"/>
      <c r="AE4441"/>
    </row>
    <row r="4442" spans="14:31" x14ac:dyDescent="0.3">
      <c r="N4442"/>
      <c r="O4442"/>
      <c r="AD4442"/>
      <c r="AE4442"/>
    </row>
    <row r="4443" spans="14:31" x14ac:dyDescent="0.3">
      <c r="N4443"/>
      <c r="O4443"/>
      <c r="AD4443"/>
      <c r="AE4443"/>
    </row>
    <row r="4444" spans="14:31" x14ac:dyDescent="0.3">
      <c r="N4444"/>
      <c r="O4444"/>
      <c r="AD4444"/>
      <c r="AE4444"/>
    </row>
    <row r="4445" spans="14:31" x14ac:dyDescent="0.3">
      <c r="N4445"/>
      <c r="O4445"/>
      <c r="AD4445"/>
      <c r="AE4445"/>
    </row>
    <row r="4446" spans="14:31" x14ac:dyDescent="0.3">
      <c r="N4446"/>
      <c r="O4446"/>
      <c r="AD4446"/>
      <c r="AE4446"/>
    </row>
    <row r="4447" spans="14:31" x14ac:dyDescent="0.3">
      <c r="N4447"/>
      <c r="O4447"/>
      <c r="AD4447"/>
      <c r="AE4447"/>
    </row>
    <row r="4448" spans="14:31" x14ac:dyDescent="0.3">
      <c r="N4448"/>
      <c r="O4448"/>
      <c r="AD4448"/>
      <c r="AE4448"/>
    </row>
    <row r="4449" spans="14:31" x14ac:dyDescent="0.3">
      <c r="N4449"/>
      <c r="O4449"/>
      <c r="AD4449"/>
      <c r="AE4449"/>
    </row>
    <row r="4450" spans="14:31" x14ac:dyDescent="0.3">
      <c r="N4450"/>
      <c r="O4450"/>
      <c r="AD4450"/>
      <c r="AE4450"/>
    </row>
    <row r="4451" spans="14:31" x14ac:dyDescent="0.3">
      <c r="N4451"/>
      <c r="O4451"/>
      <c r="AD4451"/>
      <c r="AE4451"/>
    </row>
    <row r="4452" spans="14:31" x14ac:dyDescent="0.3">
      <c r="N4452"/>
      <c r="O4452"/>
      <c r="AD4452"/>
      <c r="AE4452"/>
    </row>
    <row r="4453" spans="14:31" x14ac:dyDescent="0.3">
      <c r="N4453"/>
      <c r="O4453"/>
      <c r="AD4453"/>
      <c r="AE4453"/>
    </row>
    <row r="4454" spans="14:31" x14ac:dyDescent="0.3">
      <c r="N4454"/>
      <c r="O4454"/>
      <c r="AD4454"/>
      <c r="AE4454"/>
    </row>
    <row r="4455" spans="14:31" x14ac:dyDescent="0.3">
      <c r="N4455"/>
      <c r="O4455"/>
      <c r="AD4455"/>
      <c r="AE4455"/>
    </row>
    <row r="4456" spans="14:31" x14ac:dyDescent="0.3">
      <c r="N4456"/>
      <c r="O4456"/>
      <c r="AD4456"/>
      <c r="AE4456"/>
    </row>
    <row r="4457" spans="14:31" x14ac:dyDescent="0.3">
      <c r="N4457"/>
      <c r="O4457"/>
      <c r="AD4457"/>
      <c r="AE4457"/>
    </row>
    <row r="4458" spans="14:31" x14ac:dyDescent="0.3">
      <c r="N4458"/>
      <c r="O4458"/>
      <c r="AD4458"/>
      <c r="AE4458"/>
    </row>
    <row r="4459" spans="14:31" x14ac:dyDescent="0.3">
      <c r="N4459"/>
      <c r="O4459"/>
      <c r="AD4459"/>
      <c r="AE4459"/>
    </row>
    <row r="4460" spans="14:31" x14ac:dyDescent="0.3">
      <c r="N4460"/>
      <c r="O4460"/>
      <c r="AD4460"/>
      <c r="AE4460"/>
    </row>
    <row r="4461" spans="14:31" x14ac:dyDescent="0.3">
      <c r="N4461"/>
      <c r="O4461"/>
      <c r="AD4461"/>
      <c r="AE4461"/>
    </row>
    <row r="4462" spans="14:31" x14ac:dyDescent="0.3">
      <c r="N4462"/>
      <c r="O4462"/>
      <c r="AD4462"/>
      <c r="AE4462"/>
    </row>
    <row r="4463" spans="14:31" x14ac:dyDescent="0.3">
      <c r="N4463"/>
      <c r="O4463"/>
      <c r="AD4463"/>
      <c r="AE4463"/>
    </row>
    <row r="4464" spans="14:31" x14ac:dyDescent="0.3">
      <c r="N4464"/>
      <c r="O4464"/>
      <c r="AD4464"/>
      <c r="AE4464"/>
    </row>
    <row r="4465" spans="14:31" x14ac:dyDescent="0.3">
      <c r="N4465"/>
      <c r="O4465"/>
      <c r="AD4465"/>
      <c r="AE4465"/>
    </row>
    <row r="4466" spans="14:31" x14ac:dyDescent="0.3">
      <c r="N4466"/>
      <c r="O4466"/>
      <c r="AD4466"/>
      <c r="AE4466"/>
    </row>
    <row r="4467" spans="14:31" x14ac:dyDescent="0.3">
      <c r="N4467"/>
      <c r="O4467"/>
      <c r="AD4467"/>
      <c r="AE4467"/>
    </row>
    <row r="4468" spans="14:31" x14ac:dyDescent="0.3">
      <c r="N4468"/>
      <c r="O4468"/>
      <c r="AD4468"/>
      <c r="AE4468"/>
    </row>
    <row r="4469" spans="14:31" x14ac:dyDescent="0.3">
      <c r="N4469"/>
      <c r="O4469"/>
      <c r="AD4469"/>
      <c r="AE4469"/>
    </row>
    <row r="4470" spans="14:31" x14ac:dyDescent="0.3">
      <c r="N4470"/>
      <c r="O4470"/>
      <c r="AD4470"/>
      <c r="AE4470"/>
    </row>
    <row r="4471" spans="14:31" x14ac:dyDescent="0.3">
      <c r="N4471"/>
      <c r="O4471"/>
      <c r="AD4471"/>
      <c r="AE4471"/>
    </row>
    <row r="4472" spans="14:31" x14ac:dyDescent="0.3">
      <c r="N4472"/>
      <c r="O4472"/>
      <c r="AD4472"/>
      <c r="AE4472"/>
    </row>
    <row r="4473" spans="14:31" x14ac:dyDescent="0.3">
      <c r="N4473"/>
      <c r="O4473"/>
      <c r="AD4473"/>
      <c r="AE4473"/>
    </row>
    <row r="4474" spans="14:31" x14ac:dyDescent="0.3">
      <c r="N4474"/>
      <c r="O4474"/>
      <c r="AD4474"/>
      <c r="AE4474"/>
    </row>
    <row r="4475" spans="14:31" x14ac:dyDescent="0.3">
      <c r="N4475"/>
      <c r="O4475"/>
      <c r="AD4475"/>
      <c r="AE4475"/>
    </row>
    <row r="4476" spans="14:31" x14ac:dyDescent="0.3">
      <c r="N4476"/>
      <c r="O4476"/>
      <c r="AD4476"/>
      <c r="AE4476"/>
    </row>
    <row r="4477" spans="14:31" x14ac:dyDescent="0.3">
      <c r="N4477"/>
      <c r="O4477"/>
      <c r="AD4477"/>
      <c r="AE4477"/>
    </row>
    <row r="4478" spans="14:31" x14ac:dyDescent="0.3">
      <c r="N4478"/>
      <c r="O4478"/>
      <c r="AD4478"/>
      <c r="AE4478"/>
    </row>
    <row r="4479" spans="14:31" x14ac:dyDescent="0.3">
      <c r="N4479"/>
      <c r="O4479"/>
      <c r="AD4479"/>
      <c r="AE4479"/>
    </row>
    <row r="4480" spans="14:31" x14ac:dyDescent="0.3">
      <c r="N4480"/>
      <c r="O4480"/>
      <c r="AD4480"/>
      <c r="AE4480"/>
    </row>
    <row r="4481" spans="14:31" x14ac:dyDescent="0.3">
      <c r="N4481"/>
      <c r="O4481"/>
      <c r="AD4481"/>
      <c r="AE4481"/>
    </row>
    <row r="4482" spans="14:31" x14ac:dyDescent="0.3">
      <c r="N4482"/>
      <c r="O4482"/>
      <c r="AD4482"/>
      <c r="AE4482"/>
    </row>
    <row r="4483" spans="14:31" x14ac:dyDescent="0.3">
      <c r="N4483"/>
      <c r="O4483"/>
      <c r="AD4483"/>
      <c r="AE4483"/>
    </row>
    <row r="4484" spans="14:31" x14ac:dyDescent="0.3">
      <c r="N4484"/>
      <c r="O4484"/>
      <c r="AD4484"/>
      <c r="AE4484"/>
    </row>
    <row r="4485" spans="14:31" x14ac:dyDescent="0.3">
      <c r="N4485"/>
      <c r="O4485"/>
      <c r="AD4485"/>
      <c r="AE4485"/>
    </row>
    <row r="4486" spans="14:31" x14ac:dyDescent="0.3">
      <c r="N4486"/>
      <c r="O4486"/>
      <c r="AD4486"/>
      <c r="AE4486"/>
    </row>
    <row r="4487" spans="14:31" x14ac:dyDescent="0.3">
      <c r="N4487"/>
      <c r="O4487"/>
      <c r="AD4487"/>
      <c r="AE4487"/>
    </row>
    <row r="4488" spans="14:31" x14ac:dyDescent="0.3">
      <c r="N4488"/>
      <c r="O4488"/>
      <c r="AD4488"/>
      <c r="AE4488"/>
    </row>
    <row r="4489" spans="14:31" x14ac:dyDescent="0.3">
      <c r="N4489"/>
      <c r="O4489"/>
      <c r="AD4489"/>
      <c r="AE4489"/>
    </row>
    <row r="4490" spans="14:31" x14ac:dyDescent="0.3">
      <c r="N4490"/>
      <c r="O4490"/>
      <c r="AD4490"/>
      <c r="AE4490"/>
    </row>
    <row r="4491" spans="14:31" x14ac:dyDescent="0.3">
      <c r="N4491"/>
      <c r="O4491"/>
      <c r="AD4491"/>
      <c r="AE4491"/>
    </row>
    <row r="4492" spans="14:31" x14ac:dyDescent="0.3">
      <c r="N4492"/>
      <c r="O4492"/>
      <c r="AD4492"/>
      <c r="AE4492"/>
    </row>
    <row r="4493" spans="14:31" x14ac:dyDescent="0.3">
      <c r="N4493"/>
      <c r="O4493"/>
      <c r="AD4493"/>
      <c r="AE4493"/>
    </row>
    <row r="4494" spans="14:31" x14ac:dyDescent="0.3">
      <c r="N4494"/>
      <c r="O4494"/>
      <c r="AD4494"/>
      <c r="AE4494"/>
    </row>
    <row r="4495" spans="14:31" x14ac:dyDescent="0.3">
      <c r="N4495"/>
      <c r="O4495"/>
      <c r="AD4495"/>
      <c r="AE4495"/>
    </row>
    <row r="4496" spans="14:31" x14ac:dyDescent="0.3">
      <c r="N4496"/>
      <c r="O4496"/>
      <c r="AD4496"/>
      <c r="AE4496"/>
    </row>
    <row r="4497" spans="14:31" x14ac:dyDescent="0.3">
      <c r="N4497"/>
      <c r="O4497"/>
      <c r="AD4497"/>
      <c r="AE4497"/>
    </row>
    <row r="4498" spans="14:31" x14ac:dyDescent="0.3">
      <c r="N4498"/>
      <c r="O4498"/>
      <c r="AD4498"/>
      <c r="AE4498"/>
    </row>
    <row r="4499" spans="14:31" x14ac:dyDescent="0.3">
      <c r="N4499"/>
      <c r="O4499"/>
      <c r="AD4499"/>
      <c r="AE4499"/>
    </row>
    <row r="4500" spans="14:31" x14ac:dyDescent="0.3">
      <c r="N4500"/>
      <c r="O4500"/>
      <c r="AD4500"/>
      <c r="AE4500"/>
    </row>
    <row r="4501" spans="14:31" x14ac:dyDescent="0.3">
      <c r="N4501"/>
      <c r="O4501"/>
      <c r="AD4501"/>
      <c r="AE4501"/>
    </row>
    <row r="4502" spans="14:31" x14ac:dyDescent="0.3">
      <c r="N4502"/>
      <c r="O4502"/>
      <c r="AD4502"/>
      <c r="AE4502"/>
    </row>
    <row r="4503" spans="14:31" x14ac:dyDescent="0.3">
      <c r="N4503"/>
      <c r="O4503"/>
      <c r="AD4503"/>
      <c r="AE4503"/>
    </row>
    <row r="4504" spans="14:31" x14ac:dyDescent="0.3">
      <c r="N4504"/>
      <c r="O4504"/>
      <c r="AD4504"/>
      <c r="AE4504"/>
    </row>
    <row r="4505" spans="14:31" x14ac:dyDescent="0.3">
      <c r="N4505"/>
      <c r="O4505"/>
      <c r="AD4505"/>
      <c r="AE4505"/>
    </row>
    <row r="4506" spans="14:31" x14ac:dyDescent="0.3">
      <c r="N4506"/>
      <c r="O4506"/>
      <c r="AD4506"/>
      <c r="AE4506"/>
    </row>
    <row r="4507" spans="14:31" x14ac:dyDescent="0.3">
      <c r="N4507"/>
      <c r="O4507"/>
      <c r="AD4507"/>
      <c r="AE4507"/>
    </row>
    <row r="4508" spans="14:31" x14ac:dyDescent="0.3">
      <c r="N4508"/>
      <c r="O4508"/>
      <c r="AD4508"/>
      <c r="AE4508"/>
    </row>
    <row r="4509" spans="14:31" x14ac:dyDescent="0.3">
      <c r="N4509"/>
      <c r="O4509"/>
      <c r="AD4509"/>
      <c r="AE4509"/>
    </row>
    <row r="4510" spans="14:31" x14ac:dyDescent="0.3">
      <c r="N4510"/>
      <c r="O4510"/>
      <c r="AD4510"/>
      <c r="AE4510"/>
    </row>
    <row r="4511" spans="14:31" x14ac:dyDescent="0.3">
      <c r="N4511"/>
      <c r="O4511"/>
      <c r="AD4511"/>
      <c r="AE4511"/>
    </row>
    <row r="4512" spans="14:31" x14ac:dyDescent="0.3">
      <c r="N4512"/>
      <c r="O4512"/>
      <c r="AD4512"/>
      <c r="AE4512"/>
    </row>
    <row r="4513" spans="14:31" x14ac:dyDescent="0.3">
      <c r="N4513"/>
      <c r="O4513"/>
      <c r="AD4513"/>
      <c r="AE4513"/>
    </row>
    <row r="4514" spans="14:31" x14ac:dyDescent="0.3">
      <c r="N4514"/>
      <c r="O4514"/>
      <c r="AD4514"/>
      <c r="AE4514"/>
    </row>
    <row r="4515" spans="14:31" x14ac:dyDescent="0.3">
      <c r="N4515"/>
      <c r="O4515"/>
      <c r="AD4515"/>
      <c r="AE4515"/>
    </row>
    <row r="4516" spans="14:31" x14ac:dyDescent="0.3">
      <c r="N4516"/>
      <c r="O4516"/>
      <c r="AD4516"/>
      <c r="AE4516"/>
    </row>
    <row r="4517" spans="14:31" x14ac:dyDescent="0.3">
      <c r="N4517"/>
      <c r="O4517"/>
      <c r="AD4517"/>
      <c r="AE4517"/>
    </row>
    <row r="4518" spans="14:31" x14ac:dyDescent="0.3">
      <c r="N4518"/>
      <c r="O4518"/>
      <c r="AD4518"/>
      <c r="AE4518"/>
    </row>
    <row r="4519" spans="14:31" x14ac:dyDescent="0.3">
      <c r="N4519"/>
      <c r="O4519"/>
      <c r="AD4519"/>
      <c r="AE4519"/>
    </row>
    <row r="4520" spans="14:31" x14ac:dyDescent="0.3">
      <c r="N4520"/>
      <c r="O4520"/>
      <c r="AD4520"/>
      <c r="AE4520"/>
    </row>
    <row r="4521" spans="14:31" x14ac:dyDescent="0.3">
      <c r="N4521"/>
      <c r="O4521"/>
      <c r="AD4521"/>
      <c r="AE4521"/>
    </row>
    <row r="4522" spans="14:31" x14ac:dyDescent="0.3">
      <c r="N4522"/>
      <c r="O4522"/>
      <c r="AD4522"/>
      <c r="AE4522"/>
    </row>
    <row r="4523" spans="14:31" x14ac:dyDescent="0.3">
      <c r="N4523"/>
      <c r="O4523"/>
      <c r="AD4523"/>
      <c r="AE4523"/>
    </row>
    <row r="4524" spans="14:31" x14ac:dyDescent="0.3">
      <c r="N4524"/>
      <c r="O4524"/>
      <c r="AD4524"/>
      <c r="AE4524"/>
    </row>
    <row r="4525" spans="14:31" x14ac:dyDescent="0.3">
      <c r="N4525"/>
      <c r="O4525"/>
      <c r="AD4525"/>
      <c r="AE4525"/>
    </row>
    <row r="4526" spans="14:31" x14ac:dyDescent="0.3">
      <c r="N4526"/>
      <c r="O4526"/>
      <c r="AD4526"/>
      <c r="AE4526"/>
    </row>
    <row r="4527" spans="14:31" x14ac:dyDescent="0.3">
      <c r="N4527"/>
      <c r="O4527"/>
      <c r="AD4527"/>
      <c r="AE4527"/>
    </row>
    <row r="4528" spans="14:31" x14ac:dyDescent="0.3">
      <c r="N4528"/>
      <c r="O4528"/>
      <c r="AD4528"/>
      <c r="AE4528"/>
    </row>
    <row r="4529" spans="14:31" x14ac:dyDescent="0.3">
      <c r="N4529"/>
      <c r="O4529"/>
      <c r="AD4529"/>
      <c r="AE4529"/>
    </row>
    <row r="4530" spans="14:31" x14ac:dyDescent="0.3">
      <c r="N4530"/>
      <c r="O4530"/>
      <c r="AD4530"/>
      <c r="AE4530"/>
    </row>
    <row r="4531" spans="14:31" x14ac:dyDescent="0.3">
      <c r="N4531"/>
      <c r="O4531"/>
      <c r="AD4531"/>
      <c r="AE4531"/>
    </row>
    <row r="4532" spans="14:31" x14ac:dyDescent="0.3">
      <c r="N4532"/>
      <c r="O4532"/>
      <c r="AD4532"/>
      <c r="AE4532"/>
    </row>
    <row r="4533" spans="14:31" x14ac:dyDescent="0.3">
      <c r="N4533"/>
      <c r="O4533"/>
      <c r="AD4533"/>
      <c r="AE4533"/>
    </row>
    <row r="4534" spans="14:31" x14ac:dyDescent="0.3">
      <c r="N4534"/>
      <c r="O4534"/>
      <c r="AD4534"/>
      <c r="AE4534"/>
    </row>
    <row r="4535" spans="14:31" x14ac:dyDescent="0.3">
      <c r="N4535"/>
      <c r="O4535"/>
      <c r="AD4535"/>
      <c r="AE4535"/>
    </row>
    <row r="4536" spans="14:31" x14ac:dyDescent="0.3">
      <c r="N4536"/>
      <c r="O4536"/>
      <c r="AD4536"/>
      <c r="AE4536"/>
    </row>
    <row r="4537" spans="14:31" x14ac:dyDescent="0.3">
      <c r="N4537"/>
      <c r="O4537"/>
      <c r="AD4537"/>
      <c r="AE4537"/>
    </row>
    <row r="4538" spans="14:31" x14ac:dyDescent="0.3">
      <c r="N4538"/>
      <c r="O4538"/>
      <c r="AD4538"/>
      <c r="AE4538"/>
    </row>
    <row r="4539" spans="14:31" x14ac:dyDescent="0.3">
      <c r="N4539"/>
      <c r="O4539"/>
      <c r="AD4539"/>
      <c r="AE4539"/>
    </row>
    <row r="4540" spans="14:31" x14ac:dyDescent="0.3">
      <c r="N4540"/>
      <c r="O4540"/>
      <c r="AD4540"/>
      <c r="AE4540"/>
    </row>
    <row r="4541" spans="14:31" x14ac:dyDescent="0.3">
      <c r="N4541"/>
      <c r="O4541"/>
      <c r="AD4541"/>
      <c r="AE4541"/>
    </row>
    <row r="4542" spans="14:31" x14ac:dyDescent="0.3">
      <c r="N4542"/>
      <c r="O4542"/>
      <c r="AD4542"/>
      <c r="AE4542"/>
    </row>
    <row r="4543" spans="14:31" x14ac:dyDescent="0.3">
      <c r="N4543"/>
      <c r="O4543"/>
      <c r="AD4543"/>
      <c r="AE4543"/>
    </row>
    <row r="4544" spans="14:31" x14ac:dyDescent="0.3">
      <c r="N4544"/>
      <c r="O4544"/>
      <c r="AD4544"/>
      <c r="AE4544"/>
    </row>
    <row r="4545" spans="14:31" x14ac:dyDescent="0.3">
      <c r="N4545"/>
      <c r="O4545"/>
      <c r="AD4545"/>
      <c r="AE4545"/>
    </row>
    <row r="4546" spans="14:31" x14ac:dyDescent="0.3">
      <c r="N4546"/>
      <c r="O4546"/>
      <c r="AD4546"/>
      <c r="AE4546"/>
    </row>
    <row r="4547" spans="14:31" x14ac:dyDescent="0.3">
      <c r="N4547"/>
      <c r="O4547"/>
      <c r="AD4547"/>
      <c r="AE4547"/>
    </row>
    <row r="4548" spans="14:31" x14ac:dyDescent="0.3">
      <c r="N4548"/>
      <c r="O4548"/>
      <c r="AD4548"/>
      <c r="AE4548"/>
    </row>
    <row r="4549" spans="14:31" x14ac:dyDescent="0.3">
      <c r="N4549"/>
      <c r="O4549"/>
      <c r="AD4549"/>
      <c r="AE4549"/>
    </row>
    <row r="4550" spans="14:31" x14ac:dyDescent="0.3">
      <c r="N4550"/>
      <c r="O4550"/>
      <c r="AD4550"/>
      <c r="AE4550"/>
    </row>
    <row r="4551" spans="14:31" x14ac:dyDescent="0.3">
      <c r="N4551"/>
      <c r="O4551"/>
      <c r="AD4551"/>
      <c r="AE4551"/>
    </row>
    <row r="4552" spans="14:31" x14ac:dyDescent="0.3">
      <c r="N4552"/>
      <c r="O4552"/>
      <c r="AD4552"/>
      <c r="AE4552"/>
    </row>
    <row r="4553" spans="14:31" x14ac:dyDescent="0.3">
      <c r="N4553"/>
      <c r="O4553"/>
      <c r="AD4553"/>
      <c r="AE4553"/>
    </row>
    <row r="4554" spans="14:31" x14ac:dyDescent="0.3">
      <c r="N4554"/>
      <c r="O4554"/>
      <c r="AD4554"/>
      <c r="AE4554"/>
    </row>
    <row r="4555" spans="14:31" x14ac:dyDescent="0.3">
      <c r="N4555"/>
      <c r="O4555"/>
      <c r="AD4555"/>
      <c r="AE4555"/>
    </row>
    <row r="4556" spans="14:31" x14ac:dyDescent="0.3">
      <c r="N4556"/>
      <c r="O4556"/>
      <c r="AD4556"/>
      <c r="AE4556"/>
    </row>
    <row r="4557" spans="14:31" x14ac:dyDescent="0.3">
      <c r="N4557"/>
      <c r="O4557"/>
      <c r="AD4557"/>
      <c r="AE4557"/>
    </row>
    <row r="4558" spans="14:31" x14ac:dyDescent="0.3">
      <c r="N4558"/>
      <c r="O4558"/>
      <c r="AD4558"/>
      <c r="AE4558"/>
    </row>
    <row r="4559" spans="14:31" x14ac:dyDescent="0.3">
      <c r="N4559"/>
      <c r="O4559"/>
      <c r="AD4559"/>
      <c r="AE4559"/>
    </row>
    <row r="4560" spans="14:31" x14ac:dyDescent="0.3">
      <c r="N4560"/>
      <c r="O4560"/>
      <c r="AD4560"/>
      <c r="AE4560"/>
    </row>
    <row r="4561" spans="14:31" x14ac:dyDescent="0.3">
      <c r="N4561"/>
      <c r="O4561"/>
      <c r="AD4561"/>
      <c r="AE4561"/>
    </row>
    <row r="4562" spans="14:31" x14ac:dyDescent="0.3">
      <c r="N4562"/>
      <c r="O4562"/>
      <c r="AD4562"/>
      <c r="AE4562"/>
    </row>
    <row r="4563" spans="14:31" x14ac:dyDescent="0.3">
      <c r="N4563"/>
      <c r="O4563"/>
      <c r="AD4563"/>
      <c r="AE4563"/>
    </row>
    <row r="4564" spans="14:31" x14ac:dyDescent="0.3">
      <c r="N4564"/>
      <c r="O4564"/>
      <c r="AD4564"/>
      <c r="AE4564"/>
    </row>
    <row r="4565" spans="14:31" x14ac:dyDescent="0.3">
      <c r="N4565"/>
      <c r="O4565"/>
      <c r="AD4565"/>
      <c r="AE4565"/>
    </row>
    <row r="4566" spans="14:31" x14ac:dyDescent="0.3">
      <c r="N4566"/>
      <c r="O4566"/>
      <c r="AD4566"/>
      <c r="AE4566"/>
    </row>
    <row r="4567" spans="14:31" x14ac:dyDescent="0.3">
      <c r="N4567"/>
      <c r="O4567"/>
      <c r="AD4567"/>
      <c r="AE4567"/>
    </row>
    <row r="4568" spans="14:31" x14ac:dyDescent="0.3">
      <c r="N4568"/>
      <c r="O4568"/>
      <c r="AD4568"/>
      <c r="AE4568"/>
    </row>
    <row r="4569" spans="14:31" x14ac:dyDescent="0.3">
      <c r="N4569"/>
      <c r="O4569"/>
      <c r="AD4569"/>
      <c r="AE4569"/>
    </row>
    <row r="4570" spans="14:31" x14ac:dyDescent="0.3">
      <c r="N4570"/>
      <c r="O4570"/>
      <c r="AD4570"/>
      <c r="AE4570"/>
    </row>
    <row r="4571" spans="14:31" x14ac:dyDescent="0.3">
      <c r="N4571"/>
      <c r="O4571"/>
      <c r="AD4571"/>
      <c r="AE4571"/>
    </row>
    <row r="4572" spans="14:31" x14ac:dyDescent="0.3">
      <c r="N4572"/>
      <c r="O4572"/>
      <c r="AD4572"/>
      <c r="AE4572"/>
    </row>
    <row r="4573" spans="14:31" x14ac:dyDescent="0.3">
      <c r="N4573"/>
      <c r="O4573"/>
      <c r="AD4573"/>
      <c r="AE4573"/>
    </row>
    <row r="4574" spans="14:31" x14ac:dyDescent="0.3">
      <c r="N4574"/>
      <c r="O4574"/>
      <c r="AD4574"/>
      <c r="AE4574"/>
    </row>
    <row r="4575" spans="14:31" x14ac:dyDescent="0.3">
      <c r="N4575"/>
      <c r="O4575"/>
      <c r="AD4575"/>
      <c r="AE4575"/>
    </row>
    <row r="4576" spans="14:31" x14ac:dyDescent="0.3">
      <c r="N4576"/>
      <c r="O4576"/>
      <c r="AD4576"/>
      <c r="AE4576"/>
    </row>
    <row r="4577" spans="14:31" x14ac:dyDescent="0.3">
      <c r="N4577"/>
      <c r="O4577"/>
      <c r="AD4577"/>
      <c r="AE4577"/>
    </row>
    <row r="4578" spans="14:31" x14ac:dyDescent="0.3">
      <c r="N4578"/>
      <c r="O4578"/>
      <c r="AD4578"/>
      <c r="AE4578"/>
    </row>
    <row r="4579" spans="14:31" x14ac:dyDescent="0.3">
      <c r="N4579"/>
      <c r="O4579"/>
      <c r="AD4579"/>
      <c r="AE4579"/>
    </row>
    <row r="4580" spans="14:31" x14ac:dyDescent="0.3">
      <c r="N4580"/>
      <c r="O4580"/>
      <c r="AD4580"/>
      <c r="AE4580"/>
    </row>
    <row r="4581" spans="14:31" x14ac:dyDescent="0.3">
      <c r="N4581"/>
      <c r="O4581"/>
      <c r="AD4581"/>
      <c r="AE4581"/>
    </row>
    <row r="4582" spans="14:31" x14ac:dyDescent="0.3">
      <c r="N4582"/>
      <c r="O4582"/>
      <c r="AD4582"/>
      <c r="AE4582"/>
    </row>
    <row r="4583" spans="14:31" x14ac:dyDescent="0.3">
      <c r="N4583"/>
      <c r="O4583"/>
      <c r="AD4583"/>
      <c r="AE4583"/>
    </row>
    <row r="4584" spans="14:31" x14ac:dyDescent="0.3">
      <c r="N4584"/>
      <c r="O4584"/>
      <c r="AD4584"/>
      <c r="AE4584"/>
    </row>
    <row r="4585" spans="14:31" x14ac:dyDescent="0.3">
      <c r="N4585"/>
      <c r="O4585"/>
      <c r="AD4585"/>
      <c r="AE4585"/>
    </row>
    <row r="4586" spans="14:31" x14ac:dyDescent="0.3">
      <c r="N4586"/>
      <c r="O4586"/>
      <c r="AD4586"/>
      <c r="AE4586"/>
    </row>
    <row r="4587" spans="14:31" x14ac:dyDescent="0.3">
      <c r="N4587"/>
      <c r="O4587"/>
      <c r="AD4587"/>
      <c r="AE4587"/>
    </row>
    <row r="4588" spans="14:31" x14ac:dyDescent="0.3">
      <c r="N4588"/>
      <c r="O4588"/>
      <c r="AD4588"/>
      <c r="AE4588"/>
    </row>
    <row r="4589" spans="14:31" x14ac:dyDescent="0.3">
      <c r="N4589"/>
      <c r="O4589"/>
      <c r="AD4589"/>
      <c r="AE4589"/>
    </row>
    <row r="4590" spans="14:31" x14ac:dyDescent="0.3">
      <c r="N4590"/>
      <c r="O4590"/>
      <c r="AD4590"/>
      <c r="AE4590"/>
    </row>
    <row r="4591" spans="14:31" x14ac:dyDescent="0.3">
      <c r="N4591"/>
      <c r="O4591"/>
      <c r="AD4591"/>
      <c r="AE4591"/>
    </row>
    <row r="4592" spans="14:31" x14ac:dyDescent="0.3">
      <c r="N4592"/>
      <c r="O4592"/>
      <c r="AD4592"/>
      <c r="AE4592"/>
    </row>
    <row r="4593" spans="14:31" x14ac:dyDescent="0.3">
      <c r="N4593"/>
      <c r="O4593"/>
      <c r="AD4593"/>
      <c r="AE4593"/>
    </row>
    <row r="4594" spans="14:31" x14ac:dyDescent="0.3">
      <c r="N4594"/>
      <c r="O4594"/>
      <c r="AD4594"/>
      <c r="AE4594"/>
    </row>
    <row r="4595" spans="14:31" x14ac:dyDescent="0.3">
      <c r="N4595"/>
      <c r="O4595"/>
      <c r="AD4595"/>
      <c r="AE4595"/>
    </row>
    <row r="4596" spans="14:31" x14ac:dyDescent="0.3">
      <c r="N4596"/>
      <c r="O4596"/>
      <c r="AD4596"/>
      <c r="AE4596"/>
    </row>
    <row r="4597" spans="14:31" x14ac:dyDescent="0.3">
      <c r="N4597"/>
      <c r="O4597"/>
      <c r="AD4597"/>
      <c r="AE4597"/>
    </row>
    <row r="4598" spans="14:31" x14ac:dyDescent="0.3">
      <c r="N4598"/>
      <c r="O4598"/>
      <c r="AD4598"/>
      <c r="AE4598"/>
    </row>
    <row r="4599" spans="14:31" x14ac:dyDescent="0.3">
      <c r="N4599"/>
      <c r="O4599"/>
      <c r="AD4599"/>
      <c r="AE4599"/>
    </row>
    <row r="4600" spans="14:31" x14ac:dyDescent="0.3">
      <c r="N4600"/>
      <c r="O4600"/>
      <c r="AD4600"/>
      <c r="AE4600"/>
    </row>
    <row r="4601" spans="14:31" x14ac:dyDescent="0.3">
      <c r="N4601"/>
      <c r="O4601"/>
      <c r="AD4601"/>
      <c r="AE4601"/>
    </row>
    <row r="4602" spans="14:31" x14ac:dyDescent="0.3">
      <c r="N4602"/>
      <c r="O4602"/>
      <c r="AD4602"/>
      <c r="AE4602"/>
    </row>
    <row r="4603" spans="14:31" x14ac:dyDescent="0.3">
      <c r="N4603"/>
      <c r="O4603"/>
      <c r="AD4603"/>
      <c r="AE4603"/>
    </row>
    <row r="4604" spans="14:31" x14ac:dyDescent="0.3">
      <c r="N4604"/>
      <c r="O4604"/>
      <c r="AD4604"/>
      <c r="AE4604"/>
    </row>
    <row r="4605" spans="14:31" x14ac:dyDescent="0.3">
      <c r="N4605"/>
      <c r="O4605"/>
      <c r="AD4605"/>
      <c r="AE4605"/>
    </row>
    <row r="4606" spans="14:31" x14ac:dyDescent="0.3">
      <c r="N4606"/>
      <c r="O4606"/>
      <c r="AD4606"/>
      <c r="AE4606"/>
    </row>
    <row r="4607" spans="14:31" x14ac:dyDescent="0.3">
      <c r="N4607"/>
      <c r="O4607"/>
      <c r="AD4607"/>
      <c r="AE4607"/>
    </row>
    <row r="4608" spans="14:31" x14ac:dyDescent="0.3">
      <c r="N4608"/>
      <c r="O4608"/>
      <c r="AD4608"/>
      <c r="AE4608"/>
    </row>
    <row r="4609" spans="14:31" x14ac:dyDescent="0.3">
      <c r="N4609"/>
      <c r="O4609"/>
      <c r="AD4609"/>
      <c r="AE4609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4611"/>
  <sheetViews>
    <sheetView topLeftCell="A5" zoomScaleNormal="100" workbookViewId="0">
      <selection activeCell="P36" sqref="P36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5" width="8.88671875" customWidth="1"/>
    <col min="30" max="31" width="11" style="6" customWidth="1"/>
    <col min="36" max="37" width="11" customWidth="1"/>
  </cols>
  <sheetData>
    <row r="1" spans="1:4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112" t="s">
        <v>92</v>
      </c>
      <c r="R1" s="93" t="s">
        <v>82</v>
      </c>
      <c r="S1" s="2" t="s">
        <v>1</v>
      </c>
      <c r="T1" s="2" t="s">
        <v>2</v>
      </c>
      <c r="U1" s="112" t="s">
        <v>93</v>
      </c>
      <c r="V1" s="40" t="s">
        <v>88</v>
      </c>
      <c r="W1" s="40" t="s">
        <v>89</v>
      </c>
      <c r="X1" s="40" t="s">
        <v>86</v>
      </c>
      <c r="Y1" s="40" t="s">
        <v>87</v>
      </c>
      <c r="Z1" s="108" t="s">
        <v>90</v>
      </c>
      <c r="AA1" s="108" t="s">
        <v>91</v>
      </c>
      <c r="AB1" s="40" t="s">
        <v>64</v>
      </c>
      <c r="AC1" s="40" t="s">
        <v>88</v>
      </c>
      <c r="AD1" s="40" t="s">
        <v>85</v>
      </c>
      <c r="AE1" s="40" t="s">
        <v>76</v>
      </c>
      <c r="AJ1" s="2"/>
      <c r="AK1" s="2" t="s">
        <v>1</v>
      </c>
      <c r="AL1" s="2" t="s">
        <v>2</v>
      </c>
      <c r="AM1" s="2" t="s">
        <v>4</v>
      </c>
      <c r="AN1" s="2" t="s">
        <v>5</v>
      </c>
      <c r="AO1" s="2" t="s">
        <v>7</v>
      </c>
      <c r="AP1" s="2" t="s">
        <v>8</v>
      </c>
    </row>
    <row r="2" spans="1:4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>D2/$D$7</f>
        <v>0.44017094017094022</v>
      </c>
      <c r="H2" s="32">
        <f t="shared" ref="H2:H7" si="0">-L2/($AP$3)</f>
        <v>0.69053708439897699</v>
      </c>
      <c r="I2" s="32">
        <f t="shared" ref="I2:I7" si="1">D2/($AP$3)</f>
        <v>0.52685421994884907</v>
      </c>
      <c r="J2" s="32">
        <f t="shared" ref="J2:J7" si="2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7" si="3">J2/($AP$3)</f>
        <v>0.53580562659846553</v>
      </c>
      <c r="O2" s="32">
        <f t="shared" si="3"/>
        <v>0.38107416879795397</v>
      </c>
      <c r="P2">
        <f t="shared" ref="P2:P7" si="4">ABS(AE2)</f>
        <v>0.69053708439897699</v>
      </c>
      <c r="Q2">
        <f t="shared" ref="Q2:Q7" si="5">X2</f>
        <v>0.25319693094629153</v>
      </c>
      <c r="R2">
        <f t="shared" ref="R2:R7" si="6">($AP$3)</f>
        <v>3.91</v>
      </c>
      <c r="S2">
        <v>0</v>
      </c>
      <c r="T2">
        <v>0</v>
      </c>
      <c r="U2">
        <f t="shared" ref="U2:U7" si="7">Y2</f>
        <v>5.6265984654731455E-2</v>
      </c>
      <c r="V2">
        <v>-0.22</v>
      </c>
      <c r="W2">
        <v>0</v>
      </c>
      <c r="X2">
        <f t="shared" ref="X2:X7" si="8">-(AD2)</f>
        <v>0.25319693094629153</v>
      </c>
      <c r="Y2">
        <f t="shared" ref="Y2:Y7" si="9">-V2/R2</f>
        <v>5.6265984654731455E-2</v>
      </c>
      <c r="AD2" s="32">
        <f t="shared" ref="AD2:AD7" si="10">M2/($AP$3)</f>
        <v>-0.25319693094629153</v>
      </c>
      <c r="AE2" s="32">
        <f t="shared" ref="AE2:AE7" si="11">L2/($AP$3)</f>
        <v>-0.69053708439897699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</row>
    <row r="3" spans="1:4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ref="G3:G7" si="12">D3/$D$7</f>
        <v>0.56410256410256421</v>
      </c>
      <c r="H3" s="32">
        <f t="shared" si="0"/>
        <v>1.0997442455242965</v>
      </c>
      <c r="I3" s="32">
        <f t="shared" si="1"/>
        <v>0.67519181585677746</v>
      </c>
      <c r="J3" s="32">
        <f t="shared" si="2"/>
        <v>2.7850000000000001</v>
      </c>
      <c r="K3" s="49">
        <v>1.27</v>
      </c>
      <c r="L3" s="32">
        <v>-4.3</v>
      </c>
      <c r="M3" s="32">
        <v>-2.35</v>
      </c>
      <c r="N3" s="32">
        <f t="shared" si="3"/>
        <v>0.71227621483375958</v>
      </c>
      <c r="O3" s="32">
        <f t="shared" si="3"/>
        <v>0.32480818414322249</v>
      </c>
      <c r="P3">
        <f t="shared" si="4"/>
        <v>1.0997442455242965</v>
      </c>
      <c r="Q3">
        <f t="shared" si="5"/>
        <v>0.60102301790281332</v>
      </c>
      <c r="R3">
        <f t="shared" si="6"/>
        <v>3.91</v>
      </c>
      <c r="S3">
        <v>0</v>
      </c>
      <c r="T3">
        <v>0</v>
      </c>
      <c r="U3">
        <f t="shared" si="7"/>
        <v>0.17135549872122763</v>
      </c>
      <c r="V3">
        <v>-0.67</v>
      </c>
      <c r="W3">
        <v>0</v>
      </c>
      <c r="X3">
        <f t="shared" si="8"/>
        <v>0.60102301790281332</v>
      </c>
      <c r="Y3">
        <f t="shared" si="9"/>
        <v>0.17135549872122763</v>
      </c>
      <c r="AD3" s="32">
        <f t="shared" si="10"/>
        <v>-0.60102301790281332</v>
      </c>
      <c r="AE3" s="32">
        <f t="shared" si="11"/>
        <v>-1.0997442455242965</v>
      </c>
      <c r="AJ3" t="s">
        <v>3</v>
      </c>
      <c r="AK3">
        <v>0</v>
      </c>
      <c r="AL3">
        <v>0</v>
      </c>
      <c r="AM3">
        <v>3.31</v>
      </c>
      <c r="AN3">
        <v>0.42</v>
      </c>
      <c r="AO3">
        <v>43</v>
      </c>
      <c r="AP3">
        <v>3.91</v>
      </c>
    </row>
    <row r="4" spans="1:4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12"/>
        <v>0.64316239316239321</v>
      </c>
      <c r="H4" s="32">
        <f t="shared" si="0"/>
        <v>1.4066496163682864</v>
      </c>
      <c r="I4" s="32">
        <f t="shared" si="1"/>
        <v>0.7698209718670076</v>
      </c>
      <c r="J4" s="32">
        <f t="shared" si="2"/>
        <v>3.335</v>
      </c>
      <c r="K4" s="49">
        <v>1.17</v>
      </c>
      <c r="L4" s="32">
        <v>-5.5</v>
      </c>
      <c r="M4" s="32">
        <v>-3.32</v>
      </c>
      <c r="N4" s="32">
        <f t="shared" si="3"/>
        <v>0.8529411764705882</v>
      </c>
      <c r="O4" s="32">
        <f t="shared" si="3"/>
        <v>0.29923273657289001</v>
      </c>
      <c r="P4">
        <f t="shared" si="4"/>
        <v>1.4066496163682864</v>
      </c>
      <c r="Q4">
        <f t="shared" si="5"/>
        <v>0.84910485933503832</v>
      </c>
      <c r="R4">
        <f t="shared" si="6"/>
        <v>3.91</v>
      </c>
      <c r="S4">
        <v>0</v>
      </c>
      <c r="T4">
        <v>0</v>
      </c>
      <c r="U4">
        <f t="shared" si="7"/>
        <v>0.26342710997442453</v>
      </c>
      <c r="V4">
        <v>-1.03</v>
      </c>
      <c r="W4">
        <v>0</v>
      </c>
      <c r="X4">
        <f t="shared" si="8"/>
        <v>0.84910485933503832</v>
      </c>
      <c r="Y4">
        <f t="shared" si="9"/>
        <v>0.26342710997442453</v>
      </c>
      <c r="AD4" s="32">
        <f t="shared" si="10"/>
        <v>-0.84910485933503832</v>
      </c>
      <c r="AE4" s="32">
        <f t="shared" si="11"/>
        <v>-1.4066496163682864</v>
      </c>
      <c r="AJ4" t="s">
        <v>57</v>
      </c>
      <c r="AK4">
        <v>0</v>
      </c>
      <c r="AL4">
        <v>0</v>
      </c>
      <c r="AM4">
        <v>3.31</v>
      </c>
      <c r="AN4">
        <v>0.42</v>
      </c>
      <c r="AO4">
        <v>43</v>
      </c>
      <c r="AP4">
        <v>3.91</v>
      </c>
    </row>
    <row r="5" spans="1:4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12"/>
        <v>0.77991452991452992</v>
      </c>
      <c r="H5" s="32">
        <f t="shared" si="0"/>
        <v>1.7391304347826086</v>
      </c>
      <c r="I5" s="32">
        <f t="shared" si="1"/>
        <v>0.93350383631713552</v>
      </c>
      <c r="J5" s="32">
        <f t="shared" si="2"/>
        <v>3.9449999999999998</v>
      </c>
      <c r="K5" s="49">
        <v>1.0900000000000001</v>
      </c>
      <c r="L5" s="32">
        <v>-6.8</v>
      </c>
      <c r="M5" s="32">
        <v>-4.29</v>
      </c>
      <c r="N5" s="32">
        <f t="shared" si="3"/>
        <v>1.0089514066496164</v>
      </c>
      <c r="O5" s="32">
        <f t="shared" si="3"/>
        <v>0.27877237851662406</v>
      </c>
      <c r="P5">
        <f t="shared" si="4"/>
        <v>1.7391304347826086</v>
      </c>
      <c r="Q5">
        <f t="shared" si="5"/>
        <v>1.0971867007672633</v>
      </c>
      <c r="R5">
        <f t="shared" si="6"/>
        <v>3.91</v>
      </c>
      <c r="S5">
        <v>0</v>
      </c>
      <c r="T5">
        <v>0</v>
      </c>
      <c r="U5">
        <f t="shared" si="7"/>
        <v>0.3631713554987212</v>
      </c>
      <c r="V5">
        <v>-1.42</v>
      </c>
      <c r="W5">
        <v>0</v>
      </c>
      <c r="X5">
        <f t="shared" si="8"/>
        <v>1.0971867007672633</v>
      </c>
      <c r="Y5">
        <f t="shared" si="9"/>
        <v>0.3631713554987212</v>
      </c>
      <c r="AD5" s="32">
        <f t="shared" si="10"/>
        <v>-1.0971867007672633</v>
      </c>
      <c r="AE5" s="32">
        <f t="shared" si="11"/>
        <v>-1.7391304347826086</v>
      </c>
      <c r="AJ5" t="s">
        <v>10</v>
      </c>
      <c r="AK5">
        <v>0.5</v>
      </c>
      <c r="AL5">
        <v>79</v>
      </c>
      <c r="AM5">
        <v>3.31</v>
      </c>
      <c r="AN5">
        <v>0</v>
      </c>
      <c r="AO5">
        <v>53.2</v>
      </c>
      <c r="AP5">
        <v>3.66</v>
      </c>
    </row>
    <row r="6" spans="1:4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12"/>
        <v>0.89102564102564108</v>
      </c>
      <c r="H6" s="32">
        <f t="shared" si="0"/>
        <v>2.0204603580562659</v>
      </c>
      <c r="I6" s="32">
        <f t="shared" si="1"/>
        <v>1.0664961636828645</v>
      </c>
      <c r="J6" s="32">
        <f t="shared" si="2"/>
        <v>4.4700000000000006</v>
      </c>
      <c r="K6" s="49">
        <v>1.04</v>
      </c>
      <c r="L6" s="32">
        <v>-7.9</v>
      </c>
      <c r="M6" s="32">
        <v>-5.09</v>
      </c>
      <c r="N6" s="32">
        <f t="shared" si="3"/>
        <v>1.1432225063938619</v>
      </c>
      <c r="O6" s="32">
        <f t="shared" si="3"/>
        <v>0.26598465473145783</v>
      </c>
      <c r="P6">
        <f t="shared" si="4"/>
        <v>2.0204603580562659</v>
      </c>
      <c r="Q6">
        <f t="shared" si="5"/>
        <v>1.3017902813299231</v>
      </c>
      <c r="R6">
        <f t="shared" si="6"/>
        <v>3.91</v>
      </c>
      <c r="S6">
        <v>0</v>
      </c>
      <c r="T6">
        <v>0</v>
      </c>
      <c r="U6">
        <f t="shared" si="7"/>
        <v>0.44501278772378516</v>
      </c>
      <c r="V6">
        <v>-1.74</v>
      </c>
      <c r="W6">
        <v>0</v>
      </c>
      <c r="X6">
        <f t="shared" si="8"/>
        <v>1.3017902813299231</v>
      </c>
      <c r="Y6">
        <f t="shared" si="9"/>
        <v>0.44501278772378516</v>
      </c>
      <c r="AD6" s="32">
        <f t="shared" si="10"/>
        <v>-1.3017902813299231</v>
      </c>
      <c r="AE6" s="32">
        <f t="shared" si="11"/>
        <v>-2.0204603580562659</v>
      </c>
      <c r="AJ6" t="s">
        <v>11</v>
      </c>
      <c r="AK6">
        <v>0.5</v>
      </c>
      <c r="AL6">
        <v>79</v>
      </c>
      <c r="AM6">
        <v>3.31</v>
      </c>
      <c r="AN6">
        <v>0</v>
      </c>
      <c r="AO6">
        <v>53.2</v>
      </c>
      <c r="AP6">
        <v>3.66</v>
      </c>
    </row>
    <row r="7" spans="1:4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12"/>
        <v>1</v>
      </c>
      <c r="H7" s="32">
        <f t="shared" si="0"/>
        <v>2.3529411764705879</v>
      </c>
      <c r="I7" s="32">
        <f t="shared" si="1"/>
        <v>1.19693094629156</v>
      </c>
      <c r="J7" s="32">
        <f t="shared" si="2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3"/>
        <v>1.3030690537084397</v>
      </c>
      <c r="O7" s="32">
        <f t="shared" si="3"/>
        <v>0.25319693094629153</v>
      </c>
      <c r="P7">
        <f t="shared" si="4"/>
        <v>2.3529411764705879</v>
      </c>
      <c r="Q7">
        <f t="shared" si="5"/>
        <v>1.5447570332480818</v>
      </c>
      <c r="R7">
        <f t="shared" si="6"/>
        <v>3.91</v>
      </c>
      <c r="S7">
        <v>0</v>
      </c>
      <c r="T7">
        <v>0</v>
      </c>
      <c r="U7">
        <f t="shared" si="7"/>
        <v>0.54475703324808178</v>
      </c>
      <c r="V7">
        <v>-2.13</v>
      </c>
      <c r="W7">
        <v>0</v>
      </c>
      <c r="X7">
        <f t="shared" si="8"/>
        <v>1.5447570332480818</v>
      </c>
      <c r="Y7">
        <f t="shared" si="9"/>
        <v>0.54475703324808178</v>
      </c>
      <c r="AD7" s="32">
        <f t="shared" si="10"/>
        <v>-1.5447570332480818</v>
      </c>
      <c r="AE7" s="32">
        <f t="shared" si="11"/>
        <v>-2.3529411764705879</v>
      </c>
      <c r="AJ7" t="s">
        <v>12</v>
      </c>
      <c r="AK7">
        <v>1</v>
      </c>
      <c r="AL7">
        <v>79</v>
      </c>
      <c r="AM7">
        <v>3.31</v>
      </c>
      <c r="AN7">
        <v>0</v>
      </c>
      <c r="AO7">
        <v>57.5</v>
      </c>
      <c r="AP7">
        <v>4.13</v>
      </c>
    </row>
    <row r="8" spans="1:42" x14ac:dyDescent="0.3">
      <c r="A8" s="29" t="s">
        <v>18</v>
      </c>
      <c r="B8" s="29">
        <v>2</v>
      </c>
      <c r="C8" s="29">
        <v>77</v>
      </c>
      <c r="D8" s="29">
        <v>2.0099999999999998</v>
      </c>
      <c r="E8" s="29">
        <v>8.5999999999999993E-2</v>
      </c>
      <c r="F8" s="29">
        <v>0.1</v>
      </c>
      <c r="G8" s="29">
        <f>D8/$D$10</f>
        <v>0.52480417754569186</v>
      </c>
      <c r="H8" s="29">
        <f>-L8/($AP$14)</f>
        <v>0.39287469287469284</v>
      </c>
      <c r="I8" s="29">
        <f>D8/($AP$14)</f>
        <v>0.49385749385749378</v>
      </c>
      <c r="J8" s="29">
        <f t="shared" ref="J8:J13" si="13">ABS(K8-L8)/2</f>
        <v>2.0415000000000001</v>
      </c>
      <c r="K8" s="29">
        <v>2.484</v>
      </c>
      <c r="L8" s="29">
        <v>-1.599</v>
      </c>
      <c r="M8" s="29">
        <v>0.79600000000000004</v>
      </c>
      <c r="N8" s="29">
        <f t="shared" ref="N8:O10" si="14">J8/($AP$14)</f>
        <v>0.50159705159705159</v>
      </c>
      <c r="O8" s="29">
        <f t="shared" si="14"/>
        <v>0.61031941031941028</v>
      </c>
      <c r="P8">
        <f t="shared" ref="P8:P38" si="15">ABS(AE8)</f>
        <v>0.39287469287469284</v>
      </c>
      <c r="Q8">
        <f t="shared" ref="Q8:Q13" si="16">X8</f>
        <v>-0.19557739557739556</v>
      </c>
      <c r="R8">
        <f>$AP$14</f>
        <v>4.07</v>
      </c>
      <c r="S8">
        <v>0</v>
      </c>
      <c r="T8">
        <v>0</v>
      </c>
      <c r="U8">
        <f t="shared" ref="U8:U13" si="17">Y8</f>
        <v>-3.1695331695331695E-2</v>
      </c>
      <c r="V8">
        <v>0.129</v>
      </c>
      <c r="W8">
        <v>47.2</v>
      </c>
      <c r="X8">
        <f t="shared" ref="X8:X38" si="18">-(AD8)</f>
        <v>-0.19557739557739556</v>
      </c>
      <c r="Y8">
        <f t="shared" ref="Y8:Y38" si="19">-V8/R8</f>
        <v>-3.1695331695331695E-2</v>
      </c>
      <c r="AD8" s="29">
        <f>M8/($AP$14)</f>
        <v>0.19557739557739556</v>
      </c>
      <c r="AE8" s="29">
        <f>L8/($AP$14)</f>
        <v>-0.39287469287469284</v>
      </c>
      <c r="AJ8" t="s">
        <v>13</v>
      </c>
      <c r="AK8">
        <v>1</v>
      </c>
      <c r="AL8">
        <v>79</v>
      </c>
      <c r="AM8">
        <v>3.31</v>
      </c>
      <c r="AN8">
        <v>0</v>
      </c>
      <c r="AO8">
        <v>57.5</v>
      </c>
      <c r="AP8">
        <v>4.13</v>
      </c>
    </row>
    <row r="9" spans="1:42" x14ac:dyDescent="0.3">
      <c r="A9" s="29" t="s">
        <v>18</v>
      </c>
      <c r="B9" s="29">
        <v>3</v>
      </c>
      <c r="C9" s="29">
        <v>78</v>
      </c>
      <c r="D9" s="29">
        <v>2.48</v>
      </c>
      <c r="E9" s="29">
        <v>0.30599999999999999</v>
      </c>
      <c r="F9" s="29">
        <v>0.1</v>
      </c>
      <c r="G9" s="29">
        <f>D9/$D$10</f>
        <v>0.64751958224543082</v>
      </c>
      <c r="H9" s="29">
        <f>-L9/($AP$14)</f>
        <v>0.58574938574938573</v>
      </c>
      <c r="I9" s="29">
        <f>D9/($AP$14)</f>
        <v>0.60933660933660927</v>
      </c>
      <c r="J9" s="29">
        <f t="shared" si="13"/>
        <v>2.4820000000000002</v>
      </c>
      <c r="K9" s="29">
        <v>2.58</v>
      </c>
      <c r="L9" s="29">
        <v>-2.3839999999999999</v>
      </c>
      <c r="M9" s="29">
        <v>0.23400000000000001</v>
      </c>
      <c r="N9" s="29">
        <f t="shared" si="14"/>
        <v>0.60982800982800989</v>
      </c>
      <c r="O9" s="29">
        <f t="shared" si="14"/>
        <v>0.63390663390663393</v>
      </c>
      <c r="P9">
        <f t="shared" si="15"/>
        <v>0.58574938574938573</v>
      </c>
      <c r="Q9">
        <f t="shared" si="16"/>
        <v>-5.7493857493857492E-2</v>
      </c>
      <c r="R9">
        <f>$AP$14</f>
        <v>4.07</v>
      </c>
      <c r="S9">
        <v>0</v>
      </c>
      <c r="T9">
        <v>0</v>
      </c>
      <c r="U9">
        <f t="shared" si="17"/>
        <v>8.8452088452088441E-3</v>
      </c>
      <c r="V9">
        <v>-3.5999999999999997E-2</v>
      </c>
      <c r="W9">
        <v>53.7</v>
      </c>
      <c r="X9">
        <f t="shared" si="18"/>
        <v>-5.7493857493857492E-2</v>
      </c>
      <c r="Y9">
        <f t="shared" si="19"/>
        <v>8.8452088452088441E-3</v>
      </c>
      <c r="AD9" s="29">
        <f>M9/($AP$14)</f>
        <v>5.7493857493857492E-2</v>
      </c>
      <c r="AE9" s="29">
        <f>L9/($AP$14)</f>
        <v>-0.58574938574938573</v>
      </c>
      <c r="AJ9" t="s">
        <v>33</v>
      </c>
      <c r="AK9">
        <v>1</v>
      </c>
      <c r="AL9">
        <v>79</v>
      </c>
      <c r="AM9">
        <v>3.31</v>
      </c>
      <c r="AN9">
        <v>0</v>
      </c>
      <c r="AO9">
        <v>43.2</v>
      </c>
      <c r="AP9">
        <v>4</v>
      </c>
    </row>
    <row r="10" spans="1:42" x14ac:dyDescent="0.3">
      <c r="A10" s="29" t="s">
        <v>18</v>
      </c>
      <c r="B10" s="29">
        <v>6</v>
      </c>
      <c r="C10" s="29">
        <v>79</v>
      </c>
      <c r="D10" s="29">
        <v>3.83</v>
      </c>
      <c r="E10" s="29">
        <v>2.12</v>
      </c>
      <c r="F10" s="29">
        <v>0.3</v>
      </c>
      <c r="G10" s="29">
        <f>D10/$D$10</f>
        <v>1</v>
      </c>
      <c r="H10" s="29">
        <f>-L10/($AP$14)</f>
        <v>1.5628992628992628</v>
      </c>
      <c r="I10" s="29">
        <f>D10/($AP$14)</f>
        <v>0.94103194103194099</v>
      </c>
      <c r="J10" s="29">
        <f t="shared" si="13"/>
        <v>3.9924999999999997</v>
      </c>
      <c r="K10" s="29">
        <v>1.6240000000000001</v>
      </c>
      <c r="L10" s="29">
        <v>-6.3609999999999998</v>
      </c>
      <c r="M10" s="29">
        <v>-3.5049999999999999</v>
      </c>
      <c r="N10" s="29">
        <f t="shared" si="14"/>
        <v>0.98095823095823087</v>
      </c>
      <c r="O10" s="29">
        <f t="shared" si="14"/>
        <v>0.39901719901719901</v>
      </c>
      <c r="P10">
        <f t="shared" si="15"/>
        <v>1.5628992628992628</v>
      </c>
      <c r="Q10">
        <f t="shared" si="16"/>
        <v>0.86117936117936111</v>
      </c>
      <c r="R10">
        <f>$AP$14</f>
        <v>4.07</v>
      </c>
      <c r="S10">
        <v>0</v>
      </c>
      <c r="T10">
        <v>0</v>
      </c>
      <c r="U10">
        <f t="shared" si="17"/>
        <v>0.30294840294840297</v>
      </c>
      <c r="V10">
        <v>-1.2330000000000001</v>
      </c>
      <c r="W10">
        <v>55.8</v>
      </c>
      <c r="X10">
        <f t="shared" si="18"/>
        <v>0.86117936117936111</v>
      </c>
      <c r="Y10">
        <f t="shared" si="19"/>
        <v>0.30294840294840297</v>
      </c>
      <c r="AD10" s="29">
        <f>M10/($AP$14)</f>
        <v>-0.86117936117936111</v>
      </c>
      <c r="AE10" s="29">
        <f>L10/($AP$14)</f>
        <v>-1.5628992628992628</v>
      </c>
      <c r="AJ10" t="s">
        <v>34</v>
      </c>
      <c r="AK10">
        <v>1</v>
      </c>
      <c r="AL10">
        <v>79</v>
      </c>
      <c r="AM10">
        <v>3.31</v>
      </c>
      <c r="AN10">
        <v>0</v>
      </c>
      <c r="AO10">
        <v>60.2</v>
      </c>
      <c r="AP10">
        <v>4.57</v>
      </c>
    </row>
    <row r="11" spans="1:42" x14ac:dyDescent="0.3">
      <c r="A11" s="14" t="s">
        <v>24</v>
      </c>
      <c r="B11" s="14">
        <v>2</v>
      </c>
      <c r="C11" s="14">
        <v>101</v>
      </c>
      <c r="D11" s="14">
        <v>2.57</v>
      </c>
      <c r="E11" s="14">
        <v>9.9000000000000005E-2</v>
      </c>
      <c r="F11" s="14">
        <v>0.15</v>
      </c>
      <c r="G11" s="14">
        <f>D11/$D$13</f>
        <v>0.52772073921971252</v>
      </c>
      <c r="H11" s="14">
        <f>-L11/$AP$18</f>
        <v>0.70992736077481844</v>
      </c>
      <c r="I11" s="14">
        <f>D11/$AP$18</f>
        <v>0.62227602905569002</v>
      </c>
      <c r="J11" s="14">
        <f t="shared" si="13"/>
        <v>2.5999999999999996</v>
      </c>
      <c r="K11" s="14">
        <v>2.2679999999999998</v>
      </c>
      <c r="L11" s="14">
        <v>-2.9319999999999999</v>
      </c>
      <c r="M11" s="14">
        <v>-0.49399999999999999</v>
      </c>
      <c r="N11" s="14">
        <f>J11/$AP$18</f>
        <v>0.62953995157384979</v>
      </c>
      <c r="O11" s="14">
        <f>K11/$AP$18</f>
        <v>0.54915254237288136</v>
      </c>
      <c r="P11">
        <f t="shared" si="15"/>
        <v>0.70992736077481844</v>
      </c>
      <c r="Q11">
        <f t="shared" si="16"/>
        <v>0.11961259079903148</v>
      </c>
      <c r="R11">
        <f>$AP$18</f>
        <v>4.13</v>
      </c>
      <c r="S11">
        <v>0</v>
      </c>
      <c r="T11">
        <v>0</v>
      </c>
      <c r="U11">
        <f t="shared" si="17"/>
        <v>4.0920096852300247E-2</v>
      </c>
      <c r="V11">
        <v>-0.16900000000000001</v>
      </c>
      <c r="W11">
        <v>42.3</v>
      </c>
      <c r="X11">
        <f t="shared" si="18"/>
        <v>0.11961259079903148</v>
      </c>
      <c r="Y11">
        <f t="shared" si="19"/>
        <v>4.0920096852300247E-2</v>
      </c>
      <c r="AD11" s="14">
        <f>M11/$AP$18</f>
        <v>-0.11961259079903148</v>
      </c>
      <c r="AE11" s="14">
        <f>L11/$AP$18</f>
        <v>-0.70992736077481844</v>
      </c>
      <c r="AJ11" t="s">
        <v>15</v>
      </c>
      <c r="AK11">
        <v>1.5</v>
      </c>
      <c r="AL11">
        <v>79</v>
      </c>
      <c r="AM11">
        <v>3.31</v>
      </c>
      <c r="AN11">
        <v>0</v>
      </c>
      <c r="AO11">
        <v>48.9</v>
      </c>
      <c r="AP11">
        <v>3.89</v>
      </c>
    </row>
    <row r="12" spans="1:42" x14ac:dyDescent="0.3">
      <c r="A12" s="14" t="s">
        <v>24</v>
      </c>
      <c r="B12" s="14">
        <v>3</v>
      </c>
      <c r="C12" s="14">
        <v>102</v>
      </c>
      <c r="D12" s="14">
        <v>3.1</v>
      </c>
      <c r="E12" s="14">
        <v>0.52800000000000002</v>
      </c>
      <c r="F12" s="14">
        <v>0.25</v>
      </c>
      <c r="G12" s="14">
        <f>D12/$D$13</f>
        <v>0.63655030800821355</v>
      </c>
      <c r="H12" s="14">
        <f t="shared" ref="H12:H13" si="20">-L12/$AP$18</f>
        <v>1.0377723970944308</v>
      </c>
      <c r="I12" s="14">
        <f>D12/$AP$18</f>
        <v>0.75060532687651338</v>
      </c>
      <c r="J12" s="14">
        <f t="shared" si="13"/>
        <v>3.1534999999999997</v>
      </c>
      <c r="K12" s="14">
        <v>2.0209999999999999</v>
      </c>
      <c r="L12" s="14">
        <v>-4.2859999999999996</v>
      </c>
      <c r="M12" s="14">
        <v>-1.772</v>
      </c>
      <c r="N12" s="14">
        <f t="shared" ref="N12:O13" si="21">J12/$AP$18</f>
        <v>0.76355932203389831</v>
      </c>
      <c r="O12" s="14">
        <f t="shared" si="21"/>
        <v>0.4893462469733656</v>
      </c>
      <c r="P12">
        <f t="shared" si="15"/>
        <v>1.0377723970944308</v>
      </c>
      <c r="Q12">
        <f t="shared" si="16"/>
        <v>0.42905569007263922</v>
      </c>
      <c r="R12">
        <f t="shared" ref="R12:R13" si="22">$AP$18</f>
        <v>4.13</v>
      </c>
      <c r="S12">
        <v>0</v>
      </c>
      <c r="T12">
        <v>0</v>
      </c>
      <c r="U12">
        <f t="shared" si="17"/>
        <v>0.11937046004842615</v>
      </c>
      <c r="V12">
        <v>-0.49299999999999999</v>
      </c>
      <c r="W12">
        <v>55</v>
      </c>
      <c r="X12">
        <f t="shared" si="18"/>
        <v>0.42905569007263922</v>
      </c>
      <c r="Y12">
        <f t="shared" si="19"/>
        <v>0.11937046004842615</v>
      </c>
      <c r="AD12" s="14">
        <f t="shared" ref="AD12:AD13" si="23">M12/$AP$18</f>
        <v>-0.42905569007263922</v>
      </c>
      <c r="AE12" s="14">
        <f t="shared" ref="AE12:AE13" si="24">L12/$AP$18</f>
        <v>-1.0377723970944308</v>
      </c>
      <c r="AJ12" t="s">
        <v>16</v>
      </c>
      <c r="AK12">
        <v>1</v>
      </c>
      <c r="AL12">
        <v>55</v>
      </c>
      <c r="AM12">
        <v>3.31</v>
      </c>
      <c r="AN12">
        <v>0</v>
      </c>
      <c r="AO12">
        <v>50.1</v>
      </c>
      <c r="AP12">
        <v>3.32</v>
      </c>
    </row>
    <row r="13" spans="1:42" x14ac:dyDescent="0.3">
      <c r="A13" s="14" t="s">
        <v>24</v>
      </c>
      <c r="B13" s="14">
        <v>6</v>
      </c>
      <c r="C13" s="14">
        <v>103</v>
      </c>
      <c r="D13" s="14">
        <v>4.87</v>
      </c>
      <c r="E13" s="14">
        <v>3.16</v>
      </c>
      <c r="F13" s="14">
        <v>0.3</v>
      </c>
      <c r="G13" s="14">
        <f>D13/$D$13</f>
        <v>1</v>
      </c>
      <c r="H13" s="14">
        <f t="shared" si="20"/>
        <v>2.3937046004842615</v>
      </c>
      <c r="I13" s="14">
        <f>D13/$AP$18</f>
        <v>1.179176755447942</v>
      </c>
      <c r="J13" s="14">
        <f t="shared" si="13"/>
        <v>5.5204999999999993</v>
      </c>
      <c r="K13" s="14">
        <v>1.155</v>
      </c>
      <c r="L13" s="14">
        <v>-9.8859999999999992</v>
      </c>
      <c r="M13" s="14">
        <v>-6.968</v>
      </c>
      <c r="N13" s="14">
        <f t="shared" si="21"/>
        <v>1.3366828087167069</v>
      </c>
      <c r="O13" s="14">
        <f t="shared" si="21"/>
        <v>0.27966101694915257</v>
      </c>
      <c r="P13">
        <f t="shared" si="15"/>
        <v>2.3937046004842615</v>
      </c>
      <c r="Q13">
        <f t="shared" si="16"/>
        <v>1.6871670702179178</v>
      </c>
      <c r="R13">
        <f t="shared" si="22"/>
        <v>4.13</v>
      </c>
      <c r="S13">
        <v>0</v>
      </c>
      <c r="T13">
        <v>0</v>
      </c>
      <c r="U13">
        <f t="shared" si="17"/>
        <v>0.42711864406779665</v>
      </c>
      <c r="V13">
        <v>-1.764</v>
      </c>
      <c r="W13">
        <v>55.7</v>
      </c>
      <c r="X13">
        <f t="shared" si="18"/>
        <v>1.6871670702179178</v>
      </c>
      <c r="Y13">
        <f t="shared" si="19"/>
        <v>0.42711864406779665</v>
      </c>
      <c r="AD13" s="14">
        <f t="shared" si="23"/>
        <v>-1.6871670702179178</v>
      </c>
      <c r="AE13" s="14">
        <f t="shared" si="24"/>
        <v>-2.3937046004842615</v>
      </c>
      <c r="AJ13" t="s">
        <v>17</v>
      </c>
      <c r="AK13">
        <v>1</v>
      </c>
      <c r="AL13">
        <v>55</v>
      </c>
      <c r="AM13">
        <v>3.31</v>
      </c>
      <c r="AN13">
        <v>0</v>
      </c>
      <c r="AO13">
        <v>50.1</v>
      </c>
      <c r="AP13">
        <v>3.32</v>
      </c>
    </row>
    <row r="14" spans="1:42" x14ac:dyDescent="0.3">
      <c r="A14" s="18" t="s">
        <v>58</v>
      </c>
      <c r="B14" s="18">
        <v>5</v>
      </c>
      <c r="C14" s="18">
        <v>158</v>
      </c>
      <c r="D14" s="18">
        <v>3.84</v>
      </c>
      <c r="E14" s="18">
        <v>0.86</v>
      </c>
      <c r="F14" s="18">
        <v>0.6</v>
      </c>
      <c r="G14" s="18">
        <f>D14/$D$15</f>
        <v>0.95049504950495045</v>
      </c>
      <c r="H14" s="18">
        <f>-L14/($AP$26)</f>
        <v>4.0975609756097562</v>
      </c>
      <c r="I14" s="18">
        <f>D14/($AP$26)</f>
        <v>1.8731707317073172</v>
      </c>
      <c r="J14" s="18">
        <f t="shared" ref="J14:J38" si="25">SQRT(M14^2/4+D14^2)</f>
        <v>5.0794906240685203</v>
      </c>
      <c r="K14" s="41">
        <v>1.78</v>
      </c>
      <c r="L14" s="18">
        <v>-8.4</v>
      </c>
      <c r="M14" s="18">
        <v>-6.65</v>
      </c>
      <c r="N14" s="18">
        <f t="shared" ref="N14:O15" si="26">J14/($AP$26)</f>
        <v>2.4778003044236687</v>
      </c>
      <c r="O14" s="18">
        <f t="shared" si="26"/>
        <v>0.86829268292682937</v>
      </c>
      <c r="P14">
        <f t="shared" si="15"/>
        <v>4.0975609756097562</v>
      </c>
      <c r="Q14">
        <f t="shared" ref="Q14:Q23" si="27">-AB14/R14</f>
        <v>3.4068585365853661</v>
      </c>
      <c r="R14">
        <f>$AP$26</f>
        <v>2.0499999999999998</v>
      </c>
      <c r="S14">
        <v>0</v>
      </c>
      <c r="T14">
        <v>0</v>
      </c>
      <c r="U14">
        <f t="shared" ref="U14:U23" si="28">-AC14/R14</f>
        <v>0.20272585365853663</v>
      </c>
      <c r="V14">
        <v>0</v>
      </c>
      <c r="W14">
        <v>73.099999999999994</v>
      </c>
      <c r="X14">
        <f t="shared" si="18"/>
        <v>3.2439024390243909</v>
      </c>
      <c r="Y14">
        <f t="shared" si="19"/>
        <v>0</v>
      </c>
      <c r="Z14">
        <v>-0.21</v>
      </c>
      <c r="AA14">
        <v>1.07</v>
      </c>
      <c r="AB14">
        <f>-2*D14-1.657/100*200000*Z14/1000</f>
        <v>-6.9840599999999995</v>
      </c>
      <c r="AC14">
        <f t="shared" ref="AC14" si="29">-0.1942/100*200000*AA14/1000</f>
        <v>-0.41558800000000007</v>
      </c>
      <c r="AD14" s="18">
        <f>M14/($AP$26)</f>
        <v>-3.2439024390243909</v>
      </c>
      <c r="AE14" s="18">
        <f>L14/($AP$26)</f>
        <v>-4.0975609756097562</v>
      </c>
      <c r="AJ14" t="s">
        <v>18</v>
      </c>
      <c r="AK14">
        <v>0</v>
      </c>
      <c r="AL14">
        <v>0</v>
      </c>
      <c r="AM14">
        <v>3.31</v>
      </c>
      <c r="AN14">
        <v>0.42</v>
      </c>
      <c r="AO14">
        <v>65.7</v>
      </c>
      <c r="AP14">
        <v>4.07</v>
      </c>
    </row>
    <row r="15" spans="1:42" x14ac:dyDescent="0.3">
      <c r="A15" s="18" t="s">
        <v>58</v>
      </c>
      <c r="B15" s="18">
        <v>6</v>
      </c>
      <c r="C15" s="18">
        <v>159</v>
      </c>
      <c r="D15" s="18">
        <v>4.04</v>
      </c>
      <c r="E15" s="18">
        <v>3.73</v>
      </c>
      <c r="F15" s="18">
        <v>0.65</v>
      </c>
      <c r="G15" s="18">
        <f>D15/$D$15</f>
        <v>1</v>
      </c>
      <c r="H15" s="18">
        <f>-L15/($AP$26)</f>
        <v>4.0975609756097562</v>
      </c>
      <c r="I15" s="18">
        <f>D15/($AP$26)</f>
        <v>1.9707317073170734</v>
      </c>
      <c r="J15" s="18">
        <f t="shared" si="25"/>
        <v>5.2323250090184574</v>
      </c>
      <c r="K15" s="41">
        <v>1.78</v>
      </c>
      <c r="L15" s="18">
        <v>-8.4</v>
      </c>
      <c r="M15" s="18">
        <v>-6.65</v>
      </c>
      <c r="N15" s="18">
        <f t="shared" si="26"/>
        <v>2.552353662935833</v>
      </c>
      <c r="O15" s="18">
        <f t="shared" si="26"/>
        <v>0.86829268292682937</v>
      </c>
      <c r="P15">
        <f t="shared" si="15"/>
        <v>0</v>
      </c>
      <c r="Q15">
        <f t="shared" si="27"/>
        <v>4.086956097560976</v>
      </c>
      <c r="R15">
        <f>$AP$26</f>
        <v>2.0499999999999998</v>
      </c>
      <c r="S15">
        <v>0</v>
      </c>
      <c r="T15">
        <v>0</v>
      </c>
      <c r="U15">
        <f t="shared" si="28"/>
        <v>0.50192737800000009</v>
      </c>
      <c r="W15">
        <v>65.099999999999994</v>
      </c>
      <c r="X15">
        <f t="shared" si="18"/>
        <v>0</v>
      </c>
      <c r="Y15">
        <f t="shared" si="19"/>
        <v>0</v>
      </c>
      <c r="Z15">
        <v>0.09</v>
      </c>
      <c r="AA15" s="111">
        <v>3.25</v>
      </c>
      <c r="AB15">
        <f>-2*D15-1.657/100*200000*Z15/1000</f>
        <v>-8.3782600000000009</v>
      </c>
      <c r="AC15">
        <f>-0.1942/100*(529+1390*(AA15-2.645)/1000)</f>
        <v>-1.0289511249000001</v>
      </c>
      <c r="AD15" s="18"/>
      <c r="AE15" s="18"/>
      <c r="AJ15" t="s">
        <v>19</v>
      </c>
      <c r="AK15">
        <v>0.5</v>
      </c>
      <c r="AL15">
        <v>81</v>
      </c>
      <c r="AM15">
        <v>3.31</v>
      </c>
      <c r="AN15">
        <v>0</v>
      </c>
      <c r="AO15">
        <v>51.4</v>
      </c>
      <c r="AP15">
        <v>3.77</v>
      </c>
    </row>
    <row r="16" spans="1:42" ht="14.4" customHeight="1" x14ac:dyDescent="0.3">
      <c r="A16" s="16" t="s">
        <v>59</v>
      </c>
      <c r="B16" s="16">
        <v>1</v>
      </c>
      <c r="C16" s="16">
        <v>161</v>
      </c>
      <c r="D16" s="16">
        <v>2.1</v>
      </c>
      <c r="E16" s="16">
        <v>0.18</v>
      </c>
      <c r="F16" s="16">
        <v>0.1</v>
      </c>
      <c r="G16" s="16">
        <f>D16/$D$20</f>
        <v>0.70707070707070707</v>
      </c>
      <c r="H16" s="16">
        <f t="shared" ref="H16:H20" si="30">-L16/($AP$27)</f>
        <v>1.5441176470588234</v>
      </c>
      <c r="I16" s="16">
        <f>D16/($AP$27)</f>
        <v>1.0294117647058825</v>
      </c>
      <c r="J16" s="16">
        <f t="shared" si="25"/>
        <v>2.2749999999999999</v>
      </c>
      <c r="K16" s="43">
        <v>1.4</v>
      </c>
      <c r="L16" s="16">
        <f>M16/2-SQRT(M16^2/4+D16^2)</f>
        <v>-3.15</v>
      </c>
      <c r="M16" s="16">
        <f>-(D16^2-K16^2)/K16</f>
        <v>-1.7500000000000002</v>
      </c>
      <c r="N16" s="16">
        <f t="shared" ref="N16:O20" si="31">J16/($AP$27)</f>
        <v>1.1151960784313726</v>
      </c>
      <c r="O16" s="16">
        <f t="shared" si="31"/>
        <v>0.68627450980392146</v>
      </c>
      <c r="P16">
        <f t="shared" si="15"/>
        <v>1.5441176470588234</v>
      </c>
      <c r="Q16">
        <f t="shared" si="27"/>
        <v>0.94818627450980397</v>
      </c>
      <c r="R16">
        <f t="shared" ref="R16:R20" si="32">$AP$27</f>
        <v>2.04</v>
      </c>
      <c r="S16">
        <v>0</v>
      </c>
      <c r="T16">
        <v>0</v>
      </c>
      <c r="U16">
        <f t="shared" si="28"/>
        <v>0</v>
      </c>
      <c r="V16">
        <v>0</v>
      </c>
      <c r="W16">
        <v>53.5</v>
      </c>
      <c r="X16">
        <f t="shared" si="18"/>
        <v>0.85784313725490202</v>
      </c>
      <c r="Y16">
        <f t="shared" si="19"/>
        <v>0</v>
      </c>
      <c r="Z16">
        <v>-0.05</v>
      </c>
      <c r="AA16">
        <v>0</v>
      </c>
      <c r="AB16">
        <f>-1*D16-1.657/100*200000*Z16/1000</f>
        <v>-1.9343000000000001</v>
      </c>
      <c r="AC16">
        <f t="shared" ref="AC16" si="33">0.1942/100*200000*AA16/1000</f>
        <v>0</v>
      </c>
      <c r="AD16" s="16">
        <f t="shared" ref="AD16:AD20" si="34">M16/($AP$27)</f>
        <v>-0.85784313725490202</v>
      </c>
      <c r="AE16" s="16">
        <f t="shared" ref="AE16:AE20" si="35">L16/($AP$27)</f>
        <v>-1.5441176470588234</v>
      </c>
      <c r="AJ16" t="s">
        <v>20</v>
      </c>
      <c r="AK16">
        <v>1</v>
      </c>
      <c r="AL16">
        <v>81</v>
      </c>
      <c r="AM16">
        <v>3.31</v>
      </c>
      <c r="AN16">
        <v>0</v>
      </c>
      <c r="AO16">
        <v>53.4</v>
      </c>
      <c r="AP16">
        <v>3.74</v>
      </c>
    </row>
    <row r="17" spans="1:42" x14ac:dyDescent="0.3">
      <c r="A17" s="16" t="s">
        <v>59</v>
      </c>
      <c r="B17" s="16">
        <v>2</v>
      </c>
      <c r="C17" s="16">
        <v>162</v>
      </c>
      <c r="D17" s="16">
        <v>2.36</v>
      </c>
      <c r="E17" s="16">
        <v>0.38</v>
      </c>
      <c r="F17" s="16">
        <v>0.1</v>
      </c>
      <c r="G17" s="16">
        <f>D17/$D$20</f>
        <v>0.79461279461279455</v>
      </c>
      <c r="H17" s="16">
        <f t="shared" si="30"/>
        <v>1.8137254901960784</v>
      </c>
      <c r="I17" s="16">
        <f>D17/($AP$27)</f>
        <v>1.1568627450980391</v>
      </c>
      <c r="J17" s="16">
        <f t="shared" si="25"/>
        <v>2.5995576546789647</v>
      </c>
      <c r="K17" s="103">
        <v>1.46</v>
      </c>
      <c r="L17" s="104">
        <v>-3.7</v>
      </c>
      <c r="M17" s="104">
        <v>-2.1800000000000002</v>
      </c>
      <c r="N17" s="16">
        <f t="shared" si="31"/>
        <v>1.2742929679798847</v>
      </c>
      <c r="O17" s="16">
        <f t="shared" si="31"/>
        <v>0.71568627450980393</v>
      </c>
      <c r="P17">
        <f t="shared" si="15"/>
        <v>1.8137254901960784</v>
      </c>
      <c r="Q17">
        <f t="shared" si="27"/>
        <v>1.2055980392156862</v>
      </c>
      <c r="R17">
        <f t="shared" si="32"/>
        <v>2.04</v>
      </c>
      <c r="S17">
        <v>0</v>
      </c>
      <c r="T17">
        <v>0</v>
      </c>
      <c r="U17">
        <f t="shared" si="28"/>
        <v>1.3327450980392161E-2</v>
      </c>
      <c r="V17">
        <v>-0.06</v>
      </c>
      <c r="W17">
        <v>47.9</v>
      </c>
      <c r="X17">
        <f t="shared" si="18"/>
        <v>1.0686274509803921</v>
      </c>
      <c r="Y17">
        <f t="shared" si="19"/>
        <v>2.9411764705882353E-2</v>
      </c>
      <c r="Z17">
        <v>0.03</v>
      </c>
      <c r="AA17">
        <v>7.0000000000000007E-2</v>
      </c>
      <c r="AB17">
        <f>-1*D17-1.657/100*200000*Z17/1000</f>
        <v>-2.4594199999999997</v>
      </c>
      <c r="AC17">
        <f>-0.1942/100*200000*AA17/1000</f>
        <v>-2.7188000000000007E-2</v>
      </c>
      <c r="AD17" s="16">
        <f t="shared" si="34"/>
        <v>-1.0686274509803921</v>
      </c>
      <c r="AE17" s="16">
        <f t="shared" si="35"/>
        <v>-1.8137254901960784</v>
      </c>
      <c r="AJ17" t="s">
        <v>25</v>
      </c>
      <c r="AK17">
        <v>1.5</v>
      </c>
      <c r="AL17">
        <v>81</v>
      </c>
      <c r="AM17">
        <v>3.31</v>
      </c>
      <c r="AN17">
        <v>0</v>
      </c>
      <c r="AO17">
        <v>79</v>
      </c>
      <c r="AP17">
        <v>4.99</v>
      </c>
    </row>
    <row r="18" spans="1:42" x14ac:dyDescent="0.3">
      <c r="A18" s="16" t="s">
        <v>59</v>
      </c>
      <c r="B18" s="16">
        <v>3</v>
      </c>
      <c r="C18" s="16">
        <v>163</v>
      </c>
      <c r="D18" s="16">
        <v>2.67</v>
      </c>
      <c r="E18" s="16">
        <v>0.97</v>
      </c>
      <c r="F18" s="16">
        <v>0.3</v>
      </c>
      <c r="G18" s="16">
        <f>D18/$D$20</f>
        <v>0.89898989898989889</v>
      </c>
      <c r="H18" s="16">
        <f t="shared" si="30"/>
        <v>2.5</v>
      </c>
      <c r="I18" s="16">
        <f>D18/($AP$27)</f>
        <v>1.3088235294117647</v>
      </c>
      <c r="J18" s="16">
        <f t="shared" si="25"/>
        <v>3.2228752690726337</v>
      </c>
      <c r="K18" s="103">
        <v>0.98</v>
      </c>
      <c r="L18">
        <v>-5.0999999999999996</v>
      </c>
      <c r="M18">
        <v>-3.61</v>
      </c>
      <c r="N18" s="16">
        <f t="shared" si="31"/>
        <v>1.5798408181728596</v>
      </c>
      <c r="O18" s="16">
        <f t="shared" si="31"/>
        <v>0.48039215686274506</v>
      </c>
      <c r="P18">
        <f t="shared" si="15"/>
        <v>2.5</v>
      </c>
      <c r="Q18">
        <f t="shared" si="27"/>
        <v>1.4387843137254901</v>
      </c>
      <c r="R18">
        <f t="shared" si="32"/>
        <v>2.04</v>
      </c>
      <c r="S18">
        <v>0</v>
      </c>
      <c r="T18">
        <v>0</v>
      </c>
      <c r="U18">
        <f t="shared" si="28"/>
        <v>0.11994705882352943</v>
      </c>
      <c r="V18">
        <v>-0.54</v>
      </c>
      <c r="W18">
        <v>59.9</v>
      </c>
      <c r="X18">
        <f t="shared" si="18"/>
        <v>1.7696078431372548</v>
      </c>
      <c r="Y18">
        <f t="shared" si="19"/>
        <v>0.26470588235294118</v>
      </c>
      <c r="Z18">
        <v>0.08</v>
      </c>
      <c r="AA18">
        <v>0.63</v>
      </c>
      <c r="AB18">
        <f>-1*D18-1.657/100*200000*Z18/1000</f>
        <v>-2.93512</v>
      </c>
      <c r="AC18">
        <f t="shared" ref="AC18:AC19" si="36">-0.1942/100*200000*AA18/1000</f>
        <v>-0.24469200000000005</v>
      </c>
      <c r="AD18" s="16">
        <f t="shared" si="34"/>
        <v>-1.7696078431372548</v>
      </c>
      <c r="AE18" s="16">
        <f t="shared" si="35"/>
        <v>-2.5</v>
      </c>
      <c r="AJ18" t="s">
        <v>24</v>
      </c>
      <c r="AK18">
        <v>0</v>
      </c>
      <c r="AL18">
        <v>0</v>
      </c>
      <c r="AM18">
        <v>3.31</v>
      </c>
      <c r="AN18">
        <v>0.42</v>
      </c>
      <c r="AO18">
        <v>90.5</v>
      </c>
      <c r="AP18">
        <v>4.13</v>
      </c>
    </row>
    <row r="19" spans="1:42" x14ac:dyDescent="0.3">
      <c r="A19" s="16" t="s">
        <v>59</v>
      </c>
      <c r="B19" s="16">
        <v>4</v>
      </c>
      <c r="C19" s="16">
        <v>164</v>
      </c>
      <c r="D19" s="16">
        <v>2.81</v>
      </c>
      <c r="E19" s="16">
        <v>1.91</v>
      </c>
      <c r="F19" s="16">
        <v>0.65</v>
      </c>
      <c r="G19" s="16">
        <f>D19/$D$20</f>
        <v>0.94612794612794604</v>
      </c>
      <c r="H19" s="16">
        <f t="shared" si="30"/>
        <v>2.7450980392156858</v>
      </c>
      <c r="I19" s="16">
        <f>D19/($AP$27)</f>
        <v>1.3774509803921569</v>
      </c>
      <c r="J19" s="16">
        <f t="shared" si="25"/>
        <v>3.4577919254923368</v>
      </c>
      <c r="K19" s="103">
        <v>0.92</v>
      </c>
      <c r="L19">
        <v>-5.6</v>
      </c>
      <c r="M19">
        <v>-4.03</v>
      </c>
      <c r="N19" s="16">
        <f t="shared" si="31"/>
        <v>1.6949960419080081</v>
      </c>
      <c r="O19" s="16">
        <f t="shared" si="31"/>
        <v>0.45098039215686275</v>
      </c>
      <c r="P19">
        <f t="shared" si="15"/>
        <v>2.7450980392156858</v>
      </c>
      <c r="Q19">
        <f t="shared" si="27"/>
        <v>1.8648039215686276</v>
      </c>
      <c r="R19">
        <f t="shared" si="32"/>
        <v>2.04</v>
      </c>
      <c r="S19">
        <v>0</v>
      </c>
      <c r="T19">
        <v>0</v>
      </c>
      <c r="U19">
        <f t="shared" si="28"/>
        <v>0.36936078431372549</v>
      </c>
      <c r="V19">
        <v>-0.68</v>
      </c>
      <c r="W19">
        <v>65.3</v>
      </c>
      <c r="X19">
        <f t="shared" si="18"/>
        <v>1.9754901960784315</v>
      </c>
      <c r="Y19">
        <f t="shared" si="19"/>
        <v>0.33333333333333337</v>
      </c>
      <c r="Z19">
        <v>0.3</v>
      </c>
      <c r="AA19">
        <v>1.94</v>
      </c>
      <c r="AB19">
        <f>-1*D19-1.657/100*200000*Z19/1000</f>
        <v>-3.8042000000000002</v>
      </c>
      <c r="AC19">
        <f t="shared" si="36"/>
        <v>-0.75349600000000005</v>
      </c>
      <c r="AD19" s="16">
        <f t="shared" si="34"/>
        <v>-1.9754901960784315</v>
      </c>
      <c r="AE19" s="16">
        <f t="shared" si="35"/>
        <v>-2.7450980392156858</v>
      </c>
      <c r="AL19" s="3"/>
    </row>
    <row r="20" spans="1:42" x14ac:dyDescent="0.3">
      <c r="A20" s="16" t="s">
        <v>59</v>
      </c>
      <c r="B20" s="16">
        <v>5</v>
      </c>
      <c r="C20" s="16">
        <v>165</v>
      </c>
      <c r="D20" s="16">
        <v>2.97</v>
      </c>
      <c r="E20" s="16">
        <v>3.21</v>
      </c>
      <c r="F20" s="16">
        <v>0.8</v>
      </c>
      <c r="G20" s="16">
        <f>D20/$D$20</f>
        <v>1</v>
      </c>
      <c r="H20" s="16">
        <f t="shared" si="30"/>
        <v>2.892156862745098</v>
      </c>
      <c r="I20" s="16">
        <f>D20/($AP$27)</f>
        <v>1.4558823529411766</v>
      </c>
      <c r="J20" s="16">
        <f t="shared" si="25"/>
        <v>3.6577486244956749</v>
      </c>
      <c r="K20" s="103">
        <v>0.9</v>
      </c>
      <c r="L20">
        <v>-5.9</v>
      </c>
      <c r="M20">
        <v>-4.2699999999999996</v>
      </c>
      <c r="N20" s="16">
        <f t="shared" si="31"/>
        <v>1.793014031615527</v>
      </c>
      <c r="O20" s="16">
        <f t="shared" si="31"/>
        <v>0.44117647058823528</v>
      </c>
      <c r="P20">
        <f t="shared" si="15"/>
        <v>2.892156862745098</v>
      </c>
      <c r="Q20">
        <f t="shared" si="27"/>
        <v>2.1706666666666665</v>
      </c>
      <c r="R20">
        <f t="shared" si="32"/>
        <v>2.04</v>
      </c>
      <c r="S20">
        <v>0</v>
      </c>
      <c r="T20">
        <v>0</v>
      </c>
      <c r="U20">
        <f t="shared" si="28"/>
        <v>0.50417609024509802</v>
      </c>
      <c r="V20">
        <v>-0.75</v>
      </c>
      <c r="W20">
        <v>64.8</v>
      </c>
      <c r="X20">
        <f t="shared" si="18"/>
        <v>2.0931372549019605</v>
      </c>
      <c r="Y20">
        <f t="shared" si="19"/>
        <v>0.36764705882352938</v>
      </c>
      <c r="Z20">
        <v>0.44</v>
      </c>
      <c r="AA20" s="111">
        <v>3.09</v>
      </c>
      <c r="AB20">
        <f>-1*D20-1.657/100*200000*Z20/1000</f>
        <v>-4.4281600000000001</v>
      </c>
      <c r="AC20">
        <f>-0.1942/100*(529+1390*(AA20-2.645)/1000)</f>
        <v>-1.0285192241000001</v>
      </c>
      <c r="AD20" s="16">
        <f t="shared" si="34"/>
        <v>-2.0931372549019605</v>
      </c>
      <c r="AE20" s="16">
        <f t="shared" si="35"/>
        <v>-2.892156862745098</v>
      </c>
      <c r="AJ20" t="s">
        <v>28</v>
      </c>
      <c r="AK20">
        <v>0</v>
      </c>
      <c r="AL20">
        <v>0</v>
      </c>
      <c r="AM20">
        <v>3.31</v>
      </c>
      <c r="AN20">
        <v>0.42</v>
      </c>
      <c r="AO20">
        <v>71.7</v>
      </c>
      <c r="AP20">
        <v>4.3499999999999996</v>
      </c>
    </row>
    <row r="21" spans="1:42" x14ac:dyDescent="0.3">
      <c r="A21" s="15" t="s">
        <v>60</v>
      </c>
      <c r="B21" s="15">
        <v>1</v>
      </c>
      <c r="C21" s="15">
        <v>167</v>
      </c>
      <c r="D21" s="15">
        <v>0.67100000000000004</v>
      </c>
      <c r="E21" s="15">
        <v>0.04</v>
      </c>
      <c r="F21" s="15">
        <v>0.1</v>
      </c>
      <c r="G21" s="15">
        <f t="shared" ref="G21:G27" si="37">D21/$D$27</f>
        <v>0.29301310043668122</v>
      </c>
      <c r="H21" s="15">
        <f t="shared" ref="H21:H27" si="38">-L21/($AP$28)</f>
        <v>0.23364485981308411</v>
      </c>
      <c r="I21" s="15">
        <f t="shared" ref="I21:I27" si="39">D21/($AP$28)</f>
        <v>0.31355140186915886</v>
      </c>
      <c r="J21" s="15">
        <f t="shared" si="25"/>
        <v>0.73098631998143448</v>
      </c>
      <c r="K21" s="44">
        <v>1.04</v>
      </c>
      <c r="L21" s="15">
        <v>-0.5</v>
      </c>
      <c r="M21" s="15">
        <v>0.57999999999999996</v>
      </c>
      <c r="N21" s="15">
        <f t="shared" ref="N21:O27" si="40">J21/($AP$28)</f>
        <v>0.34158239251468897</v>
      </c>
      <c r="O21" s="15">
        <f t="shared" si="40"/>
        <v>0.48598130841121495</v>
      </c>
      <c r="P21">
        <f t="shared" si="15"/>
        <v>0.23364485981308411</v>
      </c>
      <c r="Q21">
        <f t="shared" si="27"/>
        <v>-0.18966355140186913</v>
      </c>
      <c r="R21">
        <f t="shared" ref="R21:R27" si="41">$AP$28</f>
        <v>2.14</v>
      </c>
      <c r="S21">
        <v>0</v>
      </c>
      <c r="T21">
        <v>0</v>
      </c>
      <c r="U21">
        <f t="shared" si="28"/>
        <v>1.45196261682243E-2</v>
      </c>
      <c r="V21">
        <v>0</v>
      </c>
      <c r="W21">
        <v>48</v>
      </c>
      <c r="X21">
        <f t="shared" si="18"/>
        <v>-0.27102803738317754</v>
      </c>
      <c r="Y21">
        <f t="shared" si="19"/>
        <v>0</v>
      </c>
      <c r="Z21">
        <v>0.08</v>
      </c>
      <c r="AA21">
        <v>0.08</v>
      </c>
      <c r="AB21">
        <f>1*D21-1.657/100*200000*Z21/1000</f>
        <v>0.40587999999999996</v>
      </c>
      <c r="AC21">
        <f>-0.1942/100*200000*AA21/1000</f>
        <v>-3.1072000000000002E-2</v>
      </c>
      <c r="AD21" s="15">
        <f t="shared" ref="AD21:AD27" si="42">M21/($AP$28)</f>
        <v>0.27102803738317754</v>
      </c>
      <c r="AE21" s="15">
        <f t="shared" ref="AE21:AE27" si="43">L21/($AP$28)</f>
        <v>-0.23364485981308411</v>
      </c>
      <c r="AJ21" t="s">
        <v>29</v>
      </c>
      <c r="AK21">
        <v>1</v>
      </c>
      <c r="AL21" s="3">
        <f>30/0.38</f>
        <v>78.94736842105263</v>
      </c>
      <c r="AM21">
        <v>3.31</v>
      </c>
      <c r="AN21">
        <v>0</v>
      </c>
      <c r="AO21">
        <v>62.1</v>
      </c>
      <c r="AP21">
        <v>3.9</v>
      </c>
    </row>
    <row r="22" spans="1:42" x14ac:dyDescent="0.3">
      <c r="A22" s="15" t="s">
        <v>60</v>
      </c>
      <c r="B22" s="15">
        <v>2</v>
      </c>
      <c r="C22" s="15">
        <v>168</v>
      </c>
      <c r="D22" s="15">
        <v>1.1859999999999999</v>
      </c>
      <c r="E22" s="15">
        <v>0.13</v>
      </c>
      <c r="F22" s="15">
        <v>0.25</v>
      </c>
      <c r="G22" s="15">
        <f t="shared" si="37"/>
        <v>0.51790393013100433</v>
      </c>
      <c r="H22" s="15">
        <f t="shared" si="38"/>
        <v>0.5140186915887851</v>
      </c>
      <c r="I22" s="15">
        <f t="shared" si="39"/>
        <v>0.5542056074766355</v>
      </c>
      <c r="J22" s="15">
        <f t="shared" si="25"/>
        <v>1.1974226488587896</v>
      </c>
      <c r="K22" s="103">
        <v>1.33</v>
      </c>
      <c r="L22">
        <v>-1.1000000000000001</v>
      </c>
      <c r="M22">
        <v>0.33</v>
      </c>
      <c r="N22" s="15">
        <f t="shared" si="40"/>
        <v>0.55954329385924739</v>
      </c>
      <c r="O22" s="15">
        <f t="shared" si="40"/>
        <v>0.62149532710280375</v>
      </c>
      <c r="P22">
        <f t="shared" si="15"/>
        <v>0.5140186915887851</v>
      </c>
      <c r="Q22">
        <f t="shared" si="27"/>
        <v>-0.16705607476635503</v>
      </c>
      <c r="R22">
        <f t="shared" si="41"/>
        <v>2.14</v>
      </c>
      <c r="S22">
        <v>0</v>
      </c>
      <c r="T22">
        <v>0</v>
      </c>
      <c r="U22">
        <f t="shared" si="28"/>
        <v>6.896822429906542E-2</v>
      </c>
      <c r="V22">
        <v>-7.0000000000000007E-2</v>
      </c>
      <c r="W22">
        <v>68.2</v>
      </c>
      <c r="X22">
        <f t="shared" si="18"/>
        <v>-0.1542056074766355</v>
      </c>
      <c r="Y22">
        <f t="shared" si="19"/>
        <v>3.2710280373831779E-2</v>
      </c>
      <c r="Z22">
        <v>0.25</v>
      </c>
      <c r="AA22">
        <v>0.38</v>
      </c>
      <c r="AB22">
        <f>1*D22-1.657/100*200000*Z22/1000</f>
        <v>0.35749999999999982</v>
      </c>
      <c r="AC22">
        <f t="shared" ref="AC22:AC23" si="44">-0.1942/100*200000*AA22/1000</f>
        <v>-0.147592</v>
      </c>
      <c r="AD22" s="15">
        <f t="shared" si="42"/>
        <v>0.1542056074766355</v>
      </c>
      <c r="AE22" s="15">
        <f t="shared" si="43"/>
        <v>-0.5140186915887851</v>
      </c>
      <c r="AJ22" t="s">
        <v>30</v>
      </c>
      <c r="AK22">
        <v>2</v>
      </c>
      <c r="AL22" s="3">
        <f>54/0.81</f>
        <v>66.666666666666657</v>
      </c>
      <c r="AM22">
        <v>3.31</v>
      </c>
      <c r="AN22">
        <v>0</v>
      </c>
      <c r="AO22">
        <v>50.9</v>
      </c>
      <c r="AP22">
        <v>4.49</v>
      </c>
    </row>
    <row r="23" spans="1:42" x14ac:dyDescent="0.3">
      <c r="A23" s="15" t="s">
        <v>60</v>
      </c>
      <c r="B23" s="15">
        <v>3</v>
      </c>
      <c r="C23" s="15">
        <v>169</v>
      </c>
      <c r="D23" s="15">
        <v>1.34</v>
      </c>
      <c r="E23" s="15">
        <v>0.65</v>
      </c>
      <c r="F23" s="15">
        <v>0.3</v>
      </c>
      <c r="G23" s="15">
        <f t="shared" si="37"/>
        <v>0.58515283842794763</v>
      </c>
      <c r="H23" s="15">
        <f t="shared" si="38"/>
        <v>0.42056074766355139</v>
      </c>
      <c r="I23" s="15">
        <f t="shared" si="39"/>
        <v>0.62616822429906538</v>
      </c>
      <c r="J23" s="15">
        <f t="shared" si="25"/>
        <v>1.4561936684383709</v>
      </c>
      <c r="K23" s="44">
        <v>2.02</v>
      </c>
      <c r="L23" s="15">
        <v>-0.9</v>
      </c>
      <c r="M23" s="15">
        <v>1.1399999999999999</v>
      </c>
      <c r="N23" s="15">
        <f t="shared" si="40"/>
        <v>0.68046433104596771</v>
      </c>
      <c r="O23" s="15">
        <f t="shared" si="40"/>
        <v>0.94392523364485981</v>
      </c>
      <c r="P23">
        <f t="shared" si="15"/>
        <v>0.42056074766355139</v>
      </c>
      <c r="Q23">
        <f t="shared" si="27"/>
        <v>0.16361682242990669</v>
      </c>
      <c r="R23">
        <f t="shared" si="41"/>
        <v>2.14</v>
      </c>
      <c r="S23">
        <v>0</v>
      </c>
      <c r="T23">
        <v>0</v>
      </c>
      <c r="U23">
        <f t="shared" si="28"/>
        <v>0.10889719626168225</v>
      </c>
      <c r="V23">
        <v>0</v>
      </c>
      <c r="W23">
        <v>48.9</v>
      </c>
      <c r="X23">
        <f t="shared" si="18"/>
        <v>-0.53271028037383172</v>
      </c>
      <c r="Y23">
        <f t="shared" si="19"/>
        <v>0</v>
      </c>
      <c r="Z23">
        <v>0.51</v>
      </c>
      <c r="AA23">
        <v>0.6</v>
      </c>
      <c r="AB23">
        <f>1*D23-1.657/100*200000*Z23/1000</f>
        <v>-0.35014000000000034</v>
      </c>
      <c r="AC23">
        <f t="shared" si="44"/>
        <v>-0.23304000000000002</v>
      </c>
      <c r="AD23" s="15">
        <f t="shared" si="42"/>
        <v>0.53271028037383172</v>
      </c>
      <c r="AE23" s="15">
        <f t="shared" si="43"/>
        <v>-0.42056074766355139</v>
      </c>
      <c r="AJ23" t="s">
        <v>31</v>
      </c>
      <c r="AK23">
        <v>1</v>
      </c>
      <c r="AL23" s="3">
        <f>30/0.38</f>
        <v>78.94736842105263</v>
      </c>
      <c r="AM23">
        <v>3.31</v>
      </c>
      <c r="AN23">
        <v>0</v>
      </c>
      <c r="AO23">
        <v>64</v>
      </c>
      <c r="AP23">
        <v>4.76</v>
      </c>
    </row>
    <row r="24" spans="1:42" x14ac:dyDescent="0.3">
      <c r="A24" s="15" t="s">
        <v>60</v>
      </c>
      <c r="B24" s="15">
        <v>4</v>
      </c>
      <c r="C24" s="15">
        <v>170</v>
      </c>
      <c r="D24" s="15">
        <v>1.5940000000000001</v>
      </c>
      <c r="E24" s="44">
        <v>4.5</v>
      </c>
      <c r="F24" s="44">
        <v>0.65</v>
      </c>
      <c r="G24" s="15">
        <f t="shared" si="37"/>
        <v>0.69606986899563317</v>
      </c>
      <c r="H24" s="15">
        <f t="shared" si="38"/>
        <v>1.0280373831775702</v>
      </c>
      <c r="I24" s="15">
        <f t="shared" si="39"/>
        <v>0.7448598130841122</v>
      </c>
      <c r="J24" s="15">
        <f t="shared" si="25"/>
        <v>1.6446461625529061</v>
      </c>
      <c r="K24" s="103">
        <v>1</v>
      </c>
      <c r="L24">
        <v>-2.2000000000000002</v>
      </c>
      <c r="M24">
        <v>-0.81</v>
      </c>
      <c r="N24" s="15">
        <f t="shared" si="40"/>
        <v>0.76852624418360094</v>
      </c>
      <c r="O24" s="15">
        <f t="shared" si="40"/>
        <v>0.46728971962616822</v>
      </c>
      <c r="P24">
        <f t="shared" si="15"/>
        <v>1.0280373831775702</v>
      </c>
      <c r="Q24">
        <f>X24</f>
        <v>0.37850467289719625</v>
      </c>
      <c r="R24">
        <f t="shared" si="41"/>
        <v>2.14</v>
      </c>
      <c r="S24">
        <v>0</v>
      </c>
      <c r="T24">
        <v>0</v>
      </c>
      <c r="U24">
        <f>Y24</f>
        <v>0.17757009345794392</v>
      </c>
      <c r="V24">
        <v>-0.38</v>
      </c>
      <c r="W24">
        <v>90</v>
      </c>
      <c r="X24">
        <f t="shared" si="18"/>
        <v>0.37850467289719625</v>
      </c>
      <c r="Y24">
        <f t="shared" si="19"/>
        <v>0.17757009345794392</v>
      </c>
      <c r="AD24" s="15">
        <f t="shared" si="42"/>
        <v>-0.37850467289719625</v>
      </c>
      <c r="AE24" s="15">
        <f t="shared" si="43"/>
        <v>-1.0280373831775702</v>
      </c>
      <c r="AJ24" t="s">
        <v>32</v>
      </c>
      <c r="AK24">
        <v>2</v>
      </c>
      <c r="AL24" s="3">
        <f>54/0.81</f>
        <v>66.666666666666657</v>
      </c>
      <c r="AM24">
        <v>3.31</v>
      </c>
      <c r="AN24">
        <v>0</v>
      </c>
      <c r="AO24">
        <v>54.3</v>
      </c>
      <c r="AP24">
        <v>4.67</v>
      </c>
    </row>
    <row r="25" spans="1:42" x14ac:dyDescent="0.3">
      <c r="A25" s="15" t="s">
        <v>60</v>
      </c>
      <c r="B25" s="15">
        <v>5</v>
      </c>
      <c r="C25" s="15">
        <v>171</v>
      </c>
      <c r="D25" s="15">
        <v>1.7789999999999999</v>
      </c>
      <c r="E25" s="44">
        <v>4.5</v>
      </c>
      <c r="F25" s="44">
        <v>0.65</v>
      </c>
      <c r="G25" s="15">
        <f t="shared" si="37"/>
        <v>0.77685589519650655</v>
      </c>
      <c r="H25" s="15">
        <f t="shared" si="38"/>
        <v>1.2616822429906542</v>
      </c>
      <c r="I25" s="15">
        <f t="shared" si="39"/>
        <v>0.83130841121495314</v>
      </c>
      <c r="J25" s="15">
        <f t="shared" si="25"/>
        <v>1.8823033761856773</v>
      </c>
      <c r="K25" s="105">
        <v>0.92</v>
      </c>
      <c r="L25" s="106">
        <v>-2.7</v>
      </c>
      <c r="M25" s="107">
        <v>-1.23</v>
      </c>
      <c r="N25" s="15">
        <f t="shared" si="40"/>
        <v>0.87958101690919499</v>
      </c>
      <c r="O25" s="15">
        <f t="shared" si="40"/>
        <v>0.42990654205607476</v>
      </c>
      <c r="P25">
        <f t="shared" si="15"/>
        <v>1.2616822429906542</v>
      </c>
      <c r="Q25">
        <f>X25</f>
        <v>0.57476635514018692</v>
      </c>
      <c r="R25">
        <f t="shared" si="41"/>
        <v>2.14</v>
      </c>
      <c r="S25">
        <v>0</v>
      </c>
      <c r="T25">
        <v>0</v>
      </c>
      <c r="U25">
        <f>Y25</f>
        <v>0.25233644859813087</v>
      </c>
      <c r="V25">
        <v>-0.54</v>
      </c>
      <c r="W25">
        <v>90</v>
      </c>
      <c r="X25">
        <f t="shared" si="18"/>
        <v>0.57476635514018692</v>
      </c>
      <c r="Y25">
        <f t="shared" si="19"/>
        <v>0.25233644859813087</v>
      </c>
      <c r="AD25" s="15">
        <f t="shared" si="42"/>
        <v>-0.57476635514018692</v>
      </c>
      <c r="AE25" s="15">
        <f t="shared" si="43"/>
        <v>-1.2616822429906542</v>
      </c>
      <c r="AJ25" t="s">
        <v>14</v>
      </c>
      <c r="AK25">
        <v>1.5</v>
      </c>
      <c r="AL25" s="3">
        <v>79</v>
      </c>
      <c r="AM25">
        <v>3.31</v>
      </c>
      <c r="AN25">
        <v>0</v>
      </c>
      <c r="AO25">
        <v>48.9</v>
      </c>
      <c r="AP25">
        <v>3.89</v>
      </c>
    </row>
    <row r="26" spans="1:42" x14ac:dyDescent="0.3">
      <c r="A26" s="15" t="s">
        <v>60</v>
      </c>
      <c r="B26" s="15">
        <v>6</v>
      </c>
      <c r="C26" s="15">
        <v>172</v>
      </c>
      <c r="D26" s="15">
        <v>2.06</v>
      </c>
      <c r="E26" s="15">
        <v>4.5599999999999996</v>
      </c>
      <c r="F26" s="15">
        <v>0.65</v>
      </c>
      <c r="G26" s="15">
        <f t="shared" si="37"/>
        <v>0.89956331877729256</v>
      </c>
      <c r="H26" s="15">
        <f t="shared" si="38"/>
        <v>1.542056074766355</v>
      </c>
      <c r="I26" s="15">
        <f t="shared" si="39"/>
        <v>0.96261682242990654</v>
      </c>
      <c r="J26" s="15">
        <f t="shared" si="25"/>
        <v>2.2381297996318263</v>
      </c>
      <c r="K26" s="103">
        <v>0.85</v>
      </c>
      <c r="L26">
        <v>-3.3</v>
      </c>
      <c r="M26">
        <v>-1.75</v>
      </c>
      <c r="N26" s="15">
        <f t="shared" si="40"/>
        <v>1.0458550465569281</v>
      </c>
      <c r="O26" s="15">
        <f t="shared" si="40"/>
        <v>0.39719626168224298</v>
      </c>
      <c r="P26">
        <f t="shared" si="15"/>
        <v>1.542056074766355</v>
      </c>
      <c r="Q26">
        <f t="shared" ref="Q26:Q34" si="45">-AB26/R26</f>
        <v>1.2673644859813085</v>
      </c>
      <c r="R26">
        <f t="shared" si="41"/>
        <v>2.14</v>
      </c>
      <c r="S26">
        <v>0</v>
      </c>
      <c r="T26">
        <v>0</v>
      </c>
      <c r="U26">
        <f t="shared" ref="U26:U34" si="46">-AC26/R26</f>
        <v>0.47551775700934579</v>
      </c>
      <c r="V26">
        <v>-0.75</v>
      </c>
      <c r="W26">
        <v>52.2</v>
      </c>
      <c r="X26">
        <f t="shared" si="18"/>
        <v>0.81775700934579432</v>
      </c>
      <c r="Y26">
        <f t="shared" si="19"/>
        <v>0.35046728971962615</v>
      </c>
      <c r="Z26">
        <v>1.44</v>
      </c>
      <c r="AA26">
        <v>2.62</v>
      </c>
      <c r="AB26">
        <f>1*D26-1.657/100*200000*Z26/1000</f>
        <v>-2.7121600000000003</v>
      </c>
      <c r="AC26">
        <f>-0.1942/100*200000*AA26/1000</f>
        <v>-1.0176080000000001</v>
      </c>
      <c r="AD26" s="15">
        <f t="shared" si="42"/>
        <v>-0.81775700934579432</v>
      </c>
      <c r="AE26" s="15">
        <f t="shared" si="43"/>
        <v>-1.542056074766355</v>
      </c>
      <c r="AJ26" t="s">
        <v>58</v>
      </c>
      <c r="AK26">
        <v>0</v>
      </c>
      <c r="AL26" s="3">
        <v>0</v>
      </c>
      <c r="AM26">
        <v>1.58</v>
      </c>
      <c r="AN26">
        <v>0.185</v>
      </c>
      <c r="AO26">
        <v>38.5</v>
      </c>
      <c r="AP26">
        <v>2.0499999999999998</v>
      </c>
    </row>
    <row r="27" spans="1:42" x14ac:dyDescent="0.3">
      <c r="A27" s="15" t="s">
        <v>60</v>
      </c>
      <c r="B27" s="15">
        <v>7</v>
      </c>
      <c r="C27" s="15">
        <v>173</v>
      </c>
      <c r="D27" s="15">
        <v>2.29</v>
      </c>
      <c r="E27" s="15">
        <v>4.55</v>
      </c>
      <c r="F27" s="15">
        <v>0.65</v>
      </c>
      <c r="G27" s="15">
        <f t="shared" si="37"/>
        <v>1</v>
      </c>
      <c r="H27" s="15">
        <f t="shared" si="38"/>
        <v>1.8224299065420559</v>
      </c>
      <c r="I27" s="15">
        <f t="shared" si="39"/>
        <v>1.0700934579439252</v>
      </c>
      <c r="J27" s="15">
        <f t="shared" si="25"/>
        <v>2.5340333462683557</v>
      </c>
      <c r="K27" s="105">
        <v>0.8</v>
      </c>
      <c r="L27" s="106">
        <v>-3.9</v>
      </c>
      <c r="M27" s="107">
        <v>-2.17</v>
      </c>
      <c r="N27" s="15">
        <f t="shared" si="40"/>
        <v>1.1841277319011008</v>
      </c>
      <c r="O27" s="15">
        <f t="shared" si="40"/>
        <v>0.37383177570093457</v>
      </c>
      <c r="P27">
        <f t="shared" si="15"/>
        <v>1.8224299065420559</v>
      </c>
      <c r="Q27">
        <f t="shared" si="45"/>
        <v>1.1753738317757008</v>
      </c>
      <c r="R27">
        <f t="shared" si="41"/>
        <v>2.14</v>
      </c>
      <c r="S27">
        <v>0</v>
      </c>
      <c r="T27">
        <v>0</v>
      </c>
      <c r="U27">
        <f t="shared" si="46"/>
        <v>0.4718878504672897</v>
      </c>
      <c r="V27">
        <v>-0.93</v>
      </c>
      <c r="W27">
        <v>52.1</v>
      </c>
      <c r="X27">
        <f t="shared" si="18"/>
        <v>1.014018691588785</v>
      </c>
      <c r="Y27">
        <f t="shared" si="19"/>
        <v>0.43457943925233644</v>
      </c>
      <c r="Z27">
        <v>1.45</v>
      </c>
      <c r="AA27">
        <v>2.6</v>
      </c>
      <c r="AB27">
        <f>1*D27-1.657/100*200000*Z27/1000</f>
        <v>-2.5152999999999999</v>
      </c>
      <c r="AC27">
        <f>-0.1942/100*200000*AA27/1000</f>
        <v>-1.0098400000000001</v>
      </c>
      <c r="AD27" s="15">
        <f t="shared" si="42"/>
        <v>-1.014018691588785</v>
      </c>
      <c r="AE27" s="15">
        <f t="shared" si="43"/>
        <v>-1.8224299065420559</v>
      </c>
      <c r="AJ27" t="s">
        <v>59</v>
      </c>
      <c r="AK27">
        <v>0</v>
      </c>
      <c r="AL27" s="3">
        <v>0</v>
      </c>
      <c r="AM27">
        <v>1.58</v>
      </c>
      <c r="AN27">
        <v>0.185</v>
      </c>
      <c r="AO27">
        <v>38.200000000000003</v>
      </c>
      <c r="AP27">
        <v>2.04</v>
      </c>
    </row>
    <row r="28" spans="1:42" x14ac:dyDescent="0.3">
      <c r="A28" s="20" t="s">
        <v>62</v>
      </c>
      <c r="B28" s="20">
        <v>1</v>
      </c>
      <c r="C28" s="20">
        <v>178</v>
      </c>
      <c r="D28" s="20">
        <v>1.7470000000000001</v>
      </c>
      <c r="E28" s="20">
        <v>0.34</v>
      </c>
      <c r="F28" s="20">
        <v>0.25</v>
      </c>
      <c r="G28" s="20">
        <f>D28/$D$31</f>
        <v>0.60241379310344834</v>
      </c>
      <c r="H28" s="20">
        <f>-L28/($AP$30)</f>
        <v>1.1764705882352942</v>
      </c>
      <c r="I28" s="20">
        <f>D28/($AP$30)</f>
        <v>0.85637254901960791</v>
      </c>
      <c r="J28" s="20">
        <f t="shared" si="25"/>
        <v>1.8213275378141078</v>
      </c>
      <c r="K28" s="46">
        <v>1.1499999999999999</v>
      </c>
      <c r="L28" s="20">
        <v>-2.4</v>
      </c>
      <c r="M28" s="20">
        <v>-1.03</v>
      </c>
      <c r="N28" s="20">
        <f t="shared" ref="N28:O31" si="47">J28/($AP$30)</f>
        <v>0.89280761657554308</v>
      </c>
      <c r="O28" s="20">
        <f t="shared" si="47"/>
        <v>0.56372549019607843</v>
      </c>
      <c r="P28">
        <f t="shared" si="15"/>
        <v>1.1764705882352942</v>
      </c>
      <c r="Q28">
        <f t="shared" si="45"/>
        <v>0.17869607843137258</v>
      </c>
      <c r="R28">
        <f>$AP$30</f>
        <v>2.04</v>
      </c>
      <c r="S28">
        <v>0</v>
      </c>
      <c r="T28">
        <v>0</v>
      </c>
      <c r="U28">
        <f t="shared" si="46"/>
        <v>6.4733333333333337E-2</v>
      </c>
      <c r="V28">
        <v>-0.22</v>
      </c>
      <c r="W28">
        <v>61.9</v>
      </c>
      <c r="X28">
        <f t="shared" si="18"/>
        <v>0.50490196078431371</v>
      </c>
      <c r="Y28">
        <f t="shared" si="19"/>
        <v>0.10784313725490197</v>
      </c>
      <c r="Z28">
        <v>0.11</v>
      </c>
      <c r="AA28">
        <v>0.34</v>
      </c>
      <c r="AB28">
        <f>0*D28-1.657/100*200000*Z28/1000</f>
        <v>-0.36454000000000009</v>
      </c>
      <c r="AC28">
        <f t="shared" ref="AC28:AC30" si="48">-0.1942/100*200000*AA28/1000</f>
        <v>-0.13205600000000001</v>
      </c>
      <c r="AD28" s="20">
        <f>M28/($AP$30)</f>
        <v>-0.50490196078431371</v>
      </c>
      <c r="AE28" s="20">
        <f>L28/($AP$30)</f>
        <v>-1.1764705882352942</v>
      </c>
      <c r="AJ28" t="s">
        <v>60</v>
      </c>
      <c r="AK28">
        <v>0</v>
      </c>
      <c r="AL28" s="3">
        <v>0</v>
      </c>
      <c r="AM28">
        <v>1.58</v>
      </c>
      <c r="AN28">
        <v>0.185</v>
      </c>
      <c r="AO28">
        <v>42</v>
      </c>
      <c r="AP28">
        <v>2.14</v>
      </c>
    </row>
    <row r="29" spans="1:42" ht="18.600000000000001" customHeight="1" x14ac:dyDescent="0.3">
      <c r="A29" s="20" t="s">
        <v>62</v>
      </c>
      <c r="B29" s="20">
        <v>2</v>
      </c>
      <c r="C29" s="20">
        <v>179</v>
      </c>
      <c r="D29" s="20">
        <v>2.1</v>
      </c>
      <c r="E29" s="20">
        <v>1.43</v>
      </c>
      <c r="F29" s="20">
        <v>0.35</v>
      </c>
      <c r="G29" s="20">
        <f>D29/$D$31</f>
        <v>0.72413793103448276</v>
      </c>
      <c r="H29" s="20">
        <f>-L29/($AP$30)</f>
        <v>1.7647058823529411</v>
      </c>
      <c r="I29" s="20">
        <f>D29/($AP$30)</f>
        <v>1.0294117647058825</v>
      </c>
      <c r="J29" s="20">
        <f t="shared" si="25"/>
        <v>2.3478713763747794</v>
      </c>
      <c r="K29" s="46">
        <v>0.94</v>
      </c>
      <c r="L29" s="20">
        <v>-3.6</v>
      </c>
      <c r="M29" s="20">
        <v>-2.1</v>
      </c>
      <c r="N29" s="20">
        <f t="shared" si="47"/>
        <v>1.1509173413601859</v>
      </c>
      <c r="O29" s="20">
        <f t="shared" si="47"/>
        <v>0.46078431372549017</v>
      </c>
      <c r="P29">
        <f t="shared" si="15"/>
        <v>1.7647058823529411</v>
      </c>
      <c r="Q29">
        <f t="shared" si="45"/>
        <v>0.61731372549019614</v>
      </c>
      <c r="R29">
        <f>$AP$30</f>
        <v>2.04</v>
      </c>
      <c r="S29">
        <v>0</v>
      </c>
      <c r="T29">
        <v>0</v>
      </c>
      <c r="U29">
        <f t="shared" si="46"/>
        <v>0.14089019607843137</v>
      </c>
      <c r="V29">
        <v>-0.56000000000000005</v>
      </c>
      <c r="W29">
        <v>52.2</v>
      </c>
      <c r="X29">
        <f t="shared" si="18"/>
        <v>1.0294117647058825</v>
      </c>
      <c r="Y29">
        <f t="shared" si="19"/>
        <v>0.27450980392156865</v>
      </c>
      <c r="Z29">
        <v>0.38</v>
      </c>
      <c r="AA29">
        <v>0.74</v>
      </c>
      <c r="AB29">
        <f>0*D29-1.657/100*200000*Z29/1000</f>
        <v>-1.2593200000000002</v>
      </c>
      <c r="AC29">
        <f t="shared" si="48"/>
        <v>-0.287416</v>
      </c>
      <c r="AD29" s="20">
        <f>M29/($AP$30)</f>
        <v>-1.0294117647058825</v>
      </c>
      <c r="AE29" s="20">
        <f>L29/($AP$30)</f>
        <v>-1.7647058823529411</v>
      </c>
      <c r="AJ29" t="s">
        <v>61</v>
      </c>
      <c r="AK29">
        <v>0</v>
      </c>
      <c r="AL29" s="3">
        <v>0</v>
      </c>
      <c r="AM29">
        <v>1.65</v>
      </c>
      <c r="AN29">
        <v>0.19400000000000001</v>
      </c>
      <c r="AO29">
        <v>43.1</v>
      </c>
      <c r="AP29">
        <v>2.17</v>
      </c>
    </row>
    <row r="30" spans="1:42" ht="16.8" customHeight="1" x14ac:dyDescent="0.3">
      <c r="A30" s="20" t="s">
        <v>62</v>
      </c>
      <c r="B30" s="20">
        <v>3</v>
      </c>
      <c r="C30" s="20">
        <v>180</v>
      </c>
      <c r="D30" s="20">
        <v>2.4700000000000002</v>
      </c>
      <c r="E30" s="20">
        <v>3.19</v>
      </c>
      <c r="F30" s="20">
        <v>0.5</v>
      </c>
      <c r="G30" s="20">
        <f>D30/$D$31</f>
        <v>0.85172413793103463</v>
      </c>
      <c r="H30" s="20">
        <f>-L30/($AP$30)</f>
        <v>2.107843137254902</v>
      </c>
      <c r="I30" s="20">
        <f>D30/($AP$30)</f>
        <v>1.2107843137254903</v>
      </c>
      <c r="J30" s="20">
        <f t="shared" si="25"/>
        <v>2.8148534597737056</v>
      </c>
      <c r="K30" s="46">
        <v>0.86</v>
      </c>
      <c r="L30" s="20">
        <v>-4.3</v>
      </c>
      <c r="M30" s="20">
        <v>-2.7</v>
      </c>
      <c r="N30" s="20">
        <f t="shared" si="47"/>
        <v>1.3798301273400517</v>
      </c>
      <c r="O30" s="20">
        <f t="shared" si="47"/>
        <v>0.42156862745098039</v>
      </c>
      <c r="P30">
        <f t="shared" si="15"/>
        <v>2.107843137254902</v>
      </c>
      <c r="Q30">
        <f t="shared" si="45"/>
        <v>1.1371568627450981</v>
      </c>
      <c r="R30">
        <f>$AP$30</f>
        <v>2.04</v>
      </c>
      <c r="S30">
        <v>0</v>
      </c>
      <c r="T30">
        <v>0</v>
      </c>
      <c r="U30">
        <f t="shared" si="46"/>
        <v>0.27226078431372547</v>
      </c>
      <c r="V30">
        <v>-0.78</v>
      </c>
      <c r="W30">
        <v>51.5</v>
      </c>
      <c r="X30">
        <f t="shared" si="18"/>
        <v>1.3235294117647058</v>
      </c>
      <c r="Y30">
        <f t="shared" si="19"/>
        <v>0.38235294117647062</v>
      </c>
      <c r="Z30">
        <v>0.7</v>
      </c>
      <c r="AA30">
        <v>1.43</v>
      </c>
      <c r="AB30">
        <f>0*D30-1.657/100*200000*Z30/1000</f>
        <v>-2.3198000000000003</v>
      </c>
      <c r="AC30">
        <f t="shared" si="48"/>
        <v>-0.55541200000000002</v>
      </c>
      <c r="AD30" s="20">
        <f>M30/($AP$30)</f>
        <v>-1.3235294117647058</v>
      </c>
      <c r="AE30" s="20">
        <f>L30/($AP$30)</f>
        <v>-2.107843137254902</v>
      </c>
      <c r="AJ30" t="s">
        <v>62</v>
      </c>
      <c r="AK30">
        <v>0</v>
      </c>
      <c r="AL30" s="3">
        <v>0</v>
      </c>
      <c r="AM30">
        <v>1.58</v>
      </c>
      <c r="AN30">
        <v>0.185</v>
      </c>
      <c r="AO30">
        <v>38.1</v>
      </c>
      <c r="AP30">
        <v>2.04</v>
      </c>
    </row>
    <row r="31" spans="1:42" x14ac:dyDescent="0.3">
      <c r="A31" s="20" t="s">
        <v>62</v>
      </c>
      <c r="B31" s="20">
        <v>4</v>
      </c>
      <c r="C31" s="20">
        <v>181</v>
      </c>
      <c r="D31" s="20">
        <v>2.9</v>
      </c>
      <c r="E31" s="20">
        <v>3.19</v>
      </c>
      <c r="F31" s="20">
        <v>0.5</v>
      </c>
      <c r="G31" s="20">
        <f>D31/$D$31</f>
        <v>1</v>
      </c>
      <c r="H31" s="20">
        <f>-L31/($AP$30)</f>
        <v>2.107843137254902</v>
      </c>
      <c r="I31" s="20">
        <f>D31/($AP$30)</f>
        <v>1.4215686274509802</v>
      </c>
      <c r="J31" s="20">
        <f t="shared" si="25"/>
        <v>3.1988279103446624</v>
      </c>
      <c r="K31" s="46">
        <v>0.86</v>
      </c>
      <c r="L31" s="20">
        <v>-4.3</v>
      </c>
      <c r="M31" s="20">
        <v>-2.7</v>
      </c>
      <c r="N31" s="20">
        <f t="shared" si="47"/>
        <v>1.5680528972277756</v>
      </c>
      <c r="O31" s="20">
        <f t="shared" si="47"/>
        <v>0.42156862745098039</v>
      </c>
      <c r="P31">
        <f t="shared" si="15"/>
        <v>0</v>
      </c>
      <c r="Q31">
        <f t="shared" si="45"/>
        <v>2.5342352941176474</v>
      </c>
      <c r="R31">
        <f>$AP$30</f>
        <v>2.04</v>
      </c>
      <c r="S31">
        <v>0</v>
      </c>
      <c r="T31">
        <v>0</v>
      </c>
      <c r="U31">
        <f t="shared" si="46"/>
        <v>0.50617416073529409</v>
      </c>
      <c r="V31">
        <v>-0.78</v>
      </c>
      <c r="W31">
        <v>59.6</v>
      </c>
      <c r="X31">
        <f t="shared" si="18"/>
        <v>0</v>
      </c>
      <c r="Y31">
        <f t="shared" si="19"/>
        <v>0.38235294117647062</v>
      </c>
      <c r="Z31">
        <v>1.56</v>
      </c>
      <c r="AA31" s="111">
        <v>4.5999999999999996</v>
      </c>
      <c r="AB31">
        <f>0*D31-1.657/100*200000*Z31/1000</f>
        <v>-5.1698400000000007</v>
      </c>
      <c r="AC31">
        <f>-0.1942/100*(529+1390*(AA31-2.645)/1000)</f>
        <v>-1.0325952879</v>
      </c>
      <c r="AD31" s="20"/>
      <c r="AE31" s="20"/>
      <c r="AJ31" t="s">
        <v>63</v>
      </c>
      <c r="AK31">
        <v>0</v>
      </c>
      <c r="AL31" s="3">
        <v>0</v>
      </c>
      <c r="AM31">
        <v>1.58</v>
      </c>
      <c r="AN31">
        <v>0.185</v>
      </c>
      <c r="AO31">
        <v>43.5</v>
      </c>
      <c r="AP31">
        <v>2.1800000000000002</v>
      </c>
    </row>
    <row r="32" spans="1:42" x14ac:dyDescent="0.3">
      <c r="A32" s="22" t="s">
        <v>63</v>
      </c>
      <c r="B32" s="22">
        <v>1</v>
      </c>
      <c r="C32" s="22">
        <v>183</v>
      </c>
      <c r="D32" s="22">
        <v>0.754</v>
      </c>
      <c r="E32" s="22">
        <v>0.43</v>
      </c>
      <c r="F32" s="22">
        <v>0.1</v>
      </c>
      <c r="G32" s="22">
        <f t="shared" ref="G32:G38" si="49">D32/$D$38</f>
        <v>0.37142857142857144</v>
      </c>
      <c r="H32" s="22">
        <f t="shared" ref="H32:H38" si="50">-L32/($AP$31)</f>
        <v>0.2293577981651376</v>
      </c>
      <c r="I32" s="22">
        <f t="shared" ref="I32:I38" si="51">D32/($AP$31)</f>
        <v>0.34587155963302751</v>
      </c>
      <c r="J32" s="22">
        <f t="shared" si="25"/>
        <v>0.87048319914861083</v>
      </c>
      <c r="K32" s="47">
        <v>1.29</v>
      </c>
      <c r="L32" s="22">
        <v>-0.5</v>
      </c>
      <c r="M32" s="22">
        <v>0.87</v>
      </c>
      <c r="N32" s="22">
        <f t="shared" ref="N32:O38" si="52">J32/($AP$31)</f>
        <v>0.39930421979294073</v>
      </c>
      <c r="O32" s="22">
        <f t="shared" si="52"/>
        <v>0.59174311926605505</v>
      </c>
      <c r="P32">
        <f t="shared" si="15"/>
        <v>0.2293577981651376</v>
      </c>
      <c r="Q32">
        <f t="shared" si="45"/>
        <v>-0.87039449541284397</v>
      </c>
      <c r="R32">
        <f t="shared" ref="R32:R38" si="53">$AP$31</f>
        <v>2.1800000000000002</v>
      </c>
      <c r="S32">
        <v>0</v>
      </c>
      <c r="T32">
        <v>0</v>
      </c>
      <c r="U32">
        <f t="shared" si="46"/>
        <v>-3.5633027522935781E-3</v>
      </c>
      <c r="V32">
        <v>-0.05</v>
      </c>
      <c r="W32">
        <v>35.700000000000003</v>
      </c>
      <c r="X32">
        <f t="shared" si="18"/>
        <v>-0.39908256880733944</v>
      </c>
      <c r="Y32">
        <f t="shared" si="19"/>
        <v>2.2935779816513763E-2</v>
      </c>
      <c r="Z32">
        <v>0.11</v>
      </c>
      <c r="AA32">
        <v>-0.02</v>
      </c>
      <c r="AB32">
        <f>3*D32-1.657/100*200000*Z32/1000</f>
        <v>1.8974599999999999</v>
      </c>
      <c r="AC32">
        <f>-0.1942/100*200000*AA32/1000</f>
        <v>7.7680000000000006E-3</v>
      </c>
      <c r="AD32" s="22">
        <f t="shared" ref="AD32:AD38" si="54">M32/($AP$31)</f>
        <v>0.39908256880733944</v>
      </c>
      <c r="AE32" s="22">
        <f t="shared" ref="AE32:AE38" si="55">L32/($AP$31)</f>
        <v>-0.2293577981651376</v>
      </c>
    </row>
    <row r="33" spans="1:31" x14ac:dyDescent="0.3">
      <c r="A33" s="22" t="s">
        <v>63</v>
      </c>
      <c r="B33" s="22">
        <v>2</v>
      </c>
      <c r="C33" s="22">
        <v>184</v>
      </c>
      <c r="D33" s="22">
        <v>1.006</v>
      </c>
      <c r="E33" s="22">
        <v>1.26</v>
      </c>
      <c r="F33" s="22">
        <v>0.15</v>
      </c>
      <c r="G33" s="22">
        <f t="shared" si="49"/>
        <v>0.49556650246305423</v>
      </c>
      <c r="H33" s="22">
        <f t="shared" si="50"/>
        <v>0.50458715596330272</v>
      </c>
      <c r="I33" s="22">
        <f t="shared" si="51"/>
        <v>0.46146788990825682</v>
      </c>
      <c r="J33" s="22">
        <f t="shared" si="25"/>
        <v>1.0095845680278597</v>
      </c>
      <c r="K33" s="47">
        <v>1.04</v>
      </c>
      <c r="L33" s="22">
        <v>-1.1000000000000001</v>
      </c>
      <c r="M33" s="22">
        <v>0.17</v>
      </c>
      <c r="N33" s="22">
        <f t="shared" si="52"/>
        <v>0.46311218716874292</v>
      </c>
      <c r="O33" s="22">
        <f t="shared" si="52"/>
        <v>0.47706422018348621</v>
      </c>
      <c r="P33">
        <f t="shared" si="15"/>
        <v>0.50458715596330272</v>
      </c>
      <c r="Q33">
        <f t="shared" si="45"/>
        <v>-0.48749541284403647</v>
      </c>
      <c r="R33">
        <f t="shared" si="53"/>
        <v>2.1800000000000002</v>
      </c>
      <c r="S33">
        <v>0</v>
      </c>
      <c r="T33">
        <v>0</v>
      </c>
      <c r="U33">
        <f t="shared" si="46"/>
        <v>3.5633027522935781E-3</v>
      </c>
      <c r="V33">
        <v>-0.23</v>
      </c>
      <c r="W33">
        <v>32.9</v>
      </c>
      <c r="X33">
        <f t="shared" si="18"/>
        <v>-7.7981651376146793E-2</v>
      </c>
      <c r="Y33">
        <f t="shared" si="19"/>
        <v>0.10550458715596329</v>
      </c>
      <c r="Z33">
        <v>0.59</v>
      </c>
      <c r="AA33">
        <v>0.02</v>
      </c>
      <c r="AB33">
        <f>3*D33-1.657/100*200000*Z33/1000</f>
        <v>1.0627399999999996</v>
      </c>
      <c r="AC33">
        <f t="shared" ref="AC33:AC36" si="56">-0.1942/100*200000*AA33/1000</f>
        <v>-7.7680000000000006E-3</v>
      </c>
      <c r="AD33" s="22">
        <f t="shared" si="54"/>
        <v>7.7981651376146793E-2</v>
      </c>
      <c r="AE33" s="22">
        <f t="shared" si="55"/>
        <v>-0.50458715596330272</v>
      </c>
    </row>
    <row r="34" spans="1:31" x14ac:dyDescent="0.3">
      <c r="A34" s="22" t="s">
        <v>63</v>
      </c>
      <c r="B34" s="22">
        <v>3</v>
      </c>
      <c r="C34" s="22">
        <v>185</v>
      </c>
      <c r="D34" s="22">
        <v>1.2669999999999999</v>
      </c>
      <c r="E34" s="22">
        <v>2.0499999999999998</v>
      </c>
      <c r="F34" s="22">
        <v>0.2</v>
      </c>
      <c r="G34" s="22">
        <f t="shared" si="49"/>
        <v>0.62413793103448278</v>
      </c>
      <c r="H34" s="22">
        <f t="shared" si="50"/>
        <v>0.73394495412844041</v>
      </c>
      <c r="I34" s="22">
        <f t="shared" si="51"/>
        <v>0.5811926605504586</v>
      </c>
      <c r="J34" s="22">
        <f t="shared" si="25"/>
        <v>1.27584834521976</v>
      </c>
      <c r="K34" s="47">
        <v>0.92</v>
      </c>
      <c r="L34" s="22">
        <v>-1.6</v>
      </c>
      <c r="M34" s="22">
        <v>-0.3</v>
      </c>
      <c r="N34" s="22">
        <f t="shared" si="52"/>
        <v>0.58525153450447698</v>
      </c>
      <c r="O34" s="22">
        <f t="shared" si="52"/>
        <v>0.42201834862385318</v>
      </c>
      <c r="P34">
        <f t="shared" si="15"/>
        <v>0.73394495412844041</v>
      </c>
      <c r="Q34">
        <f t="shared" si="45"/>
        <v>-0.13218348623853168</v>
      </c>
      <c r="R34">
        <f t="shared" si="53"/>
        <v>2.1800000000000002</v>
      </c>
      <c r="S34">
        <v>0</v>
      </c>
      <c r="T34">
        <v>0</v>
      </c>
      <c r="U34">
        <f t="shared" si="46"/>
        <v>7.3047706422018341E-2</v>
      </c>
      <c r="V34">
        <v>-0.43</v>
      </c>
      <c r="W34">
        <v>36.299999999999997</v>
      </c>
      <c r="X34">
        <f t="shared" si="18"/>
        <v>0.13761467889908255</v>
      </c>
      <c r="Y34">
        <f t="shared" si="19"/>
        <v>0.19724770642201833</v>
      </c>
      <c r="Z34">
        <v>1.06</v>
      </c>
      <c r="AA34">
        <v>0.41</v>
      </c>
      <c r="AB34">
        <f>3*D34-1.657/100*200000*Z34/1000</f>
        <v>0.28815999999999908</v>
      </c>
      <c r="AC34">
        <f t="shared" si="56"/>
        <v>-0.159244</v>
      </c>
      <c r="AD34" s="22">
        <f t="shared" si="54"/>
        <v>-0.13761467889908255</v>
      </c>
      <c r="AE34" s="22">
        <f t="shared" si="55"/>
        <v>-0.73394495412844041</v>
      </c>
    </row>
    <row r="35" spans="1:31" x14ac:dyDescent="0.3">
      <c r="A35" s="22" t="s">
        <v>63</v>
      </c>
      <c r="B35" s="22">
        <v>4</v>
      </c>
      <c r="C35" s="22">
        <v>186</v>
      </c>
      <c r="D35" s="22">
        <v>1.5329999999999999</v>
      </c>
      <c r="E35" s="47">
        <v>2.0499999999999998</v>
      </c>
      <c r="F35" s="47">
        <v>0.2</v>
      </c>
      <c r="G35" s="22">
        <f t="shared" si="49"/>
        <v>0.75517241379310351</v>
      </c>
      <c r="H35" s="22">
        <f t="shared" si="50"/>
        <v>1.0550458715596329</v>
      </c>
      <c r="I35" s="22">
        <f t="shared" si="51"/>
        <v>0.70321100917431179</v>
      </c>
      <c r="J35" s="22">
        <f t="shared" si="25"/>
        <v>1.585595787078157</v>
      </c>
      <c r="K35" s="47">
        <v>0.83</v>
      </c>
      <c r="L35" s="22">
        <v>-2.2999999999999998</v>
      </c>
      <c r="M35" s="22">
        <v>-0.81</v>
      </c>
      <c r="N35" s="22">
        <f t="shared" si="52"/>
        <v>0.72733751700832883</v>
      </c>
      <c r="O35" s="22">
        <f t="shared" si="52"/>
        <v>0.38073394495412838</v>
      </c>
      <c r="P35">
        <f t="shared" si="15"/>
        <v>1.0550458715596329</v>
      </c>
      <c r="Q35">
        <f>X35</f>
        <v>0.37155963302752293</v>
      </c>
      <c r="R35">
        <f t="shared" si="53"/>
        <v>2.1800000000000002</v>
      </c>
      <c r="S35">
        <v>0</v>
      </c>
      <c r="T35">
        <v>0</v>
      </c>
      <c r="U35">
        <f>Y35</f>
        <v>0.31651376146788984</v>
      </c>
      <c r="V35">
        <v>-0.69</v>
      </c>
      <c r="W35">
        <v>90</v>
      </c>
      <c r="X35">
        <f t="shared" si="18"/>
        <v>0.37155963302752293</v>
      </c>
      <c r="Y35">
        <f t="shared" si="19"/>
        <v>0.31651376146788984</v>
      </c>
      <c r="AD35" s="22">
        <f t="shared" si="54"/>
        <v>-0.37155963302752293</v>
      </c>
      <c r="AE35" s="22">
        <f t="shared" si="55"/>
        <v>-1.0550458715596329</v>
      </c>
    </row>
    <row r="36" spans="1:31" x14ac:dyDescent="0.3">
      <c r="A36" s="22" t="s">
        <v>63</v>
      </c>
      <c r="B36" s="22">
        <v>5</v>
      </c>
      <c r="C36" s="22">
        <v>187</v>
      </c>
      <c r="D36" s="22">
        <v>1.804</v>
      </c>
      <c r="E36" s="22">
        <v>4.62</v>
      </c>
      <c r="F36" s="22">
        <v>0.2</v>
      </c>
      <c r="G36" s="22">
        <f t="shared" si="49"/>
        <v>0.88866995073891641</v>
      </c>
      <c r="H36" s="22">
        <f t="shared" si="50"/>
        <v>1.2844036697247705</v>
      </c>
      <c r="I36" s="22">
        <f t="shared" si="51"/>
        <v>0.8275229357798165</v>
      </c>
      <c r="J36" s="22">
        <f t="shared" si="25"/>
        <v>1.8889192677295661</v>
      </c>
      <c r="K36" s="47">
        <v>0.78</v>
      </c>
      <c r="L36" s="22">
        <v>-2.8</v>
      </c>
      <c r="M36" s="22">
        <v>-1.1200000000000001</v>
      </c>
      <c r="N36" s="22">
        <f t="shared" si="52"/>
        <v>0.86647672831631461</v>
      </c>
      <c r="O36" s="22">
        <f t="shared" si="52"/>
        <v>0.35779816513761464</v>
      </c>
      <c r="P36">
        <f t="shared" si="15"/>
        <v>1.2844036697247705</v>
      </c>
      <c r="Q36">
        <f>-AB36/R36</f>
        <v>0.86183486238532181</v>
      </c>
      <c r="R36">
        <f t="shared" si="53"/>
        <v>2.1800000000000002</v>
      </c>
      <c r="S36">
        <v>0</v>
      </c>
      <c r="T36">
        <v>0</v>
      </c>
      <c r="U36">
        <f>-AC36/R36</f>
        <v>0.4667926605504587</v>
      </c>
      <c r="V36">
        <v>-0.86</v>
      </c>
      <c r="W36">
        <v>47.6</v>
      </c>
      <c r="X36">
        <f t="shared" si="18"/>
        <v>0.51376146788990829</v>
      </c>
      <c r="Y36">
        <f t="shared" si="19"/>
        <v>0.39449541284403666</v>
      </c>
      <c r="Z36">
        <v>2.2000000000000002</v>
      </c>
      <c r="AA36">
        <v>2.62</v>
      </c>
      <c r="AB36">
        <f>3*D36-1.657/100*200000*Z36/1000</f>
        <v>-1.8788000000000018</v>
      </c>
      <c r="AC36">
        <f t="shared" si="56"/>
        <v>-1.0176080000000001</v>
      </c>
      <c r="AD36" s="22">
        <f t="shared" si="54"/>
        <v>-0.51376146788990829</v>
      </c>
      <c r="AE36" s="22">
        <f t="shared" si="55"/>
        <v>-1.2844036697247705</v>
      </c>
    </row>
    <row r="37" spans="1:31" x14ac:dyDescent="0.3">
      <c r="A37" s="22" t="s">
        <v>63</v>
      </c>
      <c r="B37" s="22">
        <v>6</v>
      </c>
      <c r="C37" s="22">
        <v>188</v>
      </c>
      <c r="D37" s="22">
        <v>1.893</v>
      </c>
      <c r="E37" s="22">
        <v>4.91</v>
      </c>
      <c r="F37" s="22">
        <v>0.6</v>
      </c>
      <c r="G37" s="22">
        <f t="shared" si="49"/>
        <v>0.93251231527093603</v>
      </c>
      <c r="H37" s="22">
        <f t="shared" si="50"/>
        <v>1.3761467889908257</v>
      </c>
      <c r="I37" s="22">
        <f t="shared" si="51"/>
        <v>0.86834862385321099</v>
      </c>
      <c r="J37" s="22">
        <f t="shared" si="25"/>
        <v>1.9998684956766533</v>
      </c>
      <c r="K37" s="47">
        <v>0.76</v>
      </c>
      <c r="L37" s="22">
        <v>-3</v>
      </c>
      <c r="M37" s="22">
        <v>-1.29</v>
      </c>
      <c r="N37" s="22">
        <f t="shared" si="52"/>
        <v>0.91737086957644642</v>
      </c>
      <c r="O37" s="22">
        <f t="shared" si="52"/>
        <v>0.34862385321100914</v>
      </c>
      <c r="P37">
        <f t="shared" si="15"/>
        <v>1.3761467889908257</v>
      </c>
      <c r="Q37">
        <f>-AB37/R37</f>
        <v>0.952183486238532</v>
      </c>
      <c r="R37">
        <f t="shared" si="53"/>
        <v>2.1800000000000002</v>
      </c>
      <c r="S37">
        <v>0</v>
      </c>
      <c r="T37">
        <v>0</v>
      </c>
      <c r="U37">
        <f>-AC37/R37</f>
        <v>0.47153777720183482</v>
      </c>
      <c r="V37">
        <v>-0.96</v>
      </c>
      <c r="W37">
        <v>48.2</v>
      </c>
      <c r="X37">
        <f t="shared" si="18"/>
        <v>0.59174311926605505</v>
      </c>
      <c r="Y37">
        <f t="shared" si="19"/>
        <v>0.44036697247706419</v>
      </c>
      <c r="Z37">
        <v>2.34</v>
      </c>
      <c r="AA37" s="111">
        <v>2.88</v>
      </c>
      <c r="AB37">
        <f>3*D37-1.657/100*200000*Z37/1000</f>
        <v>-2.0757599999999998</v>
      </c>
      <c r="AC37">
        <f>-0.1942/100*(529+1390*(AA37-2.645)/1000)</f>
        <v>-1.0279523543</v>
      </c>
      <c r="AD37" s="22">
        <f t="shared" si="54"/>
        <v>-0.59174311926605505</v>
      </c>
      <c r="AE37" s="22">
        <f t="shared" si="55"/>
        <v>-1.3761467889908257</v>
      </c>
    </row>
    <row r="38" spans="1:31" x14ac:dyDescent="0.3">
      <c r="A38" s="22" t="s">
        <v>63</v>
      </c>
      <c r="B38" s="22">
        <v>7</v>
      </c>
      <c r="C38" s="22">
        <v>189</v>
      </c>
      <c r="D38" s="22">
        <v>2.0299999999999998</v>
      </c>
      <c r="E38" s="22">
        <v>5.45</v>
      </c>
      <c r="F38" s="22">
        <v>0.7</v>
      </c>
      <c r="G38" s="22">
        <f t="shared" si="49"/>
        <v>1</v>
      </c>
      <c r="H38" s="22">
        <f t="shared" si="50"/>
        <v>1.5596330275229355</v>
      </c>
      <c r="I38" s="22">
        <f t="shared" si="51"/>
        <v>0.93119266055045857</v>
      </c>
      <c r="J38" s="22">
        <f t="shared" si="25"/>
        <v>2.1950227789250842</v>
      </c>
      <c r="K38" s="47">
        <v>0.71</v>
      </c>
      <c r="L38" s="22">
        <v>-3.4</v>
      </c>
      <c r="M38" s="22">
        <v>-1.67</v>
      </c>
      <c r="N38" s="22">
        <f t="shared" si="52"/>
        <v>1.0068911829931579</v>
      </c>
      <c r="O38" s="22">
        <f t="shared" si="52"/>
        <v>0.32568807339449535</v>
      </c>
      <c r="P38">
        <f t="shared" si="15"/>
        <v>1.5596330275229355</v>
      </c>
      <c r="Q38">
        <f>-AB38/R38</f>
        <v>1.2501100917431198</v>
      </c>
      <c r="R38">
        <f t="shared" si="53"/>
        <v>2.1800000000000002</v>
      </c>
      <c r="S38">
        <v>0</v>
      </c>
      <c r="T38">
        <v>0</v>
      </c>
      <c r="U38">
        <f>-AC38/R38</f>
        <v>0.47233025573394488</v>
      </c>
      <c r="V38">
        <v>-1.01</v>
      </c>
      <c r="W38">
        <v>49.5</v>
      </c>
      <c r="X38">
        <f t="shared" si="18"/>
        <v>0.76605504587155959</v>
      </c>
      <c r="Y38">
        <f t="shared" si="19"/>
        <v>0.46330275229357792</v>
      </c>
      <c r="Z38">
        <v>2.66</v>
      </c>
      <c r="AA38" s="111">
        <v>3.52</v>
      </c>
      <c r="AB38">
        <f>3*D38-1.657/100*200000*Z38/1000</f>
        <v>-2.7252400000000012</v>
      </c>
      <c r="AC38">
        <f t="shared" ref="AC38" si="57">-0.1942/100*(529+1390*(AA38-2.645)/1000)</f>
        <v>-1.0296799575</v>
      </c>
      <c r="AD38" s="22">
        <f t="shared" si="54"/>
        <v>-0.76605504587155959</v>
      </c>
      <c r="AE38" s="22">
        <f t="shared" si="55"/>
        <v>-1.5596330275229355</v>
      </c>
    </row>
    <row r="46" spans="1:31" x14ac:dyDescent="0.3">
      <c r="N46"/>
      <c r="O46"/>
      <c r="AD46"/>
      <c r="AE46"/>
    </row>
    <row r="47" spans="1:31" x14ac:dyDescent="0.3">
      <c r="N47"/>
      <c r="O47"/>
      <c r="AD47"/>
      <c r="AE47"/>
    </row>
    <row r="48" spans="1:31" x14ac:dyDescent="0.3">
      <c r="N48"/>
      <c r="O48"/>
      <c r="AD48"/>
      <c r="AE48"/>
    </row>
    <row r="49" spans="14:31" x14ac:dyDescent="0.3">
      <c r="N49"/>
      <c r="O49"/>
      <c r="AD49"/>
      <c r="AE49"/>
    </row>
    <row r="50" spans="14:31" x14ac:dyDescent="0.3">
      <c r="N50"/>
      <c r="O50"/>
      <c r="AD50"/>
      <c r="AE50"/>
    </row>
    <row r="51" spans="14:31" x14ac:dyDescent="0.3">
      <c r="N51"/>
      <c r="O51"/>
      <c r="AD51"/>
      <c r="AE51"/>
    </row>
    <row r="52" spans="14:31" x14ac:dyDescent="0.3">
      <c r="N52"/>
      <c r="O52"/>
      <c r="AD52"/>
      <c r="AE52"/>
    </row>
    <row r="53" spans="14:31" x14ac:dyDescent="0.3">
      <c r="N53"/>
      <c r="O53"/>
      <c r="AD53"/>
      <c r="AE53"/>
    </row>
    <row r="54" spans="14:31" x14ac:dyDescent="0.3">
      <c r="N54"/>
      <c r="O54"/>
      <c r="AD54"/>
      <c r="AE54"/>
    </row>
    <row r="55" spans="14:31" x14ac:dyDescent="0.3">
      <c r="N55"/>
      <c r="O55"/>
      <c r="AD55"/>
      <c r="AE55"/>
    </row>
    <row r="56" spans="14:31" x14ac:dyDescent="0.3">
      <c r="N56"/>
      <c r="O56"/>
      <c r="AD56"/>
      <c r="AE56"/>
    </row>
    <row r="57" spans="14:31" x14ac:dyDescent="0.3">
      <c r="N57"/>
      <c r="O57"/>
      <c r="AD57"/>
      <c r="AE57"/>
    </row>
    <row r="58" spans="14:31" x14ac:dyDescent="0.3">
      <c r="N58"/>
      <c r="O58"/>
      <c r="AD58"/>
      <c r="AE58"/>
    </row>
    <row r="59" spans="14:31" x14ac:dyDescent="0.3">
      <c r="N59"/>
      <c r="O59"/>
      <c r="AD59"/>
      <c r="AE59"/>
    </row>
    <row r="60" spans="14:31" x14ac:dyDescent="0.3">
      <c r="N60"/>
      <c r="O60"/>
      <c r="AD60"/>
      <c r="AE60"/>
    </row>
    <row r="61" spans="14:31" x14ac:dyDescent="0.3">
      <c r="N61"/>
      <c r="O61"/>
      <c r="AD61"/>
      <c r="AE61"/>
    </row>
    <row r="62" spans="14:31" x14ac:dyDescent="0.3">
      <c r="N62"/>
      <c r="O62"/>
      <c r="AD62"/>
      <c r="AE62"/>
    </row>
    <row r="63" spans="14:31" x14ac:dyDescent="0.3">
      <c r="N63"/>
      <c r="O63"/>
      <c r="AD63"/>
      <c r="AE63"/>
    </row>
    <row r="64" spans="14:31" x14ac:dyDescent="0.3">
      <c r="N64"/>
      <c r="O64"/>
      <c r="AD64"/>
      <c r="AE64"/>
    </row>
    <row r="65" spans="14:31" x14ac:dyDescent="0.3">
      <c r="N65"/>
      <c r="O65"/>
      <c r="AD65"/>
      <c r="AE65"/>
    </row>
    <row r="66" spans="14:31" x14ac:dyDescent="0.3">
      <c r="N66"/>
      <c r="O66"/>
      <c r="AD66"/>
      <c r="AE66"/>
    </row>
    <row r="67" spans="14:31" x14ac:dyDescent="0.3">
      <c r="N67"/>
      <c r="O67"/>
      <c r="AD67"/>
      <c r="AE67"/>
    </row>
    <row r="68" spans="14:31" x14ac:dyDescent="0.3">
      <c r="N68"/>
      <c r="O68"/>
      <c r="AD68"/>
      <c r="AE68"/>
    </row>
    <row r="69" spans="14:31" x14ac:dyDescent="0.3">
      <c r="N69"/>
      <c r="O69"/>
      <c r="AD69"/>
      <c r="AE69"/>
    </row>
    <row r="70" spans="14:31" x14ac:dyDescent="0.3">
      <c r="N70"/>
      <c r="O70"/>
      <c r="AD70"/>
      <c r="AE70"/>
    </row>
    <row r="71" spans="14:31" x14ac:dyDescent="0.3">
      <c r="N71"/>
      <c r="O71"/>
      <c r="AD71"/>
      <c r="AE71"/>
    </row>
    <row r="72" spans="14:31" x14ac:dyDescent="0.3">
      <c r="N72"/>
      <c r="O72"/>
      <c r="AD72"/>
      <c r="AE72"/>
    </row>
    <row r="73" spans="14:31" x14ac:dyDescent="0.3">
      <c r="N73"/>
      <c r="O73"/>
      <c r="AD73"/>
      <c r="AE73"/>
    </row>
    <row r="74" spans="14:31" x14ac:dyDescent="0.3">
      <c r="N74"/>
      <c r="O74"/>
      <c r="AD74"/>
      <c r="AE74"/>
    </row>
    <row r="75" spans="14:31" x14ac:dyDescent="0.3">
      <c r="N75"/>
      <c r="O75"/>
      <c r="AD75"/>
      <c r="AE75"/>
    </row>
    <row r="76" spans="14:31" x14ac:dyDescent="0.3">
      <c r="N76"/>
      <c r="O76"/>
      <c r="AD76"/>
      <c r="AE76"/>
    </row>
    <row r="77" spans="14:31" x14ac:dyDescent="0.3">
      <c r="N77"/>
      <c r="O77"/>
      <c r="AD77"/>
      <c r="AE77"/>
    </row>
    <row r="78" spans="14:31" x14ac:dyDescent="0.3">
      <c r="N78"/>
      <c r="O78"/>
      <c r="AD78"/>
      <c r="AE78"/>
    </row>
    <row r="79" spans="14:31" x14ac:dyDescent="0.3">
      <c r="N79"/>
      <c r="O79"/>
      <c r="AD79"/>
      <c r="AE79"/>
    </row>
    <row r="80" spans="14:31" x14ac:dyDescent="0.3">
      <c r="N80"/>
      <c r="O80"/>
      <c r="AD80"/>
      <c r="AE80"/>
    </row>
    <row r="81" spans="14:31" x14ac:dyDescent="0.3">
      <c r="N81"/>
      <c r="O81"/>
      <c r="AD81"/>
      <c r="AE81"/>
    </row>
    <row r="82" spans="14:31" x14ac:dyDescent="0.3">
      <c r="N82"/>
      <c r="O82"/>
      <c r="AD82"/>
      <c r="AE82"/>
    </row>
    <row r="83" spans="14:31" x14ac:dyDescent="0.3">
      <c r="N83"/>
      <c r="O83"/>
      <c r="AD83"/>
      <c r="AE83"/>
    </row>
    <row r="84" spans="14:31" x14ac:dyDescent="0.3">
      <c r="N84"/>
      <c r="O84"/>
      <c r="AD84"/>
      <c r="AE84"/>
    </row>
    <row r="85" spans="14:31" x14ac:dyDescent="0.3">
      <c r="N85"/>
      <c r="O85"/>
      <c r="AD85"/>
      <c r="AE85"/>
    </row>
    <row r="86" spans="14:31" x14ac:dyDescent="0.3">
      <c r="N86"/>
      <c r="O86"/>
      <c r="AD86"/>
      <c r="AE86"/>
    </row>
    <row r="87" spans="14:31" x14ac:dyDescent="0.3">
      <c r="N87"/>
      <c r="O87"/>
      <c r="AD87"/>
      <c r="AE87"/>
    </row>
    <row r="88" spans="14:31" x14ac:dyDescent="0.3">
      <c r="N88"/>
      <c r="O88"/>
      <c r="AD88"/>
      <c r="AE88"/>
    </row>
    <row r="89" spans="14:31" x14ac:dyDescent="0.3">
      <c r="N89"/>
      <c r="O89"/>
      <c r="AD89"/>
      <c r="AE89"/>
    </row>
    <row r="90" spans="14:31" x14ac:dyDescent="0.3">
      <c r="N90"/>
      <c r="O90"/>
      <c r="AD90"/>
      <c r="AE90"/>
    </row>
    <row r="91" spans="14:31" x14ac:dyDescent="0.3">
      <c r="N91"/>
      <c r="O91"/>
      <c r="AD91"/>
      <c r="AE91"/>
    </row>
    <row r="92" spans="14:31" x14ac:dyDescent="0.3">
      <c r="N92"/>
      <c r="O92"/>
      <c r="AD92"/>
      <c r="AE92"/>
    </row>
    <row r="93" spans="14:31" x14ac:dyDescent="0.3">
      <c r="N93"/>
      <c r="O93"/>
      <c r="AD93"/>
      <c r="AE93"/>
    </row>
    <row r="94" spans="14:31" x14ac:dyDescent="0.3">
      <c r="N94"/>
      <c r="O94"/>
      <c r="AD94"/>
      <c r="AE94"/>
    </row>
    <row r="95" spans="14:31" x14ac:dyDescent="0.3">
      <c r="N95"/>
      <c r="O95"/>
      <c r="AD95"/>
      <c r="AE95"/>
    </row>
    <row r="96" spans="14:31" x14ac:dyDescent="0.3">
      <c r="N96"/>
      <c r="O96"/>
      <c r="AD96"/>
      <c r="AE96"/>
    </row>
    <row r="97" spans="14:31" x14ac:dyDescent="0.3">
      <c r="N97"/>
      <c r="O97"/>
      <c r="AD97"/>
      <c r="AE97"/>
    </row>
    <row r="98" spans="14:31" x14ac:dyDescent="0.3">
      <c r="N98"/>
      <c r="O98"/>
      <c r="AD98"/>
      <c r="AE98"/>
    </row>
    <row r="99" spans="14:31" x14ac:dyDescent="0.3">
      <c r="N99"/>
      <c r="O99"/>
      <c r="AD99"/>
      <c r="AE99"/>
    </row>
    <row r="100" spans="14:31" x14ac:dyDescent="0.3">
      <c r="N100"/>
      <c r="O100"/>
      <c r="AD100"/>
      <c r="AE100"/>
    </row>
    <row r="101" spans="14:31" x14ac:dyDescent="0.3">
      <c r="N101"/>
      <c r="O101"/>
      <c r="AD101"/>
      <c r="AE101"/>
    </row>
    <row r="102" spans="14:31" x14ac:dyDescent="0.3">
      <c r="N102"/>
      <c r="O102"/>
      <c r="AD102"/>
      <c r="AE102"/>
    </row>
    <row r="103" spans="14:31" x14ac:dyDescent="0.3">
      <c r="N103"/>
      <c r="O103"/>
      <c r="AD103"/>
      <c r="AE103"/>
    </row>
    <row r="104" spans="14:31" x14ac:dyDescent="0.3">
      <c r="N104"/>
      <c r="O104"/>
      <c r="AD104"/>
      <c r="AE104"/>
    </row>
    <row r="105" spans="14:31" x14ac:dyDescent="0.3">
      <c r="N105"/>
      <c r="O105"/>
      <c r="AD105"/>
      <c r="AE105"/>
    </row>
    <row r="106" spans="14:31" x14ac:dyDescent="0.3">
      <c r="N106"/>
      <c r="O106"/>
      <c r="AD106"/>
      <c r="AE106"/>
    </row>
    <row r="107" spans="14:31" x14ac:dyDescent="0.3">
      <c r="N107"/>
      <c r="O107"/>
      <c r="AD107"/>
      <c r="AE107"/>
    </row>
    <row r="108" spans="14:31" x14ac:dyDescent="0.3">
      <c r="N108"/>
      <c r="O108"/>
      <c r="AD108"/>
      <c r="AE108"/>
    </row>
    <row r="109" spans="14:31" x14ac:dyDescent="0.3">
      <c r="N109"/>
      <c r="O109"/>
      <c r="AD109"/>
      <c r="AE109"/>
    </row>
    <row r="110" spans="14:31" x14ac:dyDescent="0.3">
      <c r="N110"/>
      <c r="O110"/>
      <c r="AD110"/>
      <c r="AE110"/>
    </row>
    <row r="111" spans="14:31" x14ac:dyDescent="0.3">
      <c r="N111"/>
      <c r="O111"/>
      <c r="AD111"/>
      <c r="AE111"/>
    </row>
    <row r="112" spans="14:31" x14ac:dyDescent="0.3">
      <c r="N112"/>
      <c r="O112"/>
      <c r="AD112"/>
      <c r="AE112"/>
    </row>
    <row r="113" spans="14:31" x14ac:dyDescent="0.3">
      <c r="N113"/>
      <c r="O113"/>
      <c r="AD113"/>
      <c r="AE113"/>
    </row>
    <row r="114" spans="14:31" x14ac:dyDescent="0.3">
      <c r="N114"/>
      <c r="O114"/>
      <c r="AD114"/>
      <c r="AE114"/>
    </row>
    <row r="115" spans="14:31" x14ac:dyDescent="0.3">
      <c r="N115"/>
      <c r="O115"/>
      <c r="AD115"/>
      <c r="AE115"/>
    </row>
    <row r="116" spans="14:31" x14ac:dyDescent="0.3">
      <c r="N116"/>
      <c r="O116"/>
      <c r="AD116"/>
      <c r="AE116"/>
    </row>
    <row r="117" spans="14:31" x14ac:dyDescent="0.3">
      <c r="N117"/>
      <c r="O117"/>
      <c r="AD117"/>
      <c r="AE117"/>
    </row>
    <row r="118" spans="14:31" x14ac:dyDescent="0.3">
      <c r="N118"/>
      <c r="O118"/>
      <c r="AD118"/>
      <c r="AE118"/>
    </row>
    <row r="119" spans="14:31" x14ac:dyDescent="0.3">
      <c r="N119"/>
      <c r="O119"/>
      <c r="AD119"/>
      <c r="AE119"/>
    </row>
    <row r="120" spans="14:31" x14ac:dyDescent="0.3">
      <c r="N120"/>
      <c r="O120"/>
      <c r="AD120"/>
      <c r="AE120"/>
    </row>
    <row r="121" spans="14:31" x14ac:dyDescent="0.3">
      <c r="N121"/>
      <c r="O121"/>
      <c r="AD121"/>
      <c r="AE121"/>
    </row>
    <row r="122" spans="14:31" x14ac:dyDescent="0.3">
      <c r="N122"/>
      <c r="O122"/>
      <c r="AD122"/>
      <c r="AE122"/>
    </row>
    <row r="123" spans="14:31" x14ac:dyDescent="0.3">
      <c r="N123"/>
      <c r="O123"/>
      <c r="AD123"/>
      <c r="AE123"/>
    </row>
    <row r="124" spans="14:31" x14ac:dyDescent="0.3">
      <c r="N124"/>
      <c r="O124"/>
      <c r="AD124"/>
      <c r="AE124"/>
    </row>
    <row r="125" spans="14:31" x14ac:dyDescent="0.3">
      <c r="N125"/>
      <c r="O125"/>
      <c r="AD125"/>
      <c r="AE125"/>
    </row>
    <row r="126" spans="14:31" x14ac:dyDescent="0.3">
      <c r="N126"/>
      <c r="O126"/>
      <c r="AD126"/>
      <c r="AE126"/>
    </row>
    <row r="127" spans="14:31" x14ac:dyDescent="0.3">
      <c r="N127"/>
      <c r="O127"/>
      <c r="AD127"/>
      <c r="AE127"/>
    </row>
    <row r="128" spans="14:31" x14ac:dyDescent="0.3">
      <c r="N128"/>
      <c r="O128"/>
      <c r="AD128"/>
      <c r="AE128"/>
    </row>
    <row r="129" spans="3:31" x14ac:dyDescent="0.3">
      <c r="N129"/>
      <c r="O129"/>
      <c r="AD129"/>
      <c r="AE129"/>
    </row>
    <row r="130" spans="3:31" x14ac:dyDescent="0.3">
      <c r="N130"/>
      <c r="O130"/>
      <c r="AD130"/>
      <c r="AE130"/>
    </row>
    <row r="131" spans="3:31" x14ac:dyDescent="0.3">
      <c r="C131"/>
      <c r="N131"/>
      <c r="O131"/>
      <c r="AD131"/>
      <c r="AE131"/>
    </row>
    <row r="132" spans="3:31" x14ac:dyDescent="0.3">
      <c r="C132"/>
      <c r="N132"/>
      <c r="O132"/>
      <c r="AD132"/>
      <c r="AE132"/>
    </row>
    <row r="133" spans="3:31" x14ac:dyDescent="0.3">
      <c r="C133"/>
      <c r="N133"/>
      <c r="O133"/>
      <c r="AD133"/>
      <c r="AE133"/>
    </row>
    <row r="134" spans="3:31" x14ac:dyDescent="0.3">
      <c r="C134"/>
      <c r="N134"/>
      <c r="O134"/>
      <c r="AD134"/>
      <c r="AE134"/>
    </row>
    <row r="135" spans="3:31" x14ac:dyDescent="0.3">
      <c r="C135"/>
      <c r="N135"/>
      <c r="O135"/>
      <c r="AD135"/>
      <c r="AE135"/>
    </row>
    <row r="136" spans="3:31" x14ac:dyDescent="0.3">
      <c r="C136"/>
      <c r="N136"/>
      <c r="O136"/>
      <c r="AD136"/>
      <c r="AE136"/>
    </row>
    <row r="137" spans="3:31" x14ac:dyDescent="0.3">
      <c r="C137"/>
      <c r="N137"/>
      <c r="O137"/>
      <c r="AD137"/>
      <c r="AE137"/>
    </row>
    <row r="138" spans="3:31" x14ac:dyDescent="0.3">
      <c r="C138"/>
      <c r="N138"/>
      <c r="O138"/>
      <c r="AD138"/>
      <c r="AE138"/>
    </row>
    <row r="139" spans="3:31" x14ac:dyDescent="0.3">
      <c r="C139"/>
      <c r="N139"/>
      <c r="O139"/>
      <c r="AD139"/>
      <c r="AE139"/>
    </row>
    <row r="140" spans="3:31" x14ac:dyDescent="0.3">
      <c r="C140"/>
      <c r="N140"/>
      <c r="O140"/>
      <c r="AD140"/>
      <c r="AE140"/>
    </row>
    <row r="141" spans="3:31" x14ac:dyDescent="0.3">
      <c r="C141"/>
      <c r="N141"/>
      <c r="O141"/>
      <c r="AD141"/>
      <c r="AE141"/>
    </row>
    <row r="142" spans="3:31" x14ac:dyDescent="0.3">
      <c r="C142"/>
      <c r="N142"/>
      <c r="O142"/>
      <c r="AD142"/>
      <c r="AE142"/>
    </row>
    <row r="143" spans="3:31" x14ac:dyDescent="0.3">
      <c r="C143"/>
      <c r="N143"/>
      <c r="O143"/>
      <c r="AD143"/>
      <c r="AE143"/>
    </row>
    <row r="144" spans="3:31" x14ac:dyDescent="0.3">
      <c r="C144"/>
      <c r="N144"/>
      <c r="O144"/>
      <c r="AD144"/>
      <c r="AE144"/>
    </row>
    <row r="145" spans="14:31" x14ac:dyDescent="0.3">
      <c r="N145"/>
      <c r="O145"/>
      <c r="AD145"/>
      <c r="AE145"/>
    </row>
    <row r="146" spans="14:31" x14ac:dyDescent="0.3">
      <c r="N146"/>
      <c r="O146"/>
      <c r="AD146"/>
      <c r="AE146"/>
    </row>
    <row r="147" spans="14:31" x14ac:dyDescent="0.3">
      <c r="N147"/>
      <c r="O147"/>
      <c r="AD147"/>
      <c r="AE147"/>
    </row>
    <row r="148" spans="14:31" x14ac:dyDescent="0.3">
      <c r="N148"/>
      <c r="O148"/>
      <c r="AD148"/>
      <c r="AE148"/>
    </row>
    <row r="149" spans="14:31" x14ac:dyDescent="0.3">
      <c r="N149"/>
      <c r="O149"/>
      <c r="AD149"/>
      <c r="AE149"/>
    </row>
    <row r="150" spans="14:31" x14ac:dyDescent="0.3">
      <c r="N150"/>
      <c r="O150"/>
      <c r="AD150"/>
      <c r="AE150"/>
    </row>
    <row r="151" spans="14:31" x14ac:dyDescent="0.3">
      <c r="N151"/>
      <c r="O151"/>
      <c r="AD151"/>
      <c r="AE151"/>
    </row>
    <row r="152" spans="14:31" x14ac:dyDescent="0.3">
      <c r="N152"/>
      <c r="O152"/>
      <c r="AD152"/>
      <c r="AE152"/>
    </row>
    <row r="153" spans="14:31" x14ac:dyDescent="0.3">
      <c r="N153"/>
      <c r="O153"/>
      <c r="AD153"/>
      <c r="AE153"/>
    </row>
    <row r="154" spans="14:31" x14ac:dyDescent="0.3">
      <c r="N154"/>
      <c r="O154"/>
      <c r="AD154"/>
      <c r="AE154"/>
    </row>
    <row r="155" spans="14:31" x14ac:dyDescent="0.3">
      <c r="N155"/>
      <c r="O155"/>
      <c r="AD155"/>
      <c r="AE155"/>
    </row>
    <row r="156" spans="14:31" x14ac:dyDescent="0.3">
      <c r="N156"/>
      <c r="O156"/>
      <c r="AD156"/>
      <c r="AE156"/>
    </row>
    <row r="157" spans="14:31" x14ac:dyDescent="0.3">
      <c r="N157"/>
      <c r="O157"/>
      <c r="AD157"/>
      <c r="AE157"/>
    </row>
    <row r="158" spans="14:31" x14ac:dyDescent="0.3">
      <c r="N158"/>
      <c r="O158"/>
      <c r="AD158"/>
      <c r="AE158"/>
    </row>
    <row r="159" spans="14:31" x14ac:dyDescent="0.3">
      <c r="N159"/>
      <c r="O159"/>
      <c r="AD159"/>
      <c r="AE159"/>
    </row>
    <row r="160" spans="14:31" x14ac:dyDescent="0.3">
      <c r="N160"/>
      <c r="O160"/>
      <c r="AD160"/>
      <c r="AE160"/>
    </row>
    <row r="161" spans="14:31" x14ac:dyDescent="0.3">
      <c r="N161"/>
      <c r="O161"/>
      <c r="AD161"/>
      <c r="AE161"/>
    </row>
    <row r="162" spans="14:31" x14ac:dyDescent="0.3">
      <c r="N162"/>
      <c r="O162"/>
      <c r="AD162"/>
      <c r="AE162"/>
    </row>
    <row r="163" spans="14:31" x14ac:dyDescent="0.3">
      <c r="N163"/>
      <c r="O163"/>
      <c r="AD163"/>
      <c r="AE163"/>
    </row>
    <row r="164" spans="14:31" x14ac:dyDescent="0.3">
      <c r="N164"/>
      <c r="O164"/>
      <c r="AD164"/>
      <c r="AE164"/>
    </row>
    <row r="165" spans="14:31" x14ac:dyDescent="0.3">
      <c r="N165"/>
      <c r="O165"/>
      <c r="AD165"/>
      <c r="AE165"/>
    </row>
    <row r="166" spans="14:31" x14ac:dyDescent="0.3">
      <c r="N166"/>
      <c r="O166"/>
      <c r="AD166"/>
      <c r="AE166"/>
    </row>
    <row r="167" spans="14:31" x14ac:dyDescent="0.3">
      <c r="N167"/>
      <c r="O167"/>
      <c r="AD167"/>
      <c r="AE167"/>
    </row>
    <row r="168" spans="14:31" x14ac:dyDescent="0.3">
      <c r="N168"/>
      <c r="O168"/>
      <c r="AD168"/>
      <c r="AE168"/>
    </row>
    <row r="169" spans="14:31" x14ac:dyDescent="0.3">
      <c r="N169"/>
      <c r="O169"/>
      <c r="AD169"/>
      <c r="AE169"/>
    </row>
    <row r="170" spans="14:31" x14ac:dyDescent="0.3">
      <c r="N170"/>
      <c r="O170"/>
      <c r="AD170"/>
      <c r="AE170"/>
    </row>
    <row r="171" spans="14:31" x14ac:dyDescent="0.3">
      <c r="N171"/>
      <c r="O171"/>
      <c r="AD171"/>
      <c r="AE171"/>
    </row>
    <row r="172" spans="14:31" x14ac:dyDescent="0.3">
      <c r="N172"/>
      <c r="O172"/>
      <c r="AD172"/>
      <c r="AE172"/>
    </row>
    <row r="173" spans="14:31" x14ac:dyDescent="0.3">
      <c r="N173"/>
      <c r="O173"/>
      <c r="AD173"/>
      <c r="AE173"/>
    </row>
    <row r="174" spans="14:31" x14ac:dyDescent="0.3">
      <c r="N174"/>
      <c r="O174"/>
      <c r="AD174"/>
      <c r="AE174"/>
    </row>
    <row r="175" spans="14:31" x14ac:dyDescent="0.3">
      <c r="N175"/>
      <c r="O175"/>
      <c r="AD175"/>
      <c r="AE175"/>
    </row>
    <row r="176" spans="14:31" x14ac:dyDescent="0.3">
      <c r="N176"/>
      <c r="O176"/>
      <c r="AD176"/>
      <c r="AE176"/>
    </row>
    <row r="177" spans="14:31" x14ac:dyDescent="0.3">
      <c r="N177"/>
      <c r="O177"/>
      <c r="AD177"/>
      <c r="AE177"/>
    </row>
    <row r="178" spans="14:31" x14ac:dyDescent="0.3">
      <c r="N178"/>
      <c r="O178"/>
      <c r="AD178"/>
      <c r="AE178"/>
    </row>
    <row r="179" spans="14:31" x14ac:dyDescent="0.3">
      <c r="N179"/>
      <c r="O179"/>
      <c r="AD179"/>
      <c r="AE179"/>
    </row>
    <row r="180" spans="14:31" x14ac:dyDescent="0.3">
      <c r="N180"/>
      <c r="O180"/>
      <c r="AD180"/>
      <c r="AE180"/>
    </row>
    <row r="181" spans="14:31" x14ac:dyDescent="0.3">
      <c r="N181"/>
      <c r="O181"/>
      <c r="AD181"/>
      <c r="AE181"/>
    </row>
    <row r="182" spans="14:31" x14ac:dyDescent="0.3">
      <c r="N182"/>
      <c r="O182"/>
      <c r="AD182"/>
      <c r="AE182"/>
    </row>
    <row r="183" spans="14:31" x14ac:dyDescent="0.3">
      <c r="N183"/>
      <c r="O183"/>
      <c r="AD183"/>
      <c r="AE183"/>
    </row>
    <row r="184" spans="14:31" x14ac:dyDescent="0.3">
      <c r="N184"/>
      <c r="O184"/>
      <c r="AD184"/>
      <c r="AE184"/>
    </row>
    <row r="185" spans="14:31" x14ac:dyDescent="0.3">
      <c r="N185"/>
      <c r="O185"/>
      <c r="AD185"/>
      <c r="AE185"/>
    </row>
    <row r="186" spans="14:31" x14ac:dyDescent="0.3">
      <c r="N186"/>
      <c r="O186"/>
      <c r="AD186"/>
      <c r="AE186"/>
    </row>
    <row r="187" spans="14:31" x14ac:dyDescent="0.3">
      <c r="N187"/>
      <c r="O187"/>
      <c r="AD187"/>
      <c r="AE187"/>
    </row>
    <row r="188" spans="14:31" x14ac:dyDescent="0.3">
      <c r="N188"/>
      <c r="O188"/>
      <c r="AD188"/>
      <c r="AE188"/>
    </row>
    <row r="189" spans="14:31" x14ac:dyDescent="0.3">
      <c r="N189"/>
      <c r="O189"/>
      <c r="AD189"/>
      <c r="AE189"/>
    </row>
    <row r="190" spans="14:31" x14ac:dyDescent="0.3">
      <c r="N190"/>
      <c r="O190"/>
      <c r="AD190"/>
      <c r="AE190"/>
    </row>
    <row r="191" spans="14:31" x14ac:dyDescent="0.3">
      <c r="N191"/>
      <c r="O191"/>
      <c r="AD191"/>
      <c r="AE191"/>
    </row>
    <row r="192" spans="14:31" x14ac:dyDescent="0.3">
      <c r="N192"/>
      <c r="O192"/>
      <c r="AD192"/>
      <c r="AE192"/>
    </row>
    <row r="193" spans="14:31" x14ac:dyDescent="0.3">
      <c r="N193"/>
      <c r="O193"/>
      <c r="AD193"/>
      <c r="AE193"/>
    </row>
    <row r="194" spans="14:31" x14ac:dyDescent="0.3">
      <c r="N194"/>
      <c r="O194"/>
      <c r="AD194"/>
      <c r="AE194"/>
    </row>
    <row r="195" spans="14:31" x14ac:dyDescent="0.3">
      <c r="N195"/>
      <c r="O195"/>
      <c r="AD195"/>
      <c r="AE195"/>
    </row>
    <row r="196" spans="14:31" x14ac:dyDescent="0.3">
      <c r="N196"/>
      <c r="O196"/>
      <c r="AD196"/>
      <c r="AE196"/>
    </row>
    <row r="197" spans="14:31" x14ac:dyDescent="0.3">
      <c r="N197"/>
      <c r="O197"/>
      <c r="AD197"/>
      <c r="AE197"/>
    </row>
    <row r="198" spans="14:31" x14ac:dyDescent="0.3">
      <c r="N198"/>
      <c r="O198"/>
      <c r="AD198"/>
      <c r="AE198"/>
    </row>
    <row r="199" spans="14:31" x14ac:dyDescent="0.3">
      <c r="N199"/>
      <c r="O199"/>
      <c r="AD199"/>
      <c r="AE199"/>
    </row>
    <row r="200" spans="14:31" x14ac:dyDescent="0.3">
      <c r="N200"/>
      <c r="O200"/>
      <c r="AD200"/>
      <c r="AE200"/>
    </row>
    <row r="201" spans="14:31" x14ac:dyDescent="0.3">
      <c r="N201"/>
      <c r="O201"/>
      <c r="AD201"/>
      <c r="AE201"/>
    </row>
    <row r="202" spans="14:31" x14ac:dyDescent="0.3">
      <c r="N202"/>
      <c r="O202"/>
      <c r="AD202"/>
      <c r="AE202"/>
    </row>
    <row r="203" spans="14:31" x14ac:dyDescent="0.3">
      <c r="N203"/>
      <c r="O203"/>
      <c r="AD203"/>
      <c r="AE203"/>
    </row>
    <row r="204" spans="14:31" x14ac:dyDescent="0.3">
      <c r="N204"/>
      <c r="O204"/>
      <c r="AD204"/>
      <c r="AE204"/>
    </row>
    <row r="205" spans="14:31" x14ac:dyDescent="0.3">
      <c r="N205"/>
      <c r="O205"/>
      <c r="AD205"/>
      <c r="AE205"/>
    </row>
    <row r="206" spans="14:31" x14ac:dyDescent="0.3">
      <c r="N206"/>
      <c r="O206"/>
      <c r="AD206"/>
      <c r="AE206"/>
    </row>
    <row r="207" spans="14:31" x14ac:dyDescent="0.3">
      <c r="N207"/>
      <c r="O207"/>
      <c r="AD207"/>
      <c r="AE207"/>
    </row>
    <row r="208" spans="14:31" x14ac:dyDescent="0.3">
      <c r="N208"/>
      <c r="O208"/>
      <c r="AD208"/>
      <c r="AE208"/>
    </row>
    <row r="209" spans="14:31" x14ac:dyDescent="0.3">
      <c r="N209"/>
      <c r="O209"/>
      <c r="AD209"/>
      <c r="AE209"/>
    </row>
    <row r="210" spans="14:31" x14ac:dyDescent="0.3">
      <c r="N210"/>
      <c r="O210"/>
      <c r="AD210"/>
      <c r="AE210"/>
    </row>
    <row r="211" spans="14:31" x14ac:dyDescent="0.3">
      <c r="N211"/>
      <c r="O211"/>
      <c r="AD211"/>
      <c r="AE211"/>
    </row>
    <row r="212" spans="14:31" x14ac:dyDescent="0.3">
      <c r="N212"/>
      <c r="O212"/>
      <c r="AD212"/>
      <c r="AE212"/>
    </row>
    <row r="213" spans="14:31" x14ac:dyDescent="0.3">
      <c r="N213"/>
      <c r="O213"/>
      <c r="AD213"/>
      <c r="AE213"/>
    </row>
    <row r="214" spans="14:31" x14ac:dyDescent="0.3">
      <c r="N214"/>
      <c r="O214"/>
      <c r="AD214"/>
      <c r="AE214"/>
    </row>
    <row r="215" spans="14:31" x14ac:dyDescent="0.3">
      <c r="N215"/>
      <c r="O215"/>
      <c r="AD215"/>
      <c r="AE215"/>
    </row>
    <row r="216" spans="14:31" x14ac:dyDescent="0.3">
      <c r="N216"/>
      <c r="O216"/>
      <c r="AD216"/>
      <c r="AE216"/>
    </row>
    <row r="217" spans="14:31" x14ac:dyDescent="0.3">
      <c r="N217"/>
      <c r="O217"/>
      <c r="AD217"/>
      <c r="AE217"/>
    </row>
    <row r="218" spans="14:31" x14ac:dyDescent="0.3">
      <c r="N218"/>
      <c r="O218"/>
      <c r="AD218"/>
      <c r="AE218"/>
    </row>
    <row r="219" spans="14:31" x14ac:dyDescent="0.3">
      <c r="N219"/>
      <c r="O219"/>
      <c r="AD219"/>
      <c r="AE219"/>
    </row>
    <row r="220" spans="14:31" x14ac:dyDescent="0.3">
      <c r="N220"/>
      <c r="O220"/>
      <c r="AD220"/>
      <c r="AE220"/>
    </row>
    <row r="221" spans="14:31" x14ac:dyDescent="0.3">
      <c r="N221"/>
      <c r="O221"/>
      <c r="AD221"/>
      <c r="AE221"/>
    </row>
    <row r="222" spans="14:31" x14ac:dyDescent="0.3">
      <c r="N222"/>
      <c r="O222"/>
      <c r="AD222"/>
      <c r="AE222"/>
    </row>
    <row r="223" spans="14:31" x14ac:dyDescent="0.3">
      <c r="N223"/>
      <c r="O223"/>
      <c r="AD223"/>
      <c r="AE223"/>
    </row>
    <row r="224" spans="14:31" x14ac:dyDescent="0.3">
      <c r="N224"/>
      <c r="O224"/>
      <c r="AD224"/>
      <c r="AE224"/>
    </row>
    <row r="225" spans="14:31" x14ac:dyDescent="0.3">
      <c r="N225"/>
      <c r="O225"/>
      <c r="AD225"/>
      <c r="AE225"/>
    </row>
    <row r="226" spans="14:31" x14ac:dyDescent="0.3">
      <c r="N226"/>
      <c r="O226"/>
      <c r="AD226"/>
      <c r="AE226"/>
    </row>
    <row r="227" spans="14:31" x14ac:dyDescent="0.3">
      <c r="N227"/>
      <c r="O227"/>
      <c r="AD227"/>
      <c r="AE227"/>
    </row>
    <row r="228" spans="14:31" x14ac:dyDescent="0.3">
      <c r="N228"/>
      <c r="O228"/>
      <c r="AD228"/>
      <c r="AE228"/>
    </row>
    <row r="229" spans="14:31" x14ac:dyDescent="0.3">
      <c r="N229"/>
      <c r="O229"/>
      <c r="AD229"/>
      <c r="AE229"/>
    </row>
    <row r="230" spans="14:31" x14ac:dyDescent="0.3">
      <c r="N230"/>
      <c r="O230"/>
      <c r="AD230"/>
      <c r="AE230"/>
    </row>
    <row r="231" spans="14:31" x14ac:dyDescent="0.3">
      <c r="N231"/>
      <c r="O231"/>
      <c r="AD231"/>
      <c r="AE231"/>
    </row>
    <row r="232" spans="14:31" x14ac:dyDescent="0.3">
      <c r="N232"/>
      <c r="O232"/>
      <c r="AD232"/>
      <c r="AE232"/>
    </row>
    <row r="233" spans="14:31" x14ac:dyDescent="0.3">
      <c r="N233"/>
      <c r="O233"/>
      <c r="AD233"/>
      <c r="AE233"/>
    </row>
    <row r="234" spans="14:31" x14ac:dyDescent="0.3">
      <c r="N234"/>
      <c r="O234"/>
      <c r="AD234"/>
      <c r="AE234"/>
    </row>
    <row r="235" spans="14:31" x14ac:dyDescent="0.3">
      <c r="N235"/>
      <c r="O235"/>
      <c r="AD235"/>
      <c r="AE235"/>
    </row>
    <row r="236" spans="14:31" x14ac:dyDescent="0.3">
      <c r="N236"/>
      <c r="O236"/>
      <c r="AD236"/>
      <c r="AE236"/>
    </row>
    <row r="237" spans="14:31" x14ac:dyDescent="0.3">
      <c r="N237"/>
      <c r="O237"/>
      <c r="AD237"/>
      <c r="AE237"/>
    </row>
    <row r="238" spans="14:31" x14ac:dyDescent="0.3">
      <c r="N238"/>
      <c r="O238"/>
      <c r="AD238"/>
      <c r="AE238"/>
    </row>
    <row r="239" spans="14:31" x14ac:dyDescent="0.3">
      <c r="N239"/>
      <c r="O239"/>
      <c r="AD239"/>
      <c r="AE239"/>
    </row>
    <row r="240" spans="14:31" x14ac:dyDescent="0.3">
      <c r="N240"/>
      <c r="O240"/>
      <c r="AD240"/>
      <c r="AE240"/>
    </row>
    <row r="241" spans="14:31" x14ac:dyDescent="0.3">
      <c r="N241"/>
      <c r="O241"/>
      <c r="AD241"/>
      <c r="AE241"/>
    </row>
    <row r="242" spans="14:31" x14ac:dyDescent="0.3">
      <c r="N242"/>
      <c r="O242"/>
      <c r="AD242"/>
      <c r="AE242"/>
    </row>
    <row r="243" spans="14:31" x14ac:dyDescent="0.3">
      <c r="N243"/>
      <c r="O243"/>
      <c r="AD243"/>
      <c r="AE243"/>
    </row>
    <row r="244" spans="14:31" x14ac:dyDescent="0.3">
      <c r="N244"/>
      <c r="O244"/>
      <c r="AD244"/>
      <c r="AE244"/>
    </row>
    <row r="245" spans="14:31" x14ac:dyDescent="0.3">
      <c r="N245"/>
      <c r="O245"/>
      <c r="AD245"/>
      <c r="AE245"/>
    </row>
    <row r="246" spans="14:31" x14ac:dyDescent="0.3">
      <c r="N246"/>
      <c r="O246"/>
      <c r="AD246"/>
      <c r="AE246"/>
    </row>
    <row r="247" spans="14:31" x14ac:dyDescent="0.3">
      <c r="N247"/>
      <c r="O247"/>
      <c r="AD247"/>
      <c r="AE247"/>
    </row>
    <row r="248" spans="14:31" x14ac:dyDescent="0.3">
      <c r="N248"/>
      <c r="O248"/>
      <c r="AD248"/>
      <c r="AE248"/>
    </row>
    <row r="249" spans="14:31" x14ac:dyDescent="0.3">
      <c r="N249"/>
      <c r="O249"/>
      <c r="AD249"/>
      <c r="AE249"/>
    </row>
    <row r="250" spans="14:31" x14ac:dyDescent="0.3">
      <c r="N250"/>
      <c r="O250"/>
      <c r="AD250"/>
      <c r="AE250"/>
    </row>
    <row r="251" spans="14:31" x14ac:dyDescent="0.3">
      <c r="N251"/>
      <c r="O251"/>
      <c r="AD251"/>
      <c r="AE251"/>
    </row>
    <row r="252" spans="14:31" x14ac:dyDescent="0.3">
      <c r="N252"/>
      <c r="O252"/>
      <c r="AD252"/>
      <c r="AE252"/>
    </row>
    <row r="253" spans="14:31" x14ac:dyDescent="0.3">
      <c r="N253"/>
      <c r="O253"/>
      <c r="AD253"/>
      <c r="AE253"/>
    </row>
    <row r="254" spans="14:31" x14ac:dyDescent="0.3">
      <c r="N254"/>
      <c r="O254"/>
      <c r="AD254"/>
      <c r="AE254"/>
    </row>
    <row r="255" spans="14:31" x14ac:dyDescent="0.3">
      <c r="N255"/>
      <c r="O255"/>
      <c r="AD255"/>
      <c r="AE255"/>
    </row>
    <row r="256" spans="14:31" x14ac:dyDescent="0.3">
      <c r="N256"/>
      <c r="O256"/>
      <c r="AD256"/>
      <c r="AE256"/>
    </row>
    <row r="257" spans="14:31" x14ac:dyDescent="0.3">
      <c r="N257"/>
      <c r="O257"/>
      <c r="AD257"/>
      <c r="AE257"/>
    </row>
    <row r="258" spans="14:31" x14ac:dyDescent="0.3">
      <c r="N258"/>
      <c r="O258"/>
      <c r="AD258"/>
      <c r="AE258"/>
    </row>
    <row r="259" spans="14:31" x14ac:dyDescent="0.3">
      <c r="N259"/>
      <c r="O259"/>
      <c r="AD259"/>
      <c r="AE259"/>
    </row>
    <row r="260" spans="14:31" x14ac:dyDescent="0.3">
      <c r="N260"/>
      <c r="O260"/>
      <c r="AD260"/>
      <c r="AE260"/>
    </row>
    <row r="261" spans="14:31" x14ac:dyDescent="0.3">
      <c r="N261"/>
      <c r="O261"/>
      <c r="AD261"/>
      <c r="AE261"/>
    </row>
    <row r="262" spans="14:31" x14ac:dyDescent="0.3">
      <c r="N262"/>
      <c r="O262"/>
      <c r="AD262"/>
      <c r="AE262"/>
    </row>
    <row r="263" spans="14:31" x14ac:dyDescent="0.3">
      <c r="N263"/>
      <c r="O263"/>
      <c r="AD263"/>
      <c r="AE263"/>
    </row>
    <row r="264" spans="14:31" x14ac:dyDescent="0.3">
      <c r="N264"/>
      <c r="O264"/>
      <c r="AD264"/>
      <c r="AE264"/>
    </row>
    <row r="265" spans="14:31" x14ac:dyDescent="0.3">
      <c r="N265"/>
      <c r="O265"/>
      <c r="AD265"/>
      <c r="AE265"/>
    </row>
    <row r="266" spans="14:31" x14ac:dyDescent="0.3">
      <c r="N266"/>
      <c r="O266"/>
      <c r="AD266"/>
      <c r="AE266"/>
    </row>
    <row r="267" spans="14:31" x14ac:dyDescent="0.3">
      <c r="N267"/>
      <c r="O267"/>
      <c r="AD267"/>
      <c r="AE267"/>
    </row>
    <row r="268" spans="14:31" x14ac:dyDescent="0.3">
      <c r="N268"/>
      <c r="O268"/>
      <c r="AD268"/>
      <c r="AE268"/>
    </row>
    <row r="269" spans="14:31" x14ac:dyDescent="0.3">
      <c r="N269"/>
      <c r="O269"/>
      <c r="AD269"/>
      <c r="AE269"/>
    </row>
    <row r="270" spans="14:31" x14ac:dyDescent="0.3">
      <c r="N270"/>
      <c r="O270"/>
      <c r="AD270"/>
      <c r="AE270"/>
    </row>
    <row r="271" spans="14:31" x14ac:dyDescent="0.3">
      <c r="N271"/>
      <c r="O271"/>
      <c r="AD271"/>
      <c r="AE271"/>
    </row>
    <row r="272" spans="14:31" x14ac:dyDescent="0.3">
      <c r="N272"/>
      <c r="O272"/>
      <c r="AD272"/>
      <c r="AE272"/>
    </row>
    <row r="273" spans="14:31" x14ac:dyDescent="0.3">
      <c r="N273"/>
      <c r="O273"/>
      <c r="AD273"/>
      <c r="AE273"/>
    </row>
    <row r="274" spans="14:31" x14ac:dyDescent="0.3">
      <c r="N274"/>
      <c r="O274"/>
      <c r="AD274"/>
      <c r="AE274"/>
    </row>
    <row r="275" spans="14:31" x14ac:dyDescent="0.3">
      <c r="N275"/>
      <c r="O275"/>
      <c r="AD275"/>
      <c r="AE275"/>
    </row>
    <row r="276" spans="14:31" x14ac:dyDescent="0.3">
      <c r="N276"/>
      <c r="O276"/>
      <c r="AD276"/>
      <c r="AE276"/>
    </row>
    <row r="277" spans="14:31" x14ac:dyDescent="0.3">
      <c r="N277"/>
      <c r="O277"/>
      <c r="AD277"/>
      <c r="AE277"/>
    </row>
    <row r="278" spans="14:31" x14ac:dyDescent="0.3">
      <c r="N278"/>
      <c r="O278"/>
      <c r="AD278"/>
      <c r="AE278"/>
    </row>
    <row r="279" spans="14:31" x14ac:dyDescent="0.3">
      <c r="N279"/>
      <c r="O279"/>
      <c r="AD279"/>
      <c r="AE279"/>
    </row>
    <row r="280" spans="14:31" x14ac:dyDescent="0.3">
      <c r="N280"/>
      <c r="O280"/>
      <c r="AD280"/>
      <c r="AE280"/>
    </row>
    <row r="281" spans="14:31" x14ac:dyDescent="0.3">
      <c r="N281"/>
      <c r="O281"/>
      <c r="AD281"/>
      <c r="AE281"/>
    </row>
    <row r="282" spans="14:31" x14ac:dyDescent="0.3">
      <c r="N282"/>
      <c r="O282"/>
      <c r="AD282"/>
      <c r="AE282"/>
    </row>
    <row r="283" spans="14:31" x14ac:dyDescent="0.3">
      <c r="N283"/>
      <c r="O283"/>
      <c r="AD283"/>
      <c r="AE283"/>
    </row>
    <row r="284" spans="14:31" x14ac:dyDescent="0.3">
      <c r="N284"/>
      <c r="O284"/>
      <c r="AD284"/>
      <c r="AE284"/>
    </row>
    <row r="285" spans="14:31" x14ac:dyDescent="0.3">
      <c r="N285"/>
      <c r="O285"/>
      <c r="AD285"/>
      <c r="AE285"/>
    </row>
    <row r="286" spans="14:31" x14ac:dyDescent="0.3">
      <c r="N286"/>
      <c r="O286"/>
      <c r="AD286"/>
      <c r="AE286"/>
    </row>
    <row r="287" spans="14:31" x14ac:dyDescent="0.3">
      <c r="N287"/>
      <c r="O287"/>
      <c r="AD287"/>
      <c r="AE287"/>
    </row>
    <row r="288" spans="14:31" x14ac:dyDescent="0.3">
      <c r="N288"/>
      <c r="O288"/>
      <c r="AD288"/>
      <c r="AE288"/>
    </row>
    <row r="289" spans="14:31" x14ac:dyDescent="0.3">
      <c r="N289"/>
      <c r="O289"/>
      <c r="AD289"/>
      <c r="AE289"/>
    </row>
    <row r="290" spans="14:31" x14ac:dyDescent="0.3">
      <c r="N290"/>
      <c r="O290"/>
      <c r="AD290"/>
      <c r="AE290"/>
    </row>
    <row r="291" spans="14:31" x14ac:dyDescent="0.3">
      <c r="N291"/>
      <c r="O291"/>
      <c r="AD291"/>
      <c r="AE291"/>
    </row>
    <row r="292" spans="14:31" x14ac:dyDescent="0.3">
      <c r="N292"/>
      <c r="O292"/>
      <c r="AD292"/>
      <c r="AE292"/>
    </row>
    <row r="293" spans="14:31" x14ac:dyDescent="0.3">
      <c r="N293"/>
      <c r="O293"/>
      <c r="AD293"/>
      <c r="AE293"/>
    </row>
    <row r="294" spans="14:31" x14ac:dyDescent="0.3">
      <c r="N294"/>
      <c r="O294"/>
      <c r="AD294"/>
      <c r="AE294"/>
    </row>
    <row r="295" spans="14:31" x14ac:dyDescent="0.3">
      <c r="N295"/>
      <c r="O295"/>
      <c r="AD295"/>
      <c r="AE295"/>
    </row>
    <row r="296" spans="14:31" x14ac:dyDescent="0.3">
      <c r="N296"/>
      <c r="O296"/>
      <c r="AD296"/>
      <c r="AE296"/>
    </row>
    <row r="297" spans="14:31" x14ac:dyDescent="0.3">
      <c r="N297"/>
      <c r="O297"/>
      <c r="AD297"/>
      <c r="AE297"/>
    </row>
    <row r="298" spans="14:31" x14ac:dyDescent="0.3">
      <c r="N298"/>
      <c r="O298"/>
      <c r="AD298"/>
      <c r="AE298"/>
    </row>
    <row r="299" spans="14:31" x14ac:dyDescent="0.3">
      <c r="N299"/>
      <c r="O299"/>
      <c r="AD299"/>
      <c r="AE299"/>
    </row>
    <row r="300" spans="14:31" x14ac:dyDescent="0.3">
      <c r="N300"/>
      <c r="O300"/>
      <c r="AD300"/>
      <c r="AE300"/>
    </row>
    <row r="301" spans="14:31" x14ac:dyDescent="0.3">
      <c r="N301"/>
      <c r="O301"/>
      <c r="AD301"/>
      <c r="AE301"/>
    </row>
    <row r="302" spans="14:31" x14ac:dyDescent="0.3">
      <c r="N302"/>
      <c r="O302"/>
      <c r="AD302"/>
      <c r="AE302"/>
    </row>
    <row r="303" spans="14:31" x14ac:dyDescent="0.3">
      <c r="N303"/>
      <c r="O303"/>
      <c r="AD303"/>
      <c r="AE303"/>
    </row>
    <row r="304" spans="14:31" x14ac:dyDescent="0.3">
      <c r="N304"/>
      <c r="O304"/>
      <c r="AD304"/>
      <c r="AE304"/>
    </row>
    <row r="305" spans="14:31" x14ac:dyDescent="0.3">
      <c r="N305"/>
      <c r="O305"/>
      <c r="AD305"/>
      <c r="AE305"/>
    </row>
    <row r="306" spans="14:31" x14ac:dyDescent="0.3">
      <c r="N306"/>
      <c r="O306"/>
      <c r="AD306"/>
      <c r="AE306"/>
    </row>
    <row r="307" spans="14:31" x14ac:dyDescent="0.3">
      <c r="N307"/>
      <c r="O307"/>
      <c r="AD307"/>
      <c r="AE307"/>
    </row>
    <row r="308" spans="14:31" x14ac:dyDescent="0.3">
      <c r="N308"/>
      <c r="O308"/>
      <c r="AD308"/>
      <c r="AE308"/>
    </row>
    <row r="309" spans="14:31" x14ac:dyDescent="0.3">
      <c r="N309"/>
      <c r="O309"/>
      <c r="AD309"/>
      <c r="AE309"/>
    </row>
    <row r="310" spans="14:31" x14ac:dyDescent="0.3">
      <c r="N310"/>
      <c r="O310"/>
      <c r="AD310"/>
      <c r="AE310"/>
    </row>
    <row r="311" spans="14:31" x14ac:dyDescent="0.3">
      <c r="N311"/>
      <c r="O311"/>
      <c r="AD311"/>
      <c r="AE311"/>
    </row>
    <row r="312" spans="14:31" x14ac:dyDescent="0.3">
      <c r="N312"/>
      <c r="O312"/>
      <c r="AD312"/>
      <c r="AE312"/>
    </row>
    <row r="313" spans="14:31" x14ac:dyDescent="0.3">
      <c r="N313"/>
      <c r="O313"/>
      <c r="AD313"/>
      <c r="AE313"/>
    </row>
    <row r="314" spans="14:31" x14ac:dyDescent="0.3">
      <c r="N314"/>
      <c r="O314"/>
      <c r="AD314"/>
      <c r="AE314"/>
    </row>
    <row r="315" spans="14:31" x14ac:dyDescent="0.3">
      <c r="N315"/>
      <c r="O315"/>
      <c r="AD315"/>
      <c r="AE315"/>
    </row>
    <row r="316" spans="14:31" x14ac:dyDescent="0.3">
      <c r="N316"/>
      <c r="O316"/>
      <c r="AD316"/>
      <c r="AE316"/>
    </row>
    <row r="317" spans="14:31" x14ac:dyDescent="0.3">
      <c r="N317"/>
      <c r="O317"/>
      <c r="AD317"/>
      <c r="AE317"/>
    </row>
    <row r="318" spans="14:31" x14ac:dyDescent="0.3">
      <c r="N318"/>
      <c r="O318"/>
      <c r="AD318"/>
      <c r="AE318"/>
    </row>
    <row r="319" spans="14:31" x14ac:dyDescent="0.3">
      <c r="N319"/>
      <c r="O319"/>
      <c r="AD319"/>
      <c r="AE319"/>
    </row>
    <row r="320" spans="14:31" x14ac:dyDescent="0.3">
      <c r="N320"/>
      <c r="O320"/>
      <c r="AD320"/>
      <c r="AE320"/>
    </row>
    <row r="321" spans="14:31" x14ac:dyDescent="0.3">
      <c r="N321"/>
      <c r="O321"/>
      <c r="AD321"/>
      <c r="AE321"/>
    </row>
    <row r="322" spans="14:31" x14ac:dyDescent="0.3">
      <c r="N322"/>
      <c r="O322"/>
      <c r="AD322"/>
      <c r="AE322"/>
    </row>
    <row r="323" spans="14:31" x14ac:dyDescent="0.3">
      <c r="N323"/>
      <c r="O323"/>
      <c r="AD323"/>
      <c r="AE323"/>
    </row>
    <row r="324" spans="14:31" x14ac:dyDescent="0.3">
      <c r="N324"/>
      <c r="O324"/>
      <c r="AD324"/>
      <c r="AE324"/>
    </row>
    <row r="325" spans="14:31" x14ac:dyDescent="0.3">
      <c r="N325"/>
      <c r="O325"/>
      <c r="AD325"/>
      <c r="AE325"/>
    </row>
    <row r="326" spans="14:31" x14ac:dyDescent="0.3">
      <c r="N326"/>
      <c r="O326"/>
      <c r="AD326"/>
      <c r="AE326"/>
    </row>
    <row r="327" spans="14:31" x14ac:dyDescent="0.3">
      <c r="N327"/>
      <c r="O327"/>
      <c r="AD327"/>
      <c r="AE327"/>
    </row>
    <row r="328" spans="14:31" x14ac:dyDescent="0.3">
      <c r="N328"/>
      <c r="O328"/>
      <c r="AD328"/>
      <c r="AE328"/>
    </row>
    <row r="329" spans="14:31" x14ac:dyDescent="0.3">
      <c r="N329"/>
      <c r="O329"/>
      <c r="AD329"/>
      <c r="AE329"/>
    </row>
    <row r="330" spans="14:31" x14ac:dyDescent="0.3">
      <c r="N330"/>
      <c r="O330"/>
      <c r="AD330"/>
      <c r="AE330"/>
    </row>
    <row r="331" spans="14:31" x14ac:dyDescent="0.3">
      <c r="N331"/>
      <c r="O331"/>
      <c r="AD331"/>
      <c r="AE331"/>
    </row>
    <row r="332" spans="14:31" x14ac:dyDescent="0.3">
      <c r="N332"/>
      <c r="O332"/>
      <c r="AD332"/>
      <c r="AE332"/>
    </row>
    <row r="333" spans="14:31" x14ac:dyDescent="0.3">
      <c r="N333"/>
      <c r="O333"/>
      <c r="AD333"/>
      <c r="AE333"/>
    </row>
    <row r="334" spans="14:31" x14ac:dyDescent="0.3">
      <c r="N334"/>
      <c r="O334"/>
      <c r="AD334"/>
      <c r="AE334"/>
    </row>
    <row r="335" spans="14:31" x14ac:dyDescent="0.3">
      <c r="N335"/>
      <c r="O335"/>
      <c r="AD335"/>
      <c r="AE335"/>
    </row>
    <row r="336" spans="14:31" x14ac:dyDescent="0.3">
      <c r="N336"/>
      <c r="O336"/>
      <c r="AD336"/>
      <c r="AE336"/>
    </row>
    <row r="337" spans="14:31" x14ac:dyDescent="0.3">
      <c r="N337"/>
      <c r="O337"/>
      <c r="AD337"/>
      <c r="AE337"/>
    </row>
    <row r="338" spans="14:31" x14ac:dyDescent="0.3">
      <c r="N338"/>
      <c r="O338"/>
      <c r="AD338"/>
      <c r="AE338"/>
    </row>
    <row r="339" spans="14:31" x14ac:dyDescent="0.3">
      <c r="N339"/>
      <c r="O339"/>
      <c r="AD339"/>
      <c r="AE339"/>
    </row>
    <row r="340" spans="14:31" x14ac:dyDescent="0.3">
      <c r="N340"/>
      <c r="O340"/>
      <c r="AD340"/>
      <c r="AE340"/>
    </row>
    <row r="341" spans="14:31" x14ac:dyDescent="0.3">
      <c r="N341"/>
      <c r="O341"/>
      <c r="AD341"/>
      <c r="AE341"/>
    </row>
    <row r="342" spans="14:31" x14ac:dyDescent="0.3">
      <c r="N342"/>
      <c r="O342"/>
      <c r="AD342"/>
      <c r="AE342"/>
    </row>
    <row r="343" spans="14:31" x14ac:dyDescent="0.3">
      <c r="N343"/>
      <c r="O343"/>
      <c r="AD343"/>
      <c r="AE343"/>
    </row>
    <row r="344" spans="14:31" x14ac:dyDescent="0.3">
      <c r="N344"/>
      <c r="O344"/>
      <c r="AD344"/>
      <c r="AE344"/>
    </row>
    <row r="345" spans="14:31" x14ac:dyDescent="0.3">
      <c r="N345"/>
      <c r="O345"/>
      <c r="AD345"/>
      <c r="AE345"/>
    </row>
    <row r="346" spans="14:31" x14ac:dyDescent="0.3">
      <c r="N346"/>
      <c r="O346"/>
      <c r="AD346"/>
      <c r="AE346"/>
    </row>
    <row r="347" spans="14:31" x14ac:dyDescent="0.3">
      <c r="N347"/>
      <c r="O347"/>
      <c r="AD347"/>
      <c r="AE347"/>
    </row>
    <row r="348" spans="14:31" x14ac:dyDescent="0.3">
      <c r="N348"/>
      <c r="O348"/>
      <c r="AD348"/>
      <c r="AE348"/>
    </row>
    <row r="349" spans="14:31" x14ac:dyDescent="0.3">
      <c r="N349"/>
      <c r="O349"/>
      <c r="AD349"/>
      <c r="AE349"/>
    </row>
    <row r="350" spans="14:31" x14ac:dyDescent="0.3">
      <c r="N350"/>
      <c r="O350"/>
      <c r="AD350"/>
      <c r="AE350"/>
    </row>
    <row r="351" spans="14:31" x14ac:dyDescent="0.3">
      <c r="N351"/>
      <c r="O351"/>
      <c r="AD351"/>
      <c r="AE351"/>
    </row>
    <row r="352" spans="14:31" x14ac:dyDescent="0.3">
      <c r="N352"/>
      <c r="O352"/>
      <c r="AD352"/>
      <c r="AE352"/>
    </row>
    <row r="353" spans="14:31" x14ac:dyDescent="0.3">
      <c r="N353"/>
      <c r="O353"/>
      <c r="AD353"/>
      <c r="AE353"/>
    </row>
    <row r="354" spans="14:31" x14ac:dyDescent="0.3">
      <c r="N354"/>
      <c r="O354"/>
      <c r="AD354"/>
      <c r="AE354"/>
    </row>
    <row r="355" spans="14:31" x14ac:dyDescent="0.3">
      <c r="N355"/>
      <c r="O355"/>
      <c r="AD355"/>
      <c r="AE355"/>
    </row>
    <row r="356" spans="14:31" x14ac:dyDescent="0.3">
      <c r="N356"/>
      <c r="O356"/>
      <c r="AD356"/>
      <c r="AE356"/>
    </row>
    <row r="357" spans="14:31" x14ac:dyDescent="0.3">
      <c r="N357"/>
      <c r="O357"/>
      <c r="AD357"/>
      <c r="AE357"/>
    </row>
    <row r="358" spans="14:31" x14ac:dyDescent="0.3">
      <c r="N358"/>
      <c r="O358"/>
      <c r="AD358"/>
      <c r="AE358"/>
    </row>
    <row r="359" spans="14:31" x14ac:dyDescent="0.3">
      <c r="N359"/>
      <c r="O359"/>
      <c r="AD359"/>
      <c r="AE359"/>
    </row>
    <row r="360" spans="14:31" x14ac:dyDescent="0.3">
      <c r="N360"/>
      <c r="O360"/>
      <c r="AD360"/>
      <c r="AE360"/>
    </row>
    <row r="361" spans="14:31" x14ac:dyDescent="0.3">
      <c r="N361"/>
      <c r="O361"/>
      <c r="AD361"/>
      <c r="AE361"/>
    </row>
    <row r="362" spans="14:31" x14ac:dyDescent="0.3">
      <c r="N362"/>
      <c r="O362"/>
      <c r="AD362"/>
      <c r="AE362"/>
    </row>
    <row r="363" spans="14:31" x14ac:dyDescent="0.3">
      <c r="N363"/>
      <c r="O363"/>
      <c r="AD363"/>
      <c r="AE363"/>
    </row>
    <row r="364" spans="14:31" x14ac:dyDescent="0.3">
      <c r="N364"/>
      <c r="O364"/>
      <c r="AD364"/>
      <c r="AE364"/>
    </row>
    <row r="365" spans="14:31" x14ac:dyDescent="0.3">
      <c r="N365"/>
      <c r="O365"/>
      <c r="AD365"/>
      <c r="AE365"/>
    </row>
    <row r="366" spans="14:31" x14ac:dyDescent="0.3">
      <c r="N366"/>
      <c r="O366"/>
      <c r="AD366"/>
      <c r="AE366"/>
    </row>
    <row r="367" spans="14:31" x14ac:dyDescent="0.3">
      <c r="N367"/>
      <c r="O367"/>
      <c r="AD367"/>
      <c r="AE367"/>
    </row>
    <row r="368" spans="14:31" x14ac:dyDescent="0.3">
      <c r="N368"/>
      <c r="O368"/>
      <c r="AD368"/>
      <c r="AE368"/>
    </row>
    <row r="369" spans="14:31" x14ac:dyDescent="0.3">
      <c r="N369"/>
      <c r="O369"/>
      <c r="AD369"/>
      <c r="AE369"/>
    </row>
    <row r="370" spans="14:31" x14ac:dyDescent="0.3">
      <c r="N370"/>
      <c r="O370"/>
      <c r="AD370"/>
      <c r="AE370"/>
    </row>
    <row r="371" spans="14:31" x14ac:dyDescent="0.3">
      <c r="N371"/>
      <c r="O371"/>
      <c r="AD371"/>
      <c r="AE371"/>
    </row>
    <row r="372" spans="14:31" x14ac:dyDescent="0.3">
      <c r="N372"/>
      <c r="O372"/>
      <c r="AD372"/>
      <c r="AE372"/>
    </row>
    <row r="373" spans="14:31" x14ac:dyDescent="0.3">
      <c r="N373"/>
      <c r="O373"/>
      <c r="AD373"/>
      <c r="AE373"/>
    </row>
    <row r="374" spans="14:31" x14ac:dyDescent="0.3">
      <c r="N374"/>
      <c r="O374"/>
      <c r="AD374"/>
      <c r="AE374"/>
    </row>
    <row r="375" spans="14:31" x14ac:dyDescent="0.3">
      <c r="N375"/>
      <c r="O375"/>
      <c r="AD375"/>
      <c r="AE375"/>
    </row>
    <row r="376" spans="14:31" x14ac:dyDescent="0.3">
      <c r="N376"/>
      <c r="O376"/>
      <c r="AD376"/>
      <c r="AE376"/>
    </row>
    <row r="377" spans="14:31" x14ac:dyDescent="0.3">
      <c r="N377"/>
      <c r="O377"/>
      <c r="AD377"/>
      <c r="AE377"/>
    </row>
    <row r="378" spans="14:31" x14ac:dyDescent="0.3">
      <c r="N378"/>
      <c r="O378"/>
      <c r="AD378"/>
      <c r="AE378"/>
    </row>
    <row r="379" spans="14:31" x14ac:dyDescent="0.3">
      <c r="N379"/>
      <c r="O379"/>
      <c r="AD379"/>
      <c r="AE379"/>
    </row>
    <row r="380" spans="14:31" x14ac:dyDescent="0.3">
      <c r="N380"/>
      <c r="O380"/>
      <c r="AD380"/>
      <c r="AE380"/>
    </row>
    <row r="381" spans="14:31" x14ac:dyDescent="0.3">
      <c r="N381"/>
      <c r="O381"/>
      <c r="AD381"/>
      <c r="AE381"/>
    </row>
    <row r="382" spans="14:31" x14ac:dyDescent="0.3">
      <c r="N382"/>
      <c r="O382"/>
      <c r="AD382"/>
      <c r="AE382"/>
    </row>
    <row r="383" spans="14:31" x14ac:dyDescent="0.3">
      <c r="N383"/>
      <c r="O383"/>
      <c r="AD383"/>
      <c r="AE383"/>
    </row>
    <row r="384" spans="14:31" x14ac:dyDescent="0.3">
      <c r="N384"/>
      <c r="O384"/>
      <c r="AD384"/>
      <c r="AE384"/>
    </row>
    <row r="385" spans="14:31" x14ac:dyDescent="0.3">
      <c r="N385"/>
      <c r="O385"/>
      <c r="AD385"/>
      <c r="AE385"/>
    </row>
    <row r="386" spans="14:31" x14ac:dyDescent="0.3">
      <c r="N386"/>
      <c r="O386"/>
      <c r="AD386"/>
      <c r="AE386"/>
    </row>
    <row r="387" spans="14:31" x14ac:dyDescent="0.3">
      <c r="N387"/>
      <c r="O387"/>
      <c r="AD387"/>
      <c r="AE387"/>
    </row>
    <row r="388" spans="14:31" x14ac:dyDescent="0.3">
      <c r="N388"/>
      <c r="O388"/>
      <c r="AD388"/>
      <c r="AE388"/>
    </row>
    <row r="389" spans="14:31" x14ac:dyDescent="0.3">
      <c r="N389"/>
      <c r="O389"/>
      <c r="AD389"/>
      <c r="AE389"/>
    </row>
    <row r="390" spans="14:31" x14ac:dyDescent="0.3">
      <c r="N390"/>
      <c r="O390"/>
      <c r="AD390"/>
      <c r="AE390"/>
    </row>
    <row r="391" spans="14:31" x14ac:dyDescent="0.3">
      <c r="N391"/>
      <c r="O391"/>
      <c r="AD391"/>
      <c r="AE391"/>
    </row>
    <row r="392" spans="14:31" x14ac:dyDescent="0.3">
      <c r="N392"/>
      <c r="O392"/>
      <c r="AD392"/>
      <c r="AE392"/>
    </row>
    <row r="393" spans="14:31" x14ac:dyDescent="0.3">
      <c r="N393"/>
      <c r="O393"/>
      <c r="AD393"/>
      <c r="AE393"/>
    </row>
    <row r="394" spans="14:31" x14ac:dyDescent="0.3">
      <c r="N394"/>
      <c r="O394"/>
      <c r="AD394"/>
      <c r="AE394"/>
    </row>
    <row r="395" spans="14:31" x14ac:dyDescent="0.3">
      <c r="N395"/>
      <c r="O395"/>
      <c r="AD395"/>
      <c r="AE395"/>
    </row>
    <row r="396" spans="14:31" x14ac:dyDescent="0.3">
      <c r="N396"/>
      <c r="O396"/>
      <c r="AD396"/>
      <c r="AE396"/>
    </row>
    <row r="397" spans="14:31" x14ac:dyDescent="0.3">
      <c r="N397"/>
      <c r="O397"/>
      <c r="AD397"/>
      <c r="AE397"/>
    </row>
    <row r="398" spans="14:31" x14ac:dyDescent="0.3">
      <c r="N398"/>
      <c r="O398"/>
      <c r="AD398"/>
      <c r="AE398"/>
    </row>
    <row r="399" spans="14:31" x14ac:dyDescent="0.3">
      <c r="N399"/>
      <c r="O399"/>
      <c r="AD399"/>
      <c r="AE399"/>
    </row>
    <row r="400" spans="14:31" x14ac:dyDescent="0.3">
      <c r="N400"/>
      <c r="O400"/>
      <c r="AD400"/>
      <c r="AE400"/>
    </row>
    <row r="401" spans="14:31" x14ac:dyDescent="0.3">
      <c r="N401"/>
      <c r="O401"/>
      <c r="AD401"/>
      <c r="AE401"/>
    </row>
    <row r="402" spans="14:31" x14ac:dyDescent="0.3">
      <c r="N402"/>
      <c r="O402"/>
      <c r="AD402"/>
      <c r="AE402"/>
    </row>
    <row r="403" spans="14:31" x14ac:dyDescent="0.3">
      <c r="N403"/>
      <c r="O403"/>
      <c r="AD403"/>
      <c r="AE403"/>
    </row>
    <row r="404" spans="14:31" x14ac:dyDescent="0.3">
      <c r="N404"/>
      <c r="O404"/>
      <c r="AD404"/>
      <c r="AE404"/>
    </row>
    <row r="405" spans="14:31" x14ac:dyDescent="0.3">
      <c r="N405"/>
      <c r="O405"/>
      <c r="AD405"/>
      <c r="AE405"/>
    </row>
    <row r="406" spans="14:31" x14ac:dyDescent="0.3">
      <c r="N406"/>
      <c r="O406"/>
      <c r="AD406"/>
      <c r="AE406"/>
    </row>
    <row r="407" spans="14:31" x14ac:dyDescent="0.3">
      <c r="N407"/>
      <c r="O407"/>
      <c r="AD407"/>
      <c r="AE407"/>
    </row>
    <row r="408" spans="14:31" x14ac:dyDescent="0.3">
      <c r="N408"/>
      <c r="O408"/>
      <c r="AD408"/>
      <c r="AE408"/>
    </row>
    <row r="409" spans="14:31" x14ac:dyDescent="0.3">
      <c r="N409"/>
      <c r="O409"/>
      <c r="AD409"/>
      <c r="AE409"/>
    </row>
    <row r="410" spans="14:31" x14ac:dyDescent="0.3">
      <c r="N410"/>
      <c r="O410"/>
      <c r="AD410"/>
      <c r="AE410"/>
    </row>
    <row r="411" spans="14:31" x14ac:dyDescent="0.3">
      <c r="N411"/>
      <c r="O411"/>
      <c r="AD411"/>
      <c r="AE411"/>
    </row>
    <row r="412" spans="14:31" x14ac:dyDescent="0.3">
      <c r="N412"/>
      <c r="O412"/>
      <c r="AD412"/>
      <c r="AE412"/>
    </row>
    <row r="413" spans="14:31" x14ac:dyDescent="0.3">
      <c r="N413"/>
      <c r="O413"/>
      <c r="AD413"/>
      <c r="AE413"/>
    </row>
    <row r="414" spans="14:31" x14ac:dyDescent="0.3">
      <c r="N414"/>
      <c r="O414"/>
      <c r="AD414"/>
      <c r="AE414"/>
    </row>
    <row r="415" spans="14:31" x14ac:dyDescent="0.3">
      <c r="N415"/>
      <c r="O415"/>
      <c r="AD415"/>
      <c r="AE415"/>
    </row>
    <row r="416" spans="14:31" x14ac:dyDescent="0.3">
      <c r="N416"/>
      <c r="O416"/>
      <c r="AD416"/>
      <c r="AE416"/>
    </row>
    <row r="417" spans="14:31" x14ac:dyDescent="0.3">
      <c r="N417"/>
      <c r="O417"/>
      <c r="AD417"/>
      <c r="AE417"/>
    </row>
    <row r="418" spans="14:31" x14ac:dyDescent="0.3">
      <c r="N418"/>
      <c r="O418"/>
      <c r="AD418"/>
      <c r="AE418"/>
    </row>
    <row r="419" spans="14:31" x14ac:dyDescent="0.3">
      <c r="N419"/>
      <c r="O419"/>
      <c r="AD419"/>
      <c r="AE419"/>
    </row>
    <row r="420" spans="14:31" x14ac:dyDescent="0.3">
      <c r="N420"/>
      <c r="O420"/>
      <c r="AD420"/>
      <c r="AE420"/>
    </row>
    <row r="421" spans="14:31" x14ac:dyDescent="0.3">
      <c r="N421"/>
      <c r="O421"/>
      <c r="AD421"/>
      <c r="AE421"/>
    </row>
    <row r="422" spans="14:31" x14ac:dyDescent="0.3">
      <c r="N422"/>
      <c r="O422"/>
      <c r="AD422"/>
      <c r="AE422"/>
    </row>
    <row r="423" spans="14:31" x14ac:dyDescent="0.3">
      <c r="N423"/>
      <c r="O423"/>
      <c r="AD423"/>
      <c r="AE423"/>
    </row>
    <row r="424" spans="14:31" x14ac:dyDescent="0.3">
      <c r="N424"/>
      <c r="O424"/>
      <c r="AD424"/>
      <c r="AE424"/>
    </row>
    <row r="425" spans="14:31" x14ac:dyDescent="0.3">
      <c r="N425"/>
      <c r="O425"/>
      <c r="AD425"/>
      <c r="AE425"/>
    </row>
    <row r="426" spans="14:31" x14ac:dyDescent="0.3">
      <c r="N426"/>
      <c r="O426"/>
      <c r="AD426"/>
      <c r="AE426"/>
    </row>
    <row r="427" spans="14:31" x14ac:dyDescent="0.3">
      <c r="N427"/>
      <c r="O427"/>
      <c r="AD427"/>
      <c r="AE427"/>
    </row>
    <row r="428" spans="14:31" x14ac:dyDescent="0.3">
      <c r="N428"/>
      <c r="O428"/>
      <c r="AD428"/>
      <c r="AE428"/>
    </row>
    <row r="429" spans="14:31" x14ac:dyDescent="0.3">
      <c r="N429"/>
      <c r="O429"/>
      <c r="AD429"/>
      <c r="AE429"/>
    </row>
    <row r="430" spans="14:31" x14ac:dyDescent="0.3">
      <c r="N430"/>
      <c r="O430"/>
      <c r="AD430"/>
      <c r="AE430"/>
    </row>
    <row r="431" spans="14:31" x14ac:dyDescent="0.3">
      <c r="N431"/>
      <c r="O431"/>
      <c r="AD431"/>
      <c r="AE431"/>
    </row>
    <row r="432" spans="14:31" x14ac:dyDescent="0.3">
      <c r="N432"/>
      <c r="O432"/>
      <c r="AD432"/>
      <c r="AE432"/>
    </row>
    <row r="433" spans="14:31" x14ac:dyDescent="0.3">
      <c r="N433"/>
      <c r="O433"/>
      <c r="AD433"/>
      <c r="AE433"/>
    </row>
    <row r="434" spans="14:31" x14ac:dyDescent="0.3">
      <c r="N434"/>
      <c r="O434"/>
      <c r="AD434"/>
      <c r="AE434"/>
    </row>
    <row r="435" spans="14:31" x14ac:dyDescent="0.3">
      <c r="N435"/>
      <c r="O435"/>
      <c r="AD435"/>
      <c r="AE435"/>
    </row>
    <row r="436" spans="14:31" x14ac:dyDescent="0.3">
      <c r="N436"/>
      <c r="O436"/>
      <c r="AD436"/>
      <c r="AE436"/>
    </row>
    <row r="437" spans="14:31" x14ac:dyDescent="0.3">
      <c r="N437"/>
      <c r="O437"/>
      <c r="AD437"/>
      <c r="AE437"/>
    </row>
    <row r="438" spans="14:31" x14ac:dyDescent="0.3">
      <c r="N438"/>
      <c r="O438"/>
      <c r="AD438"/>
      <c r="AE438"/>
    </row>
    <row r="439" spans="14:31" x14ac:dyDescent="0.3">
      <c r="N439"/>
      <c r="O439"/>
      <c r="AD439"/>
      <c r="AE439"/>
    </row>
    <row r="440" spans="14:31" x14ac:dyDescent="0.3">
      <c r="N440"/>
      <c r="O440"/>
      <c r="AD440"/>
      <c r="AE440"/>
    </row>
    <row r="441" spans="14:31" x14ac:dyDescent="0.3">
      <c r="N441"/>
      <c r="O441"/>
      <c r="AD441"/>
      <c r="AE441"/>
    </row>
    <row r="442" spans="14:31" x14ac:dyDescent="0.3">
      <c r="N442"/>
      <c r="O442"/>
      <c r="AD442"/>
      <c r="AE442"/>
    </row>
    <row r="443" spans="14:31" x14ac:dyDescent="0.3">
      <c r="N443"/>
      <c r="O443"/>
      <c r="AD443"/>
      <c r="AE443"/>
    </row>
    <row r="444" spans="14:31" x14ac:dyDescent="0.3">
      <c r="N444"/>
      <c r="O444"/>
      <c r="AD444"/>
      <c r="AE444"/>
    </row>
    <row r="445" spans="14:31" x14ac:dyDescent="0.3">
      <c r="N445"/>
      <c r="O445"/>
      <c r="AD445"/>
      <c r="AE445"/>
    </row>
    <row r="446" spans="14:31" x14ac:dyDescent="0.3">
      <c r="N446"/>
      <c r="O446"/>
      <c r="AD446"/>
      <c r="AE446"/>
    </row>
    <row r="447" spans="14:31" x14ac:dyDescent="0.3">
      <c r="N447"/>
      <c r="O447"/>
      <c r="AD447"/>
      <c r="AE447"/>
    </row>
    <row r="448" spans="14:31" x14ac:dyDescent="0.3">
      <c r="N448"/>
      <c r="O448"/>
      <c r="AD448"/>
      <c r="AE448"/>
    </row>
    <row r="449" spans="14:31" x14ac:dyDescent="0.3">
      <c r="N449"/>
      <c r="O449"/>
      <c r="AD449"/>
      <c r="AE449"/>
    </row>
    <row r="450" spans="14:31" x14ac:dyDescent="0.3">
      <c r="N450"/>
      <c r="O450"/>
      <c r="AD450"/>
      <c r="AE450"/>
    </row>
    <row r="451" spans="14:31" x14ac:dyDescent="0.3">
      <c r="N451"/>
      <c r="O451"/>
      <c r="AD451"/>
      <c r="AE451"/>
    </row>
    <row r="452" spans="14:31" x14ac:dyDescent="0.3">
      <c r="N452"/>
      <c r="O452"/>
      <c r="AD452"/>
      <c r="AE452"/>
    </row>
    <row r="453" spans="14:31" x14ac:dyDescent="0.3">
      <c r="N453"/>
      <c r="O453"/>
      <c r="AD453"/>
      <c r="AE453"/>
    </row>
    <row r="454" spans="14:31" x14ac:dyDescent="0.3">
      <c r="N454"/>
      <c r="O454"/>
      <c r="AD454"/>
      <c r="AE454"/>
    </row>
    <row r="455" spans="14:31" x14ac:dyDescent="0.3">
      <c r="N455"/>
      <c r="O455"/>
      <c r="AD455"/>
      <c r="AE455"/>
    </row>
    <row r="456" spans="14:31" x14ac:dyDescent="0.3">
      <c r="N456"/>
      <c r="O456"/>
      <c r="AD456"/>
      <c r="AE456"/>
    </row>
    <row r="457" spans="14:31" x14ac:dyDescent="0.3">
      <c r="N457"/>
      <c r="O457"/>
      <c r="AD457"/>
      <c r="AE457"/>
    </row>
    <row r="458" spans="14:31" x14ac:dyDescent="0.3">
      <c r="N458"/>
      <c r="O458"/>
      <c r="AD458"/>
      <c r="AE458"/>
    </row>
    <row r="459" spans="14:31" x14ac:dyDescent="0.3">
      <c r="N459"/>
      <c r="O459"/>
      <c r="AD459"/>
      <c r="AE459"/>
    </row>
    <row r="460" spans="14:31" x14ac:dyDescent="0.3">
      <c r="N460"/>
      <c r="O460"/>
      <c r="AD460"/>
      <c r="AE460"/>
    </row>
    <row r="461" spans="14:31" x14ac:dyDescent="0.3">
      <c r="N461"/>
      <c r="O461"/>
      <c r="AD461"/>
      <c r="AE461"/>
    </row>
    <row r="462" spans="14:31" x14ac:dyDescent="0.3">
      <c r="N462"/>
      <c r="O462"/>
      <c r="AD462"/>
      <c r="AE462"/>
    </row>
    <row r="463" spans="14:31" x14ac:dyDescent="0.3">
      <c r="N463"/>
      <c r="O463"/>
      <c r="AD463"/>
      <c r="AE463"/>
    </row>
    <row r="464" spans="14:31" x14ac:dyDescent="0.3">
      <c r="N464"/>
      <c r="O464"/>
      <c r="AD464"/>
      <c r="AE464"/>
    </row>
    <row r="465" spans="14:31" x14ac:dyDescent="0.3">
      <c r="N465"/>
      <c r="O465"/>
      <c r="AD465"/>
      <c r="AE465"/>
    </row>
    <row r="466" spans="14:31" x14ac:dyDescent="0.3">
      <c r="N466"/>
      <c r="O466"/>
      <c r="AD466"/>
      <c r="AE466"/>
    </row>
    <row r="467" spans="14:31" x14ac:dyDescent="0.3">
      <c r="N467"/>
      <c r="O467"/>
      <c r="AD467"/>
      <c r="AE467"/>
    </row>
    <row r="468" spans="14:31" x14ac:dyDescent="0.3">
      <c r="N468"/>
      <c r="O468"/>
      <c r="AD468"/>
      <c r="AE468"/>
    </row>
    <row r="469" spans="14:31" x14ac:dyDescent="0.3">
      <c r="N469"/>
      <c r="O469"/>
      <c r="AD469"/>
      <c r="AE469"/>
    </row>
    <row r="470" spans="14:31" x14ac:dyDescent="0.3">
      <c r="N470"/>
      <c r="O470"/>
      <c r="AD470"/>
      <c r="AE470"/>
    </row>
    <row r="471" spans="14:31" x14ac:dyDescent="0.3">
      <c r="N471"/>
      <c r="O471"/>
      <c r="AD471"/>
      <c r="AE471"/>
    </row>
    <row r="472" spans="14:31" x14ac:dyDescent="0.3">
      <c r="N472"/>
      <c r="O472"/>
      <c r="AD472"/>
      <c r="AE472"/>
    </row>
    <row r="473" spans="14:31" x14ac:dyDescent="0.3">
      <c r="N473"/>
      <c r="O473"/>
      <c r="AD473"/>
      <c r="AE473"/>
    </row>
    <row r="474" spans="14:31" x14ac:dyDescent="0.3">
      <c r="N474"/>
      <c r="O474"/>
      <c r="AD474"/>
      <c r="AE474"/>
    </row>
    <row r="475" spans="14:31" x14ac:dyDescent="0.3">
      <c r="N475"/>
      <c r="O475"/>
      <c r="AD475"/>
      <c r="AE475"/>
    </row>
    <row r="476" spans="14:31" x14ac:dyDescent="0.3">
      <c r="N476"/>
      <c r="O476"/>
      <c r="AD476"/>
      <c r="AE476"/>
    </row>
    <row r="477" spans="14:31" x14ac:dyDescent="0.3">
      <c r="N477"/>
      <c r="O477"/>
      <c r="AD477"/>
      <c r="AE477"/>
    </row>
    <row r="478" spans="14:31" x14ac:dyDescent="0.3">
      <c r="N478"/>
      <c r="O478"/>
      <c r="AD478"/>
      <c r="AE478"/>
    </row>
    <row r="479" spans="14:31" x14ac:dyDescent="0.3">
      <c r="N479"/>
      <c r="O479"/>
      <c r="AD479"/>
      <c r="AE479"/>
    </row>
    <row r="480" spans="14:31" x14ac:dyDescent="0.3">
      <c r="N480"/>
      <c r="O480"/>
      <c r="AD480"/>
      <c r="AE480"/>
    </row>
    <row r="481" spans="14:31" x14ac:dyDescent="0.3">
      <c r="N481"/>
      <c r="O481"/>
      <c r="AD481"/>
      <c r="AE481"/>
    </row>
    <row r="482" spans="14:31" x14ac:dyDescent="0.3">
      <c r="N482"/>
      <c r="O482"/>
      <c r="AD482"/>
      <c r="AE482"/>
    </row>
    <row r="483" spans="14:31" x14ac:dyDescent="0.3">
      <c r="N483"/>
      <c r="O483"/>
      <c r="AD483"/>
      <c r="AE483"/>
    </row>
    <row r="484" spans="14:31" x14ac:dyDescent="0.3">
      <c r="N484"/>
      <c r="O484"/>
      <c r="AD484"/>
      <c r="AE484"/>
    </row>
    <row r="485" spans="14:31" x14ac:dyDescent="0.3">
      <c r="N485"/>
      <c r="O485"/>
      <c r="AD485"/>
      <c r="AE485"/>
    </row>
    <row r="486" spans="14:31" x14ac:dyDescent="0.3">
      <c r="N486"/>
      <c r="O486"/>
      <c r="AD486"/>
      <c r="AE486"/>
    </row>
    <row r="487" spans="14:31" x14ac:dyDescent="0.3">
      <c r="N487"/>
      <c r="O487"/>
      <c r="AD487"/>
      <c r="AE487"/>
    </row>
    <row r="488" spans="14:31" x14ac:dyDescent="0.3">
      <c r="N488"/>
      <c r="O488"/>
      <c r="AD488"/>
      <c r="AE488"/>
    </row>
    <row r="489" spans="14:31" x14ac:dyDescent="0.3">
      <c r="N489"/>
      <c r="O489"/>
      <c r="AD489"/>
      <c r="AE489"/>
    </row>
    <row r="490" spans="14:31" x14ac:dyDescent="0.3">
      <c r="N490"/>
      <c r="O490"/>
      <c r="AD490"/>
      <c r="AE490"/>
    </row>
    <row r="491" spans="14:31" x14ac:dyDescent="0.3">
      <c r="N491"/>
      <c r="O491"/>
      <c r="AD491"/>
      <c r="AE491"/>
    </row>
    <row r="492" spans="14:31" x14ac:dyDescent="0.3">
      <c r="N492"/>
      <c r="O492"/>
      <c r="AD492"/>
      <c r="AE492"/>
    </row>
    <row r="493" spans="14:31" x14ac:dyDescent="0.3">
      <c r="N493"/>
      <c r="O493"/>
      <c r="AD493"/>
      <c r="AE493"/>
    </row>
    <row r="494" spans="14:31" x14ac:dyDescent="0.3">
      <c r="N494"/>
      <c r="O494"/>
      <c r="AD494"/>
      <c r="AE494"/>
    </row>
    <row r="495" spans="14:31" x14ac:dyDescent="0.3">
      <c r="N495"/>
      <c r="O495"/>
      <c r="AD495"/>
      <c r="AE495"/>
    </row>
    <row r="496" spans="14:31" x14ac:dyDescent="0.3">
      <c r="N496"/>
      <c r="O496"/>
      <c r="AD496"/>
      <c r="AE496"/>
    </row>
    <row r="497" spans="14:31" x14ac:dyDescent="0.3">
      <c r="N497"/>
      <c r="O497"/>
      <c r="AD497"/>
      <c r="AE497"/>
    </row>
    <row r="498" spans="14:31" x14ac:dyDescent="0.3">
      <c r="N498"/>
      <c r="O498"/>
      <c r="AD498"/>
      <c r="AE498"/>
    </row>
    <row r="499" spans="14:31" x14ac:dyDescent="0.3">
      <c r="N499"/>
      <c r="O499"/>
      <c r="AD499"/>
      <c r="AE499"/>
    </row>
    <row r="500" spans="14:31" x14ac:dyDescent="0.3">
      <c r="N500"/>
      <c r="O500"/>
      <c r="AD500"/>
      <c r="AE500"/>
    </row>
    <row r="501" spans="14:31" x14ac:dyDescent="0.3">
      <c r="N501"/>
      <c r="O501"/>
      <c r="AD501"/>
      <c r="AE501"/>
    </row>
    <row r="502" spans="14:31" x14ac:dyDescent="0.3">
      <c r="N502"/>
      <c r="O502"/>
      <c r="AD502"/>
      <c r="AE502"/>
    </row>
    <row r="503" spans="14:31" x14ac:dyDescent="0.3">
      <c r="N503"/>
      <c r="O503"/>
      <c r="AD503"/>
      <c r="AE503"/>
    </row>
    <row r="504" spans="14:31" x14ac:dyDescent="0.3">
      <c r="N504"/>
      <c r="O504"/>
      <c r="AD504"/>
      <c r="AE504"/>
    </row>
    <row r="505" spans="14:31" x14ac:dyDescent="0.3">
      <c r="N505"/>
      <c r="O505"/>
      <c r="AD505"/>
      <c r="AE505"/>
    </row>
    <row r="506" spans="14:31" x14ac:dyDescent="0.3">
      <c r="N506"/>
      <c r="O506"/>
      <c r="AD506"/>
      <c r="AE506"/>
    </row>
    <row r="507" spans="14:31" x14ac:dyDescent="0.3">
      <c r="N507"/>
      <c r="O507"/>
      <c r="AD507"/>
      <c r="AE507"/>
    </row>
    <row r="508" spans="14:31" x14ac:dyDescent="0.3">
      <c r="N508"/>
      <c r="O508"/>
      <c r="AD508"/>
      <c r="AE508"/>
    </row>
    <row r="509" spans="14:31" x14ac:dyDescent="0.3">
      <c r="N509"/>
      <c r="O509"/>
      <c r="AD509"/>
      <c r="AE509"/>
    </row>
    <row r="510" spans="14:31" x14ac:dyDescent="0.3">
      <c r="N510"/>
      <c r="O510"/>
      <c r="AD510"/>
      <c r="AE510"/>
    </row>
    <row r="511" spans="14:31" x14ac:dyDescent="0.3">
      <c r="N511"/>
      <c r="O511"/>
      <c r="AD511"/>
      <c r="AE511"/>
    </row>
    <row r="512" spans="14:31" x14ac:dyDescent="0.3">
      <c r="N512"/>
      <c r="O512"/>
      <c r="AD512"/>
      <c r="AE512"/>
    </row>
    <row r="513" spans="14:31" x14ac:dyDescent="0.3">
      <c r="N513"/>
      <c r="O513"/>
      <c r="AD513"/>
      <c r="AE513"/>
    </row>
    <row r="514" spans="14:31" x14ac:dyDescent="0.3">
      <c r="N514"/>
      <c r="O514"/>
      <c r="AD514"/>
      <c r="AE514"/>
    </row>
    <row r="515" spans="14:31" x14ac:dyDescent="0.3">
      <c r="N515"/>
      <c r="O515"/>
      <c r="AD515"/>
      <c r="AE515"/>
    </row>
    <row r="516" spans="14:31" x14ac:dyDescent="0.3">
      <c r="N516"/>
      <c r="O516"/>
      <c r="AD516"/>
      <c r="AE516"/>
    </row>
    <row r="517" spans="14:31" x14ac:dyDescent="0.3">
      <c r="N517"/>
      <c r="O517"/>
      <c r="AD517"/>
      <c r="AE517"/>
    </row>
    <row r="518" spans="14:31" x14ac:dyDescent="0.3">
      <c r="N518"/>
      <c r="O518"/>
      <c r="AD518"/>
      <c r="AE518"/>
    </row>
    <row r="519" spans="14:31" x14ac:dyDescent="0.3">
      <c r="N519"/>
      <c r="O519"/>
      <c r="AD519"/>
      <c r="AE519"/>
    </row>
    <row r="520" spans="14:31" x14ac:dyDescent="0.3">
      <c r="N520"/>
      <c r="O520"/>
      <c r="AD520"/>
      <c r="AE520"/>
    </row>
    <row r="521" spans="14:31" x14ac:dyDescent="0.3">
      <c r="N521"/>
      <c r="O521"/>
      <c r="AD521"/>
      <c r="AE521"/>
    </row>
    <row r="522" spans="14:31" x14ac:dyDescent="0.3">
      <c r="N522"/>
      <c r="O522"/>
      <c r="AD522"/>
      <c r="AE522"/>
    </row>
    <row r="523" spans="14:31" x14ac:dyDescent="0.3">
      <c r="N523"/>
      <c r="O523"/>
      <c r="AD523"/>
      <c r="AE523"/>
    </row>
    <row r="524" spans="14:31" x14ac:dyDescent="0.3">
      <c r="N524"/>
      <c r="O524"/>
      <c r="AD524"/>
      <c r="AE524"/>
    </row>
    <row r="525" spans="14:31" x14ac:dyDescent="0.3">
      <c r="N525"/>
      <c r="O525"/>
      <c r="AD525"/>
      <c r="AE525"/>
    </row>
    <row r="526" spans="14:31" x14ac:dyDescent="0.3">
      <c r="N526"/>
      <c r="O526"/>
      <c r="AD526"/>
      <c r="AE526"/>
    </row>
    <row r="527" spans="14:31" x14ac:dyDescent="0.3">
      <c r="N527"/>
      <c r="O527"/>
      <c r="AD527"/>
      <c r="AE527"/>
    </row>
    <row r="528" spans="14:31" x14ac:dyDescent="0.3">
      <c r="N528"/>
      <c r="O528"/>
      <c r="AD528"/>
      <c r="AE528"/>
    </row>
    <row r="529" spans="14:31" x14ac:dyDescent="0.3">
      <c r="N529"/>
      <c r="O529"/>
      <c r="AD529"/>
      <c r="AE529"/>
    </row>
    <row r="530" spans="14:31" x14ac:dyDescent="0.3">
      <c r="N530"/>
      <c r="O530"/>
      <c r="AD530"/>
      <c r="AE530"/>
    </row>
    <row r="531" spans="14:31" x14ac:dyDescent="0.3">
      <c r="N531"/>
      <c r="O531"/>
      <c r="AD531"/>
      <c r="AE531"/>
    </row>
    <row r="532" spans="14:31" x14ac:dyDescent="0.3">
      <c r="N532"/>
      <c r="O532"/>
      <c r="AD532"/>
      <c r="AE532"/>
    </row>
    <row r="533" spans="14:31" x14ac:dyDescent="0.3">
      <c r="N533"/>
      <c r="O533"/>
      <c r="AD533"/>
      <c r="AE533"/>
    </row>
    <row r="534" spans="14:31" x14ac:dyDescent="0.3">
      <c r="N534"/>
      <c r="O534"/>
      <c r="AD534"/>
      <c r="AE534"/>
    </row>
    <row r="535" spans="14:31" x14ac:dyDescent="0.3">
      <c r="N535"/>
      <c r="O535"/>
      <c r="AD535"/>
      <c r="AE535"/>
    </row>
    <row r="536" spans="14:31" x14ac:dyDescent="0.3">
      <c r="N536"/>
      <c r="O536"/>
      <c r="AD536"/>
      <c r="AE536"/>
    </row>
    <row r="537" spans="14:31" x14ac:dyDescent="0.3">
      <c r="N537"/>
      <c r="O537"/>
      <c r="AD537"/>
      <c r="AE537"/>
    </row>
    <row r="538" spans="14:31" x14ac:dyDescent="0.3">
      <c r="N538"/>
      <c r="O538"/>
      <c r="AD538"/>
      <c r="AE538"/>
    </row>
    <row r="539" spans="14:31" x14ac:dyDescent="0.3">
      <c r="N539"/>
      <c r="O539"/>
      <c r="AD539"/>
      <c r="AE539"/>
    </row>
    <row r="540" spans="14:31" x14ac:dyDescent="0.3">
      <c r="N540"/>
      <c r="O540"/>
      <c r="AD540"/>
      <c r="AE540"/>
    </row>
    <row r="541" spans="14:31" x14ac:dyDescent="0.3">
      <c r="N541"/>
      <c r="O541"/>
      <c r="AD541"/>
      <c r="AE541"/>
    </row>
    <row r="542" spans="14:31" x14ac:dyDescent="0.3">
      <c r="N542"/>
      <c r="O542"/>
      <c r="AD542"/>
      <c r="AE542"/>
    </row>
    <row r="543" spans="14:31" x14ac:dyDescent="0.3">
      <c r="N543"/>
      <c r="O543"/>
      <c r="AD543"/>
      <c r="AE543"/>
    </row>
    <row r="544" spans="14:31" x14ac:dyDescent="0.3">
      <c r="N544"/>
      <c r="O544"/>
      <c r="AD544"/>
      <c r="AE544"/>
    </row>
    <row r="545" spans="14:31" x14ac:dyDescent="0.3">
      <c r="N545"/>
      <c r="O545"/>
      <c r="AD545"/>
      <c r="AE545"/>
    </row>
    <row r="546" spans="14:31" x14ac:dyDescent="0.3">
      <c r="N546"/>
      <c r="O546"/>
      <c r="AD546"/>
      <c r="AE546"/>
    </row>
    <row r="547" spans="14:31" x14ac:dyDescent="0.3">
      <c r="N547"/>
      <c r="O547"/>
      <c r="AD547"/>
      <c r="AE547"/>
    </row>
    <row r="548" spans="14:31" x14ac:dyDescent="0.3">
      <c r="N548"/>
      <c r="O548"/>
      <c r="AD548"/>
      <c r="AE548"/>
    </row>
    <row r="549" spans="14:31" x14ac:dyDescent="0.3">
      <c r="N549"/>
      <c r="O549"/>
      <c r="AD549"/>
      <c r="AE549"/>
    </row>
    <row r="550" spans="14:31" x14ac:dyDescent="0.3">
      <c r="N550"/>
      <c r="O550"/>
      <c r="AD550"/>
      <c r="AE550"/>
    </row>
    <row r="551" spans="14:31" x14ac:dyDescent="0.3">
      <c r="N551"/>
      <c r="O551"/>
      <c r="AD551"/>
      <c r="AE551"/>
    </row>
    <row r="552" spans="14:31" x14ac:dyDescent="0.3">
      <c r="N552"/>
      <c r="O552"/>
      <c r="AD552"/>
      <c r="AE552"/>
    </row>
    <row r="553" spans="14:31" x14ac:dyDescent="0.3">
      <c r="N553"/>
      <c r="O553"/>
      <c r="AD553"/>
      <c r="AE553"/>
    </row>
    <row r="554" spans="14:31" x14ac:dyDescent="0.3">
      <c r="N554"/>
      <c r="O554"/>
      <c r="AD554"/>
      <c r="AE554"/>
    </row>
    <row r="555" spans="14:31" x14ac:dyDescent="0.3">
      <c r="N555"/>
      <c r="O555"/>
      <c r="AD555"/>
      <c r="AE555"/>
    </row>
    <row r="556" spans="14:31" x14ac:dyDescent="0.3">
      <c r="N556"/>
      <c r="O556"/>
      <c r="AD556"/>
      <c r="AE556"/>
    </row>
    <row r="557" spans="14:31" x14ac:dyDescent="0.3">
      <c r="N557"/>
      <c r="O557"/>
      <c r="AD557"/>
      <c r="AE557"/>
    </row>
    <row r="558" spans="14:31" x14ac:dyDescent="0.3">
      <c r="N558"/>
      <c r="O558"/>
      <c r="AD558"/>
      <c r="AE558"/>
    </row>
    <row r="559" spans="14:31" x14ac:dyDescent="0.3">
      <c r="N559"/>
      <c r="O559"/>
      <c r="AD559"/>
      <c r="AE559"/>
    </row>
    <row r="560" spans="14:31" x14ac:dyDescent="0.3">
      <c r="N560"/>
      <c r="O560"/>
      <c r="AD560"/>
      <c r="AE560"/>
    </row>
    <row r="561" spans="14:31" x14ac:dyDescent="0.3">
      <c r="N561"/>
      <c r="O561"/>
      <c r="AD561"/>
      <c r="AE561"/>
    </row>
    <row r="562" spans="14:31" x14ac:dyDescent="0.3">
      <c r="N562"/>
      <c r="O562"/>
      <c r="AD562"/>
      <c r="AE562"/>
    </row>
    <row r="563" spans="14:31" x14ac:dyDescent="0.3">
      <c r="N563"/>
      <c r="O563"/>
      <c r="AD563"/>
      <c r="AE563"/>
    </row>
    <row r="564" spans="14:31" x14ac:dyDescent="0.3">
      <c r="N564"/>
      <c r="O564"/>
      <c r="AD564"/>
      <c r="AE564"/>
    </row>
    <row r="565" spans="14:31" x14ac:dyDescent="0.3">
      <c r="N565"/>
      <c r="O565"/>
      <c r="AD565"/>
      <c r="AE565"/>
    </row>
    <row r="566" spans="14:31" x14ac:dyDescent="0.3">
      <c r="N566"/>
      <c r="O566"/>
      <c r="AD566"/>
      <c r="AE566"/>
    </row>
    <row r="567" spans="14:31" x14ac:dyDescent="0.3">
      <c r="N567"/>
      <c r="O567"/>
      <c r="AD567"/>
      <c r="AE567"/>
    </row>
    <row r="568" spans="14:31" x14ac:dyDescent="0.3">
      <c r="N568"/>
      <c r="O568"/>
      <c r="AD568"/>
      <c r="AE568"/>
    </row>
    <row r="569" spans="14:31" x14ac:dyDescent="0.3">
      <c r="N569"/>
      <c r="O569"/>
      <c r="AD569"/>
      <c r="AE569"/>
    </row>
    <row r="570" spans="14:31" x14ac:dyDescent="0.3">
      <c r="N570"/>
      <c r="O570"/>
      <c r="AD570"/>
      <c r="AE570"/>
    </row>
    <row r="571" spans="14:31" x14ac:dyDescent="0.3">
      <c r="N571"/>
      <c r="O571"/>
      <c r="AD571"/>
      <c r="AE571"/>
    </row>
    <row r="572" spans="14:31" x14ac:dyDescent="0.3">
      <c r="N572"/>
      <c r="O572"/>
      <c r="AD572"/>
      <c r="AE572"/>
    </row>
    <row r="573" spans="14:31" x14ac:dyDescent="0.3">
      <c r="N573"/>
      <c r="O573"/>
      <c r="AD573"/>
      <c r="AE573"/>
    </row>
    <row r="574" spans="14:31" x14ac:dyDescent="0.3">
      <c r="N574"/>
      <c r="O574"/>
      <c r="AD574"/>
      <c r="AE574"/>
    </row>
    <row r="575" spans="14:31" x14ac:dyDescent="0.3">
      <c r="N575"/>
      <c r="O575"/>
      <c r="AD575"/>
      <c r="AE575"/>
    </row>
    <row r="576" spans="14:31" x14ac:dyDescent="0.3">
      <c r="N576"/>
      <c r="O576"/>
      <c r="AD576"/>
      <c r="AE576"/>
    </row>
    <row r="577" spans="14:31" x14ac:dyDescent="0.3">
      <c r="N577"/>
      <c r="O577"/>
      <c r="AD577"/>
      <c r="AE577"/>
    </row>
    <row r="578" spans="14:31" x14ac:dyDescent="0.3">
      <c r="N578"/>
      <c r="O578"/>
      <c r="AD578"/>
      <c r="AE578"/>
    </row>
    <row r="579" spans="14:31" x14ac:dyDescent="0.3">
      <c r="N579"/>
      <c r="O579"/>
      <c r="AD579"/>
      <c r="AE579"/>
    </row>
    <row r="580" spans="14:31" x14ac:dyDescent="0.3">
      <c r="N580"/>
      <c r="O580"/>
      <c r="AD580"/>
      <c r="AE580"/>
    </row>
    <row r="581" spans="14:31" x14ac:dyDescent="0.3">
      <c r="N581"/>
      <c r="O581"/>
      <c r="AD581"/>
      <c r="AE581"/>
    </row>
    <row r="582" spans="14:31" x14ac:dyDescent="0.3">
      <c r="N582"/>
      <c r="O582"/>
      <c r="AD582"/>
      <c r="AE582"/>
    </row>
    <row r="583" spans="14:31" x14ac:dyDescent="0.3">
      <c r="N583"/>
      <c r="O583"/>
      <c r="AD583"/>
      <c r="AE583"/>
    </row>
    <row r="584" spans="14:31" x14ac:dyDescent="0.3">
      <c r="N584"/>
      <c r="O584"/>
      <c r="AD584"/>
      <c r="AE584"/>
    </row>
    <row r="585" spans="14:31" x14ac:dyDescent="0.3">
      <c r="N585"/>
      <c r="O585"/>
      <c r="AD585"/>
      <c r="AE585"/>
    </row>
    <row r="586" spans="14:31" x14ac:dyDescent="0.3">
      <c r="N586"/>
      <c r="O586"/>
      <c r="AD586"/>
      <c r="AE586"/>
    </row>
    <row r="587" spans="14:31" x14ac:dyDescent="0.3">
      <c r="N587"/>
      <c r="O587"/>
      <c r="AD587"/>
      <c r="AE587"/>
    </row>
    <row r="588" spans="14:31" x14ac:dyDescent="0.3">
      <c r="N588"/>
      <c r="O588"/>
      <c r="AD588"/>
      <c r="AE588"/>
    </row>
    <row r="589" spans="14:31" x14ac:dyDescent="0.3">
      <c r="N589"/>
      <c r="O589"/>
      <c r="AD589"/>
      <c r="AE589"/>
    </row>
    <row r="590" spans="14:31" x14ac:dyDescent="0.3">
      <c r="N590"/>
      <c r="O590"/>
      <c r="AD590"/>
      <c r="AE590"/>
    </row>
    <row r="591" spans="14:31" x14ac:dyDescent="0.3">
      <c r="N591"/>
      <c r="O591"/>
      <c r="AD591"/>
      <c r="AE591"/>
    </row>
    <row r="592" spans="14:31" x14ac:dyDescent="0.3">
      <c r="N592"/>
      <c r="O592"/>
      <c r="AD592"/>
      <c r="AE592"/>
    </row>
    <row r="593" spans="14:31" x14ac:dyDescent="0.3">
      <c r="N593"/>
      <c r="O593"/>
      <c r="AD593"/>
      <c r="AE593"/>
    </row>
    <row r="594" spans="14:31" x14ac:dyDescent="0.3">
      <c r="N594"/>
      <c r="O594"/>
      <c r="AD594"/>
      <c r="AE594"/>
    </row>
    <row r="595" spans="14:31" x14ac:dyDescent="0.3">
      <c r="N595"/>
      <c r="O595"/>
      <c r="AD595"/>
      <c r="AE595"/>
    </row>
    <row r="596" spans="14:31" x14ac:dyDescent="0.3">
      <c r="N596"/>
      <c r="O596"/>
      <c r="AD596"/>
      <c r="AE596"/>
    </row>
    <row r="597" spans="14:31" x14ac:dyDescent="0.3">
      <c r="N597"/>
      <c r="O597"/>
      <c r="AD597"/>
      <c r="AE597"/>
    </row>
    <row r="598" spans="14:31" x14ac:dyDescent="0.3">
      <c r="N598"/>
      <c r="O598"/>
      <c r="AD598"/>
      <c r="AE598"/>
    </row>
    <row r="599" spans="14:31" x14ac:dyDescent="0.3">
      <c r="N599"/>
      <c r="O599"/>
      <c r="AD599"/>
      <c r="AE599"/>
    </row>
    <row r="600" spans="14:31" x14ac:dyDescent="0.3">
      <c r="N600"/>
      <c r="O600"/>
      <c r="AD600"/>
      <c r="AE600"/>
    </row>
    <row r="601" spans="14:31" x14ac:dyDescent="0.3">
      <c r="N601"/>
      <c r="O601"/>
      <c r="AD601"/>
      <c r="AE601"/>
    </row>
    <row r="602" spans="14:31" x14ac:dyDescent="0.3">
      <c r="N602"/>
      <c r="O602"/>
      <c r="AD602"/>
      <c r="AE602"/>
    </row>
    <row r="603" spans="14:31" x14ac:dyDescent="0.3">
      <c r="N603"/>
      <c r="O603"/>
      <c r="AD603"/>
      <c r="AE603"/>
    </row>
    <row r="604" spans="14:31" x14ac:dyDescent="0.3">
      <c r="N604"/>
      <c r="O604"/>
      <c r="AD604"/>
      <c r="AE604"/>
    </row>
    <row r="605" spans="14:31" x14ac:dyDescent="0.3">
      <c r="N605"/>
      <c r="O605"/>
      <c r="AD605"/>
      <c r="AE605"/>
    </row>
    <row r="606" spans="14:31" x14ac:dyDescent="0.3">
      <c r="N606"/>
      <c r="O606"/>
      <c r="AD606"/>
      <c r="AE606"/>
    </row>
    <row r="607" spans="14:31" x14ac:dyDescent="0.3">
      <c r="N607"/>
      <c r="O607"/>
      <c r="AD607"/>
      <c r="AE607"/>
    </row>
    <row r="608" spans="14:31" x14ac:dyDescent="0.3">
      <c r="N608"/>
      <c r="O608"/>
      <c r="AD608"/>
      <c r="AE608"/>
    </row>
    <row r="609" spans="14:31" x14ac:dyDescent="0.3">
      <c r="N609"/>
      <c r="O609"/>
      <c r="AD609"/>
      <c r="AE609"/>
    </row>
    <row r="610" spans="14:31" x14ac:dyDescent="0.3">
      <c r="N610"/>
      <c r="O610"/>
      <c r="AD610"/>
      <c r="AE610"/>
    </row>
    <row r="611" spans="14:31" x14ac:dyDescent="0.3">
      <c r="N611"/>
      <c r="O611"/>
      <c r="AD611"/>
      <c r="AE611"/>
    </row>
    <row r="612" spans="14:31" x14ac:dyDescent="0.3">
      <c r="N612"/>
      <c r="O612"/>
      <c r="AD612"/>
      <c r="AE612"/>
    </row>
    <row r="613" spans="14:31" x14ac:dyDescent="0.3">
      <c r="N613"/>
      <c r="O613"/>
      <c r="AD613"/>
      <c r="AE613"/>
    </row>
    <row r="614" spans="14:31" x14ac:dyDescent="0.3">
      <c r="N614"/>
      <c r="O614"/>
      <c r="AD614"/>
      <c r="AE614"/>
    </row>
    <row r="615" spans="14:31" x14ac:dyDescent="0.3">
      <c r="N615"/>
      <c r="O615"/>
      <c r="AD615"/>
      <c r="AE615"/>
    </row>
    <row r="616" spans="14:31" x14ac:dyDescent="0.3">
      <c r="N616"/>
      <c r="O616"/>
      <c r="AD616"/>
      <c r="AE616"/>
    </row>
    <row r="617" spans="14:31" x14ac:dyDescent="0.3">
      <c r="N617"/>
      <c r="O617"/>
      <c r="AD617"/>
      <c r="AE617"/>
    </row>
    <row r="618" spans="14:31" x14ac:dyDescent="0.3">
      <c r="N618"/>
      <c r="O618"/>
      <c r="AD618"/>
      <c r="AE618"/>
    </row>
    <row r="619" spans="14:31" x14ac:dyDescent="0.3">
      <c r="N619"/>
      <c r="O619"/>
      <c r="AD619"/>
      <c r="AE619"/>
    </row>
    <row r="620" spans="14:31" x14ac:dyDescent="0.3">
      <c r="N620"/>
      <c r="O620"/>
      <c r="AD620"/>
      <c r="AE620"/>
    </row>
    <row r="621" spans="14:31" x14ac:dyDescent="0.3">
      <c r="N621"/>
      <c r="O621"/>
      <c r="AD621"/>
      <c r="AE621"/>
    </row>
    <row r="622" spans="14:31" x14ac:dyDescent="0.3">
      <c r="N622"/>
      <c r="O622"/>
      <c r="AD622"/>
      <c r="AE622"/>
    </row>
    <row r="623" spans="14:31" x14ac:dyDescent="0.3">
      <c r="N623"/>
      <c r="O623"/>
      <c r="AD623"/>
      <c r="AE623"/>
    </row>
    <row r="624" spans="14:31" x14ac:dyDescent="0.3">
      <c r="N624"/>
      <c r="O624"/>
      <c r="AD624"/>
      <c r="AE624"/>
    </row>
    <row r="625" spans="14:31" x14ac:dyDescent="0.3">
      <c r="N625"/>
      <c r="O625"/>
      <c r="AD625"/>
      <c r="AE625"/>
    </row>
    <row r="626" spans="14:31" x14ac:dyDescent="0.3">
      <c r="N626"/>
      <c r="O626"/>
      <c r="AD626"/>
      <c r="AE626"/>
    </row>
    <row r="627" spans="14:31" x14ac:dyDescent="0.3">
      <c r="N627"/>
      <c r="O627"/>
      <c r="AD627"/>
      <c r="AE627"/>
    </row>
    <row r="628" spans="14:31" x14ac:dyDescent="0.3">
      <c r="N628"/>
      <c r="O628"/>
      <c r="AD628"/>
      <c r="AE628"/>
    </row>
    <row r="629" spans="14:31" x14ac:dyDescent="0.3">
      <c r="N629"/>
      <c r="O629"/>
      <c r="AD629"/>
      <c r="AE629"/>
    </row>
    <row r="630" spans="14:31" x14ac:dyDescent="0.3">
      <c r="N630"/>
      <c r="O630"/>
      <c r="AD630"/>
      <c r="AE630"/>
    </row>
    <row r="631" spans="14:31" x14ac:dyDescent="0.3">
      <c r="N631"/>
      <c r="O631"/>
      <c r="AD631"/>
      <c r="AE631"/>
    </row>
    <row r="632" spans="14:31" x14ac:dyDescent="0.3">
      <c r="N632"/>
      <c r="O632"/>
      <c r="AD632"/>
      <c r="AE632"/>
    </row>
    <row r="633" spans="14:31" x14ac:dyDescent="0.3">
      <c r="N633"/>
      <c r="O633"/>
      <c r="AD633"/>
      <c r="AE633"/>
    </row>
    <row r="634" spans="14:31" x14ac:dyDescent="0.3">
      <c r="N634"/>
      <c r="O634"/>
      <c r="AD634"/>
      <c r="AE634"/>
    </row>
    <row r="635" spans="14:31" x14ac:dyDescent="0.3">
      <c r="N635"/>
      <c r="O635"/>
      <c r="AD635"/>
      <c r="AE635"/>
    </row>
    <row r="636" spans="14:31" x14ac:dyDescent="0.3">
      <c r="N636"/>
      <c r="O636"/>
      <c r="AD636"/>
      <c r="AE636"/>
    </row>
    <row r="637" spans="14:31" x14ac:dyDescent="0.3">
      <c r="N637"/>
      <c r="O637"/>
      <c r="AD637"/>
      <c r="AE637"/>
    </row>
    <row r="638" spans="14:31" x14ac:dyDescent="0.3">
      <c r="N638"/>
      <c r="O638"/>
      <c r="AD638"/>
      <c r="AE638"/>
    </row>
    <row r="639" spans="14:31" x14ac:dyDescent="0.3">
      <c r="N639"/>
      <c r="O639"/>
      <c r="AD639"/>
      <c r="AE639"/>
    </row>
    <row r="640" spans="14:31" x14ac:dyDescent="0.3">
      <c r="N640"/>
      <c r="O640"/>
      <c r="AD640"/>
      <c r="AE640"/>
    </row>
    <row r="641" spans="14:31" x14ac:dyDescent="0.3">
      <c r="N641"/>
      <c r="O641"/>
      <c r="AD641"/>
      <c r="AE641"/>
    </row>
    <row r="642" spans="14:31" x14ac:dyDescent="0.3">
      <c r="N642"/>
      <c r="O642"/>
      <c r="AD642"/>
      <c r="AE642"/>
    </row>
    <row r="643" spans="14:31" x14ac:dyDescent="0.3">
      <c r="N643"/>
      <c r="O643"/>
      <c r="AD643"/>
      <c r="AE643"/>
    </row>
    <row r="644" spans="14:31" x14ac:dyDescent="0.3">
      <c r="N644"/>
      <c r="O644"/>
      <c r="AD644"/>
      <c r="AE644"/>
    </row>
    <row r="645" spans="14:31" x14ac:dyDescent="0.3">
      <c r="N645"/>
      <c r="O645"/>
      <c r="AD645"/>
      <c r="AE645"/>
    </row>
    <row r="646" spans="14:31" x14ac:dyDescent="0.3">
      <c r="N646"/>
      <c r="O646"/>
      <c r="AD646"/>
      <c r="AE646"/>
    </row>
    <row r="647" spans="14:31" x14ac:dyDescent="0.3">
      <c r="N647"/>
      <c r="O647"/>
      <c r="AD647"/>
      <c r="AE647"/>
    </row>
    <row r="648" spans="14:31" x14ac:dyDescent="0.3">
      <c r="N648"/>
      <c r="O648"/>
      <c r="AD648"/>
      <c r="AE648"/>
    </row>
    <row r="649" spans="14:31" x14ac:dyDescent="0.3">
      <c r="N649"/>
      <c r="O649"/>
      <c r="AD649"/>
      <c r="AE649"/>
    </row>
    <row r="650" spans="14:31" x14ac:dyDescent="0.3">
      <c r="N650"/>
      <c r="O650"/>
      <c r="AD650"/>
      <c r="AE650"/>
    </row>
    <row r="651" spans="14:31" x14ac:dyDescent="0.3">
      <c r="N651"/>
      <c r="O651"/>
      <c r="AD651"/>
      <c r="AE651"/>
    </row>
    <row r="652" spans="14:31" x14ac:dyDescent="0.3">
      <c r="N652"/>
      <c r="O652"/>
      <c r="AD652"/>
      <c r="AE652"/>
    </row>
    <row r="653" spans="14:31" x14ac:dyDescent="0.3">
      <c r="N653"/>
      <c r="O653"/>
      <c r="AD653"/>
      <c r="AE653"/>
    </row>
    <row r="654" spans="14:31" x14ac:dyDescent="0.3">
      <c r="N654"/>
      <c r="O654"/>
      <c r="AD654"/>
      <c r="AE654"/>
    </row>
    <row r="655" spans="14:31" x14ac:dyDescent="0.3">
      <c r="N655"/>
      <c r="O655"/>
      <c r="AD655"/>
      <c r="AE655"/>
    </row>
    <row r="656" spans="14:31" x14ac:dyDescent="0.3">
      <c r="N656"/>
      <c r="O656"/>
      <c r="AD656"/>
      <c r="AE656"/>
    </row>
    <row r="657" spans="14:31" x14ac:dyDescent="0.3">
      <c r="N657"/>
      <c r="O657"/>
      <c r="AD657"/>
      <c r="AE657"/>
    </row>
    <row r="658" spans="14:31" x14ac:dyDescent="0.3">
      <c r="N658"/>
      <c r="O658"/>
      <c r="AD658"/>
      <c r="AE658"/>
    </row>
    <row r="659" spans="14:31" x14ac:dyDescent="0.3">
      <c r="N659"/>
      <c r="O659"/>
      <c r="AD659"/>
      <c r="AE659"/>
    </row>
    <row r="660" spans="14:31" x14ac:dyDescent="0.3">
      <c r="N660"/>
      <c r="O660"/>
      <c r="AD660"/>
      <c r="AE660"/>
    </row>
    <row r="661" spans="14:31" x14ac:dyDescent="0.3">
      <c r="N661"/>
      <c r="O661"/>
      <c r="AD661"/>
      <c r="AE661"/>
    </row>
    <row r="662" spans="14:31" x14ac:dyDescent="0.3">
      <c r="N662"/>
      <c r="O662"/>
      <c r="AD662"/>
      <c r="AE662"/>
    </row>
    <row r="663" spans="14:31" x14ac:dyDescent="0.3">
      <c r="N663"/>
      <c r="O663"/>
      <c r="AD663"/>
      <c r="AE663"/>
    </row>
    <row r="664" spans="14:31" x14ac:dyDescent="0.3">
      <c r="N664"/>
      <c r="O664"/>
      <c r="AD664"/>
      <c r="AE664"/>
    </row>
    <row r="665" spans="14:31" x14ac:dyDescent="0.3">
      <c r="N665"/>
      <c r="O665"/>
      <c r="AD665"/>
      <c r="AE665"/>
    </row>
    <row r="666" spans="14:31" x14ac:dyDescent="0.3">
      <c r="N666"/>
      <c r="O666"/>
      <c r="AD666"/>
      <c r="AE666"/>
    </row>
    <row r="667" spans="14:31" x14ac:dyDescent="0.3">
      <c r="N667"/>
      <c r="O667"/>
      <c r="AD667"/>
      <c r="AE667"/>
    </row>
    <row r="668" spans="14:31" x14ac:dyDescent="0.3">
      <c r="N668"/>
      <c r="O668"/>
      <c r="AD668"/>
      <c r="AE668"/>
    </row>
    <row r="669" spans="14:31" x14ac:dyDescent="0.3">
      <c r="N669"/>
      <c r="O669"/>
      <c r="AD669"/>
      <c r="AE669"/>
    </row>
    <row r="670" spans="14:31" x14ac:dyDescent="0.3">
      <c r="N670"/>
      <c r="O670"/>
      <c r="AD670"/>
      <c r="AE670"/>
    </row>
    <row r="671" spans="14:31" x14ac:dyDescent="0.3">
      <c r="N671"/>
      <c r="O671"/>
      <c r="AD671"/>
      <c r="AE671"/>
    </row>
    <row r="672" spans="14:31" x14ac:dyDescent="0.3">
      <c r="N672"/>
      <c r="O672"/>
      <c r="AD672"/>
      <c r="AE672"/>
    </row>
    <row r="673" spans="14:31" x14ac:dyDescent="0.3">
      <c r="N673"/>
      <c r="O673"/>
      <c r="AD673"/>
      <c r="AE673"/>
    </row>
    <row r="674" spans="14:31" x14ac:dyDescent="0.3">
      <c r="N674"/>
      <c r="O674"/>
      <c r="AD674"/>
      <c r="AE674"/>
    </row>
    <row r="675" spans="14:31" x14ac:dyDescent="0.3">
      <c r="N675"/>
      <c r="O675"/>
      <c r="AD675"/>
      <c r="AE675"/>
    </row>
    <row r="676" spans="14:31" x14ac:dyDescent="0.3">
      <c r="N676"/>
      <c r="O676"/>
      <c r="AD676"/>
      <c r="AE676"/>
    </row>
    <row r="677" spans="14:31" x14ac:dyDescent="0.3">
      <c r="N677"/>
      <c r="O677"/>
      <c r="AD677"/>
      <c r="AE677"/>
    </row>
    <row r="678" spans="14:31" x14ac:dyDescent="0.3">
      <c r="N678"/>
      <c r="O678"/>
      <c r="AD678"/>
      <c r="AE678"/>
    </row>
    <row r="679" spans="14:31" x14ac:dyDescent="0.3">
      <c r="N679"/>
      <c r="O679"/>
      <c r="AD679"/>
      <c r="AE679"/>
    </row>
    <row r="680" spans="14:31" x14ac:dyDescent="0.3">
      <c r="N680"/>
      <c r="O680"/>
      <c r="AD680"/>
      <c r="AE680"/>
    </row>
    <row r="681" spans="14:31" x14ac:dyDescent="0.3">
      <c r="N681"/>
      <c r="O681"/>
      <c r="AD681"/>
      <c r="AE681"/>
    </row>
    <row r="682" spans="14:31" x14ac:dyDescent="0.3">
      <c r="N682"/>
      <c r="O682"/>
      <c r="AD682"/>
      <c r="AE682"/>
    </row>
    <row r="683" spans="14:31" x14ac:dyDescent="0.3">
      <c r="N683"/>
      <c r="O683"/>
      <c r="AD683"/>
      <c r="AE683"/>
    </row>
    <row r="684" spans="14:31" x14ac:dyDescent="0.3">
      <c r="N684"/>
      <c r="O684"/>
      <c r="AD684"/>
      <c r="AE684"/>
    </row>
    <row r="685" spans="14:31" x14ac:dyDescent="0.3">
      <c r="N685"/>
      <c r="O685"/>
      <c r="AD685"/>
      <c r="AE685"/>
    </row>
    <row r="686" spans="14:31" x14ac:dyDescent="0.3">
      <c r="N686"/>
      <c r="O686"/>
      <c r="AD686"/>
      <c r="AE686"/>
    </row>
    <row r="687" spans="14:31" x14ac:dyDescent="0.3">
      <c r="N687"/>
      <c r="O687"/>
      <c r="AD687"/>
      <c r="AE687"/>
    </row>
    <row r="688" spans="14:31" x14ac:dyDescent="0.3">
      <c r="N688"/>
      <c r="O688"/>
      <c r="AD688"/>
      <c r="AE688"/>
    </row>
    <row r="689" spans="14:31" x14ac:dyDescent="0.3">
      <c r="N689"/>
      <c r="O689"/>
      <c r="AD689"/>
      <c r="AE689"/>
    </row>
    <row r="690" spans="14:31" x14ac:dyDescent="0.3">
      <c r="N690"/>
      <c r="O690"/>
      <c r="AD690"/>
      <c r="AE690"/>
    </row>
    <row r="691" spans="14:31" x14ac:dyDescent="0.3">
      <c r="N691"/>
      <c r="O691"/>
      <c r="AD691"/>
      <c r="AE691"/>
    </row>
    <row r="692" spans="14:31" x14ac:dyDescent="0.3">
      <c r="N692"/>
      <c r="O692"/>
      <c r="AD692"/>
      <c r="AE692"/>
    </row>
    <row r="693" spans="14:31" x14ac:dyDescent="0.3">
      <c r="N693"/>
      <c r="O693"/>
      <c r="AD693"/>
      <c r="AE693"/>
    </row>
    <row r="694" spans="14:31" x14ac:dyDescent="0.3">
      <c r="N694"/>
      <c r="O694"/>
      <c r="AD694"/>
      <c r="AE694"/>
    </row>
    <row r="695" spans="14:31" x14ac:dyDescent="0.3">
      <c r="N695"/>
      <c r="O695"/>
      <c r="AD695"/>
      <c r="AE695"/>
    </row>
    <row r="696" spans="14:31" x14ac:dyDescent="0.3">
      <c r="N696"/>
      <c r="O696"/>
      <c r="AD696"/>
      <c r="AE696"/>
    </row>
    <row r="697" spans="14:31" x14ac:dyDescent="0.3">
      <c r="N697"/>
      <c r="O697"/>
      <c r="AD697"/>
      <c r="AE697"/>
    </row>
    <row r="698" spans="14:31" x14ac:dyDescent="0.3">
      <c r="N698"/>
      <c r="O698"/>
      <c r="AD698"/>
      <c r="AE698"/>
    </row>
    <row r="699" spans="14:31" x14ac:dyDescent="0.3">
      <c r="N699"/>
      <c r="O699"/>
      <c r="AD699"/>
      <c r="AE699"/>
    </row>
    <row r="700" spans="14:31" x14ac:dyDescent="0.3">
      <c r="N700"/>
      <c r="O700"/>
      <c r="AD700"/>
      <c r="AE700"/>
    </row>
    <row r="701" spans="14:31" x14ac:dyDescent="0.3">
      <c r="N701"/>
      <c r="O701"/>
      <c r="AD701"/>
      <c r="AE701"/>
    </row>
    <row r="702" spans="14:31" x14ac:dyDescent="0.3">
      <c r="N702"/>
      <c r="O702"/>
      <c r="AD702"/>
      <c r="AE702"/>
    </row>
    <row r="703" spans="14:31" x14ac:dyDescent="0.3">
      <c r="N703"/>
      <c r="O703"/>
      <c r="AD703"/>
      <c r="AE703"/>
    </row>
    <row r="704" spans="14:31" x14ac:dyDescent="0.3">
      <c r="N704"/>
      <c r="O704"/>
      <c r="AD704"/>
      <c r="AE704"/>
    </row>
    <row r="705" spans="14:31" x14ac:dyDescent="0.3">
      <c r="N705"/>
      <c r="O705"/>
      <c r="AD705"/>
      <c r="AE705"/>
    </row>
    <row r="706" spans="14:31" x14ac:dyDescent="0.3">
      <c r="N706"/>
      <c r="O706"/>
      <c r="AD706"/>
      <c r="AE706"/>
    </row>
    <row r="707" spans="14:31" x14ac:dyDescent="0.3">
      <c r="N707"/>
      <c r="O707"/>
      <c r="AD707"/>
      <c r="AE707"/>
    </row>
    <row r="708" spans="14:31" x14ac:dyDescent="0.3">
      <c r="N708"/>
      <c r="O708"/>
      <c r="AD708"/>
      <c r="AE708"/>
    </row>
    <row r="709" spans="14:31" x14ac:dyDescent="0.3">
      <c r="N709"/>
      <c r="O709"/>
      <c r="AD709"/>
      <c r="AE709"/>
    </row>
    <row r="710" spans="14:31" x14ac:dyDescent="0.3">
      <c r="N710"/>
      <c r="O710"/>
      <c r="AD710"/>
      <c r="AE710"/>
    </row>
    <row r="711" spans="14:31" x14ac:dyDescent="0.3">
      <c r="N711"/>
      <c r="O711"/>
      <c r="AD711"/>
      <c r="AE711"/>
    </row>
    <row r="712" spans="14:31" x14ac:dyDescent="0.3">
      <c r="N712"/>
      <c r="O712"/>
      <c r="AD712"/>
      <c r="AE712"/>
    </row>
    <row r="713" spans="14:31" x14ac:dyDescent="0.3">
      <c r="N713"/>
      <c r="O713"/>
      <c r="AD713"/>
      <c r="AE713"/>
    </row>
    <row r="714" spans="14:31" x14ac:dyDescent="0.3">
      <c r="N714"/>
      <c r="O714"/>
      <c r="AD714"/>
      <c r="AE714"/>
    </row>
    <row r="715" spans="14:31" x14ac:dyDescent="0.3">
      <c r="N715"/>
      <c r="O715"/>
      <c r="AD715"/>
      <c r="AE715"/>
    </row>
    <row r="716" spans="14:31" x14ac:dyDescent="0.3">
      <c r="N716"/>
      <c r="O716"/>
      <c r="AD716"/>
      <c r="AE716"/>
    </row>
    <row r="717" spans="14:31" x14ac:dyDescent="0.3">
      <c r="N717"/>
      <c r="O717"/>
      <c r="AD717"/>
      <c r="AE717"/>
    </row>
    <row r="718" spans="14:31" x14ac:dyDescent="0.3">
      <c r="N718"/>
      <c r="O718"/>
      <c r="AD718"/>
      <c r="AE718"/>
    </row>
    <row r="719" spans="14:31" x14ac:dyDescent="0.3">
      <c r="N719"/>
      <c r="O719"/>
      <c r="AD719"/>
      <c r="AE719"/>
    </row>
    <row r="720" spans="14:31" x14ac:dyDescent="0.3">
      <c r="N720"/>
      <c r="O720"/>
      <c r="AD720"/>
      <c r="AE720"/>
    </row>
    <row r="721" spans="14:31" x14ac:dyDescent="0.3">
      <c r="N721"/>
      <c r="O721"/>
      <c r="AD721"/>
      <c r="AE721"/>
    </row>
    <row r="722" spans="14:31" x14ac:dyDescent="0.3">
      <c r="N722"/>
      <c r="O722"/>
      <c r="AD722"/>
      <c r="AE722"/>
    </row>
    <row r="723" spans="14:31" x14ac:dyDescent="0.3">
      <c r="N723"/>
      <c r="O723"/>
      <c r="AD723"/>
      <c r="AE723"/>
    </row>
    <row r="724" spans="14:31" x14ac:dyDescent="0.3">
      <c r="N724"/>
      <c r="O724"/>
      <c r="AD724"/>
      <c r="AE724"/>
    </row>
    <row r="725" spans="14:31" x14ac:dyDescent="0.3">
      <c r="N725"/>
      <c r="O725"/>
      <c r="AD725"/>
      <c r="AE725"/>
    </row>
    <row r="726" spans="14:31" x14ac:dyDescent="0.3">
      <c r="N726"/>
      <c r="O726"/>
      <c r="AD726"/>
      <c r="AE726"/>
    </row>
    <row r="727" spans="14:31" x14ac:dyDescent="0.3">
      <c r="N727"/>
      <c r="O727"/>
      <c r="AD727"/>
      <c r="AE727"/>
    </row>
    <row r="728" spans="14:31" x14ac:dyDescent="0.3">
      <c r="N728"/>
      <c r="O728"/>
      <c r="AD728"/>
      <c r="AE728"/>
    </row>
    <row r="729" spans="14:31" x14ac:dyDescent="0.3">
      <c r="N729"/>
      <c r="O729"/>
      <c r="AD729"/>
      <c r="AE729"/>
    </row>
    <row r="730" spans="14:31" x14ac:dyDescent="0.3">
      <c r="N730"/>
      <c r="O730"/>
      <c r="AD730"/>
      <c r="AE730"/>
    </row>
    <row r="731" spans="14:31" x14ac:dyDescent="0.3">
      <c r="N731"/>
      <c r="O731"/>
      <c r="AD731"/>
      <c r="AE731"/>
    </row>
    <row r="732" spans="14:31" x14ac:dyDescent="0.3">
      <c r="N732"/>
      <c r="O732"/>
      <c r="AD732"/>
      <c r="AE732"/>
    </row>
    <row r="733" spans="14:31" x14ac:dyDescent="0.3">
      <c r="N733"/>
      <c r="O733"/>
      <c r="AD733"/>
      <c r="AE733"/>
    </row>
    <row r="734" spans="14:31" x14ac:dyDescent="0.3">
      <c r="N734"/>
      <c r="O734"/>
      <c r="AD734"/>
      <c r="AE734"/>
    </row>
    <row r="735" spans="14:31" x14ac:dyDescent="0.3">
      <c r="N735"/>
      <c r="O735"/>
      <c r="AD735"/>
      <c r="AE735"/>
    </row>
    <row r="736" spans="14:31" x14ac:dyDescent="0.3">
      <c r="N736"/>
      <c r="O736"/>
      <c r="AD736"/>
      <c r="AE736"/>
    </row>
    <row r="737" spans="14:31" x14ac:dyDescent="0.3">
      <c r="N737"/>
      <c r="O737"/>
      <c r="AD737"/>
      <c r="AE737"/>
    </row>
    <row r="738" spans="14:31" x14ac:dyDescent="0.3">
      <c r="N738"/>
      <c r="O738"/>
      <c r="AD738"/>
      <c r="AE738"/>
    </row>
    <row r="739" spans="14:31" x14ac:dyDescent="0.3">
      <c r="N739"/>
      <c r="O739"/>
      <c r="AD739"/>
      <c r="AE739"/>
    </row>
    <row r="740" spans="14:31" x14ac:dyDescent="0.3">
      <c r="N740"/>
      <c r="O740"/>
      <c r="AD740"/>
      <c r="AE740"/>
    </row>
    <row r="741" spans="14:31" x14ac:dyDescent="0.3">
      <c r="N741"/>
      <c r="O741"/>
      <c r="AD741"/>
      <c r="AE741"/>
    </row>
    <row r="742" spans="14:31" x14ac:dyDescent="0.3">
      <c r="N742"/>
      <c r="O742"/>
      <c r="AD742"/>
      <c r="AE742"/>
    </row>
    <row r="743" spans="14:31" x14ac:dyDescent="0.3">
      <c r="N743"/>
      <c r="O743"/>
      <c r="AD743"/>
      <c r="AE743"/>
    </row>
    <row r="744" spans="14:31" x14ac:dyDescent="0.3">
      <c r="N744"/>
      <c r="O744"/>
      <c r="AD744"/>
      <c r="AE744"/>
    </row>
    <row r="745" spans="14:31" x14ac:dyDescent="0.3">
      <c r="N745"/>
      <c r="O745"/>
      <c r="AD745"/>
      <c r="AE745"/>
    </row>
    <row r="746" spans="14:31" x14ac:dyDescent="0.3">
      <c r="N746"/>
      <c r="O746"/>
      <c r="AD746"/>
      <c r="AE746"/>
    </row>
    <row r="747" spans="14:31" x14ac:dyDescent="0.3">
      <c r="N747"/>
      <c r="O747"/>
      <c r="AD747"/>
      <c r="AE747"/>
    </row>
    <row r="748" spans="14:31" x14ac:dyDescent="0.3">
      <c r="N748"/>
      <c r="O748"/>
      <c r="AD748"/>
      <c r="AE748"/>
    </row>
    <row r="749" spans="14:31" x14ac:dyDescent="0.3">
      <c r="N749"/>
      <c r="O749"/>
      <c r="AD749"/>
      <c r="AE749"/>
    </row>
    <row r="750" spans="14:31" x14ac:dyDescent="0.3">
      <c r="N750"/>
      <c r="O750"/>
      <c r="AD750"/>
      <c r="AE750"/>
    </row>
    <row r="751" spans="14:31" x14ac:dyDescent="0.3">
      <c r="N751"/>
      <c r="O751"/>
      <c r="AD751"/>
      <c r="AE751"/>
    </row>
    <row r="752" spans="14:31" x14ac:dyDescent="0.3">
      <c r="N752"/>
      <c r="O752"/>
      <c r="AD752"/>
      <c r="AE752"/>
    </row>
    <row r="753" spans="14:31" x14ac:dyDescent="0.3">
      <c r="N753"/>
      <c r="O753"/>
      <c r="AD753"/>
      <c r="AE753"/>
    </row>
    <row r="754" spans="14:31" x14ac:dyDescent="0.3">
      <c r="N754"/>
      <c r="O754"/>
      <c r="AD754"/>
      <c r="AE754"/>
    </row>
    <row r="755" spans="14:31" x14ac:dyDescent="0.3">
      <c r="N755"/>
      <c r="O755"/>
      <c r="AD755"/>
      <c r="AE755"/>
    </row>
    <row r="756" spans="14:31" x14ac:dyDescent="0.3">
      <c r="N756"/>
      <c r="O756"/>
      <c r="AD756"/>
      <c r="AE756"/>
    </row>
    <row r="757" spans="14:31" x14ac:dyDescent="0.3">
      <c r="N757"/>
      <c r="O757"/>
      <c r="AD757"/>
      <c r="AE757"/>
    </row>
    <row r="758" spans="14:31" x14ac:dyDescent="0.3">
      <c r="N758"/>
      <c r="O758"/>
      <c r="AD758"/>
      <c r="AE758"/>
    </row>
    <row r="759" spans="14:31" x14ac:dyDescent="0.3">
      <c r="N759"/>
      <c r="O759"/>
      <c r="AD759"/>
      <c r="AE759"/>
    </row>
    <row r="760" spans="14:31" x14ac:dyDescent="0.3">
      <c r="N760"/>
      <c r="O760"/>
      <c r="AD760"/>
      <c r="AE760"/>
    </row>
    <row r="761" spans="14:31" x14ac:dyDescent="0.3">
      <c r="N761"/>
      <c r="O761"/>
      <c r="AD761"/>
      <c r="AE761"/>
    </row>
    <row r="762" spans="14:31" x14ac:dyDescent="0.3">
      <c r="N762"/>
      <c r="O762"/>
      <c r="AD762"/>
      <c r="AE762"/>
    </row>
    <row r="763" spans="14:31" x14ac:dyDescent="0.3">
      <c r="N763"/>
      <c r="O763"/>
      <c r="AD763"/>
      <c r="AE763"/>
    </row>
    <row r="764" spans="14:31" x14ac:dyDescent="0.3">
      <c r="N764"/>
      <c r="O764"/>
      <c r="AD764"/>
      <c r="AE764"/>
    </row>
    <row r="765" spans="14:31" x14ac:dyDescent="0.3">
      <c r="N765"/>
      <c r="O765"/>
      <c r="AD765"/>
      <c r="AE765"/>
    </row>
    <row r="766" spans="14:31" x14ac:dyDescent="0.3">
      <c r="N766"/>
      <c r="O766"/>
      <c r="AD766"/>
      <c r="AE766"/>
    </row>
    <row r="767" spans="14:31" x14ac:dyDescent="0.3">
      <c r="N767"/>
      <c r="O767"/>
      <c r="AD767"/>
      <c r="AE767"/>
    </row>
    <row r="768" spans="14:31" x14ac:dyDescent="0.3">
      <c r="N768"/>
      <c r="O768"/>
      <c r="AD768"/>
      <c r="AE768"/>
    </row>
    <row r="769" spans="14:31" x14ac:dyDescent="0.3">
      <c r="N769"/>
      <c r="O769"/>
      <c r="AD769"/>
      <c r="AE769"/>
    </row>
    <row r="770" spans="14:31" x14ac:dyDescent="0.3">
      <c r="N770"/>
      <c r="O770"/>
      <c r="AD770"/>
      <c r="AE770"/>
    </row>
    <row r="771" spans="14:31" x14ac:dyDescent="0.3">
      <c r="N771"/>
      <c r="O771"/>
      <c r="AD771"/>
      <c r="AE771"/>
    </row>
    <row r="772" spans="14:31" x14ac:dyDescent="0.3">
      <c r="N772"/>
      <c r="O772"/>
      <c r="AD772"/>
      <c r="AE772"/>
    </row>
    <row r="773" spans="14:31" x14ac:dyDescent="0.3">
      <c r="N773"/>
      <c r="O773"/>
      <c r="AD773"/>
      <c r="AE773"/>
    </row>
    <row r="774" spans="14:31" x14ac:dyDescent="0.3">
      <c r="N774"/>
      <c r="O774"/>
      <c r="AD774"/>
      <c r="AE774"/>
    </row>
    <row r="775" spans="14:31" x14ac:dyDescent="0.3">
      <c r="N775"/>
      <c r="O775"/>
      <c r="AD775"/>
      <c r="AE775"/>
    </row>
    <row r="776" spans="14:31" x14ac:dyDescent="0.3">
      <c r="N776"/>
      <c r="O776"/>
      <c r="AD776"/>
      <c r="AE776"/>
    </row>
    <row r="777" spans="14:31" x14ac:dyDescent="0.3">
      <c r="N777"/>
      <c r="O777"/>
      <c r="AD777"/>
      <c r="AE777"/>
    </row>
    <row r="778" spans="14:31" x14ac:dyDescent="0.3">
      <c r="N778"/>
      <c r="O778"/>
      <c r="AD778"/>
      <c r="AE778"/>
    </row>
    <row r="779" spans="14:31" x14ac:dyDescent="0.3">
      <c r="N779"/>
      <c r="O779"/>
      <c r="AD779"/>
      <c r="AE779"/>
    </row>
    <row r="780" spans="14:31" x14ac:dyDescent="0.3">
      <c r="N780"/>
      <c r="O780"/>
      <c r="AD780"/>
      <c r="AE780"/>
    </row>
    <row r="781" spans="14:31" x14ac:dyDescent="0.3">
      <c r="N781"/>
      <c r="O781"/>
      <c r="AD781"/>
      <c r="AE781"/>
    </row>
    <row r="782" spans="14:31" x14ac:dyDescent="0.3">
      <c r="N782"/>
      <c r="O782"/>
      <c r="AD782"/>
      <c r="AE782"/>
    </row>
    <row r="783" spans="14:31" x14ac:dyDescent="0.3">
      <c r="N783"/>
      <c r="O783"/>
      <c r="AD783"/>
      <c r="AE783"/>
    </row>
    <row r="784" spans="14:31" x14ac:dyDescent="0.3">
      <c r="N784"/>
      <c r="O784"/>
      <c r="AD784"/>
      <c r="AE784"/>
    </row>
    <row r="785" spans="14:31" x14ac:dyDescent="0.3">
      <c r="N785"/>
      <c r="O785"/>
      <c r="AD785"/>
      <c r="AE785"/>
    </row>
    <row r="786" spans="14:31" x14ac:dyDescent="0.3">
      <c r="N786"/>
      <c r="O786"/>
      <c r="AD786"/>
      <c r="AE786"/>
    </row>
    <row r="787" spans="14:31" x14ac:dyDescent="0.3">
      <c r="N787"/>
      <c r="O787"/>
      <c r="AD787"/>
      <c r="AE787"/>
    </row>
    <row r="788" spans="14:31" x14ac:dyDescent="0.3">
      <c r="N788"/>
      <c r="O788"/>
      <c r="AD788"/>
      <c r="AE788"/>
    </row>
    <row r="789" spans="14:31" x14ac:dyDescent="0.3">
      <c r="N789"/>
      <c r="O789"/>
      <c r="AD789"/>
      <c r="AE789"/>
    </row>
    <row r="790" spans="14:31" x14ac:dyDescent="0.3">
      <c r="N790"/>
      <c r="O790"/>
      <c r="AD790"/>
      <c r="AE790"/>
    </row>
    <row r="791" spans="14:31" x14ac:dyDescent="0.3">
      <c r="N791"/>
      <c r="O791"/>
      <c r="AD791"/>
      <c r="AE791"/>
    </row>
    <row r="792" spans="14:31" x14ac:dyDescent="0.3">
      <c r="N792"/>
      <c r="O792"/>
      <c r="AD792"/>
      <c r="AE792"/>
    </row>
    <row r="793" spans="14:31" x14ac:dyDescent="0.3">
      <c r="N793"/>
      <c r="O793"/>
      <c r="AD793"/>
      <c r="AE793"/>
    </row>
    <row r="794" spans="14:31" x14ac:dyDescent="0.3">
      <c r="N794"/>
      <c r="O794"/>
      <c r="AD794"/>
      <c r="AE794"/>
    </row>
    <row r="795" spans="14:31" x14ac:dyDescent="0.3">
      <c r="N795"/>
      <c r="O795"/>
      <c r="AD795"/>
      <c r="AE795"/>
    </row>
    <row r="796" spans="14:31" x14ac:dyDescent="0.3">
      <c r="N796"/>
      <c r="O796"/>
      <c r="AD796"/>
      <c r="AE796"/>
    </row>
    <row r="797" spans="14:31" x14ac:dyDescent="0.3">
      <c r="N797"/>
      <c r="O797"/>
      <c r="AD797"/>
      <c r="AE797"/>
    </row>
    <row r="798" spans="14:31" x14ac:dyDescent="0.3">
      <c r="N798"/>
      <c r="O798"/>
      <c r="AD798"/>
      <c r="AE798"/>
    </row>
    <row r="799" spans="14:31" x14ac:dyDescent="0.3">
      <c r="N799"/>
      <c r="O799"/>
      <c r="AD799"/>
      <c r="AE799"/>
    </row>
    <row r="800" spans="14:31" x14ac:dyDescent="0.3">
      <c r="N800"/>
      <c r="O800"/>
      <c r="AD800"/>
      <c r="AE800"/>
    </row>
    <row r="801" spans="14:31" x14ac:dyDescent="0.3">
      <c r="N801"/>
      <c r="O801"/>
      <c r="AD801"/>
      <c r="AE801"/>
    </row>
    <row r="802" spans="14:31" x14ac:dyDescent="0.3">
      <c r="N802"/>
      <c r="O802"/>
      <c r="AD802"/>
      <c r="AE802"/>
    </row>
    <row r="803" spans="14:31" x14ac:dyDescent="0.3">
      <c r="N803"/>
      <c r="O803"/>
      <c r="AD803"/>
      <c r="AE803"/>
    </row>
    <row r="804" spans="14:31" x14ac:dyDescent="0.3">
      <c r="N804"/>
      <c r="O804"/>
      <c r="AD804"/>
      <c r="AE804"/>
    </row>
    <row r="805" spans="14:31" x14ac:dyDescent="0.3">
      <c r="N805"/>
      <c r="O805"/>
      <c r="AD805"/>
      <c r="AE805"/>
    </row>
    <row r="806" spans="14:31" x14ac:dyDescent="0.3">
      <c r="N806"/>
      <c r="O806"/>
      <c r="AD806"/>
      <c r="AE806"/>
    </row>
    <row r="807" spans="14:31" x14ac:dyDescent="0.3">
      <c r="N807"/>
      <c r="O807"/>
      <c r="AD807"/>
      <c r="AE807"/>
    </row>
    <row r="808" spans="14:31" x14ac:dyDescent="0.3">
      <c r="N808"/>
      <c r="O808"/>
      <c r="AD808"/>
      <c r="AE808"/>
    </row>
    <row r="809" spans="14:31" x14ac:dyDescent="0.3">
      <c r="N809"/>
      <c r="O809"/>
      <c r="AD809"/>
      <c r="AE809"/>
    </row>
    <row r="810" spans="14:31" x14ac:dyDescent="0.3">
      <c r="N810"/>
      <c r="O810"/>
      <c r="AD810"/>
      <c r="AE810"/>
    </row>
    <row r="811" spans="14:31" x14ac:dyDescent="0.3">
      <c r="N811"/>
      <c r="O811"/>
      <c r="AD811"/>
      <c r="AE811"/>
    </row>
    <row r="812" spans="14:31" x14ac:dyDescent="0.3">
      <c r="N812"/>
      <c r="O812"/>
      <c r="AD812"/>
      <c r="AE812"/>
    </row>
    <row r="813" spans="14:31" x14ac:dyDescent="0.3">
      <c r="N813"/>
      <c r="O813"/>
      <c r="AD813"/>
      <c r="AE813"/>
    </row>
    <row r="814" spans="14:31" x14ac:dyDescent="0.3">
      <c r="N814"/>
      <c r="O814"/>
      <c r="AD814"/>
      <c r="AE814"/>
    </row>
    <row r="815" spans="14:31" x14ac:dyDescent="0.3">
      <c r="N815"/>
      <c r="O815"/>
      <c r="AD815"/>
      <c r="AE815"/>
    </row>
    <row r="816" spans="14:31" x14ac:dyDescent="0.3">
      <c r="N816"/>
      <c r="O816"/>
      <c r="AD816"/>
      <c r="AE816"/>
    </row>
    <row r="817" spans="14:31" x14ac:dyDescent="0.3">
      <c r="N817"/>
      <c r="O817"/>
      <c r="AD817"/>
      <c r="AE817"/>
    </row>
    <row r="818" spans="14:31" x14ac:dyDescent="0.3">
      <c r="N818"/>
      <c r="O818"/>
      <c r="AD818"/>
      <c r="AE818"/>
    </row>
    <row r="819" spans="14:31" x14ac:dyDescent="0.3">
      <c r="N819"/>
      <c r="O819"/>
      <c r="AD819"/>
      <c r="AE819"/>
    </row>
    <row r="820" spans="14:31" x14ac:dyDescent="0.3">
      <c r="N820"/>
      <c r="O820"/>
      <c r="AD820"/>
      <c r="AE820"/>
    </row>
    <row r="821" spans="14:31" x14ac:dyDescent="0.3">
      <c r="N821"/>
      <c r="O821"/>
      <c r="AD821"/>
      <c r="AE821"/>
    </row>
    <row r="822" spans="14:31" x14ac:dyDescent="0.3">
      <c r="N822"/>
      <c r="O822"/>
      <c r="AD822"/>
      <c r="AE822"/>
    </row>
    <row r="823" spans="14:31" x14ac:dyDescent="0.3">
      <c r="N823"/>
      <c r="O823"/>
      <c r="AD823"/>
      <c r="AE823"/>
    </row>
    <row r="824" spans="14:31" x14ac:dyDescent="0.3">
      <c r="N824"/>
      <c r="O824"/>
      <c r="AD824"/>
      <c r="AE824"/>
    </row>
    <row r="825" spans="14:31" x14ac:dyDescent="0.3">
      <c r="N825"/>
      <c r="O825"/>
      <c r="AD825"/>
      <c r="AE825"/>
    </row>
    <row r="826" spans="14:31" x14ac:dyDescent="0.3">
      <c r="N826"/>
      <c r="O826"/>
      <c r="AD826"/>
      <c r="AE826"/>
    </row>
    <row r="827" spans="14:31" x14ac:dyDescent="0.3">
      <c r="N827"/>
      <c r="O827"/>
      <c r="AD827"/>
      <c r="AE827"/>
    </row>
    <row r="828" spans="14:31" x14ac:dyDescent="0.3">
      <c r="N828"/>
      <c r="O828"/>
      <c r="AD828"/>
      <c r="AE828"/>
    </row>
    <row r="829" spans="14:31" x14ac:dyDescent="0.3">
      <c r="N829"/>
      <c r="O829"/>
      <c r="AD829"/>
      <c r="AE829"/>
    </row>
    <row r="830" spans="14:31" x14ac:dyDescent="0.3">
      <c r="N830"/>
      <c r="O830"/>
      <c r="AD830"/>
      <c r="AE830"/>
    </row>
    <row r="831" spans="14:31" x14ac:dyDescent="0.3">
      <c r="N831"/>
      <c r="O831"/>
      <c r="AD831"/>
      <c r="AE831"/>
    </row>
    <row r="832" spans="14:31" x14ac:dyDescent="0.3">
      <c r="N832"/>
      <c r="O832"/>
      <c r="AD832"/>
      <c r="AE832"/>
    </row>
    <row r="833" spans="14:31" x14ac:dyDescent="0.3">
      <c r="N833"/>
      <c r="O833"/>
      <c r="AD833"/>
      <c r="AE833"/>
    </row>
    <row r="834" spans="14:31" x14ac:dyDescent="0.3">
      <c r="N834"/>
      <c r="O834"/>
      <c r="AD834"/>
      <c r="AE834"/>
    </row>
    <row r="835" spans="14:31" x14ac:dyDescent="0.3">
      <c r="N835"/>
      <c r="O835"/>
      <c r="AD835"/>
      <c r="AE835"/>
    </row>
    <row r="836" spans="14:31" x14ac:dyDescent="0.3">
      <c r="N836"/>
      <c r="O836"/>
      <c r="AD836"/>
      <c r="AE836"/>
    </row>
    <row r="837" spans="14:31" x14ac:dyDescent="0.3">
      <c r="N837"/>
      <c r="O837"/>
      <c r="AD837"/>
      <c r="AE837"/>
    </row>
    <row r="838" spans="14:31" x14ac:dyDescent="0.3">
      <c r="N838"/>
      <c r="O838"/>
      <c r="AD838"/>
      <c r="AE838"/>
    </row>
    <row r="839" spans="14:31" x14ac:dyDescent="0.3">
      <c r="N839"/>
      <c r="O839"/>
      <c r="AD839"/>
      <c r="AE839"/>
    </row>
    <row r="840" spans="14:31" x14ac:dyDescent="0.3">
      <c r="N840"/>
      <c r="O840"/>
      <c r="AD840"/>
      <c r="AE840"/>
    </row>
    <row r="841" spans="14:31" x14ac:dyDescent="0.3">
      <c r="N841"/>
      <c r="O841"/>
      <c r="AD841"/>
      <c r="AE841"/>
    </row>
    <row r="842" spans="14:31" x14ac:dyDescent="0.3">
      <c r="N842"/>
      <c r="O842"/>
      <c r="AD842"/>
      <c r="AE842"/>
    </row>
    <row r="843" spans="14:31" x14ac:dyDescent="0.3">
      <c r="N843"/>
      <c r="O843"/>
      <c r="AD843"/>
      <c r="AE843"/>
    </row>
    <row r="844" spans="14:31" x14ac:dyDescent="0.3">
      <c r="N844"/>
      <c r="O844"/>
      <c r="AD844"/>
      <c r="AE844"/>
    </row>
    <row r="845" spans="14:31" x14ac:dyDescent="0.3">
      <c r="N845"/>
      <c r="O845"/>
      <c r="AD845"/>
      <c r="AE845"/>
    </row>
    <row r="846" spans="14:31" x14ac:dyDescent="0.3">
      <c r="N846"/>
      <c r="O846"/>
      <c r="AD846"/>
      <c r="AE846"/>
    </row>
    <row r="847" spans="14:31" x14ac:dyDescent="0.3">
      <c r="N847"/>
      <c r="O847"/>
      <c r="AD847"/>
      <c r="AE847"/>
    </row>
    <row r="848" spans="14:31" x14ac:dyDescent="0.3">
      <c r="N848"/>
      <c r="O848"/>
      <c r="AD848"/>
      <c r="AE848"/>
    </row>
    <row r="849" spans="14:31" x14ac:dyDescent="0.3">
      <c r="N849"/>
      <c r="O849"/>
      <c r="AD849"/>
      <c r="AE849"/>
    </row>
    <row r="850" spans="14:31" x14ac:dyDescent="0.3">
      <c r="N850"/>
      <c r="O850"/>
      <c r="AD850"/>
      <c r="AE850"/>
    </row>
    <row r="851" spans="14:31" x14ac:dyDescent="0.3">
      <c r="N851"/>
      <c r="O851"/>
      <c r="AD851"/>
      <c r="AE851"/>
    </row>
    <row r="852" spans="14:31" x14ac:dyDescent="0.3">
      <c r="N852"/>
      <c r="O852"/>
      <c r="AD852"/>
      <c r="AE852"/>
    </row>
    <row r="853" spans="14:31" x14ac:dyDescent="0.3">
      <c r="N853"/>
      <c r="O853"/>
      <c r="AD853"/>
      <c r="AE853"/>
    </row>
    <row r="854" spans="14:31" x14ac:dyDescent="0.3">
      <c r="N854"/>
      <c r="O854"/>
      <c r="AD854"/>
      <c r="AE854"/>
    </row>
    <row r="855" spans="14:31" x14ac:dyDescent="0.3">
      <c r="N855"/>
      <c r="O855"/>
      <c r="AD855"/>
      <c r="AE855"/>
    </row>
    <row r="856" spans="14:31" x14ac:dyDescent="0.3">
      <c r="N856"/>
      <c r="O856"/>
      <c r="AD856"/>
      <c r="AE856"/>
    </row>
    <row r="857" spans="14:31" x14ac:dyDescent="0.3">
      <c r="N857"/>
      <c r="O857"/>
      <c r="AD857"/>
      <c r="AE857"/>
    </row>
    <row r="858" spans="14:31" x14ac:dyDescent="0.3">
      <c r="N858"/>
      <c r="O858"/>
      <c r="AD858"/>
      <c r="AE858"/>
    </row>
    <row r="859" spans="14:31" x14ac:dyDescent="0.3">
      <c r="N859"/>
      <c r="O859"/>
      <c r="AD859"/>
      <c r="AE859"/>
    </row>
    <row r="860" spans="14:31" x14ac:dyDescent="0.3">
      <c r="N860"/>
      <c r="O860"/>
      <c r="AD860"/>
      <c r="AE860"/>
    </row>
    <row r="861" spans="14:31" x14ac:dyDescent="0.3">
      <c r="N861"/>
      <c r="O861"/>
      <c r="AD861"/>
      <c r="AE861"/>
    </row>
    <row r="862" spans="14:31" x14ac:dyDescent="0.3">
      <c r="N862"/>
      <c r="O862"/>
      <c r="AD862"/>
      <c r="AE862"/>
    </row>
    <row r="863" spans="14:31" x14ac:dyDescent="0.3">
      <c r="N863"/>
      <c r="O863"/>
      <c r="AD863"/>
      <c r="AE863"/>
    </row>
    <row r="864" spans="14:31" x14ac:dyDescent="0.3">
      <c r="N864"/>
      <c r="O864"/>
      <c r="AD864"/>
      <c r="AE864"/>
    </row>
    <row r="865" spans="14:31" x14ac:dyDescent="0.3">
      <c r="N865"/>
      <c r="O865"/>
      <c r="AD865"/>
      <c r="AE865"/>
    </row>
    <row r="866" spans="14:31" x14ac:dyDescent="0.3">
      <c r="N866"/>
      <c r="O866"/>
      <c r="AD866"/>
      <c r="AE866"/>
    </row>
    <row r="867" spans="14:31" x14ac:dyDescent="0.3">
      <c r="N867"/>
      <c r="O867"/>
      <c r="AD867"/>
      <c r="AE867"/>
    </row>
    <row r="868" spans="14:31" x14ac:dyDescent="0.3">
      <c r="N868"/>
      <c r="O868"/>
      <c r="AD868"/>
      <c r="AE868"/>
    </row>
    <row r="869" spans="14:31" x14ac:dyDescent="0.3">
      <c r="N869"/>
      <c r="O869"/>
      <c r="AD869"/>
      <c r="AE869"/>
    </row>
    <row r="870" spans="14:31" x14ac:dyDescent="0.3">
      <c r="N870"/>
      <c r="O870"/>
      <c r="AD870"/>
      <c r="AE870"/>
    </row>
    <row r="871" spans="14:31" x14ac:dyDescent="0.3">
      <c r="N871"/>
      <c r="O871"/>
      <c r="AD871"/>
      <c r="AE871"/>
    </row>
    <row r="872" spans="14:31" x14ac:dyDescent="0.3">
      <c r="N872"/>
      <c r="O872"/>
      <c r="AD872"/>
      <c r="AE872"/>
    </row>
    <row r="873" spans="14:31" x14ac:dyDescent="0.3">
      <c r="N873"/>
      <c r="O873"/>
      <c r="AD873"/>
      <c r="AE873"/>
    </row>
    <row r="874" spans="14:31" x14ac:dyDescent="0.3">
      <c r="N874"/>
      <c r="O874"/>
      <c r="AD874"/>
      <c r="AE874"/>
    </row>
    <row r="875" spans="14:31" x14ac:dyDescent="0.3">
      <c r="N875"/>
      <c r="O875"/>
      <c r="AD875"/>
      <c r="AE875"/>
    </row>
    <row r="876" spans="14:31" x14ac:dyDescent="0.3">
      <c r="N876"/>
      <c r="O876"/>
      <c r="AD876"/>
      <c r="AE876"/>
    </row>
    <row r="877" spans="14:31" x14ac:dyDescent="0.3">
      <c r="N877"/>
      <c r="O877"/>
      <c r="AD877"/>
      <c r="AE877"/>
    </row>
    <row r="878" spans="14:31" x14ac:dyDescent="0.3">
      <c r="N878"/>
      <c r="O878"/>
      <c r="AD878"/>
      <c r="AE878"/>
    </row>
    <row r="879" spans="14:31" x14ac:dyDescent="0.3">
      <c r="N879"/>
      <c r="O879"/>
      <c r="AD879"/>
      <c r="AE879"/>
    </row>
    <row r="880" spans="14:31" x14ac:dyDescent="0.3">
      <c r="N880"/>
      <c r="O880"/>
      <c r="AD880"/>
      <c r="AE880"/>
    </row>
    <row r="881" spans="14:31" x14ac:dyDescent="0.3">
      <c r="N881"/>
      <c r="O881"/>
      <c r="AD881"/>
      <c r="AE881"/>
    </row>
    <row r="882" spans="14:31" x14ac:dyDescent="0.3">
      <c r="N882"/>
      <c r="O882"/>
      <c r="AD882"/>
      <c r="AE882"/>
    </row>
    <row r="883" spans="14:31" x14ac:dyDescent="0.3">
      <c r="N883"/>
      <c r="O883"/>
      <c r="AD883"/>
      <c r="AE883"/>
    </row>
    <row r="884" spans="14:31" x14ac:dyDescent="0.3">
      <c r="N884"/>
      <c r="O884"/>
      <c r="AD884"/>
      <c r="AE884"/>
    </row>
    <row r="885" spans="14:31" x14ac:dyDescent="0.3">
      <c r="N885"/>
      <c r="O885"/>
      <c r="AD885"/>
      <c r="AE885"/>
    </row>
    <row r="886" spans="14:31" x14ac:dyDescent="0.3">
      <c r="N886"/>
      <c r="O886"/>
      <c r="AD886"/>
      <c r="AE886"/>
    </row>
    <row r="887" spans="14:31" x14ac:dyDescent="0.3">
      <c r="N887"/>
      <c r="O887"/>
      <c r="AD887"/>
      <c r="AE887"/>
    </row>
    <row r="888" spans="14:31" x14ac:dyDescent="0.3">
      <c r="N888"/>
      <c r="O888"/>
      <c r="AD888"/>
      <c r="AE888"/>
    </row>
    <row r="889" spans="14:31" x14ac:dyDescent="0.3">
      <c r="N889"/>
      <c r="O889"/>
      <c r="AD889"/>
      <c r="AE889"/>
    </row>
    <row r="890" spans="14:31" x14ac:dyDescent="0.3">
      <c r="N890"/>
      <c r="O890"/>
      <c r="AD890"/>
      <c r="AE890"/>
    </row>
    <row r="891" spans="14:31" x14ac:dyDescent="0.3">
      <c r="N891"/>
      <c r="O891"/>
      <c r="AD891"/>
      <c r="AE891"/>
    </row>
    <row r="892" spans="14:31" x14ac:dyDescent="0.3">
      <c r="N892"/>
      <c r="O892"/>
      <c r="AD892"/>
      <c r="AE892"/>
    </row>
    <row r="893" spans="14:31" x14ac:dyDescent="0.3">
      <c r="N893"/>
      <c r="O893"/>
      <c r="AD893"/>
      <c r="AE893"/>
    </row>
    <row r="894" spans="14:31" x14ac:dyDescent="0.3">
      <c r="N894"/>
      <c r="O894"/>
      <c r="AD894"/>
      <c r="AE894"/>
    </row>
    <row r="895" spans="14:31" x14ac:dyDescent="0.3">
      <c r="N895"/>
      <c r="O895"/>
      <c r="AD895"/>
      <c r="AE895"/>
    </row>
    <row r="896" spans="14:31" x14ac:dyDescent="0.3">
      <c r="N896"/>
      <c r="O896"/>
      <c r="AD896"/>
      <c r="AE896"/>
    </row>
    <row r="897" spans="14:31" x14ac:dyDescent="0.3">
      <c r="N897"/>
      <c r="O897"/>
      <c r="AD897"/>
      <c r="AE897"/>
    </row>
    <row r="898" spans="14:31" x14ac:dyDescent="0.3">
      <c r="N898"/>
      <c r="O898"/>
      <c r="AD898"/>
      <c r="AE898"/>
    </row>
    <row r="899" spans="14:31" x14ac:dyDescent="0.3">
      <c r="N899"/>
      <c r="O899"/>
      <c r="AD899"/>
      <c r="AE899"/>
    </row>
    <row r="900" spans="14:31" x14ac:dyDescent="0.3">
      <c r="N900"/>
      <c r="O900"/>
      <c r="AD900"/>
      <c r="AE900"/>
    </row>
    <row r="901" spans="14:31" x14ac:dyDescent="0.3">
      <c r="N901"/>
      <c r="O901"/>
      <c r="AD901"/>
      <c r="AE901"/>
    </row>
    <row r="902" spans="14:31" x14ac:dyDescent="0.3">
      <c r="N902"/>
      <c r="O902"/>
      <c r="AD902"/>
      <c r="AE902"/>
    </row>
    <row r="903" spans="14:31" x14ac:dyDescent="0.3">
      <c r="N903"/>
      <c r="O903"/>
      <c r="AD903"/>
      <c r="AE903"/>
    </row>
    <row r="904" spans="14:31" x14ac:dyDescent="0.3">
      <c r="N904"/>
      <c r="O904"/>
      <c r="AD904"/>
      <c r="AE904"/>
    </row>
    <row r="905" spans="14:31" x14ac:dyDescent="0.3">
      <c r="N905"/>
      <c r="O905"/>
      <c r="AD905"/>
      <c r="AE905"/>
    </row>
    <row r="906" spans="14:31" x14ac:dyDescent="0.3">
      <c r="N906"/>
      <c r="O906"/>
      <c r="AD906"/>
      <c r="AE906"/>
    </row>
    <row r="907" spans="14:31" x14ac:dyDescent="0.3">
      <c r="N907"/>
      <c r="O907"/>
      <c r="AD907"/>
      <c r="AE907"/>
    </row>
    <row r="908" spans="14:31" x14ac:dyDescent="0.3">
      <c r="N908"/>
      <c r="O908"/>
      <c r="AD908"/>
      <c r="AE908"/>
    </row>
    <row r="909" spans="14:31" x14ac:dyDescent="0.3">
      <c r="N909"/>
      <c r="O909"/>
      <c r="AD909"/>
      <c r="AE909"/>
    </row>
    <row r="910" spans="14:31" x14ac:dyDescent="0.3">
      <c r="N910"/>
      <c r="O910"/>
      <c r="AD910"/>
      <c r="AE910"/>
    </row>
    <row r="911" spans="14:31" x14ac:dyDescent="0.3">
      <c r="N911"/>
      <c r="O911"/>
      <c r="AD911"/>
      <c r="AE911"/>
    </row>
    <row r="912" spans="14:31" x14ac:dyDescent="0.3">
      <c r="N912"/>
      <c r="O912"/>
      <c r="AD912"/>
      <c r="AE912"/>
    </row>
    <row r="913" spans="14:31" x14ac:dyDescent="0.3">
      <c r="N913"/>
      <c r="O913"/>
      <c r="AD913"/>
      <c r="AE913"/>
    </row>
    <row r="914" spans="14:31" x14ac:dyDescent="0.3">
      <c r="N914"/>
      <c r="O914"/>
      <c r="AD914"/>
      <c r="AE914"/>
    </row>
    <row r="915" spans="14:31" x14ac:dyDescent="0.3">
      <c r="N915"/>
      <c r="O915"/>
      <c r="AD915"/>
      <c r="AE915"/>
    </row>
    <row r="916" spans="14:31" x14ac:dyDescent="0.3">
      <c r="N916"/>
      <c r="O916"/>
      <c r="AD916"/>
      <c r="AE916"/>
    </row>
    <row r="917" spans="14:31" x14ac:dyDescent="0.3">
      <c r="N917"/>
      <c r="O917"/>
      <c r="AD917"/>
      <c r="AE917"/>
    </row>
    <row r="918" spans="14:31" x14ac:dyDescent="0.3">
      <c r="N918"/>
      <c r="O918"/>
      <c r="AD918"/>
      <c r="AE918"/>
    </row>
    <row r="919" spans="14:31" x14ac:dyDescent="0.3">
      <c r="N919"/>
      <c r="O919"/>
      <c r="AD919"/>
      <c r="AE919"/>
    </row>
    <row r="920" spans="14:31" x14ac:dyDescent="0.3">
      <c r="N920"/>
      <c r="O920"/>
      <c r="AD920"/>
      <c r="AE920"/>
    </row>
    <row r="921" spans="14:31" x14ac:dyDescent="0.3">
      <c r="N921"/>
      <c r="O921"/>
      <c r="AD921"/>
      <c r="AE921"/>
    </row>
    <row r="922" spans="14:31" x14ac:dyDescent="0.3">
      <c r="N922"/>
      <c r="O922"/>
      <c r="AD922"/>
      <c r="AE922"/>
    </row>
    <row r="923" spans="14:31" x14ac:dyDescent="0.3">
      <c r="N923"/>
      <c r="O923"/>
      <c r="AD923"/>
      <c r="AE923"/>
    </row>
    <row r="924" spans="14:31" x14ac:dyDescent="0.3">
      <c r="N924"/>
      <c r="O924"/>
      <c r="AD924"/>
      <c r="AE924"/>
    </row>
    <row r="925" spans="14:31" x14ac:dyDescent="0.3">
      <c r="N925"/>
      <c r="O925"/>
      <c r="AD925"/>
      <c r="AE925"/>
    </row>
    <row r="926" spans="14:31" x14ac:dyDescent="0.3">
      <c r="N926"/>
      <c r="O926"/>
      <c r="AD926"/>
      <c r="AE926"/>
    </row>
    <row r="927" spans="14:31" x14ac:dyDescent="0.3">
      <c r="N927"/>
      <c r="O927"/>
      <c r="AD927"/>
      <c r="AE927"/>
    </row>
    <row r="928" spans="14:31" x14ac:dyDescent="0.3">
      <c r="N928"/>
      <c r="O928"/>
      <c r="AD928"/>
      <c r="AE928"/>
    </row>
    <row r="929" spans="14:31" x14ac:dyDescent="0.3">
      <c r="N929"/>
      <c r="O929"/>
      <c r="AD929"/>
      <c r="AE929"/>
    </row>
    <row r="930" spans="14:31" x14ac:dyDescent="0.3">
      <c r="N930"/>
      <c r="O930"/>
      <c r="AD930"/>
      <c r="AE930"/>
    </row>
    <row r="931" spans="14:31" x14ac:dyDescent="0.3">
      <c r="N931"/>
      <c r="O931"/>
      <c r="AD931"/>
      <c r="AE931"/>
    </row>
    <row r="932" spans="14:31" x14ac:dyDescent="0.3">
      <c r="N932"/>
      <c r="O932"/>
      <c r="AD932"/>
      <c r="AE932"/>
    </row>
    <row r="933" spans="14:31" x14ac:dyDescent="0.3">
      <c r="N933"/>
      <c r="O933"/>
      <c r="AD933"/>
      <c r="AE933"/>
    </row>
    <row r="934" spans="14:31" x14ac:dyDescent="0.3">
      <c r="N934"/>
      <c r="O934"/>
      <c r="AD934"/>
      <c r="AE934"/>
    </row>
    <row r="935" spans="14:31" x14ac:dyDescent="0.3">
      <c r="N935"/>
      <c r="O935"/>
      <c r="AD935"/>
      <c r="AE935"/>
    </row>
    <row r="936" spans="14:31" x14ac:dyDescent="0.3">
      <c r="N936"/>
      <c r="O936"/>
      <c r="AD936"/>
      <c r="AE936"/>
    </row>
    <row r="937" spans="14:31" x14ac:dyDescent="0.3">
      <c r="N937"/>
      <c r="O937"/>
      <c r="AD937"/>
      <c r="AE937"/>
    </row>
    <row r="938" spans="14:31" x14ac:dyDescent="0.3">
      <c r="N938"/>
      <c r="O938"/>
      <c r="AD938"/>
      <c r="AE938"/>
    </row>
    <row r="939" spans="14:31" x14ac:dyDescent="0.3">
      <c r="N939"/>
      <c r="O939"/>
      <c r="AD939"/>
      <c r="AE939"/>
    </row>
    <row r="940" spans="14:31" x14ac:dyDescent="0.3">
      <c r="N940"/>
      <c r="O940"/>
      <c r="AD940"/>
      <c r="AE940"/>
    </row>
    <row r="941" spans="14:31" x14ac:dyDescent="0.3">
      <c r="N941"/>
      <c r="O941"/>
      <c r="AD941"/>
      <c r="AE941"/>
    </row>
    <row r="942" spans="14:31" x14ac:dyDescent="0.3">
      <c r="N942"/>
      <c r="O942"/>
      <c r="AD942"/>
      <c r="AE942"/>
    </row>
    <row r="943" spans="14:31" x14ac:dyDescent="0.3">
      <c r="N943"/>
      <c r="O943"/>
      <c r="AD943"/>
      <c r="AE943"/>
    </row>
    <row r="944" spans="14:31" x14ac:dyDescent="0.3">
      <c r="N944"/>
      <c r="O944"/>
      <c r="AD944"/>
      <c r="AE944"/>
    </row>
    <row r="945" spans="14:31" x14ac:dyDescent="0.3">
      <c r="N945"/>
      <c r="O945"/>
      <c r="AD945"/>
      <c r="AE945"/>
    </row>
    <row r="946" spans="14:31" x14ac:dyDescent="0.3">
      <c r="N946"/>
      <c r="O946"/>
      <c r="AD946"/>
      <c r="AE946"/>
    </row>
    <row r="947" spans="14:31" x14ac:dyDescent="0.3">
      <c r="N947"/>
      <c r="O947"/>
      <c r="AD947"/>
      <c r="AE947"/>
    </row>
    <row r="948" spans="14:31" x14ac:dyDescent="0.3">
      <c r="N948"/>
      <c r="O948"/>
      <c r="AD948"/>
      <c r="AE948"/>
    </row>
    <row r="949" spans="14:31" x14ac:dyDescent="0.3">
      <c r="N949"/>
      <c r="O949"/>
      <c r="AD949"/>
      <c r="AE949"/>
    </row>
    <row r="950" spans="14:31" x14ac:dyDescent="0.3">
      <c r="N950"/>
      <c r="O950"/>
      <c r="AD950"/>
      <c r="AE950"/>
    </row>
    <row r="951" spans="14:31" x14ac:dyDescent="0.3">
      <c r="N951"/>
      <c r="O951"/>
      <c r="AD951"/>
      <c r="AE951"/>
    </row>
    <row r="952" spans="14:31" x14ac:dyDescent="0.3">
      <c r="N952"/>
      <c r="O952"/>
      <c r="AD952"/>
      <c r="AE952"/>
    </row>
    <row r="953" spans="14:31" x14ac:dyDescent="0.3">
      <c r="N953"/>
      <c r="O953"/>
      <c r="AD953"/>
      <c r="AE953"/>
    </row>
    <row r="954" spans="14:31" x14ac:dyDescent="0.3">
      <c r="N954"/>
      <c r="O954"/>
      <c r="AD954"/>
      <c r="AE954"/>
    </row>
    <row r="955" spans="14:31" x14ac:dyDescent="0.3">
      <c r="N955"/>
      <c r="O955"/>
      <c r="AD955"/>
      <c r="AE955"/>
    </row>
    <row r="956" spans="14:31" x14ac:dyDescent="0.3">
      <c r="N956"/>
      <c r="O956"/>
      <c r="AD956"/>
      <c r="AE956"/>
    </row>
    <row r="957" spans="14:31" x14ac:dyDescent="0.3">
      <c r="N957"/>
      <c r="O957"/>
      <c r="AD957"/>
      <c r="AE957"/>
    </row>
    <row r="958" spans="14:31" x14ac:dyDescent="0.3">
      <c r="N958"/>
      <c r="O958"/>
      <c r="AD958"/>
      <c r="AE958"/>
    </row>
    <row r="959" spans="14:31" x14ac:dyDescent="0.3">
      <c r="N959"/>
      <c r="O959"/>
      <c r="AD959"/>
      <c r="AE959"/>
    </row>
    <row r="960" spans="14:31" x14ac:dyDescent="0.3">
      <c r="N960"/>
      <c r="O960"/>
      <c r="AD960"/>
      <c r="AE960"/>
    </row>
    <row r="961" spans="14:31" x14ac:dyDescent="0.3">
      <c r="N961"/>
      <c r="O961"/>
      <c r="AD961"/>
      <c r="AE961"/>
    </row>
    <row r="962" spans="14:31" x14ac:dyDescent="0.3">
      <c r="N962"/>
      <c r="O962"/>
      <c r="AD962"/>
      <c r="AE962"/>
    </row>
    <row r="963" spans="14:31" x14ac:dyDescent="0.3">
      <c r="N963"/>
      <c r="O963"/>
      <c r="AD963"/>
      <c r="AE963"/>
    </row>
    <row r="964" spans="14:31" x14ac:dyDescent="0.3">
      <c r="N964"/>
      <c r="O964"/>
      <c r="AD964"/>
      <c r="AE964"/>
    </row>
    <row r="965" spans="14:31" x14ac:dyDescent="0.3">
      <c r="N965"/>
      <c r="O965"/>
      <c r="AD965"/>
      <c r="AE965"/>
    </row>
    <row r="966" spans="14:31" x14ac:dyDescent="0.3">
      <c r="N966"/>
      <c r="O966"/>
      <c r="AD966"/>
      <c r="AE966"/>
    </row>
    <row r="967" spans="14:31" x14ac:dyDescent="0.3">
      <c r="N967"/>
      <c r="O967"/>
      <c r="AD967"/>
      <c r="AE967"/>
    </row>
    <row r="968" spans="14:31" x14ac:dyDescent="0.3">
      <c r="N968"/>
      <c r="O968"/>
      <c r="AD968"/>
      <c r="AE968"/>
    </row>
    <row r="969" spans="14:31" x14ac:dyDescent="0.3">
      <c r="N969"/>
      <c r="O969"/>
      <c r="AD969"/>
      <c r="AE969"/>
    </row>
    <row r="970" spans="14:31" x14ac:dyDescent="0.3">
      <c r="N970"/>
      <c r="O970"/>
      <c r="AD970"/>
      <c r="AE970"/>
    </row>
    <row r="971" spans="14:31" x14ac:dyDescent="0.3">
      <c r="N971"/>
      <c r="O971"/>
      <c r="AD971"/>
      <c r="AE971"/>
    </row>
    <row r="972" spans="14:31" x14ac:dyDescent="0.3">
      <c r="N972"/>
      <c r="O972"/>
      <c r="AD972"/>
      <c r="AE972"/>
    </row>
    <row r="973" spans="14:31" x14ac:dyDescent="0.3">
      <c r="N973"/>
      <c r="O973"/>
      <c r="AD973"/>
      <c r="AE973"/>
    </row>
    <row r="974" spans="14:31" x14ac:dyDescent="0.3">
      <c r="N974"/>
      <c r="O974"/>
      <c r="AD974"/>
      <c r="AE974"/>
    </row>
    <row r="975" spans="14:31" x14ac:dyDescent="0.3">
      <c r="N975"/>
      <c r="O975"/>
      <c r="AD975"/>
      <c r="AE975"/>
    </row>
    <row r="976" spans="14:31" x14ac:dyDescent="0.3">
      <c r="N976"/>
      <c r="O976"/>
      <c r="AD976"/>
      <c r="AE976"/>
    </row>
    <row r="977" spans="14:31" x14ac:dyDescent="0.3">
      <c r="N977"/>
      <c r="O977"/>
      <c r="AD977"/>
      <c r="AE977"/>
    </row>
    <row r="978" spans="14:31" x14ac:dyDescent="0.3">
      <c r="N978"/>
      <c r="O978"/>
      <c r="AD978"/>
      <c r="AE978"/>
    </row>
    <row r="979" spans="14:31" x14ac:dyDescent="0.3">
      <c r="N979"/>
      <c r="O979"/>
      <c r="AD979"/>
      <c r="AE979"/>
    </row>
    <row r="980" spans="14:31" x14ac:dyDescent="0.3">
      <c r="N980"/>
      <c r="O980"/>
      <c r="AD980"/>
      <c r="AE980"/>
    </row>
    <row r="981" spans="14:31" x14ac:dyDescent="0.3">
      <c r="N981"/>
      <c r="O981"/>
      <c r="AD981"/>
      <c r="AE981"/>
    </row>
    <row r="982" spans="14:31" x14ac:dyDescent="0.3">
      <c r="N982"/>
      <c r="O982"/>
      <c r="AD982"/>
      <c r="AE982"/>
    </row>
    <row r="983" spans="14:31" x14ac:dyDescent="0.3">
      <c r="N983"/>
      <c r="O983"/>
      <c r="AD983"/>
      <c r="AE983"/>
    </row>
    <row r="984" spans="14:31" x14ac:dyDescent="0.3">
      <c r="N984"/>
      <c r="O984"/>
      <c r="AD984"/>
      <c r="AE984"/>
    </row>
    <row r="985" spans="14:31" x14ac:dyDescent="0.3">
      <c r="N985"/>
      <c r="O985"/>
      <c r="AD985"/>
      <c r="AE985"/>
    </row>
    <row r="986" spans="14:31" x14ac:dyDescent="0.3">
      <c r="N986"/>
      <c r="O986"/>
      <c r="AD986"/>
      <c r="AE986"/>
    </row>
    <row r="987" spans="14:31" x14ac:dyDescent="0.3">
      <c r="N987"/>
      <c r="O987"/>
      <c r="AD987"/>
      <c r="AE987"/>
    </row>
    <row r="988" spans="14:31" x14ac:dyDescent="0.3">
      <c r="N988"/>
      <c r="O988"/>
      <c r="AD988"/>
      <c r="AE988"/>
    </row>
    <row r="989" spans="14:31" x14ac:dyDescent="0.3">
      <c r="N989"/>
      <c r="O989"/>
      <c r="AD989"/>
      <c r="AE989"/>
    </row>
    <row r="990" spans="14:31" x14ac:dyDescent="0.3">
      <c r="N990"/>
      <c r="O990"/>
      <c r="AD990"/>
      <c r="AE990"/>
    </row>
    <row r="991" spans="14:31" x14ac:dyDescent="0.3">
      <c r="N991"/>
      <c r="O991"/>
      <c r="AD991"/>
      <c r="AE991"/>
    </row>
    <row r="992" spans="14:31" x14ac:dyDescent="0.3">
      <c r="N992"/>
      <c r="O992"/>
      <c r="AD992"/>
      <c r="AE992"/>
    </row>
    <row r="993" spans="14:31" x14ac:dyDescent="0.3">
      <c r="N993"/>
      <c r="O993"/>
      <c r="AD993"/>
      <c r="AE993"/>
    </row>
    <row r="994" spans="14:31" x14ac:dyDescent="0.3">
      <c r="N994"/>
      <c r="O994"/>
      <c r="AD994"/>
      <c r="AE994"/>
    </row>
    <row r="995" spans="14:31" x14ac:dyDescent="0.3">
      <c r="N995"/>
      <c r="O995"/>
      <c r="AD995"/>
      <c r="AE995"/>
    </row>
    <row r="996" spans="14:31" x14ac:dyDescent="0.3">
      <c r="N996"/>
      <c r="O996"/>
      <c r="AD996"/>
      <c r="AE996"/>
    </row>
    <row r="997" spans="14:31" x14ac:dyDescent="0.3">
      <c r="N997"/>
      <c r="O997"/>
      <c r="AD997"/>
      <c r="AE997"/>
    </row>
    <row r="998" spans="14:31" x14ac:dyDescent="0.3">
      <c r="N998"/>
      <c r="O998"/>
      <c r="AD998"/>
      <c r="AE998"/>
    </row>
    <row r="999" spans="14:31" x14ac:dyDescent="0.3">
      <c r="N999"/>
      <c r="O999"/>
      <c r="AD999"/>
      <c r="AE999"/>
    </row>
    <row r="1000" spans="14:31" x14ac:dyDescent="0.3">
      <c r="N1000"/>
      <c r="O1000"/>
      <c r="AD1000"/>
      <c r="AE1000"/>
    </row>
    <row r="1001" spans="14:31" x14ac:dyDescent="0.3">
      <c r="N1001"/>
      <c r="O1001"/>
      <c r="AD1001"/>
      <c r="AE1001"/>
    </row>
    <row r="1002" spans="14:31" x14ac:dyDescent="0.3">
      <c r="N1002"/>
      <c r="O1002"/>
      <c r="AD1002"/>
      <c r="AE1002"/>
    </row>
    <row r="1003" spans="14:31" x14ac:dyDescent="0.3">
      <c r="N1003"/>
      <c r="O1003"/>
      <c r="AD1003"/>
      <c r="AE1003"/>
    </row>
    <row r="1004" spans="14:31" x14ac:dyDescent="0.3">
      <c r="N1004"/>
      <c r="O1004"/>
      <c r="AD1004"/>
      <c r="AE1004"/>
    </row>
    <row r="1005" spans="14:31" x14ac:dyDescent="0.3">
      <c r="N1005"/>
      <c r="O1005"/>
      <c r="AD1005"/>
      <c r="AE1005"/>
    </row>
    <row r="1006" spans="14:31" x14ac:dyDescent="0.3">
      <c r="N1006"/>
      <c r="O1006"/>
      <c r="AD1006"/>
      <c r="AE1006"/>
    </row>
    <row r="1007" spans="14:31" x14ac:dyDescent="0.3">
      <c r="N1007"/>
      <c r="O1007"/>
      <c r="AD1007"/>
      <c r="AE1007"/>
    </row>
    <row r="1008" spans="14:31" x14ac:dyDescent="0.3">
      <c r="N1008"/>
      <c r="O1008"/>
      <c r="AD1008"/>
      <c r="AE1008"/>
    </row>
    <row r="1009" spans="14:31" x14ac:dyDescent="0.3">
      <c r="N1009"/>
      <c r="O1009"/>
      <c r="AD1009"/>
      <c r="AE1009"/>
    </row>
    <row r="1010" spans="14:31" x14ac:dyDescent="0.3">
      <c r="N1010"/>
      <c r="O1010"/>
      <c r="AD1010"/>
      <c r="AE1010"/>
    </row>
    <row r="1011" spans="14:31" x14ac:dyDescent="0.3">
      <c r="N1011"/>
      <c r="O1011"/>
      <c r="AD1011"/>
      <c r="AE1011"/>
    </row>
    <row r="1012" spans="14:31" x14ac:dyDescent="0.3">
      <c r="N1012"/>
      <c r="O1012"/>
      <c r="AD1012"/>
      <c r="AE1012"/>
    </row>
    <row r="1013" spans="14:31" x14ac:dyDescent="0.3">
      <c r="N1013"/>
      <c r="O1013"/>
      <c r="AD1013"/>
      <c r="AE1013"/>
    </row>
    <row r="1014" spans="14:31" x14ac:dyDescent="0.3">
      <c r="N1014"/>
      <c r="O1014"/>
      <c r="AD1014"/>
      <c r="AE1014"/>
    </row>
    <row r="1015" spans="14:31" x14ac:dyDescent="0.3">
      <c r="N1015"/>
      <c r="O1015"/>
      <c r="AD1015"/>
      <c r="AE1015"/>
    </row>
    <row r="1016" spans="14:31" x14ac:dyDescent="0.3">
      <c r="N1016"/>
      <c r="O1016"/>
      <c r="AD1016"/>
      <c r="AE1016"/>
    </row>
    <row r="1017" spans="14:31" x14ac:dyDescent="0.3">
      <c r="N1017"/>
      <c r="O1017"/>
      <c r="AD1017"/>
      <c r="AE1017"/>
    </row>
    <row r="1018" spans="14:31" x14ac:dyDescent="0.3">
      <c r="N1018"/>
      <c r="O1018"/>
      <c r="AD1018"/>
      <c r="AE1018"/>
    </row>
    <row r="1019" spans="14:31" x14ac:dyDescent="0.3">
      <c r="N1019"/>
      <c r="O1019"/>
      <c r="AD1019"/>
      <c r="AE1019"/>
    </row>
    <row r="1020" spans="14:31" x14ac:dyDescent="0.3">
      <c r="N1020"/>
      <c r="O1020"/>
      <c r="AD1020"/>
      <c r="AE1020"/>
    </row>
    <row r="1021" spans="14:31" x14ac:dyDescent="0.3">
      <c r="N1021"/>
      <c r="O1021"/>
      <c r="AD1021"/>
      <c r="AE1021"/>
    </row>
    <row r="1022" spans="14:31" x14ac:dyDescent="0.3">
      <c r="N1022"/>
      <c r="O1022"/>
      <c r="AD1022"/>
      <c r="AE1022"/>
    </row>
    <row r="1023" spans="14:31" x14ac:dyDescent="0.3">
      <c r="N1023"/>
      <c r="O1023"/>
      <c r="AD1023"/>
      <c r="AE1023"/>
    </row>
    <row r="1024" spans="14:31" x14ac:dyDescent="0.3">
      <c r="N1024"/>
      <c r="O1024"/>
      <c r="AD1024"/>
      <c r="AE1024"/>
    </row>
    <row r="1025" spans="14:31" x14ac:dyDescent="0.3">
      <c r="N1025"/>
      <c r="O1025"/>
      <c r="AD1025"/>
      <c r="AE1025"/>
    </row>
    <row r="1026" spans="14:31" x14ac:dyDescent="0.3">
      <c r="N1026"/>
      <c r="O1026"/>
      <c r="AD1026"/>
      <c r="AE1026"/>
    </row>
    <row r="1027" spans="14:31" x14ac:dyDescent="0.3">
      <c r="N1027"/>
      <c r="O1027"/>
      <c r="AD1027"/>
      <c r="AE1027"/>
    </row>
    <row r="1028" spans="14:31" x14ac:dyDescent="0.3">
      <c r="N1028"/>
      <c r="O1028"/>
      <c r="AD1028"/>
      <c r="AE1028"/>
    </row>
    <row r="1029" spans="14:31" x14ac:dyDescent="0.3">
      <c r="N1029"/>
      <c r="O1029"/>
      <c r="AD1029"/>
      <c r="AE1029"/>
    </row>
    <row r="1030" spans="14:31" x14ac:dyDescent="0.3">
      <c r="N1030"/>
      <c r="O1030"/>
      <c r="AD1030"/>
      <c r="AE1030"/>
    </row>
    <row r="1031" spans="14:31" x14ac:dyDescent="0.3">
      <c r="N1031"/>
      <c r="O1031"/>
      <c r="AD1031"/>
      <c r="AE1031"/>
    </row>
    <row r="1032" spans="14:31" x14ac:dyDescent="0.3">
      <c r="N1032"/>
      <c r="O1032"/>
      <c r="AD1032"/>
      <c r="AE1032"/>
    </row>
    <row r="1033" spans="14:31" x14ac:dyDescent="0.3">
      <c r="N1033"/>
      <c r="O1033"/>
      <c r="AD1033"/>
      <c r="AE1033"/>
    </row>
    <row r="1034" spans="14:31" x14ac:dyDescent="0.3">
      <c r="N1034"/>
      <c r="O1034"/>
      <c r="AD1034"/>
      <c r="AE1034"/>
    </row>
    <row r="1035" spans="14:31" x14ac:dyDescent="0.3">
      <c r="N1035"/>
      <c r="O1035"/>
      <c r="AD1035"/>
      <c r="AE1035"/>
    </row>
    <row r="1036" spans="14:31" x14ac:dyDescent="0.3">
      <c r="N1036"/>
      <c r="O1036"/>
      <c r="AD1036"/>
      <c r="AE1036"/>
    </row>
    <row r="1037" spans="14:31" x14ac:dyDescent="0.3">
      <c r="N1037"/>
      <c r="O1037"/>
      <c r="AD1037"/>
      <c r="AE1037"/>
    </row>
    <row r="1038" spans="14:31" x14ac:dyDescent="0.3">
      <c r="N1038"/>
      <c r="O1038"/>
      <c r="AD1038"/>
      <c r="AE1038"/>
    </row>
    <row r="1039" spans="14:31" x14ac:dyDescent="0.3">
      <c r="N1039"/>
      <c r="O1039"/>
      <c r="AD1039"/>
      <c r="AE1039"/>
    </row>
    <row r="1040" spans="14:31" x14ac:dyDescent="0.3">
      <c r="N1040"/>
      <c r="O1040"/>
      <c r="AD1040"/>
      <c r="AE1040"/>
    </row>
    <row r="1041" spans="14:31" x14ac:dyDescent="0.3">
      <c r="N1041"/>
      <c r="O1041"/>
      <c r="AD1041"/>
      <c r="AE1041"/>
    </row>
    <row r="1042" spans="14:31" x14ac:dyDescent="0.3">
      <c r="N1042"/>
      <c r="O1042"/>
      <c r="AD1042"/>
      <c r="AE1042"/>
    </row>
    <row r="1043" spans="14:31" x14ac:dyDescent="0.3">
      <c r="N1043"/>
      <c r="O1043"/>
      <c r="AD1043"/>
      <c r="AE1043"/>
    </row>
    <row r="1044" spans="14:31" x14ac:dyDescent="0.3">
      <c r="N1044"/>
      <c r="O1044"/>
      <c r="AD1044"/>
      <c r="AE1044"/>
    </row>
    <row r="1045" spans="14:31" x14ac:dyDescent="0.3">
      <c r="N1045"/>
      <c r="O1045"/>
      <c r="AD1045"/>
      <c r="AE1045"/>
    </row>
    <row r="1046" spans="14:31" x14ac:dyDescent="0.3">
      <c r="N1046"/>
      <c r="O1046"/>
      <c r="AD1046"/>
      <c r="AE1046"/>
    </row>
    <row r="1047" spans="14:31" x14ac:dyDescent="0.3">
      <c r="N1047"/>
      <c r="O1047"/>
      <c r="AD1047"/>
      <c r="AE1047"/>
    </row>
    <row r="1048" spans="14:31" x14ac:dyDescent="0.3">
      <c r="N1048"/>
      <c r="O1048"/>
      <c r="AD1048"/>
      <c r="AE1048"/>
    </row>
    <row r="1049" spans="14:31" x14ac:dyDescent="0.3">
      <c r="N1049"/>
      <c r="O1049"/>
      <c r="AD1049"/>
      <c r="AE1049"/>
    </row>
    <row r="1050" spans="14:31" x14ac:dyDescent="0.3">
      <c r="N1050"/>
      <c r="O1050"/>
      <c r="AD1050"/>
      <c r="AE1050"/>
    </row>
    <row r="1051" spans="14:31" x14ac:dyDescent="0.3">
      <c r="N1051"/>
      <c r="O1051"/>
      <c r="AD1051"/>
      <c r="AE1051"/>
    </row>
    <row r="1052" spans="14:31" x14ac:dyDescent="0.3">
      <c r="N1052"/>
      <c r="O1052"/>
      <c r="AD1052"/>
      <c r="AE1052"/>
    </row>
    <row r="1053" spans="14:31" x14ac:dyDescent="0.3">
      <c r="N1053"/>
      <c r="O1053"/>
      <c r="AD1053"/>
      <c r="AE1053"/>
    </row>
    <row r="1054" spans="14:31" x14ac:dyDescent="0.3">
      <c r="N1054"/>
      <c r="O1054"/>
      <c r="AD1054"/>
      <c r="AE1054"/>
    </row>
    <row r="1055" spans="14:31" x14ac:dyDescent="0.3">
      <c r="N1055"/>
      <c r="O1055"/>
      <c r="AD1055"/>
      <c r="AE1055"/>
    </row>
    <row r="1056" spans="14:31" x14ac:dyDescent="0.3">
      <c r="N1056"/>
      <c r="O1056"/>
      <c r="AD1056"/>
      <c r="AE1056"/>
    </row>
    <row r="1057" spans="14:31" x14ac:dyDescent="0.3">
      <c r="N1057"/>
      <c r="O1057"/>
      <c r="AD1057"/>
      <c r="AE1057"/>
    </row>
    <row r="1058" spans="14:31" x14ac:dyDescent="0.3">
      <c r="N1058"/>
      <c r="O1058"/>
      <c r="AD1058"/>
      <c r="AE1058"/>
    </row>
    <row r="1059" spans="14:31" x14ac:dyDescent="0.3">
      <c r="N1059"/>
      <c r="O1059"/>
      <c r="AD1059"/>
      <c r="AE1059"/>
    </row>
    <row r="1060" spans="14:31" x14ac:dyDescent="0.3">
      <c r="N1060"/>
      <c r="O1060"/>
      <c r="AD1060"/>
      <c r="AE1060"/>
    </row>
    <row r="1061" spans="14:31" x14ac:dyDescent="0.3">
      <c r="N1061"/>
      <c r="O1061"/>
      <c r="AD1061"/>
      <c r="AE1061"/>
    </row>
    <row r="1062" spans="14:31" x14ac:dyDescent="0.3">
      <c r="N1062"/>
      <c r="O1062"/>
      <c r="AD1062"/>
      <c r="AE1062"/>
    </row>
    <row r="1063" spans="14:31" x14ac:dyDescent="0.3">
      <c r="N1063"/>
      <c r="O1063"/>
      <c r="AD1063"/>
      <c r="AE1063"/>
    </row>
    <row r="1064" spans="14:31" x14ac:dyDescent="0.3">
      <c r="N1064"/>
      <c r="O1064"/>
      <c r="AD1064"/>
      <c r="AE1064"/>
    </row>
    <row r="1065" spans="14:31" x14ac:dyDescent="0.3">
      <c r="N1065"/>
      <c r="O1065"/>
      <c r="AD1065"/>
      <c r="AE1065"/>
    </row>
    <row r="1066" spans="14:31" x14ac:dyDescent="0.3">
      <c r="N1066"/>
      <c r="O1066"/>
      <c r="AD1066"/>
      <c r="AE1066"/>
    </row>
    <row r="1067" spans="14:31" x14ac:dyDescent="0.3">
      <c r="N1067"/>
      <c r="O1067"/>
      <c r="AD1067"/>
      <c r="AE1067"/>
    </row>
    <row r="1068" spans="14:31" x14ac:dyDescent="0.3">
      <c r="N1068"/>
      <c r="O1068"/>
      <c r="AD1068"/>
      <c r="AE1068"/>
    </row>
    <row r="1069" spans="14:31" x14ac:dyDescent="0.3">
      <c r="N1069"/>
      <c r="O1069"/>
      <c r="AD1069"/>
      <c r="AE1069"/>
    </row>
    <row r="1070" spans="14:31" x14ac:dyDescent="0.3">
      <c r="N1070"/>
      <c r="O1070"/>
      <c r="AD1070"/>
      <c r="AE1070"/>
    </row>
    <row r="1071" spans="14:31" x14ac:dyDescent="0.3">
      <c r="N1071"/>
      <c r="O1071"/>
      <c r="AD1071"/>
      <c r="AE1071"/>
    </row>
    <row r="1072" spans="14:31" x14ac:dyDescent="0.3">
      <c r="N1072"/>
      <c r="O1072"/>
      <c r="AD1072"/>
      <c r="AE1072"/>
    </row>
    <row r="1073" spans="14:31" x14ac:dyDescent="0.3">
      <c r="N1073"/>
      <c r="O1073"/>
      <c r="AD1073"/>
      <c r="AE1073"/>
    </row>
    <row r="1074" spans="14:31" x14ac:dyDescent="0.3">
      <c r="N1074"/>
      <c r="O1074"/>
      <c r="AD1074"/>
      <c r="AE1074"/>
    </row>
    <row r="1075" spans="14:31" x14ac:dyDescent="0.3">
      <c r="N1075"/>
      <c r="O1075"/>
      <c r="AD1075"/>
      <c r="AE1075"/>
    </row>
    <row r="1076" spans="14:31" x14ac:dyDescent="0.3">
      <c r="N1076"/>
      <c r="O1076"/>
      <c r="AD1076"/>
      <c r="AE1076"/>
    </row>
    <row r="1077" spans="14:31" x14ac:dyDescent="0.3">
      <c r="N1077"/>
      <c r="O1077"/>
      <c r="AD1077"/>
      <c r="AE1077"/>
    </row>
    <row r="1078" spans="14:31" x14ac:dyDescent="0.3">
      <c r="N1078"/>
      <c r="O1078"/>
      <c r="AD1078"/>
      <c r="AE1078"/>
    </row>
    <row r="1079" spans="14:31" x14ac:dyDescent="0.3">
      <c r="N1079"/>
      <c r="O1079"/>
      <c r="AD1079"/>
      <c r="AE1079"/>
    </row>
    <row r="1080" spans="14:31" x14ac:dyDescent="0.3">
      <c r="N1080"/>
      <c r="O1080"/>
      <c r="AD1080"/>
      <c r="AE1080"/>
    </row>
    <row r="1081" spans="14:31" x14ac:dyDescent="0.3">
      <c r="N1081"/>
      <c r="O1081"/>
      <c r="AD1081"/>
      <c r="AE1081"/>
    </row>
    <row r="1082" spans="14:31" x14ac:dyDescent="0.3">
      <c r="N1082"/>
      <c r="O1082"/>
      <c r="AD1082"/>
      <c r="AE1082"/>
    </row>
    <row r="1083" spans="14:31" x14ac:dyDescent="0.3">
      <c r="N1083"/>
      <c r="O1083"/>
      <c r="AD1083"/>
      <c r="AE1083"/>
    </row>
    <row r="1084" spans="14:31" x14ac:dyDescent="0.3">
      <c r="N1084"/>
      <c r="O1084"/>
      <c r="AD1084"/>
      <c r="AE1084"/>
    </row>
    <row r="1085" spans="14:31" x14ac:dyDescent="0.3">
      <c r="N1085"/>
      <c r="O1085"/>
      <c r="AD1085"/>
      <c r="AE1085"/>
    </row>
    <row r="1086" spans="14:31" x14ac:dyDescent="0.3">
      <c r="N1086"/>
      <c r="O1086"/>
      <c r="AD1086"/>
      <c r="AE1086"/>
    </row>
    <row r="1087" spans="14:31" x14ac:dyDescent="0.3">
      <c r="N1087"/>
      <c r="O1087"/>
      <c r="AD1087"/>
      <c r="AE1087"/>
    </row>
    <row r="1088" spans="14:31" x14ac:dyDescent="0.3">
      <c r="N1088"/>
      <c r="O1088"/>
      <c r="AD1088"/>
      <c r="AE1088"/>
    </row>
    <row r="1089" spans="14:31" x14ac:dyDescent="0.3">
      <c r="N1089"/>
      <c r="O1089"/>
      <c r="AD1089"/>
      <c r="AE1089"/>
    </row>
    <row r="1090" spans="14:31" x14ac:dyDescent="0.3">
      <c r="N1090"/>
      <c r="O1090"/>
      <c r="AD1090"/>
      <c r="AE1090"/>
    </row>
    <row r="1091" spans="14:31" x14ac:dyDescent="0.3">
      <c r="N1091"/>
      <c r="O1091"/>
      <c r="AD1091"/>
      <c r="AE1091"/>
    </row>
    <row r="1092" spans="14:31" x14ac:dyDescent="0.3">
      <c r="N1092"/>
      <c r="O1092"/>
      <c r="AD1092"/>
      <c r="AE1092"/>
    </row>
    <row r="1093" spans="14:31" x14ac:dyDescent="0.3">
      <c r="N1093"/>
      <c r="O1093"/>
      <c r="AD1093"/>
      <c r="AE1093"/>
    </row>
    <row r="1094" spans="14:31" x14ac:dyDescent="0.3">
      <c r="N1094"/>
      <c r="O1094"/>
      <c r="AD1094"/>
      <c r="AE1094"/>
    </row>
    <row r="1095" spans="14:31" x14ac:dyDescent="0.3">
      <c r="N1095"/>
      <c r="O1095"/>
      <c r="AD1095"/>
      <c r="AE1095"/>
    </row>
    <row r="1096" spans="14:31" x14ac:dyDescent="0.3">
      <c r="N1096"/>
      <c r="O1096"/>
      <c r="AD1096"/>
      <c r="AE1096"/>
    </row>
    <row r="1097" spans="14:31" x14ac:dyDescent="0.3">
      <c r="N1097"/>
      <c r="O1097"/>
      <c r="AD1097"/>
      <c r="AE1097"/>
    </row>
    <row r="1098" spans="14:31" x14ac:dyDescent="0.3">
      <c r="N1098"/>
      <c r="O1098"/>
      <c r="AD1098"/>
      <c r="AE1098"/>
    </row>
    <row r="1099" spans="14:31" x14ac:dyDescent="0.3">
      <c r="N1099"/>
      <c r="O1099"/>
      <c r="AD1099"/>
      <c r="AE1099"/>
    </row>
    <row r="1100" spans="14:31" x14ac:dyDescent="0.3">
      <c r="N1100"/>
      <c r="O1100"/>
      <c r="AD1100"/>
      <c r="AE1100"/>
    </row>
    <row r="1101" spans="14:31" x14ac:dyDescent="0.3">
      <c r="N1101"/>
      <c r="O1101"/>
      <c r="AD1101"/>
      <c r="AE1101"/>
    </row>
    <row r="1102" spans="14:31" x14ac:dyDescent="0.3">
      <c r="N1102"/>
      <c r="O1102"/>
      <c r="AD1102"/>
      <c r="AE1102"/>
    </row>
    <row r="1103" spans="14:31" x14ac:dyDescent="0.3">
      <c r="N1103"/>
      <c r="O1103"/>
      <c r="AD1103"/>
      <c r="AE1103"/>
    </row>
    <row r="1104" spans="14:31" x14ac:dyDescent="0.3">
      <c r="N1104"/>
      <c r="O1104"/>
      <c r="AD1104"/>
      <c r="AE1104"/>
    </row>
    <row r="1105" spans="14:31" x14ac:dyDescent="0.3">
      <c r="N1105"/>
      <c r="O1105"/>
      <c r="AD1105"/>
      <c r="AE1105"/>
    </row>
    <row r="1106" spans="14:31" x14ac:dyDescent="0.3">
      <c r="N1106"/>
      <c r="O1106"/>
      <c r="AD1106"/>
      <c r="AE1106"/>
    </row>
    <row r="1107" spans="14:31" x14ac:dyDescent="0.3">
      <c r="N1107"/>
      <c r="O1107"/>
      <c r="AD1107"/>
      <c r="AE1107"/>
    </row>
    <row r="1108" spans="14:31" x14ac:dyDescent="0.3">
      <c r="N1108"/>
      <c r="O1108"/>
      <c r="AD1108"/>
      <c r="AE1108"/>
    </row>
    <row r="1109" spans="14:31" x14ac:dyDescent="0.3">
      <c r="N1109"/>
      <c r="O1109"/>
      <c r="AD1109"/>
      <c r="AE1109"/>
    </row>
    <row r="1110" spans="14:31" x14ac:dyDescent="0.3">
      <c r="N1110"/>
      <c r="O1110"/>
      <c r="AD1110"/>
      <c r="AE1110"/>
    </row>
    <row r="1111" spans="14:31" x14ac:dyDescent="0.3">
      <c r="N1111"/>
      <c r="O1111"/>
      <c r="AD1111"/>
      <c r="AE1111"/>
    </row>
    <row r="1112" spans="14:31" x14ac:dyDescent="0.3">
      <c r="N1112"/>
      <c r="O1112"/>
      <c r="AD1112"/>
      <c r="AE1112"/>
    </row>
    <row r="1113" spans="14:31" x14ac:dyDescent="0.3">
      <c r="N1113"/>
      <c r="O1113"/>
      <c r="AD1113"/>
      <c r="AE1113"/>
    </row>
    <row r="1114" spans="14:31" x14ac:dyDescent="0.3">
      <c r="N1114"/>
      <c r="O1114"/>
      <c r="AD1114"/>
      <c r="AE1114"/>
    </row>
    <row r="1115" spans="14:31" x14ac:dyDescent="0.3">
      <c r="N1115"/>
      <c r="O1115"/>
      <c r="AD1115"/>
      <c r="AE1115"/>
    </row>
    <row r="1116" spans="14:31" x14ac:dyDescent="0.3">
      <c r="N1116"/>
      <c r="O1116"/>
      <c r="AD1116"/>
      <c r="AE1116"/>
    </row>
    <row r="1117" spans="14:31" x14ac:dyDescent="0.3">
      <c r="N1117"/>
      <c r="O1117"/>
      <c r="AD1117"/>
      <c r="AE1117"/>
    </row>
    <row r="1118" spans="14:31" x14ac:dyDescent="0.3">
      <c r="N1118"/>
      <c r="O1118"/>
      <c r="AD1118"/>
      <c r="AE1118"/>
    </row>
    <row r="1119" spans="14:31" x14ac:dyDescent="0.3">
      <c r="N1119"/>
      <c r="O1119"/>
      <c r="AD1119"/>
      <c r="AE1119"/>
    </row>
    <row r="1120" spans="14:31" x14ac:dyDescent="0.3">
      <c r="N1120"/>
      <c r="O1120"/>
      <c r="AD1120"/>
      <c r="AE1120"/>
    </row>
    <row r="1121" spans="14:31" x14ac:dyDescent="0.3">
      <c r="N1121"/>
      <c r="O1121"/>
      <c r="AD1121"/>
      <c r="AE1121"/>
    </row>
    <row r="1122" spans="14:31" x14ac:dyDescent="0.3">
      <c r="N1122"/>
      <c r="O1122"/>
      <c r="AD1122"/>
      <c r="AE1122"/>
    </row>
    <row r="1123" spans="14:31" x14ac:dyDescent="0.3">
      <c r="N1123"/>
      <c r="O1123"/>
      <c r="AD1123"/>
      <c r="AE1123"/>
    </row>
    <row r="1124" spans="14:31" x14ac:dyDescent="0.3">
      <c r="N1124"/>
      <c r="O1124"/>
      <c r="AD1124"/>
      <c r="AE1124"/>
    </row>
    <row r="1125" spans="14:31" x14ac:dyDescent="0.3">
      <c r="N1125"/>
      <c r="O1125"/>
      <c r="AD1125"/>
      <c r="AE1125"/>
    </row>
    <row r="1126" spans="14:31" x14ac:dyDescent="0.3">
      <c r="N1126"/>
      <c r="O1126"/>
      <c r="AD1126"/>
      <c r="AE1126"/>
    </row>
    <row r="1127" spans="14:31" x14ac:dyDescent="0.3">
      <c r="N1127"/>
      <c r="O1127"/>
      <c r="AD1127"/>
      <c r="AE1127"/>
    </row>
    <row r="1128" spans="14:31" x14ac:dyDescent="0.3">
      <c r="N1128"/>
      <c r="O1128"/>
      <c r="AD1128"/>
      <c r="AE1128"/>
    </row>
    <row r="1129" spans="14:31" x14ac:dyDescent="0.3">
      <c r="N1129"/>
      <c r="O1129"/>
      <c r="AD1129"/>
      <c r="AE1129"/>
    </row>
    <row r="1130" spans="14:31" x14ac:dyDescent="0.3">
      <c r="N1130"/>
      <c r="O1130"/>
      <c r="AD1130"/>
      <c r="AE1130"/>
    </row>
    <row r="1131" spans="14:31" x14ac:dyDescent="0.3">
      <c r="N1131"/>
      <c r="O1131"/>
      <c r="AD1131"/>
      <c r="AE1131"/>
    </row>
    <row r="1132" spans="14:31" x14ac:dyDescent="0.3">
      <c r="N1132"/>
      <c r="O1132"/>
      <c r="AD1132"/>
      <c r="AE1132"/>
    </row>
    <row r="1133" spans="14:31" x14ac:dyDescent="0.3">
      <c r="N1133"/>
      <c r="O1133"/>
      <c r="AD1133"/>
      <c r="AE1133"/>
    </row>
    <row r="1134" spans="14:31" x14ac:dyDescent="0.3">
      <c r="N1134"/>
      <c r="O1134"/>
      <c r="AD1134"/>
      <c r="AE1134"/>
    </row>
    <row r="1135" spans="14:31" x14ac:dyDescent="0.3">
      <c r="N1135"/>
      <c r="O1135"/>
      <c r="AD1135"/>
      <c r="AE1135"/>
    </row>
    <row r="1136" spans="14:31" x14ac:dyDescent="0.3">
      <c r="N1136"/>
      <c r="O1136"/>
      <c r="AD1136"/>
      <c r="AE1136"/>
    </row>
    <row r="1137" spans="14:31" x14ac:dyDescent="0.3">
      <c r="N1137"/>
      <c r="O1137"/>
      <c r="AD1137"/>
      <c r="AE1137"/>
    </row>
    <row r="1138" spans="14:31" x14ac:dyDescent="0.3">
      <c r="N1138"/>
      <c r="O1138"/>
      <c r="AD1138"/>
      <c r="AE1138"/>
    </row>
    <row r="1139" spans="14:31" x14ac:dyDescent="0.3">
      <c r="N1139"/>
      <c r="O1139"/>
      <c r="AD1139"/>
      <c r="AE1139"/>
    </row>
    <row r="1140" spans="14:31" x14ac:dyDescent="0.3">
      <c r="N1140"/>
      <c r="O1140"/>
      <c r="AD1140"/>
      <c r="AE1140"/>
    </row>
    <row r="1141" spans="14:31" x14ac:dyDescent="0.3">
      <c r="N1141"/>
      <c r="O1141"/>
      <c r="AD1141"/>
      <c r="AE1141"/>
    </row>
    <row r="1142" spans="14:31" x14ac:dyDescent="0.3">
      <c r="N1142"/>
      <c r="O1142"/>
      <c r="AD1142"/>
      <c r="AE1142"/>
    </row>
    <row r="1143" spans="14:31" x14ac:dyDescent="0.3">
      <c r="N1143"/>
      <c r="O1143"/>
      <c r="AD1143"/>
      <c r="AE1143"/>
    </row>
    <row r="1144" spans="14:31" x14ac:dyDescent="0.3">
      <c r="N1144"/>
      <c r="O1144"/>
      <c r="AD1144"/>
      <c r="AE1144"/>
    </row>
    <row r="1145" spans="14:31" x14ac:dyDescent="0.3">
      <c r="N1145"/>
      <c r="O1145"/>
      <c r="AD1145"/>
      <c r="AE1145"/>
    </row>
    <row r="1146" spans="14:31" x14ac:dyDescent="0.3">
      <c r="N1146"/>
      <c r="O1146"/>
      <c r="AD1146"/>
      <c r="AE1146"/>
    </row>
    <row r="1147" spans="14:31" x14ac:dyDescent="0.3">
      <c r="N1147"/>
      <c r="O1147"/>
      <c r="AD1147"/>
      <c r="AE1147"/>
    </row>
    <row r="1148" spans="14:31" x14ac:dyDescent="0.3">
      <c r="N1148"/>
      <c r="O1148"/>
      <c r="AD1148"/>
      <c r="AE1148"/>
    </row>
    <row r="1149" spans="14:31" x14ac:dyDescent="0.3">
      <c r="N1149"/>
      <c r="O1149"/>
      <c r="AD1149"/>
      <c r="AE1149"/>
    </row>
    <row r="1150" spans="14:31" x14ac:dyDescent="0.3">
      <c r="N1150"/>
      <c r="O1150"/>
      <c r="AD1150"/>
      <c r="AE1150"/>
    </row>
    <row r="1151" spans="14:31" x14ac:dyDescent="0.3">
      <c r="N1151"/>
      <c r="O1151"/>
      <c r="AD1151"/>
      <c r="AE1151"/>
    </row>
    <row r="1152" spans="14:31" x14ac:dyDescent="0.3">
      <c r="N1152"/>
      <c r="O1152"/>
      <c r="AD1152"/>
      <c r="AE1152"/>
    </row>
    <row r="1153" spans="14:31" x14ac:dyDescent="0.3">
      <c r="N1153"/>
      <c r="O1153"/>
      <c r="AD1153"/>
      <c r="AE1153"/>
    </row>
    <row r="1154" spans="14:31" x14ac:dyDescent="0.3">
      <c r="N1154"/>
      <c r="O1154"/>
      <c r="AD1154"/>
      <c r="AE1154"/>
    </row>
    <row r="1155" spans="14:31" x14ac:dyDescent="0.3">
      <c r="N1155"/>
      <c r="O1155"/>
      <c r="AD1155"/>
      <c r="AE1155"/>
    </row>
    <row r="1156" spans="14:31" x14ac:dyDescent="0.3">
      <c r="N1156"/>
      <c r="O1156"/>
      <c r="AD1156"/>
      <c r="AE1156"/>
    </row>
    <row r="1157" spans="14:31" x14ac:dyDescent="0.3">
      <c r="N1157"/>
      <c r="O1157"/>
      <c r="AD1157"/>
      <c r="AE1157"/>
    </row>
    <row r="1158" spans="14:31" x14ac:dyDescent="0.3">
      <c r="N1158"/>
      <c r="O1158"/>
      <c r="AD1158"/>
      <c r="AE1158"/>
    </row>
    <row r="1159" spans="14:31" x14ac:dyDescent="0.3">
      <c r="N1159"/>
      <c r="O1159"/>
      <c r="AD1159"/>
      <c r="AE1159"/>
    </row>
    <row r="1160" spans="14:31" x14ac:dyDescent="0.3">
      <c r="N1160"/>
      <c r="O1160"/>
      <c r="AD1160"/>
      <c r="AE1160"/>
    </row>
    <row r="1161" spans="14:31" x14ac:dyDescent="0.3">
      <c r="N1161"/>
      <c r="O1161"/>
      <c r="AD1161"/>
      <c r="AE1161"/>
    </row>
    <row r="1162" spans="14:31" x14ac:dyDescent="0.3">
      <c r="N1162"/>
      <c r="O1162"/>
      <c r="AD1162"/>
      <c r="AE1162"/>
    </row>
    <row r="1163" spans="14:31" x14ac:dyDescent="0.3">
      <c r="N1163"/>
      <c r="O1163"/>
      <c r="AD1163"/>
      <c r="AE1163"/>
    </row>
    <row r="1164" spans="14:31" x14ac:dyDescent="0.3">
      <c r="N1164"/>
      <c r="O1164"/>
      <c r="AD1164"/>
      <c r="AE1164"/>
    </row>
    <row r="1165" spans="14:31" x14ac:dyDescent="0.3">
      <c r="N1165"/>
      <c r="O1165"/>
      <c r="AD1165"/>
      <c r="AE1165"/>
    </row>
    <row r="1166" spans="14:31" x14ac:dyDescent="0.3">
      <c r="N1166"/>
      <c r="O1166"/>
      <c r="AD1166"/>
      <c r="AE1166"/>
    </row>
    <row r="1167" spans="14:31" x14ac:dyDescent="0.3">
      <c r="N1167"/>
      <c r="O1167"/>
      <c r="AD1167"/>
      <c r="AE1167"/>
    </row>
    <row r="1168" spans="14:31" x14ac:dyDescent="0.3">
      <c r="N1168"/>
      <c r="O1168"/>
      <c r="AD1168"/>
      <c r="AE1168"/>
    </row>
    <row r="1169" spans="14:31" x14ac:dyDescent="0.3">
      <c r="N1169"/>
      <c r="O1169"/>
      <c r="AD1169"/>
      <c r="AE1169"/>
    </row>
    <row r="1170" spans="14:31" x14ac:dyDescent="0.3">
      <c r="N1170"/>
      <c r="O1170"/>
      <c r="AD1170"/>
      <c r="AE1170"/>
    </row>
    <row r="1171" spans="14:31" x14ac:dyDescent="0.3">
      <c r="N1171"/>
      <c r="O1171"/>
      <c r="AD1171"/>
      <c r="AE1171"/>
    </row>
    <row r="1172" spans="14:31" x14ac:dyDescent="0.3">
      <c r="N1172"/>
      <c r="O1172"/>
      <c r="AD1172"/>
      <c r="AE1172"/>
    </row>
    <row r="1173" spans="14:31" x14ac:dyDescent="0.3">
      <c r="N1173"/>
      <c r="O1173"/>
      <c r="AD1173"/>
      <c r="AE1173"/>
    </row>
    <row r="1174" spans="14:31" x14ac:dyDescent="0.3">
      <c r="N1174"/>
      <c r="O1174"/>
      <c r="AD1174"/>
      <c r="AE1174"/>
    </row>
    <row r="1175" spans="14:31" x14ac:dyDescent="0.3">
      <c r="N1175"/>
      <c r="O1175"/>
      <c r="AD1175"/>
      <c r="AE1175"/>
    </row>
    <row r="1176" spans="14:31" x14ac:dyDescent="0.3">
      <c r="N1176"/>
      <c r="O1176"/>
      <c r="AD1176"/>
      <c r="AE1176"/>
    </row>
    <row r="1177" spans="14:31" x14ac:dyDescent="0.3">
      <c r="N1177"/>
      <c r="O1177"/>
      <c r="AD1177"/>
      <c r="AE1177"/>
    </row>
    <row r="1178" spans="14:31" x14ac:dyDescent="0.3">
      <c r="N1178"/>
      <c r="O1178"/>
      <c r="AD1178"/>
      <c r="AE1178"/>
    </row>
    <row r="1179" spans="14:31" x14ac:dyDescent="0.3">
      <c r="N1179"/>
      <c r="O1179"/>
      <c r="AD1179"/>
      <c r="AE1179"/>
    </row>
    <row r="1180" spans="14:31" x14ac:dyDescent="0.3">
      <c r="N1180"/>
      <c r="O1180"/>
      <c r="AD1180"/>
      <c r="AE1180"/>
    </row>
    <row r="1181" spans="14:31" x14ac:dyDescent="0.3">
      <c r="N1181"/>
      <c r="O1181"/>
      <c r="AD1181"/>
      <c r="AE1181"/>
    </row>
    <row r="1182" spans="14:31" x14ac:dyDescent="0.3">
      <c r="N1182"/>
      <c r="O1182"/>
      <c r="AD1182"/>
      <c r="AE1182"/>
    </row>
    <row r="1183" spans="14:31" x14ac:dyDescent="0.3">
      <c r="N1183"/>
      <c r="O1183"/>
      <c r="AD1183"/>
      <c r="AE1183"/>
    </row>
    <row r="1184" spans="14:31" x14ac:dyDescent="0.3">
      <c r="N1184"/>
      <c r="O1184"/>
      <c r="AD1184"/>
      <c r="AE1184"/>
    </row>
    <row r="1185" spans="14:31" x14ac:dyDescent="0.3">
      <c r="N1185"/>
      <c r="O1185"/>
      <c r="AD1185"/>
      <c r="AE1185"/>
    </row>
    <row r="1186" spans="14:31" x14ac:dyDescent="0.3">
      <c r="N1186"/>
      <c r="O1186"/>
      <c r="AD1186"/>
      <c r="AE1186"/>
    </row>
    <row r="1187" spans="14:31" x14ac:dyDescent="0.3">
      <c r="N1187"/>
      <c r="O1187"/>
      <c r="AD1187"/>
      <c r="AE1187"/>
    </row>
    <row r="1188" spans="14:31" x14ac:dyDescent="0.3">
      <c r="N1188"/>
      <c r="O1188"/>
      <c r="AD1188"/>
      <c r="AE1188"/>
    </row>
    <row r="1189" spans="14:31" x14ac:dyDescent="0.3">
      <c r="N1189"/>
      <c r="O1189"/>
      <c r="AD1189"/>
      <c r="AE1189"/>
    </row>
    <row r="1190" spans="14:31" x14ac:dyDescent="0.3">
      <c r="N1190"/>
      <c r="O1190"/>
      <c r="AD1190"/>
      <c r="AE1190"/>
    </row>
    <row r="1191" spans="14:31" x14ac:dyDescent="0.3">
      <c r="N1191"/>
      <c r="O1191"/>
      <c r="AD1191"/>
      <c r="AE1191"/>
    </row>
    <row r="1192" spans="14:31" x14ac:dyDescent="0.3">
      <c r="N1192"/>
      <c r="O1192"/>
      <c r="AD1192"/>
      <c r="AE1192"/>
    </row>
    <row r="1193" spans="14:31" x14ac:dyDescent="0.3">
      <c r="N1193"/>
      <c r="O1193"/>
      <c r="AD1193"/>
      <c r="AE1193"/>
    </row>
    <row r="1194" spans="14:31" x14ac:dyDescent="0.3">
      <c r="N1194"/>
      <c r="O1194"/>
      <c r="AD1194"/>
      <c r="AE1194"/>
    </row>
    <row r="1195" spans="14:31" x14ac:dyDescent="0.3">
      <c r="N1195"/>
      <c r="O1195"/>
      <c r="AD1195"/>
      <c r="AE1195"/>
    </row>
    <row r="1196" spans="14:31" x14ac:dyDescent="0.3">
      <c r="N1196"/>
      <c r="O1196"/>
      <c r="AD1196"/>
      <c r="AE1196"/>
    </row>
    <row r="1197" spans="14:31" x14ac:dyDescent="0.3">
      <c r="N1197"/>
      <c r="O1197"/>
      <c r="AD1197"/>
      <c r="AE1197"/>
    </row>
    <row r="1198" spans="14:31" x14ac:dyDescent="0.3">
      <c r="N1198"/>
      <c r="O1198"/>
      <c r="AD1198"/>
      <c r="AE1198"/>
    </row>
    <row r="1199" spans="14:31" x14ac:dyDescent="0.3">
      <c r="N1199"/>
      <c r="O1199"/>
      <c r="AD1199"/>
      <c r="AE1199"/>
    </row>
    <row r="1200" spans="14:31" x14ac:dyDescent="0.3">
      <c r="N1200"/>
      <c r="O1200"/>
      <c r="AD1200"/>
      <c r="AE1200"/>
    </row>
    <row r="1201" spans="14:31" x14ac:dyDescent="0.3">
      <c r="N1201"/>
      <c r="O1201"/>
      <c r="AD1201"/>
      <c r="AE1201"/>
    </row>
    <row r="1202" spans="14:31" x14ac:dyDescent="0.3">
      <c r="N1202"/>
      <c r="O1202"/>
      <c r="AD1202"/>
      <c r="AE1202"/>
    </row>
    <row r="1203" spans="14:31" x14ac:dyDescent="0.3">
      <c r="N1203"/>
      <c r="O1203"/>
      <c r="AD1203"/>
      <c r="AE1203"/>
    </row>
    <row r="1204" spans="14:31" x14ac:dyDescent="0.3">
      <c r="N1204"/>
      <c r="O1204"/>
      <c r="AD1204"/>
      <c r="AE1204"/>
    </row>
    <row r="1205" spans="14:31" x14ac:dyDescent="0.3">
      <c r="N1205"/>
      <c r="O1205"/>
      <c r="AD1205"/>
      <c r="AE1205"/>
    </row>
    <row r="1206" spans="14:31" x14ac:dyDescent="0.3">
      <c r="N1206"/>
      <c r="O1206"/>
      <c r="AD1206"/>
      <c r="AE1206"/>
    </row>
    <row r="1207" spans="14:31" x14ac:dyDescent="0.3">
      <c r="N1207"/>
      <c r="O1207"/>
      <c r="AD1207"/>
      <c r="AE1207"/>
    </row>
    <row r="1208" spans="14:31" x14ac:dyDescent="0.3">
      <c r="N1208"/>
      <c r="O1208"/>
      <c r="AD1208"/>
      <c r="AE1208"/>
    </row>
    <row r="1209" spans="14:31" x14ac:dyDescent="0.3">
      <c r="N1209"/>
      <c r="O1209"/>
      <c r="AD1209"/>
      <c r="AE1209"/>
    </row>
    <row r="1210" spans="14:31" x14ac:dyDescent="0.3">
      <c r="N1210"/>
      <c r="O1210"/>
      <c r="AD1210"/>
      <c r="AE1210"/>
    </row>
    <row r="1211" spans="14:31" x14ac:dyDescent="0.3">
      <c r="N1211"/>
      <c r="O1211"/>
      <c r="AD1211"/>
      <c r="AE1211"/>
    </row>
    <row r="1212" spans="14:31" x14ac:dyDescent="0.3">
      <c r="N1212"/>
      <c r="O1212"/>
      <c r="AD1212"/>
      <c r="AE1212"/>
    </row>
    <row r="1213" spans="14:31" x14ac:dyDescent="0.3">
      <c r="N1213"/>
      <c r="O1213"/>
      <c r="AD1213"/>
      <c r="AE1213"/>
    </row>
    <row r="1214" spans="14:31" x14ac:dyDescent="0.3">
      <c r="N1214"/>
      <c r="O1214"/>
      <c r="AD1214"/>
      <c r="AE1214"/>
    </row>
    <row r="1215" spans="14:31" x14ac:dyDescent="0.3">
      <c r="N1215"/>
      <c r="O1215"/>
      <c r="AD1215"/>
      <c r="AE1215"/>
    </row>
    <row r="1216" spans="14:31" x14ac:dyDescent="0.3">
      <c r="N1216"/>
      <c r="O1216"/>
      <c r="AD1216"/>
      <c r="AE1216"/>
    </row>
    <row r="1217" spans="14:31" x14ac:dyDescent="0.3">
      <c r="N1217"/>
      <c r="O1217"/>
      <c r="AD1217"/>
      <c r="AE1217"/>
    </row>
    <row r="1218" spans="14:31" x14ac:dyDescent="0.3">
      <c r="N1218"/>
      <c r="O1218"/>
      <c r="AD1218"/>
      <c r="AE1218"/>
    </row>
    <row r="1219" spans="14:31" x14ac:dyDescent="0.3">
      <c r="N1219"/>
      <c r="O1219"/>
      <c r="AD1219"/>
      <c r="AE1219"/>
    </row>
    <row r="1220" spans="14:31" x14ac:dyDescent="0.3">
      <c r="N1220"/>
      <c r="O1220"/>
      <c r="AD1220"/>
      <c r="AE1220"/>
    </row>
    <row r="1221" spans="14:31" x14ac:dyDescent="0.3">
      <c r="N1221"/>
      <c r="O1221"/>
      <c r="AD1221"/>
      <c r="AE1221"/>
    </row>
    <row r="1222" spans="14:31" x14ac:dyDescent="0.3">
      <c r="N1222"/>
      <c r="O1222"/>
      <c r="AD1222"/>
      <c r="AE1222"/>
    </row>
    <row r="1223" spans="14:31" x14ac:dyDescent="0.3">
      <c r="N1223"/>
      <c r="O1223"/>
      <c r="AD1223"/>
      <c r="AE1223"/>
    </row>
    <row r="1224" spans="14:31" x14ac:dyDescent="0.3">
      <c r="N1224"/>
      <c r="O1224"/>
      <c r="AD1224"/>
      <c r="AE1224"/>
    </row>
    <row r="1225" spans="14:31" x14ac:dyDescent="0.3">
      <c r="N1225"/>
      <c r="O1225"/>
      <c r="AD1225"/>
      <c r="AE1225"/>
    </row>
    <row r="1226" spans="14:31" x14ac:dyDescent="0.3">
      <c r="N1226"/>
      <c r="O1226"/>
      <c r="AD1226"/>
      <c r="AE1226"/>
    </row>
    <row r="1227" spans="14:31" x14ac:dyDescent="0.3">
      <c r="N1227"/>
      <c r="O1227"/>
      <c r="AD1227"/>
      <c r="AE1227"/>
    </row>
    <row r="1228" spans="14:31" x14ac:dyDescent="0.3">
      <c r="N1228"/>
      <c r="O1228"/>
      <c r="AD1228"/>
      <c r="AE1228"/>
    </row>
    <row r="1229" spans="14:31" x14ac:dyDescent="0.3">
      <c r="N1229"/>
      <c r="O1229"/>
      <c r="AD1229"/>
      <c r="AE1229"/>
    </row>
    <row r="1230" spans="14:31" x14ac:dyDescent="0.3">
      <c r="N1230"/>
      <c r="O1230"/>
      <c r="AD1230"/>
      <c r="AE1230"/>
    </row>
    <row r="1231" spans="14:31" x14ac:dyDescent="0.3">
      <c r="N1231"/>
      <c r="O1231"/>
      <c r="AD1231"/>
      <c r="AE1231"/>
    </row>
    <row r="1232" spans="14:31" x14ac:dyDescent="0.3">
      <c r="N1232"/>
      <c r="O1232"/>
      <c r="AD1232"/>
      <c r="AE1232"/>
    </row>
    <row r="1233" spans="14:31" x14ac:dyDescent="0.3">
      <c r="N1233"/>
      <c r="O1233"/>
      <c r="AD1233"/>
      <c r="AE1233"/>
    </row>
    <row r="1234" spans="14:31" x14ac:dyDescent="0.3">
      <c r="N1234"/>
      <c r="O1234"/>
      <c r="AD1234"/>
      <c r="AE1234"/>
    </row>
    <row r="1235" spans="14:31" x14ac:dyDescent="0.3">
      <c r="N1235"/>
      <c r="O1235"/>
      <c r="AD1235"/>
      <c r="AE1235"/>
    </row>
    <row r="1236" spans="14:31" x14ac:dyDescent="0.3">
      <c r="N1236"/>
      <c r="O1236"/>
      <c r="AD1236"/>
      <c r="AE1236"/>
    </row>
    <row r="1237" spans="14:31" x14ac:dyDescent="0.3">
      <c r="N1237"/>
      <c r="O1237"/>
      <c r="AD1237"/>
      <c r="AE1237"/>
    </row>
    <row r="1238" spans="14:31" x14ac:dyDescent="0.3">
      <c r="N1238"/>
      <c r="O1238"/>
      <c r="AD1238"/>
      <c r="AE1238"/>
    </row>
    <row r="1239" spans="14:31" x14ac:dyDescent="0.3">
      <c r="N1239"/>
      <c r="O1239"/>
      <c r="AD1239"/>
      <c r="AE1239"/>
    </row>
    <row r="1240" spans="14:31" x14ac:dyDescent="0.3">
      <c r="N1240"/>
      <c r="O1240"/>
      <c r="AD1240"/>
      <c r="AE1240"/>
    </row>
    <row r="1241" spans="14:31" x14ac:dyDescent="0.3">
      <c r="N1241"/>
      <c r="O1241"/>
      <c r="AD1241"/>
      <c r="AE1241"/>
    </row>
    <row r="1242" spans="14:31" x14ac:dyDescent="0.3">
      <c r="N1242"/>
      <c r="O1242"/>
      <c r="AD1242"/>
      <c r="AE1242"/>
    </row>
    <row r="1243" spans="14:31" x14ac:dyDescent="0.3">
      <c r="N1243"/>
      <c r="O1243"/>
      <c r="AD1243"/>
      <c r="AE1243"/>
    </row>
    <row r="1244" spans="14:31" x14ac:dyDescent="0.3">
      <c r="N1244"/>
      <c r="O1244"/>
      <c r="AD1244"/>
      <c r="AE1244"/>
    </row>
    <row r="1245" spans="14:31" x14ac:dyDescent="0.3">
      <c r="N1245"/>
      <c r="O1245"/>
      <c r="AD1245"/>
      <c r="AE1245"/>
    </row>
    <row r="1246" spans="14:31" x14ac:dyDescent="0.3">
      <c r="N1246"/>
      <c r="O1246"/>
      <c r="AD1246"/>
      <c r="AE1246"/>
    </row>
    <row r="1247" spans="14:31" x14ac:dyDescent="0.3">
      <c r="N1247"/>
      <c r="O1247"/>
      <c r="AD1247"/>
      <c r="AE1247"/>
    </row>
    <row r="1248" spans="14:31" x14ac:dyDescent="0.3">
      <c r="N1248"/>
      <c r="O1248"/>
      <c r="AD1248"/>
      <c r="AE1248"/>
    </row>
    <row r="1249" spans="14:31" x14ac:dyDescent="0.3">
      <c r="N1249"/>
      <c r="O1249"/>
      <c r="AD1249"/>
      <c r="AE1249"/>
    </row>
    <row r="1250" spans="14:31" x14ac:dyDescent="0.3">
      <c r="N1250"/>
      <c r="O1250"/>
      <c r="AD1250"/>
      <c r="AE1250"/>
    </row>
    <row r="1251" spans="14:31" x14ac:dyDescent="0.3">
      <c r="N1251"/>
      <c r="O1251"/>
      <c r="AD1251"/>
      <c r="AE1251"/>
    </row>
    <row r="1252" spans="14:31" x14ac:dyDescent="0.3">
      <c r="N1252"/>
      <c r="O1252"/>
      <c r="AD1252"/>
      <c r="AE1252"/>
    </row>
    <row r="1253" spans="14:31" x14ac:dyDescent="0.3">
      <c r="N1253"/>
      <c r="O1253"/>
      <c r="AD1253"/>
      <c r="AE1253"/>
    </row>
    <row r="1254" spans="14:31" x14ac:dyDescent="0.3">
      <c r="N1254"/>
      <c r="O1254"/>
      <c r="AD1254"/>
      <c r="AE1254"/>
    </row>
    <row r="1255" spans="14:31" x14ac:dyDescent="0.3">
      <c r="N1255"/>
      <c r="O1255"/>
      <c r="AD1255"/>
      <c r="AE1255"/>
    </row>
    <row r="1256" spans="14:31" x14ac:dyDescent="0.3">
      <c r="N1256"/>
      <c r="O1256"/>
      <c r="AD1256"/>
      <c r="AE1256"/>
    </row>
    <row r="1257" spans="14:31" x14ac:dyDescent="0.3">
      <c r="N1257"/>
      <c r="O1257"/>
      <c r="AD1257"/>
      <c r="AE1257"/>
    </row>
    <row r="1258" spans="14:31" x14ac:dyDescent="0.3">
      <c r="N1258"/>
      <c r="O1258"/>
      <c r="AD1258"/>
      <c r="AE1258"/>
    </row>
    <row r="1259" spans="14:31" x14ac:dyDescent="0.3">
      <c r="N1259"/>
      <c r="O1259"/>
      <c r="AD1259"/>
      <c r="AE1259"/>
    </row>
    <row r="1260" spans="14:31" x14ac:dyDescent="0.3">
      <c r="N1260"/>
      <c r="O1260"/>
      <c r="AD1260"/>
      <c r="AE1260"/>
    </row>
    <row r="1261" spans="14:31" x14ac:dyDescent="0.3">
      <c r="N1261"/>
      <c r="O1261"/>
      <c r="AD1261"/>
      <c r="AE1261"/>
    </row>
    <row r="1262" spans="14:31" x14ac:dyDescent="0.3">
      <c r="N1262"/>
      <c r="O1262"/>
      <c r="AD1262"/>
      <c r="AE1262"/>
    </row>
    <row r="1263" spans="14:31" x14ac:dyDescent="0.3">
      <c r="N1263"/>
      <c r="O1263"/>
      <c r="AD1263"/>
      <c r="AE1263"/>
    </row>
    <row r="1264" spans="14:31" x14ac:dyDescent="0.3">
      <c r="N1264"/>
      <c r="O1264"/>
      <c r="AD1264"/>
      <c r="AE1264"/>
    </row>
    <row r="1265" spans="14:31" x14ac:dyDescent="0.3">
      <c r="N1265"/>
      <c r="O1265"/>
      <c r="AD1265"/>
      <c r="AE1265"/>
    </row>
    <row r="1266" spans="14:31" x14ac:dyDescent="0.3">
      <c r="N1266"/>
      <c r="O1266"/>
      <c r="AD1266"/>
      <c r="AE1266"/>
    </row>
    <row r="1267" spans="14:31" x14ac:dyDescent="0.3">
      <c r="N1267"/>
      <c r="O1267"/>
      <c r="AD1267"/>
      <c r="AE1267"/>
    </row>
    <row r="1268" spans="14:31" x14ac:dyDescent="0.3">
      <c r="N1268"/>
      <c r="O1268"/>
      <c r="AD1268"/>
      <c r="AE1268"/>
    </row>
    <row r="1269" spans="14:31" x14ac:dyDescent="0.3">
      <c r="N1269"/>
      <c r="O1269"/>
      <c r="AD1269"/>
      <c r="AE1269"/>
    </row>
    <row r="1270" spans="14:31" x14ac:dyDescent="0.3">
      <c r="N1270"/>
      <c r="O1270"/>
      <c r="AD1270"/>
      <c r="AE1270"/>
    </row>
    <row r="1271" spans="14:31" x14ac:dyDescent="0.3">
      <c r="N1271"/>
      <c r="O1271"/>
      <c r="AD1271"/>
      <c r="AE1271"/>
    </row>
    <row r="1272" spans="14:31" x14ac:dyDescent="0.3">
      <c r="N1272"/>
      <c r="O1272"/>
      <c r="AD1272"/>
      <c r="AE1272"/>
    </row>
    <row r="1273" spans="14:31" x14ac:dyDescent="0.3">
      <c r="N1273"/>
      <c r="O1273"/>
      <c r="AD1273"/>
      <c r="AE1273"/>
    </row>
    <row r="1274" spans="14:31" x14ac:dyDescent="0.3">
      <c r="N1274"/>
      <c r="O1274"/>
      <c r="AD1274"/>
      <c r="AE1274"/>
    </row>
    <row r="1275" spans="14:31" x14ac:dyDescent="0.3">
      <c r="N1275"/>
      <c r="O1275"/>
      <c r="AD1275"/>
      <c r="AE1275"/>
    </row>
    <row r="1276" spans="14:31" x14ac:dyDescent="0.3">
      <c r="N1276"/>
      <c r="O1276"/>
      <c r="AD1276"/>
      <c r="AE1276"/>
    </row>
    <row r="1277" spans="14:31" x14ac:dyDescent="0.3">
      <c r="N1277"/>
      <c r="O1277"/>
      <c r="AD1277"/>
      <c r="AE1277"/>
    </row>
    <row r="1278" spans="14:31" x14ac:dyDescent="0.3">
      <c r="N1278"/>
      <c r="O1278"/>
      <c r="AD1278"/>
      <c r="AE1278"/>
    </row>
    <row r="1279" spans="14:31" x14ac:dyDescent="0.3">
      <c r="N1279"/>
      <c r="O1279"/>
      <c r="AD1279"/>
      <c r="AE1279"/>
    </row>
    <row r="1280" spans="14:31" x14ac:dyDescent="0.3">
      <c r="N1280"/>
      <c r="O1280"/>
      <c r="AD1280"/>
      <c r="AE1280"/>
    </row>
    <row r="1281" spans="14:31" x14ac:dyDescent="0.3">
      <c r="N1281"/>
      <c r="O1281"/>
      <c r="AD1281"/>
      <c r="AE1281"/>
    </row>
    <row r="1282" spans="14:31" x14ac:dyDescent="0.3">
      <c r="N1282"/>
      <c r="O1282"/>
      <c r="AD1282"/>
      <c r="AE1282"/>
    </row>
    <row r="1283" spans="14:31" x14ac:dyDescent="0.3">
      <c r="N1283"/>
      <c r="O1283"/>
      <c r="AD1283"/>
      <c r="AE1283"/>
    </row>
    <row r="1284" spans="14:31" x14ac:dyDescent="0.3">
      <c r="N1284"/>
      <c r="O1284"/>
      <c r="AD1284"/>
      <c r="AE1284"/>
    </row>
    <row r="1285" spans="14:31" x14ac:dyDescent="0.3">
      <c r="N1285"/>
      <c r="O1285"/>
      <c r="AD1285"/>
      <c r="AE1285"/>
    </row>
    <row r="1286" spans="14:31" x14ac:dyDescent="0.3">
      <c r="N1286"/>
      <c r="O1286"/>
      <c r="AD1286"/>
      <c r="AE1286"/>
    </row>
    <row r="1287" spans="14:31" x14ac:dyDescent="0.3">
      <c r="N1287"/>
      <c r="O1287"/>
      <c r="AD1287"/>
      <c r="AE1287"/>
    </row>
    <row r="1288" spans="14:31" x14ac:dyDescent="0.3">
      <c r="N1288"/>
      <c r="O1288"/>
      <c r="AD1288"/>
      <c r="AE1288"/>
    </row>
    <row r="1289" spans="14:31" x14ac:dyDescent="0.3">
      <c r="N1289"/>
      <c r="O1289"/>
      <c r="AD1289"/>
      <c r="AE1289"/>
    </row>
    <row r="1290" spans="14:31" x14ac:dyDescent="0.3">
      <c r="N1290"/>
      <c r="O1290"/>
      <c r="AD1290"/>
      <c r="AE1290"/>
    </row>
    <row r="1291" spans="14:31" x14ac:dyDescent="0.3">
      <c r="N1291"/>
      <c r="O1291"/>
      <c r="AD1291"/>
      <c r="AE1291"/>
    </row>
    <row r="1292" spans="14:31" x14ac:dyDescent="0.3">
      <c r="N1292"/>
      <c r="O1292"/>
      <c r="AD1292"/>
      <c r="AE1292"/>
    </row>
    <row r="1293" spans="14:31" x14ac:dyDescent="0.3">
      <c r="N1293"/>
      <c r="O1293"/>
      <c r="AD1293"/>
      <c r="AE1293"/>
    </row>
    <row r="1294" spans="14:31" x14ac:dyDescent="0.3">
      <c r="N1294"/>
      <c r="O1294"/>
      <c r="AD1294"/>
      <c r="AE1294"/>
    </row>
    <row r="1295" spans="14:31" x14ac:dyDescent="0.3">
      <c r="N1295"/>
      <c r="O1295"/>
      <c r="AD1295"/>
      <c r="AE1295"/>
    </row>
    <row r="1296" spans="14:31" x14ac:dyDescent="0.3">
      <c r="N1296"/>
      <c r="O1296"/>
      <c r="AD1296"/>
      <c r="AE1296"/>
    </row>
    <row r="1297" spans="14:31" x14ac:dyDescent="0.3">
      <c r="N1297"/>
      <c r="O1297"/>
      <c r="AD1297"/>
      <c r="AE1297"/>
    </row>
    <row r="1298" spans="14:31" x14ac:dyDescent="0.3">
      <c r="N1298"/>
      <c r="O1298"/>
      <c r="AD1298"/>
      <c r="AE1298"/>
    </row>
    <row r="1299" spans="14:31" x14ac:dyDescent="0.3">
      <c r="N1299"/>
      <c r="O1299"/>
      <c r="AD1299"/>
      <c r="AE1299"/>
    </row>
    <row r="1300" spans="14:31" x14ac:dyDescent="0.3">
      <c r="N1300"/>
      <c r="O1300"/>
      <c r="AD1300"/>
      <c r="AE1300"/>
    </row>
    <row r="1301" spans="14:31" x14ac:dyDescent="0.3">
      <c r="N1301"/>
      <c r="O1301"/>
      <c r="AD1301"/>
      <c r="AE1301"/>
    </row>
    <row r="1302" spans="14:31" x14ac:dyDescent="0.3">
      <c r="N1302"/>
      <c r="O1302"/>
      <c r="AD1302"/>
      <c r="AE1302"/>
    </row>
    <row r="1303" spans="14:31" x14ac:dyDescent="0.3">
      <c r="N1303"/>
      <c r="O1303"/>
      <c r="AD1303"/>
      <c r="AE1303"/>
    </row>
    <row r="1304" spans="14:31" x14ac:dyDescent="0.3">
      <c r="N1304"/>
      <c r="O1304"/>
      <c r="AD1304"/>
      <c r="AE1304"/>
    </row>
    <row r="1305" spans="14:31" x14ac:dyDescent="0.3">
      <c r="N1305"/>
      <c r="O1305"/>
      <c r="AD1305"/>
      <c r="AE1305"/>
    </row>
    <row r="1306" spans="14:31" x14ac:dyDescent="0.3">
      <c r="N1306"/>
      <c r="O1306"/>
      <c r="AD1306"/>
      <c r="AE1306"/>
    </row>
    <row r="1307" spans="14:31" x14ac:dyDescent="0.3">
      <c r="N1307"/>
      <c r="O1307"/>
      <c r="AD1307"/>
      <c r="AE1307"/>
    </row>
    <row r="1308" spans="14:31" x14ac:dyDescent="0.3">
      <c r="N1308"/>
      <c r="O1308"/>
      <c r="AD1308"/>
      <c r="AE1308"/>
    </row>
    <row r="1309" spans="14:31" x14ac:dyDescent="0.3">
      <c r="N1309"/>
      <c r="O1309"/>
      <c r="AD1309"/>
      <c r="AE1309"/>
    </row>
    <row r="1310" spans="14:31" x14ac:dyDescent="0.3">
      <c r="N1310"/>
      <c r="O1310"/>
      <c r="AD1310"/>
      <c r="AE1310"/>
    </row>
    <row r="1311" spans="14:31" x14ac:dyDescent="0.3">
      <c r="N1311"/>
      <c r="O1311"/>
      <c r="AD1311"/>
      <c r="AE1311"/>
    </row>
    <row r="1312" spans="14:31" x14ac:dyDescent="0.3">
      <c r="N1312"/>
      <c r="O1312"/>
      <c r="AD1312"/>
      <c r="AE1312"/>
    </row>
    <row r="1313" spans="14:31" x14ac:dyDescent="0.3">
      <c r="N1313"/>
      <c r="O1313"/>
      <c r="AD1313"/>
      <c r="AE1313"/>
    </row>
    <row r="1314" spans="14:31" x14ac:dyDescent="0.3">
      <c r="N1314"/>
      <c r="O1314"/>
      <c r="AD1314"/>
      <c r="AE1314"/>
    </row>
    <row r="1315" spans="14:31" x14ac:dyDescent="0.3">
      <c r="N1315"/>
      <c r="O1315"/>
      <c r="AD1315"/>
      <c r="AE1315"/>
    </row>
    <row r="1316" spans="14:31" x14ac:dyDescent="0.3">
      <c r="N1316"/>
      <c r="O1316"/>
      <c r="AD1316"/>
      <c r="AE1316"/>
    </row>
    <row r="1317" spans="14:31" x14ac:dyDescent="0.3">
      <c r="N1317"/>
      <c r="O1317"/>
      <c r="AD1317"/>
      <c r="AE1317"/>
    </row>
    <row r="1318" spans="14:31" x14ac:dyDescent="0.3">
      <c r="N1318"/>
      <c r="O1318"/>
      <c r="AD1318"/>
      <c r="AE1318"/>
    </row>
    <row r="1319" spans="14:31" x14ac:dyDescent="0.3">
      <c r="N1319"/>
      <c r="O1319"/>
      <c r="AD1319"/>
      <c r="AE1319"/>
    </row>
    <row r="1320" spans="14:31" x14ac:dyDescent="0.3">
      <c r="N1320"/>
      <c r="O1320"/>
      <c r="AD1320"/>
      <c r="AE1320"/>
    </row>
    <row r="1321" spans="14:31" x14ac:dyDescent="0.3">
      <c r="N1321"/>
      <c r="O1321"/>
      <c r="AD1321"/>
      <c r="AE1321"/>
    </row>
    <row r="1322" spans="14:31" x14ac:dyDescent="0.3">
      <c r="N1322"/>
      <c r="O1322"/>
      <c r="AD1322"/>
      <c r="AE1322"/>
    </row>
    <row r="1323" spans="14:31" x14ac:dyDescent="0.3">
      <c r="N1323"/>
      <c r="O1323"/>
      <c r="AD1323"/>
      <c r="AE1323"/>
    </row>
    <row r="1324" spans="14:31" x14ac:dyDescent="0.3">
      <c r="N1324"/>
      <c r="O1324"/>
      <c r="AD1324"/>
      <c r="AE1324"/>
    </row>
    <row r="1325" spans="14:31" x14ac:dyDescent="0.3">
      <c r="N1325"/>
      <c r="O1325"/>
      <c r="AD1325"/>
      <c r="AE1325"/>
    </row>
    <row r="1326" spans="14:31" x14ac:dyDescent="0.3">
      <c r="N1326"/>
      <c r="O1326"/>
      <c r="AD1326"/>
      <c r="AE1326"/>
    </row>
    <row r="1327" spans="14:31" x14ac:dyDescent="0.3">
      <c r="N1327"/>
      <c r="O1327"/>
      <c r="AD1327"/>
      <c r="AE1327"/>
    </row>
    <row r="1328" spans="14:31" x14ac:dyDescent="0.3">
      <c r="N1328"/>
      <c r="O1328"/>
      <c r="AD1328"/>
      <c r="AE1328"/>
    </row>
    <row r="1329" spans="14:31" x14ac:dyDescent="0.3">
      <c r="N1329"/>
      <c r="O1329"/>
      <c r="AD1329"/>
      <c r="AE1329"/>
    </row>
    <row r="1330" spans="14:31" x14ac:dyDescent="0.3">
      <c r="N1330"/>
      <c r="O1330"/>
      <c r="AD1330"/>
      <c r="AE1330"/>
    </row>
    <row r="1331" spans="14:31" x14ac:dyDescent="0.3">
      <c r="N1331"/>
      <c r="O1331"/>
      <c r="AD1331"/>
      <c r="AE1331"/>
    </row>
    <row r="1332" spans="14:31" x14ac:dyDescent="0.3">
      <c r="N1332"/>
      <c r="O1332"/>
      <c r="AD1332"/>
      <c r="AE1332"/>
    </row>
    <row r="1333" spans="14:31" x14ac:dyDescent="0.3">
      <c r="N1333"/>
      <c r="O1333"/>
      <c r="AD1333"/>
      <c r="AE1333"/>
    </row>
    <row r="1334" spans="14:31" x14ac:dyDescent="0.3">
      <c r="N1334"/>
      <c r="O1334"/>
      <c r="AD1334"/>
      <c r="AE1334"/>
    </row>
    <row r="1335" spans="14:31" x14ac:dyDescent="0.3">
      <c r="N1335"/>
      <c r="O1335"/>
      <c r="AD1335"/>
      <c r="AE1335"/>
    </row>
    <row r="1336" spans="14:31" x14ac:dyDescent="0.3">
      <c r="N1336"/>
      <c r="O1336"/>
      <c r="AD1336"/>
      <c r="AE1336"/>
    </row>
    <row r="1337" spans="14:31" x14ac:dyDescent="0.3">
      <c r="N1337"/>
      <c r="O1337"/>
      <c r="AD1337"/>
      <c r="AE1337"/>
    </row>
    <row r="1338" spans="14:31" x14ac:dyDescent="0.3">
      <c r="N1338"/>
      <c r="O1338"/>
      <c r="AD1338"/>
      <c r="AE1338"/>
    </row>
    <row r="1339" spans="14:31" x14ac:dyDescent="0.3">
      <c r="N1339"/>
      <c r="O1339"/>
      <c r="AD1339"/>
      <c r="AE1339"/>
    </row>
    <row r="1340" spans="14:31" x14ac:dyDescent="0.3">
      <c r="N1340"/>
      <c r="O1340"/>
      <c r="AD1340"/>
      <c r="AE1340"/>
    </row>
    <row r="1341" spans="14:31" x14ac:dyDescent="0.3">
      <c r="N1341"/>
      <c r="O1341"/>
      <c r="AD1341"/>
      <c r="AE1341"/>
    </row>
    <row r="1342" spans="14:31" x14ac:dyDescent="0.3">
      <c r="N1342"/>
      <c r="O1342"/>
      <c r="AD1342"/>
      <c r="AE1342"/>
    </row>
    <row r="1343" spans="14:31" x14ac:dyDescent="0.3">
      <c r="N1343"/>
      <c r="O1343"/>
      <c r="AD1343"/>
      <c r="AE1343"/>
    </row>
    <row r="1344" spans="14:31" x14ac:dyDescent="0.3">
      <c r="N1344"/>
      <c r="O1344"/>
      <c r="AD1344"/>
      <c r="AE1344"/>
    </row>
    <row r="1345" spans="14:31" x14ac:dyDescent="0.3">
      <c r="N1345"/>
      <c r="O1345"/>
      <c r="AD1345"/>
      <c r="AE1345"/>
    </row>
    <row r="1346" spans="14:31" x14ac:dyDescent="0.3">
      <c r="N1346"/>
      <c r="O1346"/>
      <c r="AD1346"/>
      <c r="AE1346"/>
    </row>
    <row r="1347" spans="14:31" x14ac:dyDescent="0.3">
      <c r="N1347"/>
      <c r="O1347"/>
      <c r="AD1347"/>
      <c r="AE1347"/>
    </row>
    <row r="1348" spans="14:31" x14ac:dyDescent="0.3">
      <c r="N1348"/>
      <c r="O1348"/>
      <c r="AD1348"/>
      <c r="AE1348"/>
    </row>
    <row r="1349" spans="14:31" x14ac:dyDescent="0.3">
      <c r="N1349"/>
      <c r="O1349"/>
      <c r="AD1349"/>
      <c r="AE1349"/>
    </row>
    <row r="1350" spans="14:31" x14ac:dyDescent="0.3">
      <c r="N1350"/>
      <c r="O1350"/>
      <c r="AD1350"/>
      <c r="AE1350"/>
    </row>
    <row r="1351" spans="14:31" x14ac:dyDescent="0.3">
      <c r="N1351"/>
      <c r="O1351"/>
      <c r="AD1351"/>
      <c r="AE1351"/>
    </row>
    <row r="1352" spans="14:31" x14ac:dyDescent="0.3">
      <c r="N1352"/>
      <c r="O1352"/>
      <c r="AD1352"/>
      <c r="AE1352"/>
    </row>
    <row r="1353" spans="14:31" x14ac:dyDescent="0.3">
      <c r="N1353"/>
      <c r="O1353"/>
      <c r="AD1353"/>
      <c r="AE1353"/>
    </row>
    <row r="1354" spans="14:31" x14ac:dyDescent="0.3">
      <c r="N1354"/>
      <c r="O1354"/>
      <c r="AD1354"/>
      <c r="AE1354"/>
    </row>
    <row r="1355" spans="14:31" x14ac:dyDescent="0.3">
      <c r="N1355"/>
      <c r="O1355"/>
      <c r="AD1355"/>
      <c r="AE1355"/>
    </row>
    <row r="1356" spans="14:31" x14ac:dyDescent="0.3">
      <c r="N1356"/>
      <c r="O1356"/>
      <c r="AD1356"/>
      <c r="AE1356"/>
    </row>
    <row r="1357" spans="14:31" x14ac:dyDescent="0.3">
      <c r="N1357"/>
      <c r="O1357"/>
      <c r="AD1357"/>
      <c r="AE1357"/>
    </row>
    <row r="1358" spans="14:31" x14ac:dyDescent="0.3">
      <c r="N1358"/>
      <c r="O1358"/>
      <c r="AD1358"/>
      <c r="AE1358"/>
    </row>
    <row r="1359" spans="14:31" x14ac:dyDescent="0.3">
      <c r="N1359"/>
      <c r="O1359"/>
      <c r="AD1359"/>
      <c r="AE1359"/>
    </row>
    <row r="1360" spans="14:31" x14ac:dyDescent="0.3">
      <c r="N1360"/>
      <c r="O1360"/>
      <c r="AD1360"/>
      <c r="AE1360"/>
    </row>
    <row r="1361" spans="14:31" x14ac:dyDescent="0.3">
      <c r="N1361"/>
      <c r="O1361"/>
      <c r="AD1361"/>
      <c r="AE1361"/>
    </row>
    <row r="1362" spans="14:31" x14ac:dyDescent="0.3">
      <c r="N1362"/>
      <c r="O1362"/>
      <c r="AD1362"/>
      <c r="AE1362"/>
    </row>
    <row r="1363" spans="14:31" x14ac:dyDescent="0.3">
      <c r="N1363"/>
      <c r="O1363"/>
      <c r="AD1363"/>
      <c r="AE1363"/>
    </row>
    <row r="1364" spans="14:31" x14ac:dyDescent="0.3">
      <c r="N1364"/>
      <c r="O1364"/>
      <c r="AD1364"/>
      <c r="AE1364"/>
    </row>
    <row r="1365" spans="14:31" x14ac:dyDescent="0.3">
      <c r="N1365"/>
      <c r="O1365"/>
      <c r="AD1365"/>
      <c r="AE1365"/>
    </row>
    <row r="1366" spans="14:31" x14ac:dyDescent="0.3">
      <c r="N1366"/>
      <c r="O1366"/>
      <c r="AD1366"/>
      <c r="AE1366"/>
    </row>
    <row r="1367" spans="14:31" x14ac:dyDescent="0.3">
      <c r="N1367"/>
      <c r="O1367"/>
      <c r="AD1367"/>
      <c r="AE1367"/>
    </row>
    <row r="1368" spans="14:31" x14ac:dyDescent="0.3">
      <c r="N1368"/>
      <c r="O1368"/>
      <c r="AD1368"/>
      <c r="AE1368"/>
    </row>
    <row r="1369" spans="14:31" x14ac:dyDescent="0.3">
      <c r="N1369"/>
      <c r="O1369"/>
      <c r="AD1369"/>
      <c r="AE1369"/>
    </row>
    <row r="1370" spans="14:31" x14ac:dyDescent="0.3">
      <c r="N1370"/>
      <c r="O1370"/>
      <c r="AD1370"/>
      <c r="AE1370"/>
    </row>
    <row r="1371" spans="14:31" x14ac:dyDescent="0.3">
      <c r="N1371"/>
      <c r="O1371"/>
      <c r="AD1371"/>
      <c r="AE1371"/>
    </row>
    <row r="1372" spans="14:31" x14ac:dyDescent="0.3">
      <c r="N1372"/>
      <c r="O1372"/>
      <c r="AD1372"/>
      <c r="AE1372"/>
    </row>
    <row r="1373" spans="14:31" x14ac:dyDescent="0.3">
      <c r="N1373"/>
      <c r="O1373"/>
      <c r="AD1373"/>
      <c r="AE1373"/>
    </row>
    <row r="1374" spans="14:31" x14ac:dyDescent="0.3">
      <c r="N1374"/>
      <c r="O1374"/>
      <c r="AD1374"/>
      <c r="AE1374"/>
    </row>
    <row r="1375" spans="14:31" x14ac:dyDescent="0.3">
      <c r="N1375"/>
      <c r="O1375"/>
      <c r="AD1375"/>
      <c r="AE1375"/>
    </row>
    <row r="1376" spans="14:31" x14ac:dyDescent="0.3">
      <c r="N1376"/>
      <c r="O1376"/>
      <c r="AD1376"/>
      <c r="AE1376"/>
    </row>
    <row r="1377" spans="14:31" x14ac:dyDescent="0.3">
      <c r="N1377"/>
      <c r="O1377"/>
      <c r="AD1377"/>
      <c r="AE1377"/>
    </row>
    <row r="1378" spans="14:31" x14ac:dyDescent="0.3">
      <c r="N1378"/>
      <c r="O1378"/>
      <c r="AD1378"/>
      <c r="AE1378"/>
    </row>
    <row r="1379" spans="14:31" x14ac:dyDescent="0.3">
      <c r="N1379"/>
      <c r="O1379"/>
      <c r="AD1379"/>
      <c r="AE1379"/>
    </row>
    <row r="1380" spans="14:31" x14ac:dyDescent="0.3">
      <c r="N1380"/>
      <c r="O1380"/>
      <c r="AD1380"/>
      <c r="AE1380"/>
    </row>
    <row r="1381" spans="14:31" x14ac:dyDescent="0.3">
      <c r="N1381"/>
      <c r="O1381"/>
      <c r="AD1381"/>
      <c r="AE1381"/>
    </row>
    <row r="1382" spans="14:31" x14ac:dyDescent="0.3">
      <c r="N1382"/>
      <c r="O1382"/>
      <c r="AD1382"/>
      <c r="AE1382"/>
    </row>
    <row r="1383" spans="14:31" x14ac:dyDescent="0.3">
      <c r="N1383"/>
      <c r="O1383"/>
      <c r="AD1383"/>
      <c r="AE1383"/>
    </row>
    <row r="1384" spans="14:31" x14ac:dyDescent="0.3">
      <c r="N1384"/>
      <c r="O1384"/>
      <c r="AD1384"/>
      <c r="AE1384"/>
    </row>
    <row r="1385" spans="14:31" x14ac:dyDescent="0.3">
      <c r="N1385"/>
      <c r="O1385"/>
      <c r="AD1385"/>
      <c r="AE1385"/>
    </row>
    <row r="1386" spans="14:31" x14ac:dyDescent="0.3">
      <c r="N1386"/>
      <c r="O1386"/>
      <c r="AD1386"/>
      <c r="AE1386"/>
    </row>
    <row r="1387" spans="14:31" x14ac:dyDescent="0.3">
      <c r="N1387"/>
      <c r="O1387"/>
      <c r="AD1387"/>
      <c r="AE1387"/>
    </row>
    <row r="1388" spans="14:31" x14ac:dyDescent="0.3">
      <c r="N1388"/>
      <c r="O1388"/>
      <c r="AD1388"/>
      <c r="AE1388"/>
    </row>
    <row r="1389" spans="14:31" x14ac:dyDescent="0.3">
      <c r="N1389"/>
      <c r="O1389"/>
      <c r="AD1389"/>
      <c r="AE1389"/>
    </row>
    <row r="1390" spans="14:31" x14ac:dyDescent="0.3">
      <c r="N1390"/>
      <c r="O1390"/>
      <c r="AD1390"/>
      <c r="AE1390"/>
    </row>
    <row r="1391" spans="14:31" x14ac:dyDescent="0.3">
      <c r="N1391"/>
      <c r="O1391"/>
      <c r="AD1391"/>
      <c r="AE1391"/>
    </row>
    <row r="1392" spans="14:31" x14ac:dyDescent="0.3">
      <c r="N1392"/>
      <c r="O1392"/>
      <c r="AD1392"/>
      <c r="AE1392"/>
    </row>
    <row r="1393" spans="14:31" x14ac:dyDescent="0.3">
      <c r="N1393"/>
      <c r="O1393"/>
      <c r="AD1393"/>
      <c r="AE1393"/>
    </row>
    <row r="1394" spans="14:31" x14ac:dyDescent="0.3">
      <c r="N1394"/>
      <c r="O1394"/>
      <c r="AD1394"/>
      <c r="AE1394"/>
    </row>
    <row r="1395" spans="14:31" x14ac:dyDescent="0.3">
      <c r="N1395"/>
      <c r="O1395"/>
      <c r="AD1395"/>
      <c r="AE1395"/>
    </row>
    <row r="1396" spans="14:31" x14ac:dyDescent="0.3">
      <c r="N1396"/>
      <c r="O1396"/>
      <c r="AD1396"/>
      <c r="AE1396"/>
    </row>
    <row r="1397" spans="14:31" x14ac:dyDescent="0.3">
      <c r="N1397"/>
      <c r="O1397"/>
      <c r="AD1397"/>
      <c r="AE1397"/>
    </row>
    <row r="1398" spans="14:31" x14ac:dyDescent="0.3">
      <c r="N1398"/>
      <c r="O1398"/>
      <c r="AD1398"/>
      <c r="AE1398"/>
    </row>
    <row r="1399" spans="14:31" x14ac:dyDescent="0.3">
      <c r="N1399"/>
      <c r="O1399"/>
      <c r="AD1399"/>
      <c r="AE1399"/>
    </row>
    <row r="1400" spans="14:31" x14ac:dyDescent="0.3">
      <c r="N1400"/>
      <c r="O1400"/>
      <c r="AD1400"/>
      <c r="AE1400"/>
    </row>
    <row r="1401" spans="14:31" x14ac:dyDescent="0.3">
      <c r="N1401"/>
      <c r="O1401"/>
      <c r="AD1401"/>
      <c r="AE1401"/>
    </row>
    <row r="1402" spans="14:31" x14ac:dyDescent="0.3">
      <c r="N1402"/>
      <c r="O1402"/>
      <c r="AD1402"/>
      <c r="AE1402"/>
    </row>
    <row r="1403" spans="14:31" x14ac:dyDescent="0.3">
      <c r="N1403"/>
      <c r="O1403"/>
      <c r="AD1403"/>
      <c r="AE1403"/>
    </row>
    <row r="1404" spans="14:31" x14ac:dyDescent="0.3">
      <c r="N1404"/>
      <c r="O1404"/>
      <c r="AD1404"/>
      <c r="AE1404"/>
    </row>
    <row r="1405" spans="14:31" x14ac:dyDescent="0.3">
      <c r="N1405"/>
      <c r="O1405"/>
      <c r="AD1405"/>
      <c r="AE1405"/>
    </row>
    <row r="1406" spans="14:31" x14ac:dyDescent="0.3">
      <c r="N1406"/>
      <c r="O1406"/>
      <c r="AD1406"/>
      <c r="AE1406"/>
    </row>
    <row r="1407" spans="14:31" x14ac:dyDescent="0.3">
      <c r="N1407"/>
      <c r="O1407"/>
      <c r="AD1407"/>
      <c r="AE1407"/>
    </row>
    <row r="1408" spans="14:31" x14ac:dyDescent="0.3">
      <c r="N1408"/>
      <c r="O1408"/>
      <c r="AD1408"/>
      <c r="AE1408"/>
    </row>
    <row r="1409" spans="14:31" x14ac:dyDescent="0.3">
      <c r="N1409"/>
      <c r="O1409"/>
      <c r="AD1409"/>
      <c r="AE1409"/>
    </row>
    <row r="1410" spans="14:31" x14ac:dyDescent="0.3">
      <c r="N1410"/>
      <c r="O1410"/>
      <c r="AD1410"/>
      <c r="AE1410"/>
    </row>
    <row r="1411" spans="14:31" x14ac:dyDescent="0.3">
      <c r="N1411"/>
      <c r="O1411"/>
      <c r="AD1411"/>
      <c r="AE1411"/>
    </row>
    <row r="1412" spans="14:31" x14ac:dyDescent="0.3">
      <c r="N1412"/>
      <c r="O1412"/>
      <c r="AD1412"/>
      <c r="AE1412"/>
    </row>
    <row r="1413" spans="14:31" x14ac:dyDescent="0.3">
      <c r="N1413"/>
      <c r="O1413"/>
      <c r="AD1413"/>
      <c r="AE1413"/>
    </row>
    <row r="1414" spans="14:31" x14ac:dyDescent="0.3">
      <c r="N1414"/>
      <c r="O1414"/>
      <c r="AD1414"/>
      <c r="AE1414"/>
    </row>
    <row r="1415" spans="14:31" x14ac:dyDescent="0.3">
      <c r="N1415"/>
      <c r="O1415"/>
      <c r="AD1415"/>
      <c r="AE1415"/>
    </row>
    <row r="1416" spans="14:31" x14ac:dyDescent="0.3">
      <c r="N1416"/>
      <c r="O1416"/>
      <c r="AD1416"/>
      <c r="AE1416"/>
    </row>
    <row r="1417" spans="14:31" x14ac:dyDescent="0.3">
      <c r="N1417"/>
      <c r="O1417"/>
      <c r="AD1417"/>
      <c r="AE1417"/>
    </row>
    <row r="1418" spans="14:31" x14ac:dyDescent="0.3">
      <c r="N1418"/>
      <c r="O1418"/>
      <c r="AD1418"/>
      <c r="AE1418"/>
    </row>
    <row r="1419" spans="14:31" x14ac:dyDescent="0.3">
      <c r="N1419"/>
      <c r="O1419"/>
      <c r="AD1419"/>
      <c r="AE1419"/>
    </row>
    <row r="1420" spans="14:31" x14ac:dyDescent="0.3">
      <c r="N1420"/>
      <c r="O1420"/>
      <c r="AD1420"/>
      <c r="AE1420"/>
    </row>
    <row r="1421" spans="14:31" x14ac:dyDescent="0.3">
      <c r="N1421"/>
      <c r="O1421"/>
      <c r="AD1421"/>
      <c r="AE1421"/>
    </row>
    <row r="1422" spans="14:31" x14ac:dyDescent="0.3">
      <c r="N1422"/>
      <c r="O1422"/>
      <c r="AD1422"/>
      <c r="AE1422"/>
    </row>
    <row r="1423" spans="14:31" x14ac:dyDescent="0.3">
      <c r="N1423"/>
      <c r="O1423"/>
      <c r="AD1423"/>
      <c r="AE1423"/>
    </row>
    <row r="1424" spans="14:31" x14ac:dyDescent="0.3">
      <c r="N1424"/>
      <c r="O1424"/>
      <c r="AD1424"/>
      <c r="AE1424"/>
    </row>
    <row r="1425" spans="14:31" x14ac:dyDescent="0.3">
      <c r="N1425"/>
      <c r="O1425"/>
      <c r="AD1425"/>
      <c r="AE1425"/>
    </row>
    <row r="1426" spans="14:31" x14ac:dyDescent="0.3">
      <c r="N1426"/>
      <c r="O1426"/>
      <c r="AD1426"/>
      <c r="AE1426"/>
    </row>
    <row r="1427" spans="14:31" x14ac:dyDescent="0.3">
      <c r="N1427"/>
      <c r="O1427"/>
      <c r="AD1427"/>
      <c r="AE1427"/>
    </row>
    <row r="1428" spans="14:31" x14ac:dyDescent="0.3">
      <c r="N1428"/>
      <c r="O1428"/>
      <c r="AD1428"/>
      <c r="AE1428"/>
    </row>
    <row r="1429" spans="14:31" x14ac:dyDescent="0.3">
      <c r="N1429"/>
      <c r="O1429"/>
      <c r="AD1429"/>
      <c r="AE1429"/>
    </row>
    <row r="1430" spans="14:31" x14ac:dyDescent="0.3">
      <c r="N1430"/>
      <c r="O1430"/>
      <c r="AD1430"/>
      <c r="AE1430"/>
    </row>
    <row r="1431" spans="14:31" x14ac:dyDescent="0.3">
      <c r="N1431"/>
      <c r="O1431"/>
      <c r="AD1431"/>
      <c r="AE1431"/>
    </row>
    <row r="1432" spans="14:31" x14ac:dyDescent="0.3">
      <c r="N1432"/>
      <c r="O1432"/>
      <c r="AD1432"/>
      <c r="AE1432"/>
    </row>
    <row r="1433" spans="14:31" x14ac:dyDescent="0.3">
      <c r="N1433"/>
      <c r="O1433"/>
      <c r="AD1433"/>
      <c r="AE1433"/>
    </row>
    <row r="1434" spans="14:31" x14ac:dyDescent="0.3">
      <c r="N1434"/>
      <c r="O1434"/>
      <c r="AD1434"/>
      <c r="AE1434"/>
    </row>
    <row r="1435" spans="14:31" x14ac:dyDescent="0.3">
      <c r="N1435"/>
      <c r="O1435"/>
      <c r="AD1435"/>
      <c r="AE1435"/>
    </row>
    <row r="1436" spans="14:31" x14ac:dyDescent="0.3">
      <c r="N1436"/>
      <c r="O1436"/>
      <c r="AD1436"/>
      <c r="AE1436"/>
    </row>
    <row r="1437" spans="14:31" x14ac:dyDescent="0.3">
      <c r="N1437"/>
      <c r="O1437"/>
      <c r="AD1437"/>
      <c r="AE1437"/>
    </row>
    <row r="1438" spans="14:31" x14ac:dyDescent="0.3">
      <c r="N1438"/>
      <c r="O1438"/>
      <c r="AD1438"/>
      <c r="AE1438"/>
    </row>
    <row r="1439" spans="14:31" x14ac:dyDescent="0.3">
      <c r="N1439"/>
      <c r="O1439"/>
      <c r="AD1439"/>
      <c r="AE1439"/>
    </row>
    <row r="1440" spans="14:31" x14ac:dyDescent="0.3">
      <c r="N1440"/>
      <c r="O1440"/>
      <c r="AD1440"/>
      <c r="AE1440"/>
    </row>
    <row r="1441" spans="14:31" x14ac:dyDescent="0.3">
      <c r="N1441"/>
      <c r="O1441"/>
      <c r="AD1441"/>
      <c r="AE1441"/>
    </row>
    <row r="1442" spans="14:31" x14ac:dyDescent="0.3">
      <c r="N1442"/>
      <c r="O1442"/>
      <c r="AD1442"/>
      <c r="AE1442"/>
    </row>
    <row r="1443" spans="14:31" x14ac:dyDescent="0.3">
      <c r="N1443"/>
      <c r="O1443"/>
      <c r="AD1443"/>
      <c r="AE1443"/>
    </row>
    <row r="1444" spans="14:31" x14ac:dyDescent="0.3">
      <c r="N1444"/>
      <c r="O1444"/>
      <c r="AD1444"/>
      <c r="AE1444"/>
    </row>
    <row r="1445" spans="14:31" x14ac:dyDescent="0.3">
      <c r="N1445"/>
      <c r="O1445"/>
      <c r="AD1445"/>
      <c r="AE1445"/>
    </row>
    <row r="1446" spans="14:31" x14ac:dyDescent="0.3">
      <c r="N1446"/>
      <c r="O1446"/>
      <c r="AD1446"/>
      <c r="AE1446"/>
    </row>
    <row r="1447" spans="14:31" x14ac:dyDescent="0.3">
      <c r="N1447"/>
      <c r="O1447"/>
      <c r="AD1447"/>
      <c r="AE1447"/>
    </row>
    <row r="1448" spans="14:31" x14ac:dyDescent="0.3">
      <c r="N1448"/>
      <c r="O1448"/>
      <c r="AD1448"/>
      <c r="AE1448"/>
    </row>
    <row r="1449" spans="14:31" x14ac:dyDescent="0.3">
      <c r="N1449"/>
      <c r="O1449"/>
      <c r="AD1449"/>
      <c r="AE1449"/>
    </row>
    <row r="1450" spans="14:31" x14ac:dyDescent="0.3">
      <c r="N1450"/>
      <c r="O1450"/>
      <c r="AD1450"/>
      <c r="AE1450"/>
    </row>
    <row r="1451" spans="14:31" x14ac:dyDescent="0.3">
      <c r="N1451"/>
      <c r="O1451"/>
      <c r="AD1451"/>
      <c r="AE1451"/>
    </row>
    <row r="1452" spans="14:31" x14ac:dyDescent="0.3">
      <c r="N1452"/>
      <c r="O1452"/>
      <c r="AD1452"/>
      <c r="AE1452"/>
    </row>
    <row r="1453" spans="14:31" x14ac:dyDescent="0.3">
      <c r="N1453"/>
      <c r="O1453"/>
      <c r="AD1453"/>
      <c r="AE1453"/>
    </row>
    <row r="1454" spans="14:31" x14ac:dyDescent="0.3">
      <c r="N1454"/>
      <c r="O1454"/>
      <c r="AD1454"/>
      <c r="AE1454"/>
    </row>
    <row r="1455" spans="14:31" x14ac:dyDescent="0.3">
      <c r="N1455"/>
      <c r="O1455"/>
      <c r="AD1455"/>
      <c r="AE1455"/>
    </row>
    <row r="1456" spans="14:31" x14ac:dyDescent="0.3">
      <c r="N1456"/>
      <c r="O1456"/>
      <c r="AD1456"/>
      <c r="AE1456"/>
    </row>
    <row r="1457" spans="14:31" x14ac:dyDescent="0.3">
      <c r="N1457"/>
      <c r="O1457"/>
      <c r="AD1457"/>
      <c r="AE1457"/>
    </row>
    <row r="1458" spans="14:31" x14ac:dyDescent="0.3">
      <c r="N1458"/>
      <c r="O1458"/>
      <c r="AD1458"/>
      <c r="AE1458"/>
    </row>
    <row r="1459" spans="14:31" x14ac:dyDescent="0.3">
      <c r="N1459"/>
      <c r="O1459"/>
      <c r="AD1459"/>
      <c r="AE1459"/>
    </row>
    <row r="1460" spans="14:31" x14ac:dyDescent="0.3">
      <c r="N1460"/>
      <c r="O1460"/>
      <c r="AD1460"/>
      <c r="AE1460"/>
    </row>
    <row r="1461" spans="14:31" x14ac:dyDescent="0.3">
      <c r="N1461"/>
      <c r="O1461"/>
      <c r="AD1461"/>
      <c r="AE1461"/>
    </row>
    <row r="1462" spans="14:31" x14ac:dyDescent="0.3">
      <c r="N1462"/>
      <c r="O1462"/>
      <c r="AD1462"/>
      <c r="AE1462"/>
    </row>
    <row r="1463" spans="14:31" x14ac:dyDescent="0.3">
      <c r="N1463"/>
      <c r="O1463"/>
      <c r="AD1463"/>
      <c r="AE1463"/>
    </row>
    <row r="1464" spans="14:31" x14ac:dyDescent="0.3">
      <c r="N1464"/>
      <c r="O1464"/>
      <c r="AD1464"/>
      <c r="AE1464"/>
    </row>
    <row r="1465" spans="14:31" x14ac:dyDescent="0.3">
      <c r="N1465"/>
      <c r="O1465"/>
      <c r="AD1465"/>
      <c r="AE1465"/>
    </row>
    <row r="1466" spans="14:31" x14ac:dyDescent="0.3">
      <c r="N1466"/>
      <c r="O1466"/>
      <c r="AD1466"/>
      <c r="AE1466"/>
    </row>
    <row r="1467" spans="14:31" x14ac:dyDescent="0.3">
      <c r="N1467"/>
      <c r="O1467"/>
      <c r="AD1467"/>
      <c r="AE1467"/>
    </row>
    <row r="1468" spans="14:31" x14ac:dyDescent="0.3">
      <c r="N1468"/>
      <c r="O1468"/>
      <c r="AD1468"/>
      <c r="AE1468"/>
    </row>
    <row r="1469" spans="14:31" x14ac:dyDescent="0.3">
      <c r="N1469"/>
      <c r="O1469"/>
      <c r="AD1469"/>
      <c r="AE1469"/>
    </row>
    <row r="1470" spans="14:31" x14ac:dyDescent="0.3">
      <c r="N1470"/>
      <c r="O1470"/>
      <c r="AD1470"/>
      <c r="AE1470"/>
    </row>
    <row r="1471" spans="14:31" x14ac:dyDescent="0.3">
      <c r="N1471"/>
      <c r="O1471"/>
      <c r="AD1471"/>
      <c r="AE1471"/>
    </row>
    <row r="1472" spans="14:31" x14ac:dyDescent="0.3">
      <c r="N1472"/>
      <c r="O1472"/>
      <c r="AD1472"/>
      <c r="AE1472"/>
    </row>
    <row r="1473" spans="14:31" x14ac:dyDescent="0.3">
      <c r="N1473"/>
      <c r="O1473"/>
      <c r="AD1473"/>
      <c r="AE1473"/>
    </row>
    <row r="1474" spans="14:31" x14ac:dyDescent="0.3">
      <c r="N1474"/>
      <c r="O1474"/>
      <c r="AD1474"/>
      <c r="AE1474"/>
    </row>
    <row r="1475" spans="14:31" x14ac:dyDescent="0.3">
      <c r="N1475"/>
      <c r="O1475"/>
      <c r="AD1475"/>
      <c r="AE1475"/>
    </row>
    <row r="1476" spans="14:31" x14ac:dyDescent="0.3">
      <c r="N1476"/>
      <c r="O1476"/>
      <c r="AD1476"/>
      <c r="AE1476"/>
    </row>
    <row r="1477" spans="14:31" x14ac:dyDescent="0.3">
      <c r="N1477"/>
      <c r="O1477"/>
      <c r="AD1477"/>
      <c r="AE1477"/>
    </row>
    <row r="1478" spans="14:31" x14ac:dyDescent="0.3">
      <c r="N1478"/>
      <c r="O1478"/>
      <c r="AD1478"/>
      <c r="AE1478"/>
    </row>
    <row r="1479" spans="14:31" x14ac:dyDescent="0.3">
      <c r="N1479"/>
      <c r="O1479"/>
      <c r="AD1479"/>
      <c r="AE1479"/>
    </row>
    <row r="1480" spans="14:31" x14ac:dyDescent="0.3">
      <c r="N1480"/>
      <c r="O1480"/>
      <c r="AD1480"/>
      <c r="AE1480"/>
    </row>
    <row r="1481" spans="14:31" x14ac:dyDescent="0.3">
      <c r="N1481"/>
      <c r="O1481"/>
      <c r="AD1481"/>
      <c r="AE1481"/>
    </row>
    <row r="1482" spans="14:31" x14ac:dyDescent="0.3">
      <c r="N1482"/>
      <c r="O1482"/>
      <c r="AD1482"/>
      <c r="AE1482"/>
    </row>
    <row r="1483" spans="14:31" x14ac:dyDescent="0.3">
      <c r="N1483"/>
      <c r="O1483"/>
      <c r="AD1483"/>
      <c r="AE1483"/>
    </row>
    <row r="1484" spans="14:31" x14ac:dyDescent="0.3">
      <c r="N1484"/>
      <c r="O1484"/>
      <c r="AD1484"/>
      <c r="AE1484"/>
    </row>
    <row r="1485" spans="14:31" x14ac:dyDescent="0.3">
      <c r="N1485"/>
      <c r="O1485"/>
      <c r="AD1485"/>
      <c r="AE1485"/>
    </row>
    <row r="1486" spans="14:31" x14ac:dyDescent="0.3">
      <c r="N1486"/>
      <c r="O1486"/>
      <c r="AD1486"/>
      <c r="AE1486"/>
    </row>
    <row r="1487" spans="14:31" x14ac:dyDescent="0.3">
      <c r="N1487"/>
      <c r="O1487"/>
      <c r="AD1487"/>
      <c r="AE1487"/>
    </row>
    <row r="1488" spans="14:31" x14ac:dyDescent="0.3">
      <c r="N1488"/>
      <c r="O1488"/>
      <c r="AD1488"/>
      <c r="AE1488"/>
    </row>
    <row r="1489" spans="14:31" x14ac:dyDescent="0.3">
      <c r="N1489"/>
      <c r="O1489"/>
      <c r="AD1489"/>
      <c r="AE1489"/>
    </row>
    <row r="1490" spans="14:31" x14ac:dyDescent="0.3">
      <c r="N1490"/>
      <c r="O1490"/>
      <c r="AD1490"/>
      <c r="AE1490"/>
    </row>
    <row r="1491" spans="14:31" x14ac:dyDescent="0.3">
      <c r="N1491"/>
      <c r="O1491"/>
      <c r="AD1491"/>
      <c r="AE1491"/>
    </row>
    <row r="1492" spans="14:31" x14ac:dyDescent="0.3">
      <c r="N1492"/>
      <c r="O1492"/>
      <c r="AD1492"/>
      <c r="AE1492"/>
    </row>
    <row r="1493" spans="14:31" x14ac:dyDescent="0.3">
      <c r="N1493"/>
      <c r="O1493"/>
      <c r="AD1493"/>
      <c r="AE1493"/>
    </row>
    <row r="1494" spans="14:31" x14ac:dyDescent="0.3">
      <c r="N1494"/>
      <c r="O1494"/>
      <c r="AD1494"/>
      <c r="AE1494"/>
    </row>
    <row r="1495" spans="14:31" x14ac:dyDescent="0.3">
      <c r="N1495"/>
      <c r="O1495"/>
      <c r="AD1495"/>
      <c r="AE1495"/>
    </row>
    <row r="1496" spans="14:31" x14ac:dyDescent="0.3">
      <c r="N1496"/>
      <c r="O1496"/>
      <c r="AD1496"/>
      <c r="AE1496"/>
    </row>
    <row r="1497" spans="14:31" x14ac:dyDescent="0.3">
      <c r="N1497"/>
      <c r="O1497"/>
      <c r="AD1497"/>
      <c r="AE1497"/>
    </row>
    <row r="1498" spans="14:31" x14ac:dyDescent="0.3">
      <c r="N1498"/>
      <c r="O1498"/>
      <c r="AD1498"/>
      <c r="AE1498"/>
    </row>
    <row r="1499" spans="14:31" x14ac:dyDescent="0.3">
      <c r="N1499"/>
      <c r="O1499"/>
      <c r="AD1499"/>
      <c r="AE1499"/>
    </row>
    <row r="1500" spans="14:31" x14ac:dyDescent="0.3">
      <c r="N1500"/>
      <c r="O1500"/>
      <c r="AD1500"/>
      <c r="AE1500"/>
    </row>
    <row r="1501" spans="14:31" x14ac:dyDescent="0.3">
      <c r="N1501"/>
      <c r="O1501"/>
      <c r="AD1501"/>
      <c r="AE1501"/>
    </row>
    <row r="1502" spans="14:31" x14ac:dyDescent="0.3">
      <c r="N1502"/>
      <c r="O1502"/>
      <c r="AD1502"/>
      <c r="AE1502"/>
    </row>
    <row r="1503" spans="14:31" x14ac:dyDescent="0.3">
      <c r="N1503"/>
      <c r="O1503"/>
      <c r="AD1503"/>
      <c r="AE1503"/>
    </row>
    <row r="1504" spans="14:31" x14ac:dyDescent="0.3">
      <c r="N1504"/>
      <c r="O1504"/>
      <c r="AD1504"/>
      <c r="AE1504"/>
    </row>
    <row r="1505" spans="14:31" x14ac:dyDescent="0.3">
      <c r="N1505"/>
      <c r="O1505"/>
      <c r="AD1505"/>
      <c r="AE1505"/>
    </row>
    <row r="1506" spans="14:31" x14ac:dyDescent="0.3">
      <c r="N1506"/>
      <c r="O1506"/>
      <c r="AD1506"/>
      <c r="AE1506"/>
    </row>
    <row r="1507" spans="14:31" x14ac:dyDescent="0.3">
      <c r="N1507"/>
      <c r="O1507"/>
      <c r="AD1507"/>
      <c r="AE1507"/>
    </row>
    <row r="1508" spans="14:31" x14ac:dyDescent="0.3">
      <c r="N1508"/>
      <c r="O1508"/>
      <c r="AD1508"/>
      <c r="AE1508"/>
    </row>
    <row r="1509" spans="14:31" x14ac:dyDescent="0.3">
      <c r="N1509"/>
      <c r="O1509"/>
      <c r="AD1509"/>
      <c r="AE1509"/>
    </row>
    <row r="1510" spans="14:31" x14ac:dyDescent="0.3">
      <c r="N1510"/>
      <c r="O1510"/>
      <c r="AD1510"/>
      <c r="AE1510"/>
    </row>
    <row r="1511" spans="14:31" x14ac:dyDescent="0.3">
      <c r="N1511"/>
      <c r="O1511"/>
      <c r="AD1511"/>
      <c r="AE1511"/>
    </row>
    <row r="1512" spans="14:31" x14ac:dyDescent="0.3">
      <c r="N1512"/>
      <c r="O1512"/>
      <c r="AD1512"/>
      <c r="AE1512"/>
    </row>
    <row r="1513" spans="14:31" x14ac:dyDescent="0.3">
      <c r="N1513"/>
      <c r="O1513"/>
      <c r="AD1513"/>
      <c r="AE1513"/>
    </row>
    <row r="1514" spans="14:31" x14ac:dyDescent="0.3">
      <c r="N1514"/>
      <c r="O1514"/>
      <c r="AD1514"/>
      <c r="AE1514"/>
    </row>
    <row r="1515" spans="14:31" x14ac:dyDescent="0.3">
      <c r="N1515"/>
      <c r="O1515"/>
      <c r="AD1515"/>
      <c r="AE1515"/>
    </row>
    <row r="1516" spans="14:31" x14ac:dyDescent="0.3">
      <c r="N1516"/>
      <c r="O1516"/>
      <c r="AD1516"/>
      <c r="AE1516"/>
    </row>
    <row r="1517" spans="14:31" x14ac:dyDescent="0.3">
      <c r="N1517"/>
      <c r="O1517"/>
      <c r="AD1517"/>
      <c r="AE1517"/>
    </row>
    <row r="1518" spans="14:31" x14ac:dyDescent="0.3">
      <c r="N1518"/>
      <c r="O1518"/>
      <c r="AD1518"/>
      <c r="AE1518"/>
    </row>
    <row r="1519" spans="14:31" x14ac:dyDescent="0.3">
      <c r="N1519"/>
      <c r="O1519"/>
      <c r="AD1519"/>
      <c r="AE1519"/>
    </row>
    <row r="1520" spans="14:31" x14ac:dyDescent="0.3">
      <c r="N1520"/>
      <c r="O1520"/>
      <c r="AD1520"/>
      <c r="AE1520"/>
    </row>
    <row r="1521" spans="14:31" x14ac:dyDescent="0.3">
      <c r="N1521"/>
      <c r="O1521"/>
      <c r="AD1521"/>
      <c r="AE1521"/>
    </row>
    <row r="1522" spans="14:31" x14ac:dyDescent="0.3">
      <c r="N1522"/>
      <c r="O1522"/>
      <c r="AD1522"/>
      <c r="AE1522"/>
    </row>
    <row r="1523" spans="14:31" x14ac:dyDescent="0.3">
      <c r="N1523"/>
      <c r="O1523"/>
      <c r="AD1523"/>
      <c r="AE1523"/>
    </row>
    <row r="1524" spans="14:31" x14ac:dyDescent="0.3">
      <c r="N1524"/>
      <c r="O1524"/>
      <c r="AD1524"/>
      <c r="AE1524"/>
    </row>
    <row r="1525" spans="14:31" x14ac:dyDescent="0.3">
      <c r="N1525"/>
      <c r="O1525"/>
      <c r="AD1525"/>
      <c r="AE1525"/>
    </row>
    <row r="1526" spans="14:31" x14ac:dyDescent="0.3">
      <c r="N1526"/>
      <c r="O1526"/>
      <c r="AD1526"/>
      <c r="AE1526"/>
    </row>
    <row r="1527" spans="14:31" x14ac:dyDescent="0.3">
      <c r="N1527"/>
      <c r="O1527"/>
      <c r="AD1527"/>
      <c r="AE1527"/>
    </row>
    <row r="1528" spans="14:31" x14ac:dyDescent="0.3">
      <c r="N1528"/>
      <c r="O1528"/>
      <c r="AD1528"/>
      <c r="AE1528"/>
    </row>
    <row r="1529" spans="14:31" x14ac:dyDescent="0.3">
      <c r="N1529"/>
      <c r="O1529"/>
      <c r="AD1529"/>
      <c r="AE1529"/>
    </row>
    <row r="1530" spans="14:31" x14ac:dyDescent="0.3">
      <c r="N1530"/>
      <c r="O1530"/>
      <c r="AD1530"/>
      <c r="AE1530"/>
    </row>
    <row r="1531" spans="14:31" x14ac:dyDescent="0.3">
      <c r="N1531"/>
      <c r="O1531"/>
      <c r="AD1531"/>
      <c r="AE1531"/>
    </row>
    <row r="1532" spans="14:31" x14ac:dyDescent="0.3">
      <c r="N1532"/>
      <c r="O1532"/>
      <c r="AD1532"/>
      <c r="AE1532"/>
    </row>
    <row r="1533" spans="14:31" x14ac:dyDescent="0.3">
      <c r="N1533"/>
      <c r="O1533"/>
      <c r="AD1533"/>
      <c r="AE1533"/>
    </row>
    <row r="1534" spans="14:31" x14ac:dyDescent="0.3">
      <c r="N1534"/>
      <c r="O1534"/>
      <c r="AD1534"/>
      <c r="AE1534"/>
    </row>
    <row r="1535" spans="14:31" x14ac:dyDescent="0.3">
      <c r="N1535"/>
      <c r="O1535"/>
      <c r="AD1535"/>
      <c r="AE1535"/>
    </row>
    <row r="1536" spans="14:31" x14ac:dyDescent="0.3">
      <c r="N1536"/>
      <c r="O1536"/>
      <c r="AD1536"/>
      <c r="AE1536"/>
    </row>
    <row r="1537" spans="14:31" x14ac:dyDescent="0.3">
      <c r="N1537"/>
      <c r="O1537"/>
      <c r="AD1537"/>
      <c r="AE1537"/>
    </row>
    <row r="1538" spans="14:31" x14ac:dyDescent="0.3">
      <c r="N1538"/>
      <c r="O1538"/>
      <c r="AD1538"/>
      <c r="AE1538"/>
    </row>
    <row r="1539" spans="14:31" x14ac:dyDescent="0.3">
      <c r="N1539"/>
      <c r="O1539"/>
      <c r="AD1539"/>
      <c r="AE1539"/>
    </row>
    <row r="1540" spans="14:31" x14ac:dyDescent="0.3">
      <c r="N1540"/>
      <c r="O1540"/>
      <c r="AD1540"/>
      <c r="AE1540"/>
    </row>
    <row r="1541" spans="14:31" x14ac:dyDescent="0.3">
      <c r="N1541"/>
      <c r="O1541"/>
      <c r="AD1541"/>
      <c r="AE1541"/>
    </row>
    <row r="1542" spans="14:31" x14ac:dyDescent="0.3">
      <c r="N1542"/>
      <c r="O1542"/>
      <c r="AD1542"/>
      <c r="AE1542"/>
    </row>
    <row r="1543" spans="14:31" x14ac:dyDescent="0.3">
      <c r="N1543"/>
      <c r="O1543"/>
      <c r="AD1543"/>
      <c r="AE1543"/>
    </row>
    <row r="1544" spans="14:31" x14ac:dyDescent="0.3">
      <c r="N1544"/>
      <c r="O1544"/>
      <c r="AD1544"/>
      <c r="AE1544"/>
    </row>
    <row r="1545" spans="14:31" x14ac:dyDescent="0.3">
      <c r="N1545"/>
      <c r="O1545"/>
      <c r="AD1545"/>
      <c r="AE1545"/>
    </row>
    <row r="1546" spans="14:31" x14ac:dyDescent="0.3">
      <c r="N1546"/>
      <c r="O1546"/>
      <c r="AD1546"/>
      <c r="AE1546"/>
    </row>
    <row r="1547" spans="14:31" x14ac:dyDescent="0.3">
      <c r="N1547"/>
      <c r="O1547"/>
      <c r="AD1547"/>
      <c r="AE1547"/>
    </row>
    <row r="1548" spans="14:31" x14ac:dyDescent="0.3">
      <c r="N1548"/>
      <c r="O1548"/>
      <c r="AD1548"/>
      <c r="AE1548"/>
    </row>
    <row r="1549" spans="14:31" x14ac:dyDescent="0.3">
      <c r="N1549"/>
      <c r="O1549"/>
      <c r="AD1549"/>
      <c r="AE1549"/>
    </row>
    <row r="1550" spans="14:31" x14ac:dyDescent="0.3">
      <c r="N1550"/>
      <c r="O1550"/>
      <c r="AD1550"/>
      <c r="AE1550"/>
    </row>
    <row r="1551" spans="14:31" x14ac:dyDescent="0.3">
      <c r="N1551"/>
      <c r="O1551"/>
      <c r="AD1551"/>
      <c r="AE1551"/>
    </row>
    <row r="1552" spans="14:31" x14ac:dyDescent="0.3">
      <c r="N1552"/>
      <c r="O1552"/>
      <c r="AD1552"/>
      <c r="AE1552"/>
    </row>
    <row r="1553" spans="14:31" x14ac:dyDescent="0.3">
      <c r="N1553"/>
      <c r="O1553"/>
      <c r="AD1553"/>
      <c r="AE1553"/>
    </row>
    <row r="1554" spans="14:31" x14ac:dyDescent="0.3">
      <c r="N1554"/>
      <c r="O1554"/>
      <c r="AD1554"/>
      <c r="AE1554"/>
    </row>
    <row r="1555" spans="14:31" x14ac:dyDescent="0.3">
      <c r="N1555"/>
      <c r="O1555"/>
      <c r="AD1555"/>
      <c r="AE1555"/>
    </row>
    <row r="1556" spans="14:31" x14ac:dyDescent="0.3">
      <c r="N1556"/>
      <c r="O1556"/>
      <c r="AD1556"/>
      <c r="AE1556"/>
    </row>
    <row r="1557" spans="14:31" x14ac:dyDescent="0.3">
      <c r="N1557"/>
      <c r="O1557"/>
      <c r="AD1557"/>
      <c r="AE1557"/>
    </row>
    <row r="1558" spans="14:31" x14ac:dyDescent="0.3">
      <c r="N1558"/>
      <c r="O1558"/>
      <c r="AD1558"/>
      <c r="AE1558"/>
    </row>
    <row r="1559" spans="14:31" x14ac:dyDescent="0.3">
      <c r="N1559"/>
      <c r="O1559"/>
      <c r="AD1559"/>
      <c r="AE1559"/>
    </row>
    <row r="1560" spans="14:31" x14ac:dyDescent="0.3">
      <c r="N1560"/>
      <c r="O1560"/>
      <c r="AD1560"/>
      <c r="AE1560"/>
    </row>
    <row r="1561" spans="14:31" x14ac:dyDescent="0.3">
      <c r="N1561"/>
      <c r="O1561"/>
      <c r="AD1561"/>
      <c r="AE1561"/>
    </row>
    <row r="1562" spans="14:31" x14ac:dyDescent="0.3">
      <c r="N1562"/>
      <c r="O1562"/>
      <c r="AD1562"/>
      <c r="AE1562"/>
    </row>
    <row r="1563" spans="14:31" x14ac:dyDescent="0.3">
      <c r="N1563"/>
      <c r="O1563"/>
      <c r="AD1563"/>
      <c r="AE1563"/>
    </row>
    <row r="1564" spans="14:31" x14ac:dyDescent="0.3">
      <c r="N1564"/>
      <c r="O1564"/>
      <c r="AD1564"/>
      <c r="AE1564"/>
    </row>
    <row r="1565" spans="14:31" x14ac:dyDescent="0.3">
      <c r="N1565"/>
      <c r="O1565"/>
      <c r="AD1565"/>
      <c r="AE1565"/>
    </row>
    <row r="1566" spans="14:31" x14ac:dyDescent="0.3">
      <c r="N1566"/>
      <c r="O1566"/>
      <c r="AD1566"/>
      <c r="AE1566"/>
    </row>
    <row r="1567" spans="14:31" x14ac:dyDescent="0.3">
      <c r="N1567"/>
      <c r="O1567"/>
      <c r="AD1567"/>
      <c r="AE1567"/>
    </row>
    <row r="1568" spans="14:31" x14ac:dyDescent="0.3">
      <c r="N1568"/>
      <c r="O1568"/>
      <c r="AD1568"/>
      <c r="AE1568"/>
    </row>
    <row r="1569" spans="14:31" x14ac:dyDescent="0.3">
      <c r="N1569"/>
      <c r="O1569"/>
      <c r="AD1569"/>
      <c r="AE1569"/>
    </row>
    <row r="1570" spans="14:31" x14ac:dyDescent="0.3">
      <c r="N1570"/>
      <c r="O1570"/>
      <c r="AD1570"/>
      <c r="AE1570"/>
    </row>
    <row r="1571" spans="14:31" x14ac:dyDescent="0.3">
      <c r="N1571"/>
      <c r="O1571"/>
      <c r="AD1571"/>
      <c r="AE1571"/>
    </row>
    <row r="1572" spans="14:31" x14ac:dyDescent="0.3">
      <c r="N1572"/>
      <c r="O1572"/>
      <c r="AD1572"/>
      <c r="AE1572"/>
    </row>
    <row r="1573" spans="14:31" x14ac:dyDescent="0.3">
      <c r="N1573"/>
      <c r="O1573"/>
      <c r="AD1573"/>
      <c r="AE1573"/>
    </row>
    <row r="1574" spans="14:31" x14ac:dyDescent="0.3">
      <c r="N1574"/>
      <c r="O1574"/>
      <c r="AD1574"/>
      <c r="AE1574"/>
    </row>
    <row r="1575" spans="14:31" x14ac:dyDescent="0.3">
      <c r="N1575"/>
      <c r="O1575"/>
      <c r="AD1575"/>
      <c r="AE1575"/>
    </row>
    <row r="1576" spans="14:31" x14ac:dyDescent="0.3">
      <c r="N1576"/>
      <c r="O1576"/>
      <c r="AD1576"/>
      <c r="AE1576"/>
    </row>
    <row r="1577" spans="14:31" x14ac:dyDescent="0.3">
      <c r="N1577"/>
      <c r="O1577"/>
      <c r="AD1577"/>
      <c r="AE1577"/>
    </row>
    <row r="1578" spans="14:31" x14ac:dyDescent="0.3">
      <c r="N1578"/>
      <c r="O1578"/>
      <c r="AD1578"/>
      <c r="AE1578"/>
    </row>
    <row r="1579" spans="14:31" x14ac:dyDescent="0.3">
      <c r="N1579"/>
      <c r="O1579"/>
      <c r="AD1579"/>
      <c r="AE1579"/>
    </row>
    <row r="1580" spans="14:31" x14ac:dyDescent="0.3">
      <c r="N1580"/>
      <c r="O1580"/>
      <c r="AD1580"/>
      <c r="AE1580"/>
    </row>
    <row r="1581" spans="14:31" x14ac:dyDescent="0.3">
      <c r="N1581"/>
      <c r="O1581"/>
      <c r="AD1581"/>
      <c r="AE1581"/>
    </row>
    <row r="1582" spans="14:31" x14ac:dyDescent="0.3">
      <c r="N1582"/>
      <c r="O1582"/>
      <c r="AD1582"/>
      <c r="AE1582"/>
    </row>
    <row r="1583" spans="14:31" x14ac:dyDescent="0.3">
      <c r="N1583"/>
      <c r="O1583"/>
      <c r="AD1583"/>
      <c r="AE1583"/>
    </row>
    <row r="1584" spans="14:31" x14ac:dyDescent="0.3">
      <c r="N1584"/>
      <c r="O1584"/>
      <c r="AD1584"/>
      <c r="AE1584"/>
    </row>
    <row r="1585" spans="14:31" x14ac:dyDescent="0.3">
      <c r="N1585"/>
      <c r="O1585"/>
      <c r="AD1585"/>
      <c r="AE1585"/>
    </row>
    <row r="1586" spans="14:31" x14ac:dyDescent="0.3">
      <c r="N1586"/>
      <c r="O1586"/>
      <c r="AD1586"/>
      <c r="AE1586"/>
    </row>
    <row r="1587" spans="14:31" x14ac:dyDescent="0.3">
      <c r="N1587"/>
      <c r="O1587"/>
      <c r="AD1587"/>
      <c r="AE1587"/>
    </row>
    <row r="1588" spans="14:31" x14ac:dyDescent="0.3">
      <c r="N1588"/>
      <c r="O1588"/>
      <c r="AD1588"/>
      <c r="AE1588"/>
    </row>
    <row r="1589" spans="14:31" x14ac:dyDescent="0.3">
      <c r="N1589"/>
      <c r="O1589"/>
      <c r="AD1589"/>
      <c r="AE1589"/>
    </row>
    <row r="1590" spans="14:31" x14ac:dyDescent="0.3">
      <c r="N1590"/>
      <c r="O1590"/>
      <c r="AD1590"/>
      <c r="AE1590"/>
    </row>
    <row r="1591" spans="14:31" x14ac:dyDescent="0.3">
      <c r="N1591"/>
      <c r="O1591"/>
      <c r="AD1591"/>
      <c r="AE1591"/>
    </row>
    <row r="1592" spans="14:31" x14ac:dyDescent="0.3">
      <c r="N1592"/>
      <c r="O1592"/>
      <c r="AD1592"/>
      <c r="AE1592"/>
    </row>
    <row r="1593" spans="14:31" x14ac:dyDescent="0.3">
      <c r="N1593"/>
      <c r="O1593"/>
      <c r="AD1593"/>
      <c r="AE1593"/>
    </row>
    <row r="1594" spans="14:31" x14ac:dyDescent="0.3">
      <c r="N1594"/>
      <c r="O1594"/>
      <c r="AD1594"/>
      <c r="AE1594"/>
    </row>
    <row r="1595" spans="14:31" x14ac:dyDescent="0.3">
      <c r="N1595"/>
      <c r="O1595"/>
      <c r="AD1595"/>
      <c r="AE1595"/>
    </row>
    <row r="1596" spans="14:31" x14ac:dyDescent="0.3">
      <c r="N1596"/>
      <c r="O1596"/>
      <c r="AD1596"/>
      <c r="AE1596"/>
    </row>
    <row r="1597" spans="14:31" x14ac:dyDescent="0.3">
      <c r="N1597"/>
      <c r="O1597"/>
      <c r="AD1597"/>
      <c r="AE1597"/>
    </row>
    <row r="1598" spans="14:31" x14ac:dyDescent="0.3">
      <c r="N1598"/>
      <c r="O1598"/>
      <c r="AD1598"/>
      <c r="AE1598"/>
    </row>
    <row r="1599" spans="14:31" x14ac:dyDescent="0.3">
      <c r="N1599"/>
      <c r="O1599"/>
      <c r="AD1599"/>
      <c r="AE1599"/>
    </row>
    <row r="1600" spans="14:31" x14ac:dyDescent="0.3">
      <c r="N1600"/>
      <c r="O1600"/>
      <c r="AD1600"/>
      <c r="AE1600"/>
    </row>
    <row r="1601" spans="14:31" x14ac:dyDescent="0.3">
      <c r="N1601"/>
      <c r="O1601"/>
      <c r="AD1601"/>
      <c r="AE1601"/>
    </row>
    <row r="1602" spans="14:31" x14ac:dyDescent="0.3">
      <c r="N1602"/>
      <c r="O1602"/>
      <c r="AD1602"/>
      <c r="AE1602"/>
    </row>
    <row r="1603" spans="14:31" x14ac:dyDescent="0.3">
      <c r="N1603"/>
      <c r="O1603"/>
      <c r="AD1603"/>
      <c r="AE1603"/>
    </row>
    <row r="1604" spans="14:31" x14ac:dyDescent="0.3">
      <c r="N1604"/>
      <c r="O1604"/>
      <c r="AD1604"/>
      <c r="AE1604"/>
    </row>
    <row r="1605" spans="14:31" x14ac:dyDescent="0.3">
      <c r="N1605"/>
      <c r="O1605"/>
      <c r="AD1605"/>
      <c r="AE1605"/>
    </row>
    <row r="1606" spans="14:31" x14ac:dyDescent="0.3">
      <c r="N1606"/>
      <c r="O1606"/>
      <c r="AD1606"/>
      <c r="AE1606"/>
    </row>
    <row r="1607" spans="14:31" x14ac:dyDescent="0.3">
      <c r="N1607"/>
      <c r="O1607"/>
      <c r="AD1607"/>
      <c r="AE1607"/>
    </row>
    <row r="1608" spans="14:31" x14ac:dyDescent="0.3">
      <c r="N1608"/>
      <c r="O1608"/>
      <c r="AD1608"/>
      <c r="AE1608"/>
    </row>
    <row r="1609" spans="14:31" x14ac:dyDescent="0.3">
      <c r="N1609"/>
      <c r="O1609"/>
      <c r="AD1609"/>
      <c r="AE1609"/>
    </row>
    <row r="1610" spans="14:31" x14ac:dyDescent="0.3">
      <c r="N1610"/>
      <c r="O1610"/>
      <c r="AD1610"/>
      <c r="AE1610"/>
    </row>
    <row r="1611" spans="14:31" x14ac:dyDescent="0.3">
      <c r="N1611"/>
      <c r="O1611"/>
      <c r="AD1611"/>
      <c r="AE1611"/>
    </row>
    <row r="1612" spans="14:31" x14ac:dyDescent="0.3">
      <c r="N1612"/>
      <c r="O1612"/>
      <c r="AD1612"/>
      <c r="AE1612"/>
    </row>
    <row r="1613" spans="14:31" x14ac:dyDescent="0.3">
      <c r="N1613"/>
      <c r="O1613"/>
      <c r="AD1613"/>
      <c r="AE1613"/>
    </row>
    <row r="1614" spans="14:31" x14ac:dyDescent="0.3">
      <c r="N1614"/>
      <c r="O1614"/>
      <c r="AD1614"/>
      <c r="AE1614"/>
    </row>
    <row r="1615" spans="14:31" x14ac:dyDescent="0.3">
      <c r="N1615"/>
      <c r="O1615"/>
      <c r="AD1615"/>
      <c r="AE1615"/>
    </row>
    <row r="1616" spans="14:31" x14ac:dyDescent="0.3">
      <c r="N1616"/>
      <c r="O1616"/>
      <c r="AD1616"/>
      <c r="AE1616"/>
    </row>
    <row r="1617" spans="14:31" x14ac:dyDescent="0.3">
      <c r="N1617"/>
      <c r="O1617"/>
      <c r="AD1617"/>
      <c r="AE1617"/>
    </row>
    <row r="1618" spans="14:31" x14ac:dyDescent="0.3">
      <c r="N1618"/>
      <c r="O1618"/>
      <c r="AD1618"/>
      <c r="AE1618"/>
    </row>
    <row r="1619" spans="14:31" x14ac:dyDescent="0.3">
      <c r="N1619"/>
      <c r="O1619"/>
      <c r="AD1619"/>
      <c r="AE1619"/>
    </row>
    <row r="1620" spans="14:31" x14ac:dyDescent="0.3">
      <c r="N1620"/>
      <c r="O1620"/>
      <c r="AD1620"/>
      <c r="AE1620"/>
    </row>
    <row r="1621" spans="14:31" x14ac:dyDescent="0.3">
      <c r="N1621"/>
      <c r="O1621"/>
      <c r="AD1621"/>
      <c r="AE1621"/>
    </row>
    <row r="1622" spans="14:31" x14ac:dyDescent="0.3">
      <c r="N1622"/>
      <c r="O1622"/>
      <c r="AD1622"/>
      <c r="AE1622"/>
    </row>
    <row r="1623" spans="14:31" x14ac:dyDescent="0.3">
      <c r="N1623"/>
      <c r="O1623"/>
      <c r="AD1623"/>
      <c r="AE1623"/>
    </row>
    <row r="1624" spans="14:31" x14ac:dyDescent="0.3">
      <c r="N1624"/>
      <c r="O1624"/>
      <c r="AD1624"/>
      <c r="AE1624"/>
    </row>
    <row r="1625" spans="14:31" x14ac:dyDescent="0.3">
      <c r="N1625"/>
      <c r="O1625"/>
      <c r="AD1625"/>
      <c r="AE1625"/>
    </row>
    <row r="1626" spans="14:31" x14ac:dyDescent="0.3">
      <c r="N1626"/>
      <c r="O1626"/>
      <c r="AD1626"/>
      <c r="AE1626"/>
    </row>
    <row r="1627" spans="14:31" x14ac:dyDescent="0.3">
      <c r="N1627"/>
      <c r="O1627"/>
      <c r="AD1627"/>
      <c r="AE1627"/>
    </row>
    <row r="1628" spans="14:31" x14ac:dyDescent="0.3">
      <c r="N1628"/>
      <c r="O1628"/>
      <c r="AD1628"/>
      <c r="AE1628"/>
    </row>
    <row r="1629" spans="14:31" x14ac:dyDescent="0.3">
      <c r="N1629"/>
      <c r="O1629"/>
      <c r="AD1629"/>
      <c r="AE1629"/>
    </row>
    <row r="1630" spans="14:31" x14ac:dyDescent="0.3">
      <c r="N1630"/>
      <c r="O1630"/>
      <c r="AD1630"/>
      <c r="AE1630"/>
    </row>
    <row r="1631" spans="14:31" x14ac:dyDescent="0.3">
      <c r="N1631"/>
      <c r="O1631"/>
      <c r="AD1631"/>
      <c r="AE1631"/>
    </row>
    <row r="1632" spans="14:31" x14ac:dyDescent="0.3">
      <c r="N1632"/>
      <c r="O1632"/>
      <c r="AD1632"/>
      <c r="AE1632"/>
    </row>
    <row r="1633" spans="14:31" x14ac:dyDescent="0.3">
      <c r="N1633"/>
      <c r="O1633"/>
      <c r="AD1633"/>
      <c r="AE1633"/>
    </row>
    <row r="1634" spans="14:31" x14ac:dyDescent="0.3">
      <c r="N1634"/>
      <c r="O1634"/>
      <c r="AD1634"/>
      <c r="AE1634"/>
    </row>
    <row r="1635" spans="14:31" x14ac:dyDescent="0.3">
      <c r="N1635"/>
      <c r="O1635"/>
      <c r="AD1635"/>
      <c r="AE1635"/>
    </row>
    <row r="1636" spans="14:31" x14ac:dyDescent="0.3">
      <c r="N1636"/>
      <c r="O1636"/>
      <c r="AD1636"/>
      <c r="AE1636"/>
    </row>
    <row r="1637" spans="14:31" x14ac:dyDescent="0.3">
      <c r="N1637"/>
      <c r="O1637"/>
      <c r="AD1637"/>
      <c r="AE1637"/>
    </row>
    <row r="1638" spans="14:31" x14ac:dyDescent="0.3">
      <c r="N1638"/>
      <c r="O1638"/>
      <c r="AD1638"/>
      <c r="AE1638"/>
    </row>
    <row r="1639" spans="14:31" x14ac:dyDescent="0.3">
      <c r="N1639"/>
      <c r="O1639"/>
      <c r="AD1639"/>
      <c r="AE1639"/>
    </row>
    <row r="1640" spans="14:31" x14ac:dyDescent="0.3">
      <c r="N1640"/>
      <c r="O1640"/>
      <c r="AD1640"/>
      <c r="AE1640"/>
    </row>
    <row r="1641" spans="14:31" x14ac:dyDescent="0.3">
      <c r="N1641"/>
      <c r="O1641"/>
      <c r="AD1641"/>
      <c r="AE1641"/>
    </row>
    <row r="1642" spans="14:31" x14ac:dyDescent="0.3">
      <c r="N1642"/>
      <c r="O1642"/>
      <c r="AD1642"/>
      <c r="AE1642"/>
    </row>
    <row r="1643" spans="14:31" x14ac:dyDescent="0.3">
      <c r="N1643"/>
      <c r="O1643"/>
      <c r="AD1643"/>
      <c r="AE1643"/>
    </row>
    <row r="1644" spans="14:31" x14ac:dyDescent="0.3">
      <c r="N1644"/>
      <c r="O1644"/>
      <c r="AD1644"/>
      <c r="AE1644"/>
    </row>
    <row r="1645" spans="14:31" x14ac:dyDescent="0.3">
      <c r="N1645"/>
      <c r="O1645"/>
      <c r="AD1645"/>
      <c r="AE1645"/>
    </row>
    <row r="1646" spans="14:31" x14ac:dyDescent="0.3">
      <c r="N1646"/>
      <c r="O1646"/>
      <c r="AD1646"/>
      <c r="AE1646"/>
    </row>
    <row r="1647" spans="14:31" x14ac:dyDescent="0.3">
      <c r="N1647"/>
      <c r="O1647"/>
      <c r="AD1647"/>
      <c r="AE1647"/>
    </row>
    <row r="1648" spans="14:31" x14ac:dyDescent="0.3">
      <c r="N1648"/>
      <c r="O1648"/>
      <c r="AD1648"/>
      <c r="AE1648"/>
    </row>
    <row r="1649" spans="14:31" x14ac:dyDescent="0.3">
      <c r="N1649"/>
      <c r="O1649"/>
      <c r="AD1649"/>
      <c r="AE1649"/>
    </row>
    <row r="1650" spans="14:31" x14ac:dyDescent="0.3">
      <c r="N1650"/>
      <c r="O1650"/>
      <c r="AD1650"/>
      <c r="AE1650"/>
    </row>
    <row r="1651" spans="14:31" x14ac:dyDescent="0.3">
      <c r="N1651"/>
      <c r="O1651"/>
      <c r="AD1651"/>
      <c r="AE1651"/>
    </row>
    <row r="1652" spans="14:31" x14ac:dyDescent="0.3">
      <c r="N1652"/>
      <c r="O1652"/>
      <c r="AD1652"/>
      <c r="AE1652"/>
    </row>
    <row r="1653" spans="14:31" x14ac:dyDescent="0.3">
      <c r="N1653"/>
      <c r="O1653"/>
      <c r="AD1653"/>
      <c r="AE1653"/>
    </row>
    <row r="1654" spans="14:31" x14ac:dyDescent="0.3">
      <c r="N1654"/>
      <c r="O1654"/>
      <c r="AD1654"/>
      <c r="AE1654"/>
    </row>
    <row r="1655" spans="14:31" x14ac:dyDescent="0.3">
      <c r="N1655"/>
      <c r="O1655"/>
      <c r="AD1655"/>
      <c r="AE1655"/>
    </row>
    <row r="1656" spans="14:31" x14ac:dyDescent="0.3">
      <c r="N1656"/>
      <c r="O1656"/>
      <c r="AD1656"/>
      <c r="AE1656"/>
    </row>
    <row r="1657" spans="14:31" x14ac:dyDescent="0.3">
      <c r="N1657"/>
      <c r="O1657"/>
      <c r="AD1657"/>
      <c r="AE1657"/>
    </row>
    <row r="1658" spans="14:31" x14ac:dyDescent="0.3">
      <c r="N1658"/>
      <c r="O1658"/>
      <c r="AD1658"/>
      <c r="AE1658"/>
    </row>
    <row r="1659" spans="14:31" x14ac:dyDescent="0.3">
      <c r="N1659"/>
      <c r="O1659"/>
      <c r="AD1659"/>
      <c r="AE1659"/>
    </row>
    <row r="1660" spans="14:31" x14ac:dyDescent="0.3">
      <c r="N1660"/>
      <c r="O1660"/>
      <c r="AD1660"/>
      <c r="AE1660"/>
    </row>
    <row r="1661" spans="14:31" x14ac:dyDescent="0.3">
      <c r="N1661"/>
      <c r="O1661"/>
      <c r="AD1661"/>
      <c r="AE1661"/>
    </row>
    <row r="1662" spans="14:31" x14ac:dyDescent="0.3">
      <c r="N1662"/>
      <c r="O1662"/>
      <c r="AD1662"/>
      <c r="AE1662"/>
    </row>
    <row r="1663" spans="14:31" x14ac:dyDescent="0.3">
      <c r="N1663"/>
      <c r="O1663"/>
      <c r="AD1663"/>
      <c r="AE1663"/>
    </row>
    <row r="1664" spans="14:31" x14ac:dyDescent="0.3">
      <c r="N1664"/>
      <c r="O1664"/>
      <c r="AD1664"/>
      <c r="AE1664"/>
    </row>
    <row r="1665" spans="14:31" x14ac:dyDescent="0.3">
      <c r="N1665"/>
      <c r="O1665"/>
      <c r="AD1665"/>
      <c r="AE1665"/>
    </row>
    <row r="1666" spans="14:31" x14ac:dyDescent="0.3">
      <c r="N1666"/>
      <c r="O1666"/>
      <c r="AD1666"/>
      <c r="AE1666"/>
    </row>
    <row r="1667" spans="14:31" x14ac:dyDescent="0.3">
      <c r="N1667"/>
      <c r="O1667"/>
      <c r="AD1667"/>
      <c r="AE1667"/>
    </row>
    <row r="1668" spans="14:31" x14ac:dyDescent="0.3">
      <c r="N1668"/>
      <c r="O1668"/>
      <c r="AD1668"/>
      <c r="AE1668"/>
    </row>
    <row r="1669" spans="14:31" x14ac:dyDescent="0.3">
      <c r="N1669"/>
      <c r="O1669"/>
      <c r="AD1669"/>
      <c r="AE1669"/>
    </row>
    <row r="1670" spans="14:31" x14ac:dyDescent="0.3">
      <c r="N1670"/>
      <c r="O1670"/>
      <c r="AD1670"/>
      <c r="AE1670"/>
    </row>
    <row r="1671" spans="14:31" x14ac:dyDescent="0.3">
      <c r="N1671"/>
      <c r="O1671"/>
      <c r="AD1671"/>
      <c r="AE1671"/>
    </row>
    <row r="1672" spans="14:31" x14ac:dyDescent="0.3">
      <c r="N1672"/>
      <c r="O1672"/>
      <c r="AD1672"/>
      <c r="AE1672"/>
    </row>
    <row r="1673" spans="14:31" x14ac:dyDescent="0.3">
      <c r="N1673"/>
      <c r="O1673"/>
      <c r="AD1673"/>
      <c r="AE1673"/>
    </row>
    <row r="1674" spans="14:31" x14ac:dyDescent="0.3">
      <c r="N1674"/>
      <c r="O1674"/>
      <c r="AD1674"/>
      <c r="AE1674"/>
    </row>
    <row r="1675" spans="14:31" x14ac:dyDescent="0.3">
      <c r="N1675"/>
      <c r="O1675"/>
      <c r="AD1675"/>
      <c r="AE1675"/>
    </row>
    <row r="1676" spans="14:31" x14ac:dyDescent="0.3">
      <c r="N1676"/>
      <c r="O1676"/>
      <c r="AD1676"/>
      <c r="AE1676"/>
    </row>
    <row r="1677" spans="14:31" x14ac:dyDescent="0.3">
      <c r="N1677"/>
      <c r="O1677"/>
      <c r="AD1677"/>
      <c r="AE1677"/>
    </row>
    <row r="1678" spans="14:31" x14ac:dyDescent="0.3">
      <c r="N1678"/>
      <c r="O1678"/>
      <c r="AD1678"/>
      <c r="AE1678"/>
    </row>
    <row r="1679" spans="14:31" x14ac:dyDescent="0.3">
      <c r="N1679"/>
      <c r="O1679"/>
      <c r="AD1679"/>
      <c r="AE1679"/>
    </row>
    <row r="1680" spans="14:31" x14ac:dyDescent="0.3">
      <c r="N1680"/>
      <c r="O1680"/>
      <c r="AD1680"/>
      <c r="AE1680"/>
    </row>
    <row r="1681" spans="14:31" x14ac:dyDescent="0.3">
      <c r="N1681"/>
      <c r="O1681"/>
      <c r="AD1681"/>
      <c r="AE1681"/>
    </row>
    <row r="1682" spans="14:31" x14ac:dyDescent="0.3">
      <c r="N1682"/>
      <c r="O1682"/>
      <c r="AD1682"/>
      <c r="AE1682"/>
    </row>
    <row r="1683" spans="14:31" x14ac:dyDescent="0.3">
      <c r="N1683"/>
      <c r="O1683"/>
      <c r="AD1683"/>
      <c r="AE1683"/>
    </row>
    <row r="1684" spans="14:31" x14ac:dyDescent="0.3">
      <c r="N1684"/>
      <c r="O1684"/>
      <c r="AD1684"/>
      <c r="AE1684"/>
    </row>
    <row r="1685" spans="14:31" x14ac:dyDescent="0.3">
      <c r="N1685"/>
      <c r="O1685"/>
      <c r="AD1685"/>
      <c r="AE1685"/>
    </row>
    <row r="1686" spans="14:31" x14ac:dyDescent="0.3">
      <c r="N1686"/>
      <c r="O1686"/>
      <c r="AD1686"/>
      <c r="AE1686"/>
    </row>
    <row r="1687" spans="14:31" x14ac:dyDescent="0.3">
      <c r="N1687"/>
      <c r="O1687"/>
      <c r="AD1687"/>
      <c r="AE1687"/>
    </row>
    <row r="1688" spans="14:31" x14ac:dyDescent="0.3">
      <c r="N1688"/>
      <c r="O1688"/>
      <c r="AD1688"/>
      <c r="AE1688"/>
    </row>
    <row r="1689" spans="14:31" x14ac:dyDescent="0.3">
      <c r="N1689"/>
      <c r="O1689"/>
      <c r="AD1689"/>
      <c r="AE1689"/>
    </row>
    <row r="1690" spans="14:31" x14ac:dyDescent="0.3">
      <c r="N1690"/>
      <c r="O1690"/>
      <c r="AD1690"/>
      <c r="AE1690"/>
    </row>
    <row r="1691" spans="14:31" x14ac:dyDescent="0.3">
      <c r="N1691"/>
      <c r="O1691"/>
      <c r="AD1691"/>
      <c r="AE1691"/>
    </row>
    <row r="1692" spans="14:31" x14ac:dyDescent="0.3">
      <c r="N1692"/>
      <c r="O1692"/>
      <c r="AD1692"/>
      <c r="AE1692"/>
    </row>
    <row r="1693" spans="14:31" x14ac:dyDescent="0.3">
      <c r="N1693"/>
      <c r="O1693"/>
      <c r="AD1693"/>
      <c r="AE1693"/>
    </row>
    <row r="1694" spans="14:31" x14ac:dyDescent="0.3">
      <c r="N1694"/>
      <c r="O1694"/>
      <c r="AD1694"/>
      <c r="AE1694"/>
    </row>
    <row r="1695" spans="14:31" x14ac:dyDescent="0.3">
      <c r="N1695"/>
      <c r="O1695"/>
      <c r="AD1695"/>
      <c r="AE1695"/>
    </row>
    <row r="1696" spans="14:31" x14ac:dyDescent="0.3">
      <c r="N1696"/>
      <c r="O1696"/>
      <c r="AD1696"/>
      <c r="AE1696"/>
    </row>
    <row r="1697" spans="14:31" x14ac:dyDescent="0.3">
      <c r="N1697"/>
      <c r="O1697"/>
      <c r="AD1697"/>
      <c r="AE1697"/>
    </row>
    <row r="1698" spans="14:31" x14ac:dyDescent="0.3">
      <c r="N1698"/>
      <c r="O1698"/>
      <c r="AD1698"/>
      <c r="AE1698"/>
    </row>
    <row r="1699" spans="14:31" x14ac:dyDescent="0.3">
      <c r="N1699"/>
      <c r="O1699"/>
      <c r="AD1699"/>
      <c r="AE1699"/>
    </row>
    <row r="1700" spans="14:31" x14ac:dyDescent="0.3">
      <c r="N1700"/>
      <c r="O1700"/>
      <c r="AD1700"/>
      <c r="AE1700"/>
    </row>
    <row r="1701" spans="14:31" x14ac:dyDescent="0.3">
      <c r="N1701"/>
      <c r="O1701"/>
      <c r="AD1701"/>
      <c r="AE1701"/>
    </row>
    <row r="1702" spans="14:31" x14ac:dyDescent="0.3">
      <c r="N1702"/>
      <c r="O1702"/>
      <c r="AD1702"/>
      <c r="AE1702"/>
    </row>
    <row r="1703" spans="14:31" x14ac:dyDescent="0.3">
      <c r="N1703"/>
      <c r="O1703"/>
      <c r="AD1703"/>
      <c r="AE1703"/>
    </row>
    <row r="1704" spans="14:31" x14ac:dyDescent="0.3">
      <c r="N1704"/>
      <c r="O1704"/>
      <c r="AD1704"/>
      <c r="AE1704"/>
    </row>
    <row r="1705" spans="14:31" x14ac:dyDescent="0.3">
      <c r="N1705"/>
      <c r="O1705"/>
      <c r="AD1705"/>
      <c r="AE1705"/>
    </row>
    <row r="1706" spans="14:31" x14ac:dyDescent="0.3">
      <c r="N1706"/>
      <c r="O1706"/>
      <c r="AD1706"/>
      <c r="AE1706"/>
    </row>
    <row r="1707" spans="14:31" x14ac:dyDescent="0.3">
      <c r="N1707"/>
      <c r="O1707"/>
      <c r="AD1707"/>
      <c r="AE1707"/>
    </row>
    <row r="1708" spans="14:31" x14ac:dyDescent="0.3">
      <c r="N1708"/>
      <c r="O1708"/>
      <c r="AD1708"/>
      <c r="AE1708"/>
    </row>
    <row r="1709" spans="14:31" x14ac:dyDescent="0.3">
      <c r="N1709"/>
      <c r="O1709"/>
      <c r="AD1709"/>
      <c r="AE1709"/>
    </row>
    <row r="1710" spans="14:31" x14ac:dyDescent="0.3">
      <c r="N1710"/>
      <c r="O1710"/>
      <c r="AD1710"/>
      <c r="AE1710"/>
    </row>
    <row r="1711" spans="14:31" x14ac:dyDescent="0.3">
      <c r="N1711"/>
      <c r="O1711"/>
      <c r="AD1711"/>
      <c r="AE1711"/>
    </row>
    <row r="1712" spans="14:31" x14ac:dyDescent="0.3">
      <c r="N1712"/>
      <c r="O1712"/>
      <c r="AD1712"/>
      <c r="AE1712"/>
    </row>
    <row r="1713" spans="14:31" x14ac:dyDescent="0.3">
      <c r="N1713"/>
      <c r="O1713"/>
      <c r="AD1713"/>
      <c r="AE1713"/>
    </row>
    <row r="1714" spans="14:31" x14ac:dyDescent="0.3">
      <c r="N1714"/>
      <c r="O1714"/>
      <c r="AD1714"/>
      <c r="AE1714"/>
    </row>
    <row r="1715" spans="14:31" x14ac:dyDescent="0.3">
      <c r="N1715"/>
      <c r="O1715"/>
      <c r="AD1715"/>
      <c r="AE1715"/>
    </row>
    <row r="1716" spans="14:31" x14ac:dyDescent="0.3">
      <c r="N1716"/>
      <c r="O1716"/>
      <c r="AD1716"/>
      <c r="AE1716"/>
    </row>
    <row r="1717" spans="14:31" x14ac:dyDescent="0.3">
      <c r="N1717"/>
      <c r="O1717"/>
      <c r="AD1717"/>
      <c r="AE1717"/>
    </row>
    <row r="1718" spans="14:31" x14ac:dyDescent="0.3">
      <c r="N1718"/>
      <c r="O1718"/>
      <c r="AD1718"/>
      <c r="AE1718"/>
    </row>
    <row r="1719" spans="14:31" x14ac:dyDescent="0.3">
      <c r="N1719"/>
      <c r="O1719"/>
      <c r="AD1719"/>
      <c r="AE1719"/>
    </row>
    <row r="1720" spans="14:31" x14ac:dyDescent="0.3">
      <c r="N1720"/>
      <c r="O1720"/>
      <c r="AD1720"/>
      <c r="AE1720"/>
    </row>
    <row r="1721" spans="14:31" x14ac:dyDescent="0.3">
      <c r="N1721"/>
      <c r="O1721"/>
      <c r="AD1721"/>
      <c r="AE1721"/>
    </row>
    <row r="1722" spans="14:31" x14ac:dyDescent="0.3">
      <c r="N1722"/>
      <c r="O1722"/>
      <c r="AD1722"/>
      <c r="AE1722"/>
    </row>
    <row r="1723" spans="14:31" x14ac:dyDescent="0.3">
      <c r="N1723"/>
      <c r="O1723"/>
      <c r="AD1723"/>
      <c r="AE1723"/>
    </row>
    <row r="1724" spans="14:31" x14ac:dyDescent="0.3">
      <c r="N1724"/>
      <c r="O1724"/>
      <c r="AD1724"/>
      <c r="AE1724"/>
    </row>
    <row r="1725" spans="14:31" x14ac:dyDescent="0.3">
      <c r="N1725"/>
      <c r="O1725"/>
      <c r="AD1725"/>
      <c r="AE1725"/>
    </row>
    <row r="1726" spans="14:31" x14ac:dyDescent="0.3">
      <c r="N1726"/>
      <c r="O1726"/>
      <c r="AD1726"/>
      <c r="AE1726"/>
    </row>
    <row r="1727" spans="14:31" x14ac:dyDescent="0.3">
      <c r="N1727"/>
      <c r="O1727"/>
      <c r="AD1727"/>
      <c r="AE1727"/>
    </row>
    <row r="1728" spans="14:31" x14ac:dyDescent="0.3">
      <c r="N1728"/>
      <c r="O1728"/>
      <c r="AD1728"/>
      <c r="AE1728"/>
    </row>
    <row r="1729" spans="14:31" x14ac:dyDescent="0.3">
      <c r="N1729"/>
      <c r="O1729"/>
      <c r="AD1729"/>
      <c r="AE1729"/>
    </row>
    <row r="1730" spans="14:31" x14ac:dyDescent="0.3">
      <c r="N1730"/>
      <c r="O1730"/>
      <c r="AD1730"/>
      <c r="AE1730"/>
    </row>
    <row r="1731" spans="14:31" x14ac:dyDescent="0.3">
      <c r="N1731"/>
      <c r="O1731"/>
      <c r="AD1731"/>
      <c r="AE1731"/>
    </row>
    <row r="1732" spans="14:31" x14ac:dyDescent="0.3">
      <c r="N1732"/>
      <c r="O1732"/>
      <c r="AD1732"/>
      <c r="AE1732"/>
    </row>
    <row r="1733" spans="14:31" x14ac:dyDescent="0.3">
      <c r="N1733"/>
      <c r="O1733"/>
      <c r="AD1733"/>
      <c r="AE1733"/>
    </row>
    <row r="1734" spans="14:31" x14ac:dyDescent="0.3">
      <c r="N1734"/>
      <c r="O1734"/>
      <c r="AD1734"/>
      <c r="AE1734"/>
    </row>
    <row r="1735" spans="14:31" x14ac:dyDescent="0.3">
      <c r="N1735"/>
      <c r="O1735"/>
      <c r="AD1735"/>
      <c r="AE1735"/>
    </row>
    <row r="1736" spans="14:31" x14ac:dyDescent="0.3">
      <c r="N1736"/>
      <c r="O1736"/>
      <c r="AD1736"/>
      <c r="AE1736"/>
    </row>
    <row r="1737" spans="14:31" x14ac:dyDescent="0.3">
      <c r="N1737"/>
      <c r="O1737"/>
      <c r="AD1737"/>
      <c r="AE1737"/>
    </row>
    <row r="1738" spans="14:31" x14ac:dyDescent="0.3">
      <c r="N1738"/>
      <c r="O1738"/>
      <c r="AD1738"/>
      <c r="AE1738"/>
    </row>
    <row r="1739" spans="14:31" x14ac:dyDescent="0.3">
      <c r="N1739"/>
      <c r="O1739"/>
      <c r="AD1739"/>
      <c r="AE1739"/>
    </row>
    <row r="1740" spans="14:31" x14ac:dyDescent="0.3">
      <c r="N1740"/>
      <c r="O1740"/>
      <c r="AD1740"/>
      <c r="AE1740"/>
    </row>
    <row r="1741" spans="14:31" x14ac:dyDescent="0.3">
      <c r="N1741"/>
      <c r="O1741"/>
      <c r="AD1741"/>
      <c r="AE1741"/>
    </row>
    <row r="1742" spans="14:31" x14ac:dyDescent="0.3">
      <c r="N1742"/>
      <c r="O1742"/>
      <c r="AD1742"/>
      <c r="AE1742"/>
    </row>
    <row r="1743" spans="14:31" x14ac:dyDescent="0.3">
      <c r="N1743"/>
      <c r="O1743"/>
      <c r="AD1743"/>
      <c r="AE1743"/>
    </row>
    <row r="1744" spans="14:31" x14ac:dyDescent="0.3">
      <c r="N1744"/>
      <c r="O1744"/>
      <c r="AD1744"/>
      <c r="AE1744"/>
    </row>
    <row r="1745" spans="14:31" x14ac:dyDescent="0.3">
      <c r="N1745"/>
      <c r="O1745"/>
      <c r="AD1745"/>
      <c r="AE1745"/>
    </row>
    <row r="1746" spans="14:31" x14ac:dyDescent="0.3">
      <c r="N1746"/>
      <c r="O1746"/>
      <c r="AD1746"/>
      <c r="AE1746"/>
    </row>
    <row r="1747" spans="14:31" x14ac:dyDescent="0.3">
      <c r="N1747"/>
      <c r="O1747"/>
      <c r="AD1747"/>
      <c r="AE1747"/>
    </row>
    <row r="1748" spans="14:31" x14ac:dyDescent="0.3">
      <c r="N1748"/>
      <c r="O1748"/>
      <c r="AD1748"/>
      <c r="AE1748"/>
    </row>
    <row r="1749" spans="14:31" x14ac:dyDescent="0.3">
      <c r="N1749"/>
      <c r="O1749"/>
      <c r="AD1749"/>
      <c r="AE1749"/>
    </row>
    <row r="1750" spans="14:31" x14ac:dyDescent="0.3">
      <c r="N1750"/>
      <c r="O1750"/>
      <c r="AD1750"/>
      <c r="AE1750"/>
    </row>
    <row r="1751" spans="14:31" x14ac:dyDescent="0.3">
      <c r="N1751"/>
      <c r="O1751"/>
      <c r="AD1751"/>
      <c r="AE1751"/>
    </row>
    <row r="1752" spans="14:31" x14ac:dyDescent="0.3">
      <c r="N1752"/>
      <c r="O1752"/>
      <c r="AD1752"/>
      <c r="AE1752"/>
    </row>
    <row r="1753" spans="14:31" x14ac:dyDescent="0.3">
      <c r="N1753"/>
      <c r="O1753"/>
      <c r="AD1753"/>
      <c r="AE1753"/>
    </row>
    <row r="1754" spans="14:31" x14ac:dyDescent="0.3">
      <c r="N1754"/>
      <c r="O1754"/>
      <c r="AD1754"/>
      <c r="AE1754"/>
    </row>
    <row r="1755" spans="14:31" x14ac:dyDescent="0.3">
      <c r="N1755"/>
      <c r="O1755"/>
      <c r="AD1755"/>
      <c r="AE1755"/>
    </row>
    <row r="1756" spans="14:31" x14ac:dyDescent="0.3">
      <c r="N1756"/>
      <c r="O1756"/>
      <c r="AD1756"/>
      <c r="AE1756"/>
    </row>
    <row r="1757" spans="14:31" x14ac:dyDescent="0.3">
      <c r="N1757"/>
      <c r="O1757"/>
      <c r="AD1757"/>
      <c r="AE1757"/>
    </row>
    <row r="1758" spans="14:31" x14ac:dyDescent="0.3">
      <c r="N1758"/>
      <c r="O1758"/>
      <c r="AD1758"/>
      <c r="AE1758"/>
    </row>
    <row r="1759" spans="14:31" x14ac:dyDescent="0.3">
      <c r="N1759"/>
      <c r="O1759"/>
      <c r="AD1759"/>
      <c r="AE1759"/>
    </row>
    <row r="1760" spans="14:31" x14ac:dyDescent="0.3">
      <c r="N1760"/>
      <c r="O1760"/>
      <c r="AD1760"/>
      <c r="AE1760"/>
    </row>
    <row r="1761" spans="14:31" x14ac:dyDescent="0.3">
      <c r="N1761"/>
      <c r="O1761"/>
      <c r="AD1761"/>
      <c r="AE1761"/>
    </row>
    <row r="1762" spans="14:31" x14ac:dyDescent="0.3">
      <c r="N1762"/>
      <c r="O1762"/>
      <c r="AD1762"/>
      <c r="AE1762"/>
    </row>
    <row r="1763" spans="14:31" x14ac:dyDescent="0.3">
      <c r="N1763"/>
      <c r="O1763"/>
      <c r="AD1763"/>
      <c r="AE1763"/>
    </row>
    <row r="1764" spans="14:31" x14ac:dyDescent="0.3">
      <c r="N1764"/>
      <c r="O1764"/>
      <c r="AD1764"/>
      <c r="AE1764"/>
    </row>
    <row r="1765" spans="14:31" x14ac:dyDescent="0.3">
      <c r="N1765"/>
      <c r="O1765"/>
      <c r="AD1765"/>
      <c r="AE1765"/>
    </row>
    <row r="1766" spans="14:31" x14ac:dyDescent="0.3">
      <c r="N1766"/>
      <c r="O1766"/>
      <c r="AD1766"/>
      <c r="AE1766"/>
    </row>
    <row r="1767" spans="14:31" x14ac:dyDescent="0.3">
      <c r="N1767"/>
      <c r="O1767"/>
      <c r="AD1767"/>
      <c r="AE1767"/>
    </row>
    <row r="1768" spans="14:31" x14ac:dyDescent="0.3">
      <c r="N1768"/>
      <c r="O1768"/>
      <c r="AD1768"/>
      <c r="AE1768"/>
    </row>
    <row r="1769" spans="14:31" x14ac:dyDescent="0.3">
      <c r="N1769"/>
      <c r="O1769"/>
      <c r="AD1769"/>
      <c r="AE1769"/>
    </row>
    <row r="1770" spans="14:31" x14ac:dyDescent="0.3">
      <c r="N1770"/>
      <c r="O1770"/>
      <c r="AD1770"/>
      <c r="AE1770"/>
    </row>
    <row r="1771" spans="14:31" x14ac:dyDescent="0.3">
      <c r="N1771"/>
      <c r="O1771"/>
      <c r="AD1771"/>
      <c r="AE1771"/>
    </row>
    <row r="1772" spans="14:31" x14ac:dyDescent="0.3">
      <c r="N1772"/>
      <c r="O1772"/>
      <c r="AD1772"/>
      <c r="AE1772"/>
    </row>
    <row r="1773" spans="14:31" x14ac:dyDescent="0.3">
      <c r="N1773"/>
      <c r="O1773"/>
      <c r="AD1773"/>
      <c r="AE1773"/>
    </row>
    <row r="1774" spans="14:31" x14ac:dyDescent="0.3">
      <c r="N1774"/>
      <c r="O1774"/>
      <c r="AD1774"/>
      <c r="AE1774"/>
    </row>
    <row r="1775" spans="14:31" x14ac:dyDescent="0.3">
      <c r="N1775"/>
      <c r="O1775"/>
      <c r="AD1775"/>
      <c r="AE1775"/>
    </row>
    <row r="1776" spans="14:31" x14ac:dyDescent="0.3">
      <c r="N1776"/>
      <c r="O1776"/>
      <c r="AD1776"/>
      <c r="AE1776"/>
    </row>
    <row r="1777" spans="14:31" x14ac:dyDescent="0.3">
      <c r="N1777"/>
      <c r="O1777"/>
      <c r="AD1777"/>
      <c r="AE1777"/>
    </row>
    <row r="1778" spans="14:31" x14ac:dyDescent="0.3">
      <c r="N1778"/>
      <c r="O1778"/>
      <c r="AD1778"/>
      <c r="AE1778"/>
    </row>
    <row r="1779" spans="14:31" x14ac:dyDescent="0.3">
      <c r="N1779"/>
      <c r="O1779"/>
      <c r="AD1779"/>
      <c r="AE1779"/>
    </row>
    <row r="1780" spans="14:31" x14ac:dyDescent="0.3">
      <c r="N1780"/>
      <c r="O1780"/>
      <c r="AD1780"/>
      <c r="AE1780"/>
    </row>
    <row r="1781" spans="14:31" x14ac:dyDescent="0.3">
      <c r="N1781"/>
      <c r="O1781"/>
      <c r="AD1781"/>
      <c r="AE1781"/>
    </row>
    <row r="1782" spans="14:31" x14ac:dyDescent="0.3">
      <c r="N1782"/>
      <c r="O1782"/>
      <c r="AD1782"/>
      <c r="AE1782"/>
    </row>
    <row r="1783" spans="14:31" x14ac:dyDescent="0.3">
      <c r="N1783"/>
      <c r="O1783"/>
      <c r="AD1783"/>
      <c r="AE1783"/>
    </row>
    <row r="1784" spans="14:31" x14ac:dyDescent="0.3">
      <c r="N1784"/>
      <c r="O1784"/>
      <c r="AD1784"/>
      <c r="AE1784"/>
    </row>
    <row r="1785" spans="14:31" x14ac:dyDescent="0.3">
      <c r="N1785"/>
      <c r="O1785"/>
      <c r="AD1785"/>
      <c r="AE1785"/>
    </row>
    <row r="1786" spans="14:31" x14ac:dyDescent="0.3">
      <c r="N1786"/>
      <c r="O1786"/>
      <c r="AD1786"/>
      <c r="AE1786"/>
    </row>
    <row r="1787" spans="14:31" x14ac:dyDescent="0.3">
      <c r="N1787"/>
      <c r="O1787"/>
      <c r="AD1787"/>
      <c r="AE1787"/>
    </row>
    <row r="1788" spans="14:31" x14ac:dyDescent="0.3">
      <c r="N1788"/>
      <c r="O1788"/>
      <c r="AD1788"/>
      <c r="AE1788"/>
    </row>
    <row r="1789" spans="14:31" x14ac:dyDescent="0.3">
      <c r="N1789"/>
      <c r="O1789"/>
      <c r="AD1789"/>
      <c r="AE1789"/>
    </row>
    <row r="1790" spans="14:31" x14ac:dyDescent="0.3">
      <c r="N1790"/>
      <c r="O1790"/>
      <c r="AD1790"/>
      <c r="AE1790"/>
    </row>
    <row r="1791" spans="14:31" x14ac:dyDescent="0.3">
      <c r="N1791"/>
      <c r="O1791"/>
      <c r="AD1791"/>
      <c r="AE1791"/>
    </row>
    <row r="1792" spans="14:31" x14ac:dyDescent="0.3">
      <c r="N1792"/>
      <c r="O1792"/>
      <c r="AD1792"/>
      <c r="AE1792"/>
    </row>
    <row r="1793" spans="14:31" x14ac:dyDescent="0.3">
      <c r="N1793"/>
      <c r="O1793"/>
      <c r="AD1793"/>
      <c r="AE1793"/>
    </row>
    <row r="1794" spans="14:31" x14ac:dyDescent="0.3">
      <c r="N1794"/>
      <c r="O1794"/>
      <c r="AD1794"/>
      <c r="AE1794"/>
    </row>
    <row r="1795" spans="14:31" x14ac:dyDescent="0.3">
      <c r="N1795"/>
      <c r="O1795"/>
      <c r="AD1795"/>
      <c r="AE1795"/>
    </row>
    <row r="1796" spans="14:31" x14ac:dyDescent="0.3">
      <c r="N1796"/>
      <c r="O1796"/>
      <c r="AD1796"/>
      <c r="AE1796"/>
    </row>
    <row r="1797" spans="14:31" x14ac:dyDescent="0.3">
      <c r="N1797"/>
      <c r="O1797"/>
      <c r="AD1797"/>
      <c r="AE1797"/>
    </row>
    <row r="1798" spans="14:31" x14ac:dyDescent="0.3">
      <c r="N1798"/>
      <c r="O1798"/>
      <c r="AD1798"/>
      <c r="AE1798"/>
    </row>
    <row r="1799" spans="14:31" x14ac:dyDescent="0.3">
      <c r="N1799"/>
      <c r="O1799"/>
      <c r="AD1799"/>
      <c r="AE1799"/>
    </row>
    <row r="1800" spans="14:31" x14ac:dyDescent="0.3">
      <c r="N1800"/>
      <c r="O1800"/>
      <c r="AD1800"/>
      <c r="AE1800"/>
    </row>
    <row r="1801" spans="14:31" x14ac:dyDescent="0.3">
      <c r="N1801"/>
      <c r="O1801"/>
      <c r="AD1801"/>
      <c r="AE1801"/>
    </row>
    <row r="1802" spans="14:31" x14ac:dyDescent="0.3">
      <c r="N1802"/>
      <c r="O1802"/>
      <c r="AD1802"/>
      <c r="AE1802"/>
    </row>
    <row r="1803" spans="14:31" x14ac:dyDescent="0.3">
      <c r="N1803"/>
      <c r="O1803"/>
      <c r="AD1803"/>
      <c r="AE1803"/>
    </row>
    <row r="1804" spans="14:31" x14ac:dyDescent="0.3">
      <c r="N1804"/>
      <c r="O1804"/>
      <c r="AD1804"/>
      <c r="AE1804"/>
    </row>
    <row r="1805" spans="14:31" x14ac:dyDescent="0.3">
      <c r="N1805"/>
      <c r="O1805"/>
      <c r="AD1805"/>
      <c r="AE1805"/>
    </row>
    <row r="1806" spans="14:31" x14ac:dyDescent="0.3">
      <c r="N1806"/>
      <c r="O1806"/>
      <c r="AD1806"/>
      <c r="AE1806"/>
    </row>
    <row r="1807" spans="14:31" x14ac:dyDescent="0.3">
      <c r="N1807"/>
      <c r="O1807"/>
      <c r="AD1807"/>
      <c r="AE1807"/>
    </row>
    <row r="1808" spans="14:31" x14ac:dyDescent="0.3">
      <c r="N1808"/>
      <c r="O1808"/>
      <c r="AD1808"/>
      <c r="AE1808"/>
    </row>
    <row r="1809" spans="14:31" x14ac:dyDescent="0.3">
      <c r="N1809"/>
      <c r="O1809"/>
      <c r="AD1809"/>
      <c r="AE1809"/>
    </row>
    <row r="1810" spans="14:31" x14ac:dyDescent="0.3">
      <c r="N1810"/>
      <c r="O1810"/>
      <c r="AD1810"/>
      <c r="AE1810"/>
    </row>
    <row r="1811" spans="14:31" x14ac:dyDescent="0.3">
      <c r="N1811"/>
      <c r="O1811"/>
      <c r="AD1811"/>
      <c r="AE1811"/>
    </row>
    <row r="1812" spans="14:31" x14ac:dyDescent="0.3">
      <c r="N1812"/>
      <c r="O1812"/>
      <c r="AD1812"/>
      <c r="AE1812"/>
    </row>
    <row r="1813" spans="14:31" x14ac:dyDescent="0.3">
      <c r="N1813"/>
      <c r="O1813"/>
      <c r="AD1813"/>
      <c r="AE1813"/>
    </row>
    <row r="1814" spans="14:31" x14ac:dyDescent="0.3">
      <c r="N1814"/>
      <c r="O1814"/>
      <c r="AD1814"/>
      <c r="AE1814"/>
    </row>
    <row r="1815" spans="14:31" x14ac:dyDescent="0.3">
      <c r="N1815"/>
      <c r="O1815"/>
      <c r="AD1815"/>
      <c r="AE1815"/>
    </row>
    <row r="1816" spans="14:31" x14ac:dyDescent="0.3">
      <c r="N1816"/>
      <c r="O1816"/>
      <c r="AD1816"/>
      <c r="AE1816"/>
    </row>
    <row r="1817" spans="14:31" x14ac:dyDescent="0.3">
      <c r="N1817"/>
      <c r="O1817"/>
      <c r="AD1817"/>
      <c r="AE1817"/>
    </row>
    <row r="1818" spans="14:31" x14ac:dyDescent="0.3">
      <c r="N1818"/>
      <c r="O1818"/>
      <c r="AD1818"/>
      <c r="AE1818"/>
    </row>
    <row r="1819" spans="14:31" x14ac:dyDescent="0.3">
      <c r="N1819"/>
      <c r="O1819"/>
      <c r="AD1819"/>
      <c r="AE1819"/>
    </row>
    <row r="1820" spans="14:31" x14ac:dyDescent="0.3">
      <c r="N1820"/>
      <c r="O1820"/>
      <c r="AD1820"/>
      <c r="AE1820"/>
    </row>
    <row r="1821" spans="14:31" x14ac:dyDescent="0.3">
      <c r="N1821"/>
      <c r="O1821"/>
      <c r="AD1821"/>
      <c r="AE1821"/>
    </row>
    <row r="1822" spans="14:31" x14ac:dyDescent="0.3">
      <c r="N1822"/>
      <c r="O1822"/>
      <c r="AD1822"/>
      <c r="AE1822"/>
    </row>
    <row r="1823" spans="14:31" x14ac:dyDescent="0.3">
      <c r="N1823"/>
      <c r="O1823"/>
      <c r="AD1823"/>
      <c r="AE1823"/>
    </row>
    <row r="1824" spans="14:31" x14ac:dyDescent="0.3">
      <c r="N1824"/>
      <c r="O1824"/>
      <c r="AD1824"/>
      <c r="AE1824"/>
    </row>
    <row r="1825" spans="14:31" x14ac:dyDescent="0.3">
      <c r="N1825"/>
      <c r="O1825"/>
      <c r="AD1825"/>
      <c r="AE1825"/>
    </row>
    <row r="1826" spans="14:31" x14ac:dyDescent="0.3">
      <c r="N1826"/>
      <c r="O1826"/>
      <c r="AD1826"/>
      <c r="AE1826"/>
    </row>
    <row r="1827" spans="14:31" x14ac:dyDescent="0.3">
      <c r="N1827"/>
      <c r="O1827"/>
      <c r="AD1827"/>
      <c r="AE1827"/>
    </row>
    <row r="1828" spans="14:31" x14ac:dyDescent="0.3">
      <c r="N1828"/>
      <c r="O1828"/>
      <c r="AD1828"/>
      <c r="AE1828"/>
    </row>
    <row r="1829" spans="14:31" x14ac:dyDescent="0.3">
      <c r="N1829"/>
      <c r="O1829"/>
      <c r="AD1829"/>
      <c r="AE1829"/>
    </row>
    <row r="1830" spans="14:31" x14ac:dyDescent="0.3">
      <c r="N1830"/>
      <c r="O1830"/>
      <c r="AD1830"/>
      <c r="AE1830"/>
    </row>
    <row r="1831" spans="14:31" x14ac:dyDescent="0.3">
      <c r="N1831"/>
      <c r="O1831"/>
      <c r="AD1831"/>
      <c r="AE1831"/>
    </row>
    <row r="1832" spans="14:31" x14ac:dyDescent="0.3">
      <c r="N1832"/>
      <c r="O1832"/>
      <c r="AD1832"/>
      <c r="AE1832"/>
    </row>
    <row r="1833" spans="14:31" x14ac:dyDescent="0.3">
      <c r="N1833"/>
      <c r="O1833"/>
      <c r="AD1833"/>
      <c r="AE1833"/>
    </row>
    <row r="1834" spans="14:31" x14ac:dyDescent="0.3">
      <c r="N1834"/>
      <c r="O1834"/>
      <c r="AD1834"/>
      <c r="AE1834"/>
    </row>
    <row r="1835" spans="14:31" x14ac:dyDescent="0.3">
      <c r="N1835"/>
      <c r="O1835"/>
      <c r="AD1835"/>
      <c r="AE1835"/>
    </row>
    <row r="1836" spans="14:31" x14ac:dyDescent="0.3">
      <c r="N1836"/>
      <c r="O1836"/>
      <c r="AD1836"/>
      <c r="AE1836"/>
    </row>
    <row r="1837" spans="14:31" x14ac:dyDescent="0.3">
      <c r="N1837"/>
      <c r="O1837"/>
      <c r="AD1837"/>
      <c r="AE1837"/>
    </row>
    <row r="1838" spans="14:31" x14ac:dyDescent="0.3">
      <c r="N1838"/>
      <c r="O1838"/>
      <c r="AD1838"/>
      <c r="AE1838"/>
    </row>
    <row r="1839" spans="14:31" x14ac:dyDescent="0.3">
      <c r="N1839"/>
      <c r="O1839"/>
      <c r="AD1839"/>
      <c r="AE1839"/>
    </row>
    <row r="1840" spans="14:31" x14ac:dyDescent="0.3">
      <c r="N1840"/>
      <c r="O1840"/>
      <c r="AD1840"/>
      <c r="AE1840"/>
    </row>
    <row r="1841" spans="14:31" x14ac:dyDescent="0.3">
      <c r="N1841"/>
      <c r="O1841"/>
      <c r="AD1841"/>
      <c r="AE1841"/>
    </row>
    <row r="1842" spans="14:31" x14ac:dyDescent="0.3">
      <c r="N1842"/>
      <c r="O1842"/>
      <c r="AD1842"/>
      <c r="AE1842"/>
    </row>
    <row r="1843" spans="14:31" x14ac:dyDescent="0.3">
      <c r="N1843"/>
      <c r="O1843"/>
      <c r="AD1843"/>
      <c r="AE1843"/>
    </row>
    <row r="1844" spans="14:31" x14ac:dyDescent="0.3">
      <c r="N1844"/>
      <c r="O1844"/>
      <c r="AD1844"/>
      <c r="AE1844"/>
    </row>
    <row r="1845" spans="14:31" x14ac:dyDescent="0.3">
      <c r="N1845"/>
      <c r="O1845"/>
      <c r="AD1845"/>
      <c r="AE1845"/>
    </row>
    <row r="1846" spans="14:31" x14ac:dyDescent="0.3">
      <c r="N1846"/>
      <c r="O1846"/>
      <c r="AD1846"/>
      <c r="AE1846"/>
    </row>
    <row r="1847" spans="14:31" x14ac:dyDescent="0.3">
      <c r="N1847"/>
      <c r="O1847"/>
      <c r="AD1847"/>
      <c r="AE1847"/>
    </row>
    <row r="1848" spans="14:31" x14ac:dyDescent="0.3">
      <c r="N1848"/>
      <c r="O1848"/>
      <c r="AD1848"/>
      <c r="AE1848"/>
    </row>
    <row r="1849" spans="14:31" x14ac:dyDescent="0.3">
      <c r="N1849"/>
      <c r="O1849"/>
      <c r="AD1849"/>
      <c r="AE1849"/>
    </row>
    <row r="1850" spans="14:31" x14ac:dyDescent="0.3">
      <c r="N1850"/>
      <c r="O1850"/>
      <c r="AD1850"/>
      <c r="AE1850"/>
    </row>
    <row r="1851" spans="14:31" x14ac:dyDescent="0.3">
      <c r="N1851"/>
      <c r="O1851"/>
      <c r="AD1851"/>
      <c r="AE1851"/>
    </row>
    <row r="1852" spans="14:31" x14ac:dyDescent="0.3">
      <c r="N1852"/>
      <c r="O1852"/>
      <c r="AD1852"/>
      <c r="AE1852"/>
    </row>
    <row r="1853" spans="14:31" x14ac:dyDescent="0.3">
      <c r="N1853"/>
      <c r="O1853"/>
      <c r="AD1853"/>
      <c r="AE1853"/>
    </row>
    <row r="1854" spans="14:31" x14ac:dyDescent="0.3">
      <c r="N1854"/>
      <c r="O1854"/>
      <c r="AD1854"/>
      <c r="AE1854"/>
    </row>
    <row r="1855" spans="14:31" x14ac:dyDescent="0.3">
      <c r="N1855"/>
      <c r="O1855"/>
      <c r="AD1855"/>
      <c r="AE1855"/>
    </row>
    <row r="1856" spans="14:31" x14ac:dyDescent="0.3">
      <c r="N1856"/>
      <c r="O1856"/>
      <c r="AD1856"/>
      <c r="AE1856"/>
    </row>
    <row r="1857" spans="14:31" x14ac:dyDescent="0.3">
      <c r="N1857"/>
      <c r="O1857"/>
      <c r="AD1857"/>
      <c r="AE1857"/>
    </row>
    <row r="1858" spans="14:31" x14ac:dyDescent="0.3">
      <c r="N1858"/>
      <c r="O1858"/>
      <c r="AD1858"/>
      <c r="AE1858"/>
    </row>
    <row r="1859" spans="14:31" x14ac:dyDescent="0.3">
      <c r="N1859"/>
      <c r="O1859"/>
      <c r="AD1859"/>
      <c r="AE1859"/>
    </row>
    <row r="1860" spans="14:31" x14ac:dyDescent="0.3">
      <c r="N1860"/>
      <c r="O1860"/>
      <c r="AD1860"/>
      <c r="AE1860"/>
    </row>
    <row r="1861" spans="14:31" x14ac:dyDescent="0.3">
      <c r="N1861"/>
      <c r="O1861"/>
      <c r="AD1861"/>
      <c r="AE1861"/>
    </row>
    <row r="1862" spans="14:31" x14ac:dyDescent="0.3">
      <c r="N1862"/>
      <c r="O1862"/>
      <c r="AD1862"/>
      <c r="AE1862"/>
    </row>
    <row r="1863" spans="14:31" x14ac:dyDescent="0.3">
      <c r="N1863"/>
      <c r="O1863"/>
      <c r="AD1863"/>
      <c r="AE1863"/>
    </row>
    <row r="1864" spans="14:31" x14ac:dyDescent="0.3">
      <c r="N1864"/>
      <c r="O1864"/>
      <c r="AD1864"/>
      <c r="AE1864"/>
    </row>
    <row r="1865" spans="14:31" x14ac:dyDescent="0.3">
      <c r="N1865"/>
      <c r="O1865"/>
      <c r="AD1865"/>
      <c r="AE1865"/>
    </row>
    <row r="1866" spans="14:31" x14ac:dyDescent="0.3">
      <c r="N1866"/>
      <c r="O1866"/>
      <c r="AD1866"/>
      <c r="AE1866"/>
    </row>
    <row r="1867" spans="14:31" x14ac:dyDescent="0.3">
      <c r="N1867"/>
      <c r="O1867"/>
      <c r="AD1867"/>
      <c r="AE1867"/>
    </row>
    <row r="1868" spans="14:31" x14ac:dyDescent="0.3">
      <c r="N1868"/>
      <c r="O1868"/>
      <c r="AD1868"/>
      <c r="AE1868"/>
    </row>
    <row r="1869" spans="14:31" x14ac:dyDescent="0.3">
      <c r="N1869"/>
      <c r="O1869"/>
      <c r="AD1869"/>
      <c r="AE1869"/>
    </row>
    <row r="1870" spans="14:31" x14ac:dyDescent="0.3">
      <c r="N1870"/>
      <c r="O1870"/>
      <c r="AD1870"/>
      <c r="AE1870"/>
    </row>
    <row r="1871" spans="14:31" x14ac:dyDescent="0.3">
      <c r="N1871"/>
      <c r="O1871"/>
      <c r="AD1871"/>
      <c r="AE1871"/>
    </row>
    <row r="1872" spans="14:31" x14ac:dyDescent="0.3">
      <c r="N1872"/>
      <c r="O1872"/>
      <c r="AD1872"/>
      <c r="AE1872"/>
    </row>
    <row r="1873" spans="14:31" x14ac:dyDescent="0.3">
      <c r="N1873"/>
      <c r="O1873"/>
      <c r="AD1873"/>
      <c r="AE1873"/>
    </row>
    <row r="1874" spans="14:31" x14ac:dyDescent="0.3">
      <c r="N1874"/>
      <c r="O1874"/>
      <c r="AD1874"/>
      <c r="AE1874"/>
    </row>
    <row r="1875" spans="14:31" x14ac:dyDescent="0.3">
      <c r="N1875"/>
      <c r="O1875"/>
      <c r="AD1875"/>
      <c r="AE1875"/>
    </row>
    <row r="1876" spans="14:31" x14ac:dyDescent="0.3">
      <c r="N1876"/>
      <c r="O1876"/>
      <c r="AD1876"/>
      <c r="AE1876"/>
    </row>
    <row r="1877" spans="14:31" x14ac:dyDescent="0.3">
      <c r="N1877"/>
      <c r="O1877"/>
      <c r="AD1877"/>
      <c r="AE1877"/>
    </row>
    <row r="1878" spans="14:31" x14ac:dyDescent="0.3">
      <c r="N1878"/>
      <c r="O1878"/>
      <c r="AD1878"/>
      <c r="AE1878"/>
    </row>
    <row r="1879" spans="14:31" x14ac:dyDescent="0.3">
      <c r="N1879"/>
      <c r="O1879"/>
      <c r="AD1879"/>
      <c r="AE1879"/>
    </row>
    <row r="1880" spans="14:31" x14ac:dyDescent="0.3">
      <c r="N1880"/>
      <c r="O1880"/>
      <c r="AD1880"/>
      <c r="AE1880"/>
    </row>
    <row r="1881" spans="14:31" x14ac:dyDescent="0.3">
      <c r="N1881"/>
      <c r="O1881"/>
      <c r="AD1881"/>
      <c r="AE1881"/>
    </row>
    <row r="1882" spans="14:31" x14ac:dyDescent="0.3">
      <c r="N1882"/>
      <c r="O1882"/>
      <c r="AD1882"/>
      <c r="AE1882"/>
    </row>
    <row r="1883" spans="14:31" x14ac:dyDescent="0.3">
      <c r="N1883"/>
      <c r="O1883"/>
      <c r="AD1883"/>
      <c r="AE1883"/>
    </row>
    <row r="1884" spans="14:31" x14ac:dyDescent="0.3">
      <c r="N1884"/>
      <c r="O1884"/>
      <c r="AD1884"/>
      <c r="AE1884"/>
    </row>
    <row r="1885" spans="14:31" x14ac:dyDescent="0.3">
      <c r="N1885"/>
      <c r="O1885"/>
      <c r="AD1885"/>
      <c r="AE1885"/>
    </row>
    <row r="1886" spans="14:31" x14ac:dyDescent="0.3">
      <c r="N1886"/>
      <c r="O1886"/>
      <c r="AD1886"/>
      <c r="AE1886"/>
    </row>
    <row r="1887" spans="14:31" x14ac:dyDescent="0.3">
      <c r="N1887"/>
      <c r="O1887"/>
      <c r="AD1887"/>
      <c r="AE1887"/>
    </row>
    <row r="1888" spans="14:31" x14ac:dyDescent="0.3">
      <c r="N1888"/>
      <c r="O1888"/>
      <c r="AD1888"/>
      <c r="AE1888"/>
    </row>
    <row r="1889" spans="14:31" x14ac:dyDescent="0.3">
      <c r="N1889"/>
      <c r="O1889"/>
      <c r="AD1889"/>
      <c r="AE1889"/>
    </row>
    <row r="1890" spans="14:31" x14ac:dyDescent="0.3">
      <c r="N1890"/>
      <c r="O1890"/>
      <c r="AD1890"/>
      <c r="AE1890"/>
    </row>
    <row r="1891" spans="14:31" x14ac:dyDescent="0.3">
      <c r="N1891"/>
      <c r="O1891"/>
      <c r="AD1891"/>
      <c r="AE1891"/>
    </row>
    <row r="1892" spans="14:31" x14ac:dyDescent="0.3">
      <c r="N1892"/>
      <c r="O1892"/>
      <c r="AD1892"/>
      <c r="AE1892"/>
    </row>
    <row r="1893" spans="14:31" x14ac:dyDescent="0.3">
      <c r="N1893"/>
      <c r="O1893"/>
      <c r="AD1893"/>
      <c r="AE1893"/>
    </row>
    <row r="1894" spans="14:31" x14ac:dyDescent="0.3">
      <c r="N1894"/>
      <c r="O1894"/>
      <c r="AD1894"/>
      <c r="AE1894"/>
    </row>
    <row r="1895" spans="14:31" x14ac:dyDescent="0.3">
      <c r="N1895"/>
      <c r="O1895"/>
      <c r="AD1895"/>
      <c r="AE1895"/>
    </row>
    <row r="1896" spans="14:31" x14ac:dyDescent="0.3">
      <c r="N1896"/>
      <c r="O1896"/>
      <c r="AD1896"/>
      <c r="AE1896"/>
    </row>
    <row r="1897" spans="14:31" x14ac:dyDescent="0.3">
      <c r="N1897"/>
      <c r="O1897"/>
      <c r="AD1897"/>
      <c r="AE1897"/>
    </row>
    <row r="1898" spans="14:31" x14ac:dyDescent="0.3">
      <c r="N1898"/>
      <c r="O1898"/>
      <c r="AD1898"/>
      <c r="AE1898"/>
    </row>
    <row r="1899" spans="14:31" x14ac:dyDescent="0.3">
      <c r="N1899"/>
      <c r="O1899"/>
      <c r="AD1899"/>
      <c r="AE1899"/>
    </row>
    <row r="1900" spans="14:31" x14ac:dyDescent="0.3">
      <c r="N1900"/>
      <c r="O1900"/>
      <c r="AD1900"/>
      <c r="AE1900"/>
    </row>
    <row r="1901" spans="14:31" x14ac:dyDescent="0.3">
      <c r="N1901"/>
      <c r="O1901"/>
      <c r="AD1901"/>
      <c r="AE1901"/>
    </row>
    <row r="1902" spans="14:31" x14ac:dyDescent="0.3">
      <c r="N1902"/>
      <c r="O1902"/>
      <c r="AD1902"/>
      <c r="AE1902"/>
    </row>
    <row r="1903" spans="14:31" x14ac:dyDescent="0.3">
      <c r="N1903"/>
      <c r="O1903"/>
      <c r="AD1903"/>
      <c r="AE1903"/>
    </row>
    <row r="1904" spans="14:31" x14ac:dyDescent="0.3">
      <c r="N1904"/>
      <c r="O1904"/>
      <c r="AD1904"/>
      <c r="AE1904"/>
    </row>
    <row r="1905" spans="14:31" x14ac:dyDescent="0.3">
      <c r="N1905"/>
      <c r="O1905"/>
      <c r="AD1905"/>
      <c r="AE1905"/>
    </row>
    <row r="1906" spans="14:31" x14ac:dyDescent="0.3">
      <c r="N1906"/>
      <c r="O1906"/>
      <c r="AD1906"/>
      <c r="AE1906"/>
    </row>
    <row r="1907" spans="14:31" x14ac:dyDescent="0.3">
      <c r="N1907"/>
      <c r="O1907"/>
      <c r="AD1907"/>
      <c r="AE1907"/>
    </row>
    <row r="1908" spans="14:31" x14ac:dyDescent="0.3">
      <c r="N1908"/>
      <c r="O1908"/>
      <c r="AD1908"/>
      <c r="AE1908"/>
    </row>
    <row r="1909" spans="14:31" x14ac:dyDescent="0.3">
      <c r="N1909"/>
      <c r="O1909"/>
      <c r="AD1909"/>
      <c r="AE1909"/>
    </row>
    <row r="1910" spans="14:31" x14ac:dyDescent="0.3">
      <c r="N1910"/>
      <c r="O1910"/>
      <c r="AD1910"/>
      <c r="AE1910"/>
    </row>
    <row r="1911" spans="14:31" x14ac:dyDescent="0.3">
      <c r="N1911"/>
      <c r="O1911"/>
      <c r="AD1911"/>
      <c r="AE1911"/>
    </row>
    <row r="1912" spans="14:31" x14ac:dyDescent="0.3">
      <c r="N1912"/>
      <c r="O1912"/>
      <c r="AD1912"/>
      <c r="AE1912"/>
    </row>
    <row r="1913" spans="14:31" x14ac:dyDescent="0.3">
      <c r="N1913"/>
      <c r="O1913"/>
      <c r="AD1913"/>
      <c r="AE1913"/>
    </row>
    <row r="1914" spans="14:31" x14ac:dyDescent="0.3">
      <c r="N1914"/>
      <c r="O1914"/>
      <c r="AD1914"/>
      <c r="AE1914"/>
    </row>
    <row r="1915" spans="14:31" x14ac:dyDescent="0.3">
      <c r="N1915"/>
      <c r="O1915"/>
      <c r="AD1915"/>
      <c r="AE1915"/>
    </row>
    <row r="1916" spans="14:31" x14ac:dyDescent="0.3">
      <c r="N1916"/>
      <c r="O1916"/>
      <c r="AD1916"/>
      <c r="AE1916"/>
    </row>
    <row r="1917" spans="14:31" x14ac:dyDescent="0.3">
      <c r="N1917"/>
      <c r="O1917"/>
      <c r="AD1917"/>
      <c r="AE1917"/>
    </row>
    <row r="1918" spans="14:31" x14ac:dyDescent="0.3">
      <c r="N1918"/>
      <c r="O1918"/>
      <c r="AD1918"/>
      <c r="AE1918"/>
    </row>
    <row r="1919" spans="14:31" x14ac:dyDescent="0.3">
      <c r="N1919"/>
      <c r="O1919"/>
      <c r="AD1919"/>
      <c r="AE1919"/>
    </row>
    <row r="1920" spans="14:31" x14ac:dyDescent="0.3">
      <c r="N1920"/>
      <c r="O1920"/>
      <c r="AD1920"/>
      <c r="AE1920"/>
    </row>
    <row r="1921" spans="14:31" x14ac:dyDescent="0.3">
      <c r="N1921"/>
      <c r="O1921"/>
      <c r="AD1921"/>
      <c r="AE1921"/>
    </row>
    <row r="1922" spans="14:31" x14ac:dyDescent="0.3">
      <c r="N1922"/>
      <c r="O1922"/>
      <c r="AD1922"/>
      <c r="AE1922"/>
    </row>
    <row r="1923" spans="14:31" x14ac:dyDescent="0.3">
      <c r="N1923"/>
      <c r="O1923"/>
      <c r="AD1923"/>
      <c r="AE1923"/>
    </row>
    <row r="1924" spans="14:31" x14ac:dyDescent="0.3">
      <c r="N1924"/>
      <c r="O1924"/>
      <c r="AD1924"/>
      <c r="AE1924"/>
    </row>
    <row r="1925" spans="14:31" x14ac:dyDescent="0.3">
      <c r="N1925"/>
      <c r="O1925"/>
      <c r="AD1925"/>
      <c r="AE1925"/>
    </row>
    <row r="1926" spans="14:31" x14ac:dyDescent="0.3">
      <c r="N1926"/>
      <c r="O1926"/>
      <c r="AD1926"/>
      <c r="AE1926"/>
    </row>
    <row r="1927" spans="14:31" x14ac:dyDescent="0.3">
      <c r="N1927"/>
      <c r="O1927"/>
      <c r="AD1927"/>
      <c r="AE1927"/>
    </row>
    <row r="1928" spans="14:31" x14ac:dyDescent="0.3">
      <c r="N1928"/>
      <c r="O1928"/>
      <c r="AD1928"/>
      <c r="AE1928"/>
    </row>
    <row r="1929" spans="14:31" x14ac:dyDescent="0.3">
      <c r="N1929"/>
      <c r="O1929"/>
      <c r="AD1929"/>
      <c r="AE1929"/>
    </row>
    <row r="1930" spans="14:31" x14ac:dyDescent="0.3">
      <c r="N1930"/>
      <c r="O1930"/>
      <c r="AD1930"/>
      <c r="AE1930"/>
    </row>
    <row r="1931" spans="14:31" x14ac:dyDescent="0.3">
      <c r="N1931"/>
      <c r="O1931"/>
      <c r="AD1931"/>
      <c r="AE1931"/>
    </row>
    <row r="1932" spans="14:31" x14ac:dyDescent="0.3">
      <c r="N1932"/>
      <c r="O1932"/>
      <c r="AD1932"/>
      <c r="AE1932"/>
    </row>
    <row r="1933" spans="14:31" x14ac:dyDescent="0.3">
      <c r="N1933"/>
      <c r="O1933"/>
      <c r="AD1933"/>
      <c r="AE1933"/>
    </row>
    <row r="1934" spans="14:31" x14ac:dyDescent="0.3">
      <c r="N1934"/>
      <c r="O1934"/>
      <c r="AD1934"/>
      <c r="AE1934"/>
    </row>
    <row r="1935" spans="14:31" x14ac:dyDescent="0.3">
      <c r="N1935"/>
      <c r="O1935"/>
      <c r="AD1935"/>
      <c r="AE1935"/>
    </row>
    <row r="1936" spans="14:31" x14ac:dyDescent="0.3">
      <c r="N1936"/>
      <c r="O1936"/>
      <c r="AD1936"/>
      <c r="AE1936"/>
    </row>
    <row r="1937" spans="14:31" x14ac:dyDescent="0.3">
      <c r="N1937"/>
      <c r="O1937"/>
      <c r="AD1937"/>
      <c r="AE1937"/>
    </row>
    <row r="1938" spans="14:31" x14ac:dyDescent="0.3">
      <c r="N1938"/>
      <c r="O1938"/>
      <c r="AD1938"/>
      <c r="AE1938"/>
    </row>
    <row r="1939" spans="14:31" x14ac:dyDescent="0.3">
      <c r="N1939"/>
      <c r="O1939"/>
      <c r="AD1939"/>
      <c r="AE1939"/>
    </row>
    <row r="1940" spans="14:31" x14ac:dyDescent="0.3">
      <c r="N1940"/>
      <c r="O1940"/>
      <c r="AD1940"/>
      <c r="AE1940"/>
    </row>
    <row r="1941" spans="14:31" x14ac:dyDescent="0.3">
      <c r="N1941"/>
      <c r="O1941"/>
      <c r="AD1941"/>
      <c r="AE1941"/>
    </row>
    <row r="1942" spans="14:31" x14ac:dyDescent="0.3">
      <c r="N1942"/>
      <c r="O1942"/>
      <c r="AD1942"/>
      <c r="AE1942"/>
    </row>
    <row r="1943" spans="14:31" x14ac:dyDescent="0.3">
      <c r="N1943"/>
      <c r="O1943"/>
      <c r="AD1943"/>
      <c r="AE1943"/>
    </row>
    <row r="1944" spans="14:31" x14ac:dyDescent="0.3">
      <c r="N1944"/>
      <c r="O1944"/>
      <c r="AD1944"/>
      <c r="AE1944"/>
    </row>
    <row r="1945" spans="14:31" x14ac:dyDescent="0.3">
      <c r="N1945"/>
      <c r="O1945"/>
      <c r="AD1945"/>
      <c r="AE1945"/>
    </row>
    <row r="1946" spans="14:31" x14ac:dyDescent="0.3">
      <c r="N1946"/>
      <c r="O1946"/>
      <c r="AD1946"/>
      <c r="AE1946"/>
    </row>
    <row r="1947" spans="14:31" x14ac:dyDescent="0.3">
      <c r="N1947"/>
      <c r="O1947"/>
      <c r="AD1947"/>
      <c r="AE1947"/>
    </row>
    <row r="1948" spans="14:31" x14ac:dyDescent="0.3">
      <c r="N1948"/>
      <c r="O1948"/>
      <c r="AD1948"/>
      <c r="AE1948"/>
    </row>
    <row r="1949" spans="14:31" x14ac:dyDescent="0.3">
      <c r="N1949"/>
      <c r="O1949"/>
      <c r="AD1949"/>
      <c r="AE1949"/>
    </row>
    <row r="1950" spans="14:31" x14ac:dyDescent="0.3">
      <c r="N1950"/>
      <c r="O1950"/>
      <c r="AD1950"/>
      <c r="AE1950"/>
    </row>
    <row r="1951" spans="14:31" x14ac:dyDescent="0.3">
      <c r="N1951"/>
      <c r="O1951"/>
      <c r="AD1951"/>
      <c r="AE1951"/>
    </row>
    <row r="1952" spans="14:31" x14ac:dyDescent="0.3">
      <c r="N1952"/>
      <c r="O1952"/>
      <c r="AD1952"/>
      <c r="AE1952"/>
    </row>
    <row r="1953" spans="14:31" x14ac:dyDescent="0.3">
      <c r="N1953"/>
      <c r="O1953"/>
      <c r="AD1953"/>
      <c r="AE1953"/>
    </row>
    <row r="1954" spans="14:31" x14ac:dyDescent="0.3">
      <c r="N1954"/>
      <c r="O1954"/>
      <c r="AD1954"/>
      <c r="AE1954"/>
    </row>
    <row r="1955" spans="14:31" x14ac:dyDescent="0.3">
      <c r="N1955"/>
      <c r="O1955"/>
      <c r="AD1955"/>
      <c r="AE1955"/>
    </row>
    <row r="1956" spans="14:31" x14ac:dyDescent="0.3">
      <c r="N1956"/>
      <c r="O1956"/>
      <c r="AD1956"/>
      <c r="AE1956"/>
    </row>
    <row r="1957" spans="14:31" x14ac:dyDescent="0.3">
      <c r="N1957"/>
      <c r="O1957"/>
      <c r="AD1957"/>
      <c r="AE1957"/>
    </row>
    <row r="1958" spans="14:31" x14ac:dyDescent="0.3">
      <c r="N1958"/>
      <c r="O1958"/>
      <c r="AD1958"/>
      <c r="AE1958"/>
    </row>
    <row r="1959" spans="14:31" x14ac:dyDescent="0.3">
      <c r="N1959"/>
      <c r="O1959"/>
      <c r="AD1959"/>
      <c r="AE1959"/>
    </row>
    <row r="1960" spans="14:31" x14ac:dyDescent="0.3">
      <c r="N1960"/>
      <c r="O1960"/>
      <c r="AD1960"/>
      <c r="AE1960"/>
    </row>
    <row r="1961" spans="14:31" x14ac:dyDescent="0.3">
      <c r="N1961"/>
      <c r="O1961"/>
      <c r="AD1961"/>
      <c r="AE1961"/>
    </row>
    <row r="1962" spans="14:31" x14ac:dyDescent="0.3">
      <c r="N1962"/>
      <c r="O1962"/>
      <c r="AD1962"/>
      <c r="AE1962"/>
    </row>
    <row r="1963" spans="14:31" x14ac:dyDescent="0.3">
      <c r="N1963"/>
      <c r="O1963"/>
      <c r="AD1963"/>
      <c r="AE1963"/>
    </row>
    <row r="1964" spans="14:31" x14ac:dyDescent="0.3">
      <c r="N1964"/>
      <c r="O1964"/>
      <c r="AD1964"/>
      <c r="AE1964"/>
    </row>
    <row r="1965" spans="14:31" x14ac:dyDescent="0.3">
      <c r="N1965"/>
      <c r="O1965"/>
      <c r="AD1965"/>
      <c r="AE1965"/>
    </row>
    <row r="1966" spans="14:31" x14ac:dyDescent="0.3">
      <c r="N1966"/>
      <c r="O1966"/>
      <c r="AD1966"/>
      <c r="AE1966"/>
    </row>
    <row r="1967" spans="14:31" x14ac:dyDescent="0.3">
      <c r="N1967"/>
      <c r="O1967"/>
      <c r="AD1967"/>
      <c r="AE1967"/>
    </row>
    <row r="1968" spans="14:31" x14ac:dyDescent="0.3">
      <c r="N1968"/>
      <c r="O1968"/>
      <c r="AD1968"/>
      <c r="AE1968"/>
    </row>
    <row r="1969" spans="14:31" x14ac:dyDescent="0.3">
      <c r="N1969"/>
      <c r="O1969"/>
      <c r="AD1969"/>
      <c r="AE1969"/>
    </row>
    <row r="1970" spans="14:31" x14ac:dyDescent="0.3">
      <c r="N1970"/>
      <c r="O1970"/>
      <c r="AD1970"/>
      <c r="AE1970"/>
    </row>
    <row r="1971" spans="14:31" x14ac:dyDescent="0.3">
      <c r="N1971"/>
      <c r="O1971"/>
      <c r="AD1971"/>
      <c r="AE1971"/>
    </row>
    <row r="1972" spans="14:31" x14ac:dyDescent="0.3">
      <c r="N1972"/>
      <c r="O1972"/>
      <c r="AD1972"/>
      <c r="AE1972"/>
    </row>
    <row r="1973" spans="14:31" x14ac:dyDescent="0.3">
      <c r="N1973"/>
      <c r="O1973"/>
      <c r="AD1973"/>
      <c r="AE1973"/>
    </row>
    <row r="1974" spans="14:31" x14ac:dyDescent="0.3">
      <c r="N1974"/>
      <c r="O1974"/>
      <c r="AD1974"/>
      <c r="AE1974"/>
    </row>
    <row r="1975" spans="14:31" x14ac:dyDescent="0.3">
      <c r="N1975"/>
      <c r="O1975"/>
      <c r="AD1975"/>
      <c r="AE1975"/>
    </row>
    <row r="1976" spans="14:31" x14ac:dyDescent="0.3">
      <c r="N1976"/>
      <c r="O1976"/>
      <c r="AD1976"/>
      <c r="AE1976"/>
    </row>
    <row r="1977" spans="14:31" x14ac:dyDescent="0.3">
      <c r="N1977"/>
      <c r="O1977"/>
      <c r="AD1977"/>
      <c r="AE1977"/>
    </row>
    <row r="1978" spans="14:31" x14ac:dyDescent="0.3">
      <c r="N1978"/>
      <c r="O1978"/>
      <c r="AD1978"/>
      <c r="AE1978"/>
    </row>
    <row r="1979" spans="14:31" x14ac:dyDescent="0.3">
      <c r="N1979"/>
      <c r="O1979"/>
      <c r="AD1979"/>
      <c r="AE1979"/>
    </row>
    <row r="1980" spans="14:31" x14ac:dyDescent="0.3">
      <c r="N1980"/>
      <c r="O1980"/>
      <c r="AD1980"/>
      <c r="AE1980"/>
    </row>
    <row r="1981" spans="14:31" x14ac:dyDescent="0.3">
      <c r="N1981"/>
      <c r="O1981"/>
      <c r="AD1981"/>
      <c r="AE1981"/>
    </row>
    <row r="1982" spans="14:31" x14ac:dyDescent="0.3">
      <c r="N1982"/>
      <c r="O1982"/>
      <c r="AD1982"/>
      <c r="AE1982"/>
    </row>
    <row r="1983" spans="14:31" x14ac:dyDescent="0.3">
      <c r="N1983"/>
      <c r="O1983"/>
      <c r="AD1983"/>
      <c r="AE1983"/>
    </row>
    <row r="1984" spans="14:31" x14ac:dyDescent="0.3">
      <c r="N1984"/>
      <c r="O1984"/>
      <c r="AD1984"/>
      <c r="AE1984"/>
    </row>
    <row r="1985" spans="14:31" x14ac:dyDescent="0.3">
      <c r="N1985"/>
      <c r="O1985"/>
      <c r="AD1985"/>
      <c r="AE1985"/>
    </row>
    <row r="1986" spans="14:31" x14ac:dyDescent="0.3">
      <c r="N1986"/>
      <c r="O1986"/>
      <c r="AD1986"/>
      <c r="AE1986"/>
    </row>
    <row r="1987" spans="14:31" x14ac:dyDescent="0.3">
      <c r="N1987"/>
      <c r="O1987"/>
      <c r="AD1987"/>
      <c r="AE1987"/>
    </row>
    <row r="1988" spans="14:31" x14ac:dyDescent="0.3">
      <c r="N1988"/>
      <c r="O1988"/>
      <c r="AD1988"/>
      <c r="AE1988"/>
    </row>
    <row r="1989" spans="14:31" x14ac:dyDescent="0.3">
      <c r="N1989"/>
      <c r="O1989"/>
      <c r="AD1989"/>
      <c r="AE1989"/>
    </row>
    <row r="1990" spans="14:31" x14ac:dyDescent="0.3">
      <c r="N1990"/>
      <c r="O1990"/>
      <c r="AD1990"/>
      <c r="AE1990"/>
    </row>
    <row r="1991" spans="14:31" x14ac:dyDescent="0.3">
      <c r="N1991"/>
      <c r="O1991"/>
      <c r="AD1991"/>
      <c r="AE1991"/>
    </row>
    <row r="1992" spans="14:31" x14ac:dyDescent="0.3">
      <c r="N1992"/>
      <c r="O1992"/>
      <c r="AD1992"/>
      <c r="AE1992"/>
    </row>
    <row r="1993" spans="14:31" x14ac:dyDescent="0.3">
      <c r="N1993"/>
      <c r="O1993"/>
      <c r="AD1993"/>
      <c r="AE1993"/>
    </row>
    <row r="1994" spans="14:31" x14ac:dyDescent="0.3">
      <c r="N1994"/>
      <c r="O1994"/>
      <c r="AD1994"/>
      <c r="AE1994"/>
    </row>
    <row r="1995" spans="14:31" x14ac:dyDescent="0.3">
      <c r="N1995"/>
      <c r="O1995"/>
      <c r="AD1995"/>
      <c r="AE1995"/>
    </row>
    <row r="1996" spans="14:31" x14ac:dyDescent="0.3">
      <c r="N1996"/>
      <c r="O1996"/>
      <c r="AD1996"/>
      <c r="AE1996"/>
    </row>
    <row r="1997" spans="14:31" x14ac:dyDescent="0.3">
      <c r="N1997"/>
      <c r="O1997"/>
      <c r="AD1997"/>
      <c r="AE1997"/>
    </row>
    <row r="1998" spans="14:31" x14ac:dyDescent="0.3">
      <c r="N1998"/>
      <c r="O1998"/>
      <c r="AD1998"/>
      <c r="AE1998"/>
    </row>
    <row r="1999" spans="14:31" x14ac:dyDescent="0.3">
      <c r="N1999"/>
      <c r="O1999"/>
      <c r="AD1999"/>
      <c r="AE1999"/>
    </row>
    <row r="2000" spans="14:31" x14ac:dyDescent="0.3">
      <c r="N2000"/>
      <c r="O2000"/>
      <c r="AD2000"/>
      <c r="AE2000"/>
    </row>
    <row r="2001" spans="14:31" x14ac:dyDescent="0.3">
      <c r="N2001"/>
      <c r="O2001"/>
      <c r="AD2001"/>
      <c r="AE2001"/>
    </row>
    <row r="2002" spans="14:31" x14ac:dyDescent="0.3">
      <c r="N2002"/>
      <c r="O2002"/>
      <c r="AD2002"/>
      <c r="AE2002"/>
    </row>
    <row r="2003" spans="14:31" x14ac:dyDescent="0.3">
      <c r="N2003"/>
      <c r="O2003"/>
      <c r="AD2003"/>
      <c r="AE2003"/>
    </row>
    <row r="2004" spans="14:31" x14ac:dyDescent="0.3">
      <c r="N2004"/>
      <c r="O2004"/>
      <c r="AD2004"/>
      <c r="AE2004"/>
    </row>
    <row r="2005" spans="14:31" x14ac:dyDescent="0.3">
      <c r="N2005"/>
      <c r="O2005"/>
      <c r="AD2005"/>
      <c r="AE2005"/>
    </row>
    <row r="2006" spans="14:31" x14ac:dyDescent="0.3">
      <c r="N2006"/>
      <c r="O2006"/>
      <c r="AD2006"/>
      <c r="AE2006"/>
    </row>
    <row r="2007" spans="14:31" x14ac:dyDescent="0.3">
      <c r="N2007"/>
      <c r="O2007"/>
      <c r="AD2007"/>
      <c r="AE2007"/>
    </row>
    <row r="2008" spans="14:31" x14ac:dyDescent="0.3">
      <c r="N2008"/>
      <c r="O2008"/>
      <c r="AD2008"/>
      <c r="AE2008"/>
    </row>
    <row r="2009" spans="14:31" x14ac:dyDescent="0.3">
      <c r="N2009"/>
      <c r="O2009"/>
      <c r="AD2009"/>
      <c r="AE2009"/>
    </row>
    <row r="2010" spans="14:31" x14ac:dyDescent="0.3">
      <c r="N2010"/>
      <c r="O2010"/>
      <c r="AD2010"/>
      <c r="AE2010"/>
    </row>
    <row r="2011" spans="14:31" x14ac:dyDescent="0.3">
      <c r="N2011"/>
      <c r="O2011"/>
      <c r="AD2011"/>
      <c r="AE2011"/>
    </row>
    <row r="2012" spans="14:31" x14ac:dyDescent="0.3">
      <c r="N2012"/>
      <c r="O2012"/>
      <c r="AD2012"/>
      <c r="AE2012"/>
    </row>
    <row r="2013" spans="14:31" x14ac:dyDescent="0.3">
      <c r="N2013"/>
      <c r="O2013"/>
      <c r="AD2013"/>
      <c r="AE2013"/>
    </row>
    <row r="2014" spans="14:31" x14ac:dyDescent="0.3">
      <c r="N2014"/>
      <c r="O2014"/>
      <c r="AD2014"/>
      <c r="AE2014"/>
    </row>
    <row r="2015" spans="14:31" x14ac:dyDescent="0.3">
      <c r="N2015"/>
      <c r="O2015"/>
      <c r="AD2015"/>
      <c r="AE2015"/>
    </row>
    <row r="2016" spans="14:31" x14ac:dyDescent="0.3">
      <c r="N2016"/>
      <c r="O2016"/>
      <c r="AD2016"/>
      <c r="AE2016"/>
    </row>
    <row r="2017" spans="14:31" x14ac:dyDescent="0.3">
      <c r="N2017"/>
      <c r="O2017"/>
      <c r="AD2017"/>
      <c r="AE2017"/>
    </row>
    <row r="2018" spans="14:31" x14ac:dyDescent="0.3">
      <c r="N2018"/>
      <c r="O2018"/>
      <c r="AD2018"/>
      <c r="AE2018"/>
    </row>
    <row r="2019" spans="14:31" x14ac:dyDescent="0.3">
      <c r="N2019"/>
      <c r="O2019"/>
      <c r="AD2019"/>
      <c r="AE2019"/>
    </row>
    <row r="2020" spans="14:31" x14ac:dyDescent="0.3">
      <c r="N2020"/>
      <c r="O2020"/>
      <c r="AD2020"/>
      <c r="AE2020"/>
    </row>
    <row r="2021" spans="14:31" x14ac:dyDescent="0.3">
      <c r="N2021"/>
      <c r="O2021"/>
      <c r="AD2021"/>
      <c r="AE2021"/>
    </row>
    <row r="2022" spans="14:31" x14ac:dyDescent="0.3">
      <c r="N2022"/>
      <c r="O2022"/>
      <c r="AD2022"/>
      <c r="AE2022"/>
    </row>
    <row r="2023" spans="14:31" x14ac:dyDescent="0.3">
      <c r="N2023"/>
      <c r="O2023"/>
      <c r="AD2023"/>
      <c r="AE2023"/>
    </row>
    <row r="2024" spans="14:31" x14ac:dyDescent="0.3">
      <c r="N2024"/>
      <c r="O2024"/>
      <c r="AD2024"/>
      <c r="AE2024"/>
    </row>
    <row r="2025" spans="14:31" x14ac:dyDescent="0.3">
      <c r="N2025"/>
      <c r="O2025"/>
      <c r="AD2025"/>
      <c r="AE2025"/>
    </row>
    <row r="2026" spans="14:31" x14ac:dyDescent="0.3">
      <c r="N2026"/>
      <c r="O2026"/>
      <c r="AD2026"/>
      <c r="AE2026"/>
    </row>
    <row r="2027" spans="14:31" x14ac:dyDescent="0.3">
      <c r="N2027"/>
      <c r="O2027"/>
      <c r="AD2027"/>
      <c r="AE2027"/>
    </row>
    <row r="2028" spans="14:31" x14ac:dyDescent="0.3">
      <c r="N2028"/>
      <c r="O2028"/>
      <c r="AD2028"/>
      <c r="AE2028"/>
    </row>
    <row r="2029" spans="14:31" x14ac:dyDescent="0.3">
      <c r="N2029"/>
      <c r="O2029"/>
      <c r="AD2029"/>
      <c r="AE2029"/>
    </row>
    <row r="2030" spans="14:31" x14ac:dyDescent="0.3">
      <c r="N2030"/>
      <c r="O2030"/>
      <c r="AD2030"/>
      <c r="AE2030"/>
    </row>
    <row r="2031" spans="14:31" x14ac:dyDescent="0.3">
      <c r="N2031"/>
      <c r="O2031"/>
      <c r="AD2031"/>
      <c r="AE2031"/>
    </row>
    <row r="2032" spans="14:31" x14ac:dyDescent="0.3">
      <c r="N2032"/>
      <c r="O2032"/>
      <c r="AD2032"/>
      <c r="AE2032"/>
    </row>
    <row r="2033" spans="14:31" x14ac:dyDescent="0.3">
      <c r="N2033"/>
      <c r="O2033"/>
      <c r="AD2033"/>
      <c r="AE2033"/>
    </row>
    <row r="2034" spans="14:31" x14ac:dyDescent="0.3">
      <c r="N2034"/>
      <c r="O2034"/>
      <c r="AD2034"/>
      <c r="AE2034"/>
    </row>
    <row r="2035" spans="14:31" x14ac:dyDescent="0.3">
      <c r="N2035"/>
      <c r="O2035"/>
      <c r="AD2035"/>
      <c r="AE2035"/>
    </row>
    <row r="2036" spans="14:31" x14ac:dyDescent="0.3">
      <c r="N2036"/>
      <c r="O2036"/>
      <c r="AD2036"/>
      <c r="AE2036"/>
    </row>
    <row r="2037" spans="14:31" x14ac:dyDescent="0.3">
      <c r="N2037"/>
      <c r="O2037"/>
      <c r="AD2037"/>
      <c r="AE2037"/>
    </row>
    <row r="2038" spans="14:31" x14ac:dyDescent="0.3">
      <c r="N2038"/>
      <c r="O2038"/>
      <c r="AD2038"/>
      <c r="AE2038"/>
    </row>
    <row r="2039" spans="14:31" x14ac:dyDescent="0.3">
      <c r="N2039"/>
      <c r="O2039"/>
      <c r="AD2039"/>
      <c r="AE2039"/>
    </row>
    <row r="2040" spans="14:31" x14ac:dyDescent="0.3">
      <c r="N2040"/>
      <c r="O2040"/>
      <c r="AD2040"/>
      <c r="AE2040"/>
    </row>
    <row r="2041" spans="14:31" x14ac:dyDescent="0.3">
      <c r="N2041"/>
      <c r="O2041"/>
      <c r="AD2041"/>
      <c r="AE2041"/>
    </row>
    <row r="2042" spans="14:31" x14ac:dyDescent="0.3">
      <c r="N2042"/>
      <c r="O2042"/>
      <c r="AD2042"/>
      <c r="AE2042"/>
    </row>
    <row r="2043" spans="14:31" x14ac:dyDescent="0.3">
      <c r="N2043"/>
      <c r="O2043"/>
      <c r="AD2043"/>
      <c r="AE2043"/>
    </row>
    <row r="2044" spans="14:31" x14ac:dyDescent="0.3">
      <c r="N2044"/>
      <c r="O2044"/>
      <c r="AD2044"/>
      <c r="AE2044"/>
    </row>
    <row r="2045" spans="14:31" x14ac:dyDescent="0.3">
      <c r="N2045"/>
      <c r="O2045"/>
      <c r="AD2045"/>
      <c r="AE2045"/>
    </row>
    <row r="2046" spans="14:31" x14ac:dyDescent="0.3">
      <c r="N2046"/>
      <c r="O2046"/>
      <c r="AD2046"/>
      <c r="AE2046"/>
    </row>
    <row r="2047" spans="14:31" x14ac:dyDescent="0.3">
      <c r="N2047"/>
      <c r="O2047"/>
      <c r="AD2047"/>
      <c r="AE2047"/>
    </row>
    <row r="2048" spans="14:31" x14ac:dyDescent="0.3">
      <c r="N2048"/>
      <c r="O2048"/>
      <c r="AD2048"/>
      <c r="AE2048"/>
    </row>
    <row r="2049" spans="14:31" x14ac:dyDescent="0.3">
      <c r="N2049"/>
      <c r="O2049"/>
      <c r="AD2049"/>
      <c r="AE2049"/>
    </row>
    <row r="2050" spans="14:31" x14ac:dyDescent="0.3">
      <c r="N2050"/>
      <c r="O2050"/>
      <c r="AD2050"/>
      <c r="AE2050"/>
    </row>
    <row r="2051" spans="14:31" x14ac:dyDescent="0.3">
      <c r="N2051"/>
      <c r="O2051"/>
      <c r="AD2051"/>
      <c r="AE2051"/>
    </row>
    <row r="2052" spans="14:31" x14ac:dyDescent="0.3">
      <c r="N2052"/>
      <c r="O2052"/>
      <c r="AD2052"/>
      <c r="AE2052"/>
    </row>
    <row r="2053" spans="14:31" x14ac:dyDescent="0.3">
      <c r="N2053"/>
      <c r="O2053"/>
      <c r="AD2053"/>
      <c r="AE2053"/>
    </row>
    <row r="2054" spans="14:31" x14ac:dyDescent="0.3">
      <c r="N2054"/>
      <c r="O2054"/>
      <c r="AD2054"/>
      <c r="AE2054"/>
    </row>
    <row r="2055" spans="14:31" x14ac:dyDescent="0.3">
      <c r="N2055"/>
      <c r="O2055"/>
      <c r="AD2055"/>
      <c r="AE2055"/>
    </row>
    <row r="2056" spans="14:31" x14ac:dyDescent="0.3">
      <c r="N2056"/>
      <c r="O2056"/>
      <c r="AD2056"/>
      <c r="AE2056"/>
    </row>
    <row r="2057" spans="14:31" x14ac:dyDescent="0.3">
      <c r="N2057"/>
      <c r="O2057"/>
      <c r="AD2057"/>
      <c r="AE2057"/>
    </row>
    <row r="2058" spans="14:31" x14ac:dyDescent="0.3">
      <c r="N2058"/>
      <c r="O2058"/>
      <c r="AD2058"/>
      <c r="AE2058"/>
    </row>
    <row r="2059" spans="14:31" x14ac:dyDescent="0.3">
      <c r="N2059"/>
      <c r="O2059"/>
      <c r="AD2059"/>
      <c r="AE2059"/>
    </row>
    <row r="2060" spans="14:31" x14ac:dyDescent="0.3">
      <c r="N2060"/>
      <c r="O2060"/>
      <c r="AD2060"/>
      <c r="AE2060"/>
    </row>
    <row r="2061" spans="14:31" x14ac:dyDescent="0.3">
      <c r="N2061"/>
      <c r="O2061"/>
      <c r="AD2061"/>
      <c r="AE2061"/>
    </row>
    <row r="2062" spans="14:31" x14ac:dyDescent="0.3">
      <c r="N2062"/>
      <c r="O2062"/>
      <c r="AD2062"/>
      <c r="AE2062"/>
    </row>
    <row r="2063" spans="14:31" x14ac:dyDescent="0.3">
      <c r="N2063"/>
      <c r="O2063"/>
      <c r="AD2063"/>
      <c r="AE2063"/>
    </row>
    <row r="2064" spans="14:31" x14ac:dyDescent="0.3">
      <c r="N2064"/>
      <c r="O2064"/>
      <c r="AD2064"/>
      <c r="AE2064"/>
    </row>
    <row r="2065" spans="14:31" x14ac:dyDescent="0.3">
      <c r="N2065"/>
      <c r="O2065"/>
      <c r="AD2065"/>
      <c r="AE2065"/>
    </row>
    <row r="2066" spans="14:31" x14ac:dyDescent="0.3">
      <c r="N2066"/>
      <c r="O2066"/>
      <c r="AD2066"/>
      <c r="AE2066"/>
    </row>
    <row r="2067" spans="14:31" x14ac:dyDescent="0.3">
      <c r="N2067"/>
      <c r="O2067"/>
      <c r="AD2067"/>
      <c r="AE2067"/>
    </row>
    <row r="2068" spans="14:31" x14ac:dyDescent="0.3">
      <c r="N2068"/>
      <c r="O2068"/>
      <c r="AD2068"/>
      <c r="AE2068"/>
    </row>
    <row r="2069" spans="14:31" x14ac:dyDescent="0.3">
      <c r="N2069"/>
      <c r="O2069"/>
      <c r="AD2069"/>
      <c r="AE2069"/>
    </row>
    <row r="2070" spans="14:31" x14ac:dyDescent="0.3">
      <c r="N2070"/>
      <c r="O2070"/>
      <c r="AD2070"/>
      <c r="AE2070"/>
    </row>
    <row r="2071" spans="14:31" x14ac:dyDescent="0.3">
      <c r="N2071"/>
      <c r="O2071"/>
      <c r="AD2071"/>
      <c r="AE2071"/>
    </row>
    <row r="2072" spans="14:31" x14ac:dyDescent="0.3">
      <c r="N2072"/>
      <c r="O2072"/>
      <c r="AD2072"/>
      <c r="AE2072"/>
    </row>
    <row r="2073" spans="14:31" x14ac:dyDescent="0.3">
      <c r="N2073"/>
      <c r="O2073"/>
      <c r="AD2073"/>
      <c r="AE2073"/>
    </row>
    <row r="2074" spans="14:31" x14ac:dyDescent="0.3">
      <c r="N2074"/>
      <c r="O2074"/>
      <c r="AD2074"/>
      <c r="AE2074"/>
    </row>
    <row r="2075" spans="14:31" x14ac:dyDescent="0.3">
      <c r="N2075"/>
      <c r="O2075"/>
      <c r="AD2075"/>
      <c r="AE2075"/>
    </row>
    <row r="2076" spans="14:31" x14ac:dyDescent="0.3">
      <c r="N2076"/>
      <c r="O2076"/>
      <c r="AD2076"/>
      <c r="AE2076"/>
    </row>
    <row r="2077" spans="14:31" x14ac:dyDescent="0.3">
      <c r="N2077"/>
      <c r="O2077"/>
      <c r="AD2077"/>
      <c r="AE2077"/>
    </row>
    <row r="2078" spans="14:31" x14ac:dyDescent="0.3">
      <c r="N2078"/>
      <c r="O2078"/>
      <c r="AD2078"/>
      <c r="AE2078"/>
    </row>
    <row r="2079" spans="14:31" x14ac:dyDescent="0.3">
      <c r="N2079"/>
      <c r="O2079"/>
      <c r="AD2079"/>
      <c r="AE2079"/>
    </row>
    <row r="2080" spans="14:31" x14ac:dyDescent="0.3">
      <c r="N2080"/>
      <c r="O2080"/>
      <c r="AD2080"/>
      <c r="AE2080"/>
    </row>
    <row r="2081" spans="14:31" x14ac:dyDescent="0.3">
      <c r="N2081"/>
      <c r="O2081"/>
      <c r="AD2081"/>
      <c r="AE2081"/>
    </row>
    <row r="2082" spans="14:31" x14ac:dyDescent="0.3">
      <c r="N2082"/>
      <c r="O2082"/>
      <c r="AD2082"/>
      <c r="AE2082"/>
    </row>
    <row r="2083" spans="14:31" x14ac:dyDescent="0.3">
      <c r="N2083"/>
      <c r="O2083"/>
      <c r="AD2083"/>
      <c r="AE2083"/>
    </row>
    <row r="2084" spans="14:31" x14ac:dyDescent="0.3">
      <c r="N2084"/>
      <c r="O2084"/>
      <c r="AD2084"/>
      <c r="AE2084"/>
    </row>
    <row r="2085" spans="14:31" x14ac:dyDescent="0.3">
      <c r="N2085"/>
      <c r="O2085"/>
      <c r="AD2085"/>
      <c r="AE2085"/>
    </row>
    <row r="2086" spans="14:31" x14ac:dyDescent="0.3">
      <c r="N2086"/>
      <c r="O2086"/>
      <c r="AD2086"/>
      <c r="AE2086"/>
    </row>
    <row r="2087" spans="14:31" x14ac:dyDescent="0.3">
      <c r="N2087"/>
      <c r="O2087"/>
      <c r="AD2087"/>
      <c r="AE2087"/>
    </row>
    <row r="2088" spans="14:31" x14ac:dyDescent="0.3">
      <c r="N2088"/>
      <c r="O2088"/>
      <c r="AD2088"/>
      <c r="AE2088"/>
    </row>
    <row r="2089" spans="14:31" x14ac:dyDescent="0.3">
      <c r="N2089"/>
      <c r="O2089"/>
      <c r="AD2089"/>
      <c r="AE2089"/>
    </row>
    <row r="2090" spans="14:31" x14ac:dyDescent="0.3">
      <c r="N2090"/>
      <c r="O2090"/>
      <c r="AD2090"/>
      <c r="AE2090"/>
    </row>
    <row r="2091" spans="14:31" x14ac:dyDescent="0.3">
      <c r="N2091"/>
      <c r="O2091"/>
      <c r="AD2091"/>
      <c r="AE2091"/>
    </row>
    <row r="2092" spans="14:31" x14ac:dyDescent="0.3">
      <c r="N2092"/>
      <c r="O2092"/>
      <c r="AD2092"/>
      <c r="AE2092"/>
    </row>
    <row r="2093" spans="14:31" x14ac:dyDescent="0.3">
      <c r="N2093"/>
      <c r="O2093"/>
      <c r="AD2093"/>
      <c r="AE2093"/>
    </row>
    <row r="2094" spans="14:31" x14ac:dyDescent="0.3">
      <c r="N2094"/>
      <c r="O2094"/>
      <c r="AD2094"/>
      <c r="AE2094"/>
    </row>
    <row r="2095" spans="14:31" x14ac:dyDescent="0.3">
      <c r="N2095"/>
      <c r="O2095"/>
      <c r="AD2095"/>
      <c r="AE2095"/>
    </row>
    <row r="2096" spans="14:31" x14ac:dyDescent="0.3">
      <c r="N2096"/>
      <c r="O2096"/>
      <c r="AD2096"/>
      <c r="AE2096"/>
    </row>
    <row r="2097" spans="14:31" x14ac:dyDescent="0.3">
      <c r="N2097"/>
      <c r="O2097"/>
      <c r="AD2097"/>
      <c r="AE2097"/>
    </row>
    <row r="2098" spans="14:31" x14ac:dyDescent="0.3">
      <c r="N2098"/>
      <c r="O2098"/>
      <c r="AD2098"/>
      <c r="AE2098"/>
    </row>
    <row r="2099" spans="14:31" x14ac:dyDescent="0.3">
      <c r="N2099"/>
      <c r="O2099"/>
      <c r="AD2099"/>
      <c r="AE2099"/>
    </row>
    <row r="2100" spans="14:31" x14ac:dyDescent="0.3">
      <c r="N2100"/>
      <c r="O2100"/>
      <c r="AD2100"/>
      <c r="AE2100"/>
    </row>
    <row r="2101" spans="14:31" x14ac:dyDescent="0.3">
      <c r="N2101"/>
      <c r="O2101"/>
      <c r="AD2101"/>
      <c r="AE2101"/>
    </row>
    <row r="2102" spans="14:31" x14ac:dyDescent="0.3">
      <c r="N2102"/>
      <c r="O2102"/>
      <c r="AD2102"/>
      <c r="AE2102"/>
    </row>
    <row r="2103" spans="14:31" x14ac:dyDescent="0.3">
      <c r="N2103"/>
      <c r="O2103"/>
      <c r="AD2103"/>
      <c r="AE2103"/>
    </row>
    <row r="2104" spans="14:31" x14ac:dyDescent="0.3">
      <c r="N2104"/>
      <c r="O2104"/>
      <c r="AD2104"/>
      <c r="AE2104"/>
    </row>
    <row r="2105" spans="14:31" x14ac:dyDescent="0.3">
      <c r="N2105"/>
      <c r="O2105"/>
      <c r="AD2105"/>
      <c r="AE2105"/>
    </row>
    <row r="2106" spans="14:31" x14ac:dyDescent="0.3">
      <c r="N2106"/>
      <c r="O2106"/>
      <c r="AD2106"/>
      <c r="AE2106"/>
    </row>
    <row r="2107" spans="14:31" x14ac:dyDescent="0.3">
      <c r="N2107"/>
      <c r="O2107"/>
      <c r="AD2107"/>
      <c r="AE2107"/>
    </row>
    <row r="2108" spans="14:31" x14ac:dyDescent="0.3">
      <c r="N2108"/>
      <c r="O2108"/>
      <c r="AD2108"/>
      <c r="AE2108"/>
    </row>
    <row r="2109" spans="14:31" x14ac:dyDescent="0.3">
      <c r="N2109"/>
      <c r="O2109"/>
      <c r="AD2109"/>
      <c r="AE2109"/>
    </row>
    <row r="2110" spans="14:31" x14ac:dyDescent="0.3">
      <c r="N2110"/>
      <c r="O2110"/>
      <c r="AD2110"/>
      <c r="AE2110"/>
    </row>
    <row r="2111" spans="14:31" x14ac:dyDescent="0.3">
      <c r="N2111"/>
      <c r="O2111"/>
      <c r="AD2111"/>
      <c r="AE2111"/>
    </row>
    <row r="2112" spans="14:31" x14ac:dyDescent="0.3">
      <c r="N2112"/>
      <c r="O2112"/>
      <c r="AD2112"/>
      <c r="AE2112"/>
    </row>
    <row r="2113" spans="14:31" x14ac:dyDescent="0.3">
      <c r="N2113"/>
      <c r="O2113"/>
      <c r="AD2113"/>
      <c r="AE2113"/>
    </row>
    <row r="2114" spans="14:31" x14ac:dyDescent="0.3">
      <c r="N2114"/>
      <c r="O2114"/>
      <c r="AD2114"/>
      <c r="AE2114"/>
    </row>
    <row r="2115" spans="14:31" x14ac:dyDescent="0.3">
      <c r="N2115"/>
      <c r="O2115"/>
      <c r="AD2115"/>
      <c r="AE2115"/>
    </row>
    <row r="2116" spans="14:31" x14ac:dyDescent="0.3">
      <c r="N2116"/>
      <c r="O2116"/>
      <c r="AD2116"/>
      <c r="AE2116"/>
    </row>
    <row r="2117" spans="14:31" x14ac:dyDescent="0.3">
      <c r="N2117"/>
      <c r="O2117"/>
      <c r="AD2117"/>
      <c r="AE2117"/>
    </row>
    <row r="2118" spans="14:31" x14ac:dyDescent="0.3">
      <c r="N2118"/>
      <c r="O2118"/>
      <c r="AD2118"/>
      <c r="AE2118"/>
    </row>
    <row r="2119" spans="14:31" x14ac:dyDescent="0.3">
      <c r="N2119"/>
      <c r="O2119"/>
      <c r="AD2119"/>
      <c r="AE2119"/>
    </row>
    <row r="2120" spans="14:31" x14ac:dyDescent="0.3">
      <c r="N2120"/>
      <c r="O2120"/>
      <c r="AD2120"/>
      <c r="AE2120"/>
    </row>
    <row r="2121" spans="14:31" x14ac:dyDescent="0.3">
      <c r="N2121"/>
      <c r="O2121"/>
      <c r="AD2121"/>
      <c r="AE2121"/>
    </row>
    <row r="2122" spans="14:31" x14ac:dyDescent="0.3">
      <c r="N2122"/>
      <c r="O2122"/>
      <c r="AD2122"/>
      <c r="AE2122"/>
    </row>
    <row r="2123" spans="14:31" x14ac:dyDescent="0.3">
      <c r="N2123"/>
      <c r="O2123"/>
      <c r="AD2123"/>
      <c r="AE2123"/>
    </row>
    <row r="2124" spans="14:31" x14ac:dyDescent="0.3">
      <c r="N2124"/>
      <c r="O2124"/>
      <c r="AD2124"/>
      <c r="AE2124"/>
    </row>
    <row r="2125" spans="14:31" x14ac:dyDescent="0.3">
      <c r="N2125"/>
      <c r="O2125"/>
      <c r="AD2125"/>
      <c r="AE2125"/>
    </row>
    <row r="2126" spans="14:31" x14ac:dyDescent="0.3">
      <c r="N2126"/>
      <c r="O2126"/>
      <c r="AD2126"/>
      <c r="AE2126"/>
    </row>
    <row r="2127" spans="14:31" x14ac:dyDescent="0.3">
      <c r="N2127"/>
      <c r="O2127"/>
      <c r="AD2127"/>
      <c r="AE2127"/>
    </row>
    <row r="2128" spans="14:31" x14ac:dyDescent="0.3">
      <c r="N2128"/>
      <c r="O2128"/>
      <c r="AD2128"/>
      <c r="AE2128"/>
    </row>
    <row r="2129" spans="14:31" x14ac:dyDescent="0.3">
      <c r="N2129"/>
      <c r="O2129"/>
      <c r="AD2129"/>
      <c r="AE2129"/>
    </row>
    <row r="2130" spans="14:31" x14ac:dyDescent="0.3">
      <c r="N2130"/>
      <c r="O2130"/>
      <c r="AD2130"/>
      <c r="AE2130"/>
    </row>
    <row r="2131" spans="14:31" x14ac:dyDescent="0.3">
      <c r="N2131"/>
      <c r="O2131"/>
      <c r="AD2131"/>
      <c r="AE2131"/>
    </row>
    <row r="2132" spans="14:31" x14ac:dyDescent="0.3">
      <c r="N2132"/>
      <c r="O2132"/>
      <c r="AD2132"/>
      <c r="AE2132"/>
    </row>
    <row r="2133" spans="14:31" x14ac:dyDescent="0.3">
      <c r="N2133"/>
      <c r="O2133"/>
      <c r="AD2133"/>
      <c r="AE2133"/>
    </row>
    <row r="2134" spans="14:31" x14ac:dyDescent="0.3">
      <c r="N2134"/>
      <c r="O2134"/>
      <c r="AD2134"/>
      <c r="AE2134"/>
    </row>
    <row r="2135" spans="14:31" x14ac:dyDescent="0.3">
      <c r="N2135"/>
      <c r="O2135"/>
      <c r="AD2135"/>
      <c r="AE2135"/>
    </row>
    <row r="2136" spans="14:31" x14ac:dyDescent="0.3">
      <c r="N2136"/>
      <c r="O2136"/>
      <c r="AD2136"/>
      <c r="AE2136"/>
    </row>
    <row r="2137" spans="14:31" x14ac:dyDescent="0.3">
      <c r="N2137"/>
      <c r="O2137"/>
      <c r="AD2137"/>
      <c r="AE2137"/>
    </row>
    <row r="2138" spans="14:31" x14ac:dyDescent="0.3">
      <c r="N2138"/>
      <c r="O2138"/>
      <c r="AD2138"/>
      <c r="AE2138"/>
    </row>
    <row r="2139" spans="14:31" x14ac:dyDescent="0.3">
      <c r="N2139"/>
      <c r="O2139"/>
      <c r="AD2139"/>
      <c r="AE2139"/>
    </row>
    <row r="2140" spans="14:31" x14ac:dyDescent="0.3">
      <c r="N2140"/>
      <c r="O2140"/>
      <c r="AD2140"/>
      <c r="AE2140"/>
    </row>
    <row r="2141" spans="14:31" x14ac:dyDescent="0.3">
      <c r="N2141"/>
      <c r="O2141"/>
      <c r="AD2141"/>
      <c r="AE2141"/>
    </row>
    <row r="2142" spans="14:31" x14ac:dyDescent="0.3">
      <c r="N2142"/>
      <c r="O2142"/>
      <c r="AD2142"/>
      <c r="AE2142"/>
    </row>
    <row r="2143" spans="14:31" x14ac:dyDescent="0.3">
      <c r="N2143"/>
      <c r="O2143"/>
      <c r="AD2143"/>
      <c r="AE2143"/>
    </row>
    <row r="2144" spans="14:31" x14ac:dyDescent="0.3">
      <c r="N2144"/>
      <c r="O2144"/>
      <c r="AD2144"/>
      <c r="AE2144"/>
    </row>
    <row r="2145" spans="14:31" x14ac:dyDescent="0.3">
      <c r="N2145"/>
      <c r="O2145"/>
      <c r="AD2145"/>
      <c r="AE2145"/>
    </row>
    <row r="2146" spans="14:31" x14ac:dyDescent="0.3">
      <c r="N2146"/>
      <c r="O2146"/>
      <c r="AD2146"/>
      <c r="AE2146"/>
    </row>
    <row r="2147" spans="14:31" x14ac:dyDescent="0.3">
      <c r="N2147"/>
      <c r="O2147"/>
      <c r="AD2147"/>
      <c r="AE2147"/>
    </row>
    <row r="2148" spans="14:31" x14ac:dyDescent="0.3">
      <c r="N2148"/>
      <c r="O2148"/>
      <c r="AD2148"/>
      <c r="AE2148"/>
    </row>
    <row r="2149" spans="14:31" x14ac:dyDescent="0.3">
      <c r="N2149"/>
      <c r="O2149"/>
      <c r="AD2149"/>
      <c r="AE2149"/>
    </row>
    <row r="2150" spans="14:31" x14ac:dyDescent="0.3">
      <c r="N2150"/>
      <c r="O2150"/>
      <c r="AD2150"/>
      <c r="AE2150"/>
    </row>
    <row r="2151" spans="14:31" x14ac:dyDescent="0.3">
      <c r="N2151"/>
      <c r="O2151"/>
      <c r="AD2151"/>
      <c r="AE2151"/>
    </row>
    <row r="2152" spans="14:31" x14ac:dyDescent="0.3">
      <c r="N2152"/>
      <c r="O2152"/>
      <c r="AD2152"/>
      <c r="AE2152"/>
    </row>
    <row r="2153" spans="14:31" x14ac:dyDescent="0.3">
      <c r="N2153"/>
      <c r="O2153"/>
      <c r="AD2153"/>
      <c r="AE2153"/>
    </row>
    <row r="2154" spans="14:31" x14ac:dyDescent="0.3">
      <c r="N2154"/>
      <c r="O2154"/>
      <c r="AD2154"/>
      <c r="AE2154"/>
    </row>
    <row r="2155" spans="14:31" x14ac:dyDescent="0.3">
      <c r="N2155"/>
      <c r="O2155"/>
      <c r="AD2155"/>
      <c r="AE2155"/>
    </row>
    <row r="2156" spans="14:31" x14ac:dyDescent="0.3">
      <c r="N2156"/>
      <c r="O2156"/>
      <c r="AD2156"/>
      <c r="AE2156"/>
    </row>
    <row r="2157" spans="14:31" x14ac:dyDescent="0.3">
      <c r="N2157"/>
      <c r="O2157"/>
      <c r="AD2157"/>
      <c r="AE2157"/>
    </row>
    <row r="2158" spans="14:31" x14ac:dyDescent="0.3">
      <c r="N2158"/>
      <c r="O2158"/>
      <c r="AD2158"/>
      <c r="AE2158"/>
    </row>
    <row r="2159" spans="14:31" x14ac:dyDescent="0.3">
      <c r="N2159"/>
      <c r="O2159"/>
      <c r="AD2159"/>
      <c r="AE2159"/>
    </row>
    <row r="2160" spans="14:31" x14ac:dyDescent="0.3">
      <c r="N2160"/>
      <c r="O2160"/>
      <c r="AD2160"/>
      <c r="AE2160"/>
    </row>
    <row r="2161" spans="14:31" x14ac:dyDescent="0.3">
      <c r="N2161"/>
      <c r="O2161"/>
      <c r="AD2161"/>
      <c r="AE2161"/>
    </row>
    <row r="2162" spans="14:31" x14ac:dyDescent="0.3">
      <c r="N2162"/>
      <c r="O2162"/>
      <c r="AD2162"/>
      <c r="AE2162"/>
    </row>
    <row r="2163" spans="14:31" x14ac:dyDescent="0.3">
      <c r="N2163"/>
      <c r="O2163"/>
      <c r="AD2163"/>
      <c r="AE2163"/>
    </row>
    <row r="2164" spans="14:31" x14ac:dyDescent="0.3">
      <c r="N2164"/>
      <c r="O2164"/>
      <c r="AD2164"/>
      <c r="AE2164"/>
    </row>
    <row r="2165" spans="14:31" x14ac:dyDescent="0.3">
      <c r="N2165"/>
      <c r="O2165"/>
      <c r="AD2165"/>
      <c r="AE2165"/>
    </row>
    <row r="2166" spans="14:31" x14ac:dyDescent="0.3">
      <c r="N2166"/>
      <c r="O2166"/>
      <c r="AD2166"/>
      <c r="AE2166"/>
    </row>
    <row r="2167" spans="14:31" x14ac:dyDescent="0.3">
      <c r="N2167"/>
      <c r="O2167"/>
      <c r="AD2167"/>
      <c r="AE2167"/>
    </row>
    <row r="2168" spans="14:31" x14ac:dyDescent="0.3">
      <c r="N2168"/>
      <c r="O2168"/>
      <c r="AD2168"/>
      <c r="AE2168"/>
    </row>
    <row r="2169" spans="14:31" x14ac:dyDescent="0.3">
      <c r="N2169"/>
      <c r="O2169"/>
      <c r="AD2169"/>
      <c r="AE2169"/>
    </row>
    <row r="2170" spans="14:31" x14ac:dyDescent="0.3">
      <c r="N2170"/>
      <c r="O2170"/>
      <c r="AD2170"/>
      <c r="AE2170"/>
    </row>
    <row r="2171" spans="14:31" x14ac:dyDescent="0.3">
      <c r="N2171"/>
      <c r="O2171"/>
      <c r="AD2171"/>
      <c r="AE2171"/>
    </row>
    <row r="2172" spans="14:31" x14ac:dyDescent="0.3">
      <c r="N2172"/>
      <c r="O2172"/>
      <c r="AD2172"/>
      <c r="AE2172"/>
    </row>
    <row r="2173" spans="14:31" x14ac:dyDescent="0.3">
      <c r="N2173"/>
      <c r="O2173"/>
      <c r="AD2173"/>
      <c r="AE2173"/>
    </row>
    <row r="2174" spans="14:31" x14ac:dyDescent="0.3">
      <c r="N2174"/>
      <c r="O2174"/>
      <c r="AD2174"/>
      <c r="AE2174"/>
    </row>
    <row r="2175" spans="14:31" x14ac:dyDescent="0.3">
      <c r="N2175"/>
      <c r="O2175"/>
      <c r="AD2175"/>
      <c r="AE2175"/>
    </row>
    <row r="2176" spans="14:31" x14ac:dyDescent="0.3">
      <c r="N2176"/>
      <c r="O2176"/>
      <c r="AD2176"/>
      <c r="AE2176"/>
    </row>
    <row r="2177" spans="14:31" x14ac:dyDescent="0.3">
      <c r="N2177"/>
      <c r="O2177"/>
      <c r="AD2177"/>
      <c r="AE2177"/>
    </row>
    <row r="2178" spans="14:31" x14ac:dyDescent="0.3">
      <c r="N2178"/>
      <c r="O2178"/>
      <c r="AD2178"/>
      <c r="AE2178"/>
    </row>
    <row r="2179" spans="14:31" x14ac:dyDescent="0.3">
      <c r="N2179"/>
      <c r="O2179"/>
      <c r="AD2179"/>
      <c r="AE2179"/>
    </row>
    <row r="2180" spans="14:31" x14ac:dyDescent="0.3">
      <c r="N2180"/>
      <c r="O2180"/>
      <c r="AD2180"/>
      <c r="AE2180"/>
    </row>
    <row r="2181" spans="14:31" x14ac:dyDescent="0.3">
      <c r="N2181"/>
      <c r="O2181"/>
      <c r="AD2181"/>
      <c r="AE2181"/>
    </row>
    <row r="2182" spans="14:31" x14ac:dyDescent="0.3">
      <c r="N2182"/>
      <c r="O2182"/>
      <c r="AD2182"/>
      <c r="AE2182"/>
    </row>
    <row r="2183" spans="14:31" x14ac:dyDescent="0.3">
      <c r="N2183"/>
      <c r="O2183"/>
      <c r="AD2183"/>
      <c r="AE2183"/>
    </row>
    <row r="2184" spans="14:31" x14ac:dyDescent="0.3">
      <c r="N2184"/>
      <c r="O2184"/>
      <c r="AD2184"/>
      <c r="AE2184"/>
    </row>
    <row r="2185" spans="14:31" x14ac:dyDescent="0.3">
      <c r="N2185"/>
      <c r="O2185"/>
      <c r="AD2185"/>
      <c r="AE2185"/>
    </row>
    <row r="2186" spans="14:31" x14ac:dyDescent="0.3">
      <c r="N2186"/>
      <c r="O2186"/>
      <c r="AD2186"/>
      <c r="AE2186"/>
    </row>
    <row r="2187" spans="14:31" x14ac:dyDescent="0.3">
      <c r="N2187"/>
      <c r="O2187"/>
      <c r="AD2187"/>
      <c r="AE2187"/>
    </row>
    <row r="2188" spans="14:31" x14ac:dyDescent="0.3">
      <c r="N2188"/>
      <c r="O2188"/>
      <c r="AD2188"/>
      <c r="AE2188"/>
    </row>
    <row r="2189" spans="14:31" x14ac:dyDescent="0.3">
      <c r="N2189"/>
      <c r="O2189"/>
      <c r="AD2189"/>
      <c r="AE2189"/>
    </row>
    <row r="2190" spans="14:31" x14ac:dyDescent="0.3">
      <c r="N2190"/>
      <c r="O2190"/>
      <c r="AD2190"/>
      <c r="AE2190"/>
    </row>
    <row r="2191" spans="14:31" x14ac:dyDescent="0.3">
      <c r="N2191"/>
      <c r="O2191"/>
      <c r="AD2191"/>
      <c r="AE2191"/>
    </row>
    <row r="2192" spans="14:31" x14ac:dyDescent="0.3">
      <c r="N2192"/>
      <c r="O2192"/>
      <c r="AD2192"/>
      <c r="AE2192"/>
    </row>
    <row r="2193" spans="14:31" x14ac:dyDescent="0.3">
      <c r="N2193"/>
      <c r="O2193"/>
      <c r="AD2193"/>
      <c r="AE2193"/>
    </row>
    <row r="2194" spans="14:31" x14ac:dyDescent="0.3">
      <c r="N2194"/>
      <c r="O2194"/>
      <c r="AD2194"/>
      <c r="AE2194"/>
    </row>
    <row r="2195" spans="14:31" x14ac:dyDescent="0.3">
      <c r="N2195"/>
      <c r="O2195"/>
      <c r="AD2195"/>
      <c r="AE2195"/>
    </row>
    <row r="2196" spans="14:31" x14ac:dyDescent="0.3">
      <c r="N2196"/>
      <c r="O2196"/>
      <c r="AD2196"/>
      <c r="AE2196"/>
    </row>
    <row r="2197" spans="14:31" x14ac:dyDescent="0.3">
      <c r="N2197"/>
      <c r="O2197"/>
      <c r="AD2197"/>
      <c r="AE2197"/>
    </row>
    <row r="2198" spans="14:31" x14ac:dyDescent="0.3">
      <c r="N2198"/>
      <c r="O2198"/>
      <c r="AD2198"/>
      <c r="AE2198"/>
    </row>
    <row r="2199" spans="14:31" x14ac:dyDescent="0.3">
      <c r="N2199"/>
      <c r="O2199"/>
      <c r="AD2199"/>
      <c r="AE2199"/>
    </row>
    <row r="2200" spans="14:31" x14ac:dyDescent="0.3">
      <c r="N2200"/>
      <c r="O2200"/>
      <c r="AD2200"/>
      <c r="AE2200"/>
    </row>
    <row r="2201" spans="14:31" x14ac:dyDescent="0.3">
      <c r="N2201"/>
      <c r="O2201"/>
      <c r="AD2201"/>
      <c r="AE2201"/>
    </row>
    <row r="2202" spans="14:31" x14ac:dyDescent="0.3">
      <c r="N2202"/>
      <c r="O2202"/>
      <c r="AD2202"/>
      <c r="AE2202"/>
    </row>
    <row r="2203" spans="14:31" x14ac:dyDescent="0.3">
      <c r="N2203"/>
      <c r="O2203"/>
      <c r="AD2203"/>
      <c r="AE2203"/>
    </row>
    <row r="2204" spans="14:31" x14ac:dyDescent="0.3">
      <c r="N2204"/>
      <c r="O2204"/>
      <c r="AD2204"/>
      <c r="AE2204"/>
    </row>
    <row r="2205" spans="14:31" x14ac:dyDescent="0.3">
      <c r="N2205"/>
      <c r="O2205"/>
      <c r="AD2205"/>
      <c r="AE2205"/>
    </row>
    <row r="2206" spans="14:31" x14ac:dyDescent="0.3">
      <c r="N2206"/>
      <c r="O2206"/>
      <c r="AD2206"/>
      <c r="AE2206"/>
    </row>
    <row r="2207" spans="14:31" x14ac:dyDescent="0.3">
      <c r="N2207"/>
      <c r="O2207"/>
      <c r="AD2207"/>
      <c r="AE2207"/>
    </row>
    <row r="2208" spans="14:31" x14ac:dyDescent="0.3">
      <c r="N2208"/>
      <c r="O2208"/>
      <c r="AD2208"/>
      <c r="AE2208"/>
    </row>
    <row r="2209" spans="14:31" x14ac:dyDescent="0.3">
      <c r="N2209"/>
      <c r="O2209"/>
      <c r="AD2209"/>
      <c r="AE2209"/>
    </row>
    <row r="2210" spans="14:31" x14ac:dyDescent="0.3">
      <c r="N2210"/>
      <c r="O2210"/>
      <c r="AD2210"/>
      <c r="AE2210"/>
    </row>
    <row r="2211" spans="14:31" x14ac:dyDescent="0.3">
      <c r="N2211"/>
      <c r="O2211"/>
      <c r="AD2211"/>
      <c r="AE2211"/>
    </row>
    <row r="2212" spans="14:31" x14ac:dyDescent="0.3">
      <c r="N2212"/>
      <c r="O2212"/>
      <c r="AD2212"/>
      <c r="AE2212"/>
    </row>
    <row r="2213" spans="14:31" x14ac:dyDescent="0.3">
      <c r="N2213"/>
      <c r="O2213"/>
      <c r="AD2213"/>
      <c r="AE2213"/>
    </row>
    <row r="2214" spans="14:31" x14ac:dyDescent="0.3">
      <c r="N2214"/>
      <c r="O2214"/>
      <c r="AD2214"/>
      <c r="AE2214"/>
    </row>
    <row r="2215" spans="14:31" x14ac:dyDescent="0.3">
      <c r="N2215"/>
      <c r="O2215"/>
      <c r="AD2215"/>
      <c r="AE2215"/>
    </row>
    <row r="2216" spans="14:31" x14ac:dyDescent="0.3">
      <c r="N2216"/>
      <c r="O2216"/>
      <c r="AD2216"/>
      <c r="AE2216"/>
    </row>
    <row r="2217" spans="14:31" x14ac:dyDescent="0.3">
      <c r="N2217"/>
      <c r="O2217"/>
      <c r="AD2217"/>
      <c r="AE2217"/>
    </row>
    <row r="2218" spans="14:31" x14ac:dyDescent="0.3">
      <c r="N2218"/>
      <c r="O2218"/>
      <c r="AD2218"/>
      <c r="AE2218"/>
    </row>
    <row r="2219" spans="14:31" x14ac:dyDescent="0.3">
      <c r="N2219"/>
      <c r="O2219"/>
      <c r="AD2219"/>
      <c r="AE2219"/>
    </row>
    <row r="2220" spans="14:31" x14ac:dyDescent="0.3">
      <c r="N2220"/>
      <c r="O2220"/>
      <c r="AD2220"/>
      <c r="AE2220"/>
    </row>
    <row r="2221" spans="14:31" x14ac:dyDescent="0.3">
      <c r="N2221"/>
      <c r="O2221"/>
      <c r="AD2221"/>
      <c r="AE2221"/>
    </row>
    <row r="2222" spans="14:31" x14ac:dyDescent="0.3">
      <c r="N2222"/>
      <c r="O2222"/>
      <c r="AD2222"/>
      <c r="AE2222"/>
    </row>
    <row r="2223" spans="14:31" x14ac:dyDescent="0.3">
      <c r="N2223"/>
      <c r="O2223"/>
      <c r="AD2223"/>
      <c r="AE2223"/>
    </row>
    <row r="2224" spans="14:31" x14ac:dyDescent="0.3">
      <c r="N2224"/>
      <c r="O2224"/>
      <c r="AD2224"/>
      <c r="AE2224"/>
    </row>
    <row r="2225" spans="14:31" x14ac:dyDescent="0.3">
      <c r="N2225"/>
      <c r="O2225"/>
      <c r="AD2225"/>
      <c r="AE2225"/>
    </row>
    <row r="2226" spans="14:31" x14ac:dyDescent="0.3">
      <c r="N2226"/>
      <c r="O2226"/>
      <c r="AD2226"/>
      <c r="AE2226"/>
    </row>
    <row r="2227" spans="14:31" x14ac:dyDescent="0.3">
      <c r="N2227"/>
      <c r="O2227"/>
      <c r="AD2227"/>
      <c r="AE2227"/>
    </row>
    <row r="2228" spans="14:31" x14ac:dyDescent="0.3">
      <c r="N2228"/>
      <c r="O2228"/>
      <c r="AD2228"/>
      <c r="AE2228"/>
    </row>
    <row r="2229" spans="14:31" x14ac:dyDescent="0.3">
      <c r="N2229"/>
      <c r="O2229"/>
      <c r="AD2229"/>
      <c r="AE2229"/>
    </row>
    <row r="2230" spans="14:31" x14ac:dyDescent="0.3">
      <c r="N2230"/>
      <c r="O2230"/>
      <c r="AD2230"/>
      <c r="AE2230"/>
    </row>
    <row r="2231" spans="14:31" x14ac:dyDescent="0.3">
      <c r="N2231"/>
      <c r="O2231"/>
      <c r="AD2231"/>
      <c r="AE2231"/>
    </row>
    <row r="2232" spans="14:31" x14ac:dyDescent="0.3">
      <c r="N2232"/>
      <c r="O2232"/>
      <c r="AD2232"/>
      <c r="AE2232"/>
    </row>
    <row r="2233" spans="14:31" x14ac:dyDescent="0.3">
      <c r="N2233"/>
      <c r="O2233"/>
      <c r="AD2233"/>
      <c r="AE2233"/>
    </row>
    <row r="2234" spans="14:31" x14ac:dyDescent="0.3">
      <c r="N2234"/>
      <c r="O2234"/>
      <c r="AD2234"/>
      <c r="AE2234"/>
    </row>
    <row r="2235" spans="14:31" x14ac:dyDescent="0.3">
      <c r="N2235"/>
      <c r="O2235"/>
      <c r="AD2235"/>
      <c r="AE2235"/>
    </row>
    <row r="2236" spans="14:31" x14ac:dyDescent="0.3">
      <c r="N2236"/>
      <c r="O2236"/>
      <c r="AD2236"/>
      <c r="AE2236"/>
    </row>
    <row r="2237" spans="14:31" x14ac:dyDescent="0.3">
      <c r="N2237"/>
      <c r="O2237"/>
      <c r="AD2237"/>
      <c r="AE2237"/>
    </row>
    <row r="2238" spans="14:31" x14ac:dyDescent="0.3">
      <c r="N2238"/>
      <c r="O2238"/>
      <c r="AD2238"/>
      <c r="AE2238"/>
    </row>
    <row r="2239" spans="14:31" x14ac:dyDescent="0.3">
      <c r="N2239"/>
      <c r="O2239"/>
      <c r="AD2239"/>
      <c r="AE2239"/>
    </row>
    <row r="2240" spans="14:31" x14ac:dyDescent="0.3">
      <c r="N2240"/>
      <c r="O2240"/>
      <c r="AD2240"/>
      <c r="AE2240"/>
    </row>
    <row r="2241" spans="14:31" x14ac:dyDescent="0.3">
      <c r="N2241"/>
      <c r="O2241"/>
      <c r="AD2241"/>
      <c r="AE2241"/>
    </row>
    <row r="2242" spans="14:31" x14ac:dyDescent="0.3">
      <c r="N2242"/>
      <c r="O2242"/>
      <c r="AD2242"/>
      <c r="AE2242"/>
    </row>
    <row r="2243" spans="14:31" x14ac:dyDescent="0.3">
      <c r="N2243"/>
      <c r="O2243"/>
      <c r="AD2243"/>
      <c r="AE2243"/>
    </row>
    <row r="2244" spans="14:31" x14ac:dyDescent="0.3">
      <c r="N2244"/>
      <c r="O2244"/>
      <c r="AD2244"/>
      <c r="AE2244"/>
    </row>
    <row r="2245" spans="14:31" x14ac:dyDescent="0.3">
      <c r="N2245"/>
      <c r="O2245"/>
      <c r="AD2245"/>
      <c r="AE2245"/>
    </row>
    <row r="2246" spans="14:31" x14ac:dyDescent="0.3">
      <c r="N2246"/>
      <c r="O2246"/>
      <c r="AD2246"/>
      <c r="AE2246"/>
    </row>
    <row r="2247" spans="14:31" x14ac:dyDescent="0.3">
      <c r="N2247"/>
      <c r="O2247"/>
      <c r="AD2247"/>
      <c r="AE2247"/>
    </row>
    <row r="2248" spans="14:31" x14ac:dyDescent="0.3">
      <c r="N2248"/>
      <c r="O2248"/>
      <c r="AD2248"/>
      <c r="AE2248"/>
    </row>
    <row r="2249" spans="14:31" x14ac:dyDescent="0.3">
      <c r="N2249"/>
      <c r="O2249"/>
      <c r="AD2249"/>
      <c r="AE2249"/>
    </row>
    <row r="2250" spans="14:31" x14ac:dyDescent="0.3">
      <c r="N2250"/>
      <c r="O2250"/>
      <c r="AD2250"/>
      <c r="AE2250"/>
    </row>
    <row r="2251" spans="14:31" x14ac:dyDescent="0.3">
      <c r="N2251"/>
      <c r="O2251"/>
      <c r="AD2251"/>
      <c r="AE2251"/>
    </row>
    <row r="2252" spans="14:31" x14ac:dyDescent="0.3">
      <c r="N2252"/>
      <c r="O2252"/>
      <c r="AD2252"/>
      <c r="AE2252"/>
    </row>
    <row r="2253" spans="14:31" x14ac:dyDescent="0.3">
      <c r="N2253"/>
      <c r="O2253"/>
      <c r="AD2253"/>
      <c r="AE2253"/>
    </row>
    <row r="2254" spans="14:31" x14ac:dyDescent="0.3">
      <c r="N2254"/>
      <c r="O2254"/>
      <c r="AD2254"/>
      <c r="AE2254"/>
    </row>
    <row r="2255" spans="14:31" x14ac:dyDescent="0.3">
      <c r="N2255"/>
      <c r="O2255"/>
      <c r="AD2255"/>
      <c r="AE2255"/>
    </row>
    <row r="2256" spans="14:31" x14ac:dyDescent="0.3">
      <c r="N2256"/>
      <c r="O2256"/>
      <c r="AD2256"/>
      <c r="AE2256"/>
    </row>
    <row r="2257" spans="14:31" x14ac:dyDescent="0.3">
      <c r="N2257"/>
      <c r="O2257"/>
      <c r="AD2257"/>
      <c r="AE2257"/>
    </row>
    <row r="2258" spans="14:31" x14ac:dyDescent="0.3">
      <c r="N2258"/>
      <c r="O2258"/>
      <c r="AD2258"/>
      <c r="AE2258"/>
    </row>
    <row r="2259" spans="14:31" x14ac:dyDescent="0.3">
      <c r="N2259"/>
      <c r="O2259"/>
      <c r="AD2259"/>
      <c r="AE2259"/>
    </row>
    <row r="2260" spans="14:31" x14ac:dyDescent="0.3">
      <c r="N2260"/>
      <c r="O2260"/>
      <c r="AD2260"/>
      <c r="AE2260"/>
    </row>
    <row r="2261" spans="14:31" x14ac:dyDescent="0.3">
      <c r="N2261"/>
      <c r="O2261"/>
      <c r="AD2261"/>
      <c r="AE2261"/>
    </row>
    <row r="2262" spans="14:31" x14ac:dyDescent="0.3">
      <c r="N2262"/>
      <c r="O2262"/>
      <c r="AD2262"/>
      <c r="AE2262"/>
    </row>
    <row r="2263" spans="14:31" x14ac:dyDescent="0.3">
      <c r="N2263"/>
      <c r="O2263"/>
      <c r="AD2263"/>
      <c r="AE2263"/>
    </row>
    <row r="2264" spans="14:31" x14ac:dyDescent="0.3">
      <c r="N2264"/>
      <c r="O2264"/>
      <c r="AD2264"/>
      <c r="AE2264"/>
    </row>
    <row r="2265" spans="14:31" x14ac:dyDescent="0.3">
      <c r="N2265"/>
      <c r="O2265"/>
      <c r="AD2265"/>
      <c r="AE2265"/>
    </row>
    <row r="2266" spans="14:31" x14ac:dyDescent="0.3">
      <c r="N2266"/>
      <c r="O2266"/>
      <c r="AD2266"/>
      <c r="AE2266"/>
    </row>
    <row r="2267" spans="14:31" x14ac:dyDescent="0.3">
      <c r="N2267"/>
      <c r="O2267"/>
      <c r="AD2267"/>
      <c r="AE2267"/>
    </row>
    <row r="2268" spans="14:31" x14ac:dyDescent="0.3">
      <c r="N2268"/>
      <c r="O2268"/>
      <c r="AD2268"/>
      <c r="AE2268"/>
    </row>
    <row r="2269" spans="14:31" x14ac:dyDescent="0.3">
      <c r="N2269"/>
      <c r="O2269"/>
      <c r="AD2269"/>
      <c r="AE2269"/>
    </row>
    <row r="2270" spans="14:31" x14ac:dyDescent="0.3">
      <c r="N2270"/>
      <c r="O2270"/>
      <c r="AD2270"/>
      <c r="AE2270"/>
    </row>
    <row r="2271" spans="14:31" x14ac:dyDescent="0.3">
      <c r="N2271"/>
      <c r="O2271"/>
      <c r="AD2271"/>
      <c r="AE2271"/>
    </row>
    <row r="2272" spans="14:31" x14ac:dyDescent="0.3">
      <c r="N2272"/>
      <c r="O2272"/>
      <c r="AD2272"/>
      <c r="AE2272"/>
    </row>
    <row r="2273" spans="14:31" x14ac:dyDescent="0.3">
      <c r="N2273"/>
      <c r="O2273"/>
      <c r="AD2273"/>
      <c r="AE2273"/>
    </row>
    <row r="2274" spans="14:31" x14ac:dyDescent="0.3">
      <c r="N2274"/>
      <c r="O2274"/>
      <c r="AD2274"/>
      <c r="AE2274"/>
    </row>
    <row r="2275" spans="14:31" x14ac:dyDescent="0.3">
      <c r="N2275"/>
      <c r="O2275"/>
      <c r="AD2275"/>
      <c r="AE2275"/>
    </row>
    <row r="2276" spans="14:31" x14ac:dyDescent="0.3">
      <c r="N2276"/>
      <c r="O2276"/>
      <c r="AD2276"/>
      <c r="AE2276"/>
    </row>
    <row r="2277" spans="14:31" x14ac:dyDescent="0.3">
      <c r="N2277"/>
      <c r="O2277"/>
      <c r="AD2277"/>
      <c r="AE2277"/>
    </row>
    <row r="2278" spans="14:31" x14ac:dyDescent="0.3">
      <c r="N2278"/>
      <c r="O2278"/>
      <c r="AD2278"/>
      <c r="AE2278"/>
    </row>
    <row r="2279" spans="14:31" x14ac:dyDescent="0.3">
      <c r="N2279"/>
      <c r="O2279"/>
      <c r="AD2279"/>
      <c r="AE2279"/>
    </row>
    <row r="2280" spans="14:31" x14ac:dyDescent="0.3">
      <c r="N2280"/>
      <c r="O2280"/>
      <c r="AD2280"/>
      <c r="AE2280"/>
    </row>
    <row r="2281" spans="14:31" x14ac:dyDescent="0.3">
      <c r="N2281"/>
      <c r="O2281"/>
      <c r="AD2281"/>
      <c r="AE2281"/>
    </row>
    <row r="2282" spans="14:31" x14ac:dyDescent="0.3">
      <c r="N2282"/>
      <c r="O2282"/>
      <c r="AD2282"/>
      <c r="AE2282"/>
    </row>
    <row r="2283" spans="14:31" x14ac:dyDescent="0.3">
      <c r="N2283"/>
      <c r="O2283"/>
      <c r="AD2283"/>
      <c r="AE2283"/>
    </row>
    <row r="2284" spans="14:31" x14ac:dyDescent="0.3">
      <c r="N2284"/>
      <c r="O2284"/>
      <c r="AD2284"/>
      <c r="AE2284"/>
    </row>
    <row r="2285" spans="14:31" x14ac:dyDescent="0.3">
      <c r="N2285"/>
      <c r="O2285"/>
      <c r="AD2285"/>
      <c r="AE2285"/>
    </row>
    <row r="2286" spans="14:31" x14ac:dyDescent="0.3">
      <c r="N2286"/>
      <c r="O2286"/>
      <c r="AD2286"/>
      <c r="AE2286"/>
    </row>
    <row r="2287" spans="14:31" x14ac:dyDescent="0.3">
      <c r="N2287"/>
      <c r="O2287"/>
      <c r="AD2287"/>
      <c r="AE2287"/>
    </row>
    <row r="2288" spans="14:31" x14ac:dyDescent="0.3">
      <c r="N2288"/>
      <c r="O2288"/>
      <c r="AD2288"/>
      <c r="AE2288"/>
    </row>
    <row r="2289" spans="14:31" x14ac:dyDescent="0.3">
      <c r="N2289"/>
      <c r="O2289"/>
      <c r="AD2289"/>
      <c r="AE2289"/>
    </row>
    <row r="2290" spans="14:31" x14ac:dyDescent="0.3">
      <c r="N2290"/>
      <c r="O2290"/>
      <c r="AD2290"/>
      <c r="AE2290"/>
    </row>
    <row r="2291" spans="14:31" x14ac:dyDescent="0.3">
      <c r="N2291"/>
      <c r="O2291"/>
      <c r="AD2291"/>
      <c r="AE2291"/>
    </row>
    <row r="2292" spans="14:31" x14ac:dyDescent="0.3">
      <c r="N2292"/>
      <c r="O2292"/>
      <c r="AD2292"/>
      <c r="AE2292"/>
    </row>
    <row r="2293" spans="14:31" x14ac:dyDescent="0.3">
      <c r="N2293"/>
      <c r="O2293"/>
      <c r="AD2293"/>
      <c r="AE2293"/>
    </row>
    <row r="2294" spans="14:31" x14ac:dyDescent="0.3">
      <c r="N2294"/>
      <c r="O2294"/>
      <c r="AD2294"/>
      <c r="AE2294"/>
    </row>
    <row r="2295" spans="14:31" x14ac:dyDescent="0.3">
      <c r="N2295"/>
      <c r="O2295"/>
      <c r="AD2295"/>
      <c r="AE2295"/>
    </row>
    <row r="2296" spans="14:31" x14ac:dyDescent="0.3">
      <c r="N2296"/>
      <c r="O2296"/>
      <c r="AD2296"/>
      <c r="AE2296"/>
    </row>
    <row r="2297" spans="14:31" x14ac:dyDescent="0.3">
      <c r="N2297"/>
      <c r="O2297"/>
      <c r="AD2297"/>
      <c r="AE2297"/>
    </row>
    <row r="2298" spans="14:31" x14ac:dyDescent="0.3">
      <c r="N2298"/>
      <c r="O2298"/>
      <c r="AD2298"/>
      <c r="AE2298"/>
    </row>
    <row r="2299" spans="14:31" x14ac:dyDescent="0.3">
      <c r="N2299"/>
      <c r="O2299"/>
      <c r="AD2299"/>
      <c r="AE2299"/>
    </row>
    <row r="2300" spans="14:31" x14ac:dyDescent="0.3">
      <c r="N2300"/>
      <c r="O2300"/>
      <c r="AD2300"/>
      <c r="AE2300"/>
    </row>
    <row r="2301" spans="14:31" x14ac:dyDescent="0.3">
      <c r="N2301"/>
      <c r="O2301"/>
      <c r="AD2301"/>
      <c r="AE2301"/>
    </row>
    <row r="2302" spans="14:31" x14ac:dyDescent="0.3">
      <c r="N2302"/>
      <c r="O2302"/>
      <c r="AD2302"/>
      <c r="AE2302"/>
    </row>
    <row r="2303" spans="14:31" x14ac:dyDescent="0.3">
      <c r="N2303"/>
      <c r="O2303"/>
      <c r="AD2303"/>
      <c r="AE2303"/>
    </row>
    <row r="2304" spans="14:31" x14ac:dyDescent="0.3">
      <c r="N2304"/>
      <c r="O2304"/>
      <c r="AD2304"/>
      <c r="AE2304"/>
    </row>
    <row r="2305" spans="14:31" x14ac:dyDescent="0.3">
      <c r="N2305"/>
      <c r="O2305"/>
      <c r="AD2305"/>
      <c r="AE2305"/>
    </row>
    <row r="2306" spans="14:31" x14ac:dyDescent="0.3">
      <c r="N2306"/>
      <c r="O2306"/>
      <c r="AD2306"/>
      <c r="AE2306"/>
    </row>
    <row r="2307" spans="14:31" x14ac:dyDescent="0.3">
      <c r="N2307"/>
      <c r="O2307"/>
      <c r="AD2307"/>
      <c r="AE2307"/>
    </row>
    <row r="2308" spans="14:31" x14ac:dyDescent="0.3">
      <c r="N2308"/>
      <c r="O2308"/>
      <c r="AD2308"/>
      <c r="AE2308"/>
    </row>
    <row r="2309" spans="14:31" x14ac:dyDescent="0.3">
      <c r="N2309"/>
      <c r="O2309"/>
      <c r="AD2309"/>
      <c r="AE2309"/>
    </row>
    <row r="2310" spans="14:31" x14ac:dyDescent="0.3">
      <c r="N2310"/>
      <c r="O2310"/>
      <c r="AD2310"/>
      <c r="AE2310"/>
    </row>
    <row r="2311" spans="14:31" x14ac:dyDescent="0.3">
      <c r="N2311"/>
      <c r="O2311"/>
      <c r="AD2311"/>
      <c r="AE2311"/>
    </row>
    <row r="2312" spans="14:31" x14ac:dyDescent="0.3">
      <c r="N2312"/>
      <c r="O2312"/>
      <c r="AD2312"/>
      <c r="AE2312"/>
    </row>
    <row r="2313" spans="14:31" x14ac:dyDescent="0.3">
      <c r="N2313"/>
      <c r="O2313"/>
      <c r="AD2313"/>
      <c r="AE2313"/>
    </row>
    <row r="2314" spans="14:31" x14ac:dyDescent="0.3">
      <c r="N2314"/>
      <c r="O2314"/>
      <c r="AD2314"/>
      <c r="AE2314"/>
    </row>
    <row r="2315" spans="14:31" x14ac:dyDescent="0.3">
      <c r="N2315"/>
      <c r="O2315"/>
      <c r="AD2315"/>
      <c r="AE2315"/>
    </row>
    <row r="2316" spans="14:31" x14ac:dyDescent="0.3">
      <c r="N2316"/>
      <c r="O2316"/>
      <c r="AD2316"/>
      <c r="AE2316"/>
    </row>
    <row r="2317" spans="14:31" x14ac:dyDescent="0.3">
      <c r="N2317"/>
      <c r="O2317"/>
      <c r="AD2317"/>
      <c r="AE2317"/>
    </row>
    <row r="2318" spans="14:31" x14ac:dyDescent="0.3">
      <c r="N2318"/>
      <c r="O2318"/>
      <c r="AD2318"/>
      <c r="AE2318"/>
    </row>
    <row r="2319" spans="14:31" x14ac:dyDescent="0.3">
      <c r="N2319"/>
      <c r="O2319"/>
      <c r="AD2319"/>
      <c r="AE2319"/>
    </row>
    <row r="2320" spans="14:31" x14ac:dyDescent="0.3">
      <c r="N2320"/>
      <c r="O2320"/>
      <c r="AD2320"/>
      <c r="AE2320"/>
    </row>
    <row r="2321" spans="14:31" x14ac:dyDescent="0.3">
      <c r="N2321"/>
      <c r="O2321"/>
      <c r="AD2321"/>
      <c r="AE2321"/>
    </row>
    <row r="2322" spans="14:31" x14ac:dyDescent="0.3">
      <c r="N2322"/>
      <c r="O2322"/>
      <c r="AD2322"/>
      <c r="AE2322"/>
    </row>
    <row r="2323" spans="14:31" x14ac:dyDescent="0.3">
      <c r="N2323"/>
      <c r="O2323"/>
      <c r="AD2323"/>
      <c r="AE2323"/>
    </row>
    <row r="2324" spans="14:31" x14ac:dyDescent="0.3">
      <c r="N2324"/>
      <c r="O2324"/>
      <c r="AD2324"/>
      <c r="AE2324"/>
    </row>
    <row r="2325" spans="14:31" x14ac:dyDescent="0.3">
      <c r="N2325"/>
      <c r="O2325"/>
      <c r="AD2325"/>
      <c r="AE2325"/>
    </row>
    <row r="2326" spans="14:31" x14ac:dyDescent="0.3">
      <c r="N2326"/>
      <c r="O2326"/>
      <c r="AD2326"/>
      <c r="AE2326"/>
    </row>
    <row r="2327" spans="14:31" x14ac:dyDescent="0.3">
      <c r="N2327"/>
      <c r="O2327"/>
      <c r="AD2327"/>
      <c r="AE2327"/>
    </row>
    <row r="2328" spans="14:31" x14ac:dyDescent="0.3">
      <c r="N2328"/>
      <c r="O2328"/>
      <c r="AD2328"/>
      <c r="AE2328"/>
    </row>
    <row r="2329" spans="14:31" x14ac:dyDescent="0.3">
      <c r="N2329"/>
      <c r="O2329"/>
      <c r="AD2329"/>
      <c r="AE2329"/>
    </row>
    <row r="2330" spans="14:31" x14ac:dyDescent="0.3">
      <c r="N2330"/>
      <c r="O2330"/>
      <c r="AD2330"/>
      <c r="AE2330"/>
    </row>
    <row r="2331" spans="14:31" x14ac:dyDescent="0.3">
      <c r="N2331"/>
      <c r="O2331"/>
      <c r="AD2331"/>
      <c r="AE2331"/>
    </row>
    <row r="2332" spans="14:31" x14ac:dyDescent="0.3">
      <c r="N2332"/>
      <c r="O2332"/>
      <c r="AD2332"/>
      <c r="AE2332"/>
    </row>
    <row r="2333" spans="14:31" x14ac:dyDescent="0.3">
      <c r="N2333"/>
      <c r="O2333"/>
      <c r="AD2333"/>
      <c r="AE2333"/>
    </row>
    <row r="2334" spans="14:31" x14ac:dyDescent="0.3">
      <c r="N2334"/>
      <c r="O2334"/>
      <c r="AD2334"/>
      <c r="AE2334"/>
    </row>
    <row r="2335" spans="14:31" x14ac:dyDescent="0.3">
      <c r="N2335"/>
      <c r="O2335"/>
      <c r="AD2335"/>
      <c r="AE2335"/>
    </row>
    <row r="2336" spans="14:31" x14ac:dyDescent="0.3">
      <c r="N2336"/>
      <c r="O2336"/>
      <c r="AD2336"/>
      <c r="AE2336"/>
    </row>
    <row r="2337" spans="14:31" x14ac:dyDescent="0.3">
      <c r="N2337"/>
      <c r="O2337"/>
      <c r="AD2337"/>
      <c r="AE2337"/>
    </row>
    <row r="2338" spans="14:31" x14ac:dyDescent="0.3">
      <c r="N2338"/>
      <c r="O2338"/>
      <c r="AD2338"/>
      <c r="AE2338"/>
    </row>
    <row r="2339" spans="14:31" x14ac:dyDescent="0.3">
      <c r="N2339"/>
      <c r="O2339"/>
      <c r="AD2339"/>
      <c r="AE2339"/>
    </row>
    <row r="2340" spans="14:31" x14ac:dyDescent="0.3">
      <c r="N2340"/>
      <c r="O2340"/>
      <c r="AD2340"/>
      <c r="AE2340"/>
    </row>
    <row r="2341" spans="14:31" x14ac:dyDescent="0.3">
      <c r="N2341"/>
      <c r="O2341"/>
      <c r="AD2341"/>
      <c r="AE2341"/>
    </row>
    <row r="2342" spans="14:31" x14ac:dyDescent="0.3">
      <c r="N2342"/>
      <c r="O2342"/>
      <c r="AD2342"/>
      <c r="AE2342"/>
    </row>
    <row r="2343" spans="14:31" x14ac:dyDescent="0.3">
      <c r="N2343"/>
      <c r="O2343"/>
      <c r="AD2343"/>
      <c r="AE2343"/>
    </row>
    <row r="2344" spans="14:31" x14ac:dyDescent="0.3">
      <c r="N2344"/>
      <c r="O2344"/>
      <c r="AD2344"/>
      <c r="AE2344"/>
    </row>
    <row r="2345" spans="14:31" x14ac:dyDescent="0.3">
      <c r="N2345"/>
      <c r="O2345"/>
      <c r="AD2345"/>
      <c r="AE2345"/>
    </row>
    <row r="2346" spans="14:31" x14ac:dyDescent="0.3">
      <c r="N2346"/>
      <c r="O2346"/>
      <c r="AD2346"/>
      <c r="AE2346"/>
    </row>
    <row r="2347" spans="14:31" x14ac:dyDescent="0.3">
      <c r="N2347"/>
      <c r="O2347"/>
      <c r="AD2347"/>
      <c r="AE2347"/>
    </row>
    <row r="2348" spans="14:31" x14ac:dyDescent="0.3">
      <c r="N2348"/>
      <c r="O2348"/>
      <c r="AD2348"/>
      <c r="AE2348"/>
    </row>
    <row r="2349" spans="14:31" x14ac:dyDescent="0.3">
      <c r="N2349"/>
      <c r="O2349"/>
      <c r="AD2349"/>
      <c r="AE2349"/>
    </row>
    <row r="2350" spans="14:31" x14ac:dyDescent="0.3">
      <c r="N2350"/>
      <c r="O2350"/>
      <c r="AD2350"/>
      <c r="AE2350"/>
    </row>
    <row r="2351" spans="14:31" x14ac:dyDescent="0.3">
      <c r="N2351"/>
      <c r="O2351"/>
      <c r="AD2351"/>
      <c r="AE2351"/>
    </row>
    <row r="2352" spans="14:31" x14ac:dyDescent="0.3">
      <c r="N2352"/>
      <c r="O2352"/>
      <c r="AD2352"/>
      <c r="AE2352"/>
    </row>
    <row r="2353" spans="14:31" x14ac:dyDescent="0.3">
      <c r="N2353"/>
      <c r="O2353"/>
      <c r="AD2353"/>
      <c r="AE2353"/>
    </row>
    <row r="2354" spans="14:31" x14ac:dyDescent="0.3">
      <c r="N2354"/>
      <c r="O2354"/>
      <c r="AD2354"/>
      <c r="AE2354"/>
    </row>
    <row r="2355" spans="14:31" x14ac:dyDescent="0.3">
      <c r="N2355"/>
      <c r="O2355"/>
      <c r="AD2355"/>
      <c r="AE2355"/>
    </row>
    <row r="2356" spans="14:31" x14ac:dyDescent="0.3">
      <c r="N2356"/>
      <c r="O2356"/>
      <c r="AD2356"/>
      <c r="AE2356"/>
    </row>
    <row r="2357" spans="14:31" x14ac:dyDescent="0.3">
      <c r="N2357"/>
      <c r="O2357"/>
      <c r="AD2357"/>
      <c r="AE2357"/>
    </row>
    <row r="2358" spans="14:31" x14ac:dyDescent="0.3">
      <c r="N2358"/>
      <c r="O2358"/>
      <c r="AD2358"/>
      <c r="AE2358"/>
    </row>
    <row r="2359" spans="14:31" x14ac:dyDescent="0.3">
      <c r="N2359"/>
      <c r="O2359"/>
      <c r="AD2359"/>
      <c r="AE2359"/>
    </row>
    <row r="2360" spans="14:31" x14ac:dyDescent="0.3">
      <c r="N2360"/>
      <c r="O2360"/>
      <c r="AD2360"/>
      <c r="AE2360"/>
    </row>
    <row r="2361" spans="14:31" x14ac:dyDescent="0.3">
      <c r="N2361"/>
      <c r="O2361"/>
      <c r="AD2361"/>
      <c r="AE2361"/>
    </row>
    <row r="2362" spans="14:31" x14ac:dyDescent="0.3">
      <c r="N2362"/>
      <c r="O2362"/>
      <c r="AD2362"/>
      <c r="AE2362"/>
    </row>
    <row r="2363" spans="14:31" x14ac:dyDescent="0.3">
      <c r="N2363"/>
      <c r="O2363"/>
      <c r="AD2363"/>
      <c r="AE2363"/>
    </row>
    <row r="2364" spans="14:31" x14ac:dyDescent="0.3">
      <c r="N2364"/>
      <c r="O2364"/>
      <c r="AD2364"/>
      <c r="AE2364"/>
    </row>
    <row r="2365" spans="14:31" x14ac:dyDescent="0.3">
      <c r="N2365"/>
      <c r="O2365"/>
      <c r="AD2365"/>
      <c r="AE2365"/>
    </row>
    <row r="2366" spans="14:31" x14ac:dyDescent="0.3">
      <c r="N2366"/>
      <c r="O2366"/>
      <c r="AD2366"/>
      <c r="AE2366"/>
    </row>
    <row r="2367" spans="14:31" x14ac:dyDescent="0.3">
      <c r="N2367"/>
      <c r="O2367"/>
      <c r="AD2367"/>
      <c r="AE2367"/>
    </row>
    <row r="2368" spans="14:31" x14ac:dyDescent="0.3">
      <c r="N2368"/>
      <c r="O2368"/>
      <c r="AD2368"/>
      <c r="AE2368"/>
    </row>
    <row r="2369" spans="14:31" x14ac:dyDescent="0.3">
      <c r="N2369"/>
      <c r="O2369"/>
      <c r="AD2369"/>
      <c r="AE2369"/>
    </row>
    <row r="2370" spans="14:31" x14ac:dyDescent="0.3">
      <c r="N2370"/>
      <c r="O2370"/>
      <c r="AD2370"/>
      <c r="AE2370"/>
    </row>
    <row r="2371" spans="14:31" x14ac:dyDescent="0.3">
      <c r="N2371"/>
      <c r="O2371"/>
      <c r="AD2371"/>
      <c r="AE2371"/>
    </row>
    <row r="2372" spans="14:31" x14ac:dyDescent="0.3">
      <c r="N2372"/>
      <c r="O2372"/>
      <c r="AD2372"/>
      <c r="AE2372"/>
    </row>
    <row r="2373" spans="14:31" x14ac:dyDescent="0.3">
      <c r="N2373"/>
      <c r="O2373"/>
      <c r="AD2373"/>
      <c r="AE2373"/>
    </row>
    <row r="2374" spans="14:31" x14ac:dyDescent="0.3">
      <c r="N2374"/>
      <c r="O2374"/>
      <c r="AD2374"/>
      <c r="AE2374"/>
    </row>
    <row r="2375" spans="14:31" x14ac:dyDescent="0.3">
      <c r="N2375"/>
      <c r="O2375"/>
      <c r="AD2375"/>
      <c r="AE2375"/>
    </row>
    <row r="2376" spans="14:31" x14ac:dyDescent="0.3">
      <c r="N2376"/>
      <c r="O2376"/>
      <c r="AD2376"/>
      <c r="AE2376"/>
    </row>
    <row r="2377" spans="14:31" x14ac:dyDescent="0.3">
      <c r="N2377"/>
      <c r="O2377"/>
      <c r="AD2377"/>
      <c r="AE2377"/>
    </row>
    <row r="2378" spans="14:31" x14ac:dyDescent="0.3">
      <c r="N2378"/>
      <c r="O2378"/>
      <c r="AD2378"/>
      <c r="AE2378"/>
    </row>
    <row r="2379" spans="14:31" x14ac:dyDescent="0.3">
      <c r="N2379"/>
      <c r="O2379"/>
      <c r="AD2379"/>
      <c r="AE2379"/>
    </row>
    <row r="2380" spans="14:31" x14ac:dyDescent="0.3">
      <c r="N2380"/>
      <c r="O2380"/>
      <c r="AD2380"/>
      <c r="AE2380"/>
    </row>
    <row r="2381" spans="14:31" x14ac:dyDescent="0.3">
      <c r="N2381"/>
      <c r="O2381"/>
      <c r="AD2381"/>
      <c r="AE2381"/>
    </row>
    <row r="2382" spans="14:31" x14ac:dyDescent="0.3">
      <c r="N2382"/>
      <c r="O2382"/>
      <c r="AD2382"/>
      <c r="AE2382"/>
    </row>
    <row r="2383" spans="14:31" x14ac:dyDescent="0.3">
      <c r="N2383"/>
      <c r="O2383"/>
      <c r="AD2383"/>
      <c r="AE2383"/>
    </row>
    <row r="2384" spans="14:31" x14ac:dyDescent="0.3">
      <c r="N2384"/>
      <c r="O2384"/>
      <c r="AD2384"/>
      <c r="AE2384"/>
    </row>
    <row r="2385" spans="14:31" x14ac:dyDescent="0.3">
      <c r="N2385"/>
      <c r="O2385"/>
      <c r="AD2385"/>
      <c r="AE2385"/>
    </row>
    <row r="2386" spans="14:31" x14ac:dyDescent="0.3">
      <c r="N2386"/>
      <c r="O2386"/>
      <c r="AD2386"/>
      <c r="AE2386"/>
    </row>
    <row r="2387" spans="14:31" x14ac:dyDescent="0.3">
      <c r="N2387"/>
      <c r="O2387"/>
      <c r="AD2387"/>
      <c r="AE2387"/>
    </row>
    <row r="2388" spans="14:31" x14ac:dyDescent="0.3">
      <c r="N2388"/>
      <c r="O2388"/>
      <c r="AD2388"/>
      <c r="AE2388"/>
    </row>
    <row r="2389" spans="14:31" x14ac:dyDescent="0.3">
      <c r="N2389"/>
      <c r="O2389"/>
      <c r="AD2389"/>
      <c r="AE2389"/>
    </row>
    <row r="2390" spans="14:31" x14ac:dyDescent="0.3">
      <c r="N2390"/>
      <c r="O2390"/>
      <c r="AD2390"/>
      <c r="AE2390"/>
    </row>
    <row r="2391" spans="14:31" x14ac:dyDescent="0.3">
      <c r="N2391"/>
      <c r="O2391"/>
      <c r="AD2391"/>
      <c r="AE2391"/>
    </row>
    <row r="2392" spans="14:31" x14ac:dyDescent="0.3">
      <c r="N2392"/>
      <c r="O2392"/>
      <c r="AD2392"/>
      <c r="AE2392"/>
    </row>
    <row r="2393" spans="14:31" x14ac:dyDescent="0.3">
      <c r="N2393"/>
      <c r="O2393"/>
      <c r="AD2393"/>
      <c r="AE2393"/>
    </row>
    <row r="2394" spans="14:31" x14ac:dyDescent="0.3">
      <c r="N2394"/>
      <c r="O2394"/>
      <c r="AD2394"/>
      <c r="AE2394"/>
    </row>
    <row r="2395" spans="14:31" x14ac:dyDescent="0.3">
      <c r="N2395"/>
      <c r="O2395"/>
      <c r="AD2395"/>
      <c r="AE2395"/>
    </row>
    <row r="2396" spans="14:31" x14ac:dyDescent="0.3">
      <c r="N2396"/>
      <c r="O2396"/>
      <c r="AD2396"/>
      <c r="AE2396"/>
    </row>
    <row r="2397" spans="14:31" x14ac:dyDescent="0.3">
      <c r="N2397"/>
      <c r="O2397"/>
      <c r="AD2397"/>
      <c r="AE2397"/>
    </row>
    <row r="2398" spans="14:31" x14ac:dyDescent="0.3">
      <c r="N2398"/>
      <c r="O2398"/>
      <c r="AD2398"/>
      <c r="AE2398"/>
    </row>
    <row r="2399" spans="14:31" x14ac:dyDescent="0.3">
      <c r="N2399"/>
      <c r="O2399"/>
      <c r="AD2399"/>
      <c r="AE2399"/>
    </row>
    <row r="2400" spans="14:31" x14ac:dyDescent="0.3">
      <c r="N2400"/>
      <c r="O2400"/>
      <c r="AD2400"/>
      <c r="AE2400"/>
    </row>
    <row r="2401" spans="14:31" x14ac:dyDescent="0.3">
      <c r="N2401"/>
      <c r="O2401"/>
      <c r="AD2401"/>
      <c r="AE2401"/>
    </row>
    <row r="2402" spans="14:31" x14ac:dyDescent="0.3">
      <c r="N2402"/>
      <c r="O2402"/>
      <c r="AD2402"/>
      <c r="AE2402"/>
    </row>
    <row r="2403" spans="14:31" x14ac:dyDescent="0.3">
      <c r="N2403"/>
      <c r="O2403"/>
      <c r="AD2403"/>
      <c r="AE2403"/>
    </row>
    <row r="2404" spans="14:31" x14ac:dyDescent="0.3">
      <c r="N2404"/>
      <c r="O2404"/>
      <c r="AD2404"/>
      <c r="AE2404"/>
    </row>
    <row r="2405" spans="14:31" x14ac:dyDescent="0.3">
      <c r="N2405"/>
      <c r="O2405"/>
      <c r="AD2405"/>
      <c r="AE2405"/>
    </row>
    <row r="2406" spans="14:31" x14ac:dyDescent="0.3">
      <c r="N2406"/>
      <c r="O2406"/>
      <c r="AD2406"/>
      <c r="AE2406"/>
    </row>
    <row r="2407" spans="14:31" x14ac:dyDescent="0.3">
      <c r="N2407"/>
      <c r="O2407"/>
      <c r="AD2407"/>
      <c r="AE2407"/>
    </row>
    <row r="2408" spans="14:31" x14ac:dyDescent="0.3">
      <c r="N2408"/>
      <c r="O2408"/>
      <c r="AD2408"/>
      <c r="AE2408"/>
    </row>
    <row r="2409" spans="14:31" x14ac:dyDescent="0.3">
      <c r="N2409"/>
      <c r="O2409"/>
      <c r="AD2409"/>
      <c r="AE2409"/>
    </row>
    <row r="2410" spans="14:31" x14ac:dyDescent="0.3">
      <c r="N2410"/>
      <c r="O2410"/>
      <c r="AD2410"/>
      <c r="AE2410"/>
    </row>
    <row r="2411" spans="14:31" x14ac:dyDescent="0.3">
      <c r="N2411"/>
      <c r="O2411"/>
      <c r="AD2411"/>
      <c r="AE2411"/>
    </row>
    <row r="2412" spans="14:31" x14ac:dyDescent="0.3">
      <c r="N2412"/>
      <c r="O2412"/>
      <c r="AD2412"/>
      <c r="AE2412"/>
    </row>
    <row r="2413" spans="14:31" x14ac:dyDescent="0.3">
      <c r="N2413"/>
      <c r="O2413"/>
      <c r="AD2413"/>
      <c r="AE2413"/>
    </row>
    <row r="2414" spans="14:31" x14ac:dyDescent="0.3">
      <c r="N2414"/>
      <c r="O2414"/>
      <c r="AD2414"/>
      <c r="AE2414"/>
    </row>
    <row r="2415" spans="14:31" x14ac:dyDescent="0.3">
      <c r="N2415"/>
      <c r="O2415"/>
      <c r="AD2415"/>
      <c r="AE2415"/>
    </row>
    <row r="2416" spans="14:31" x14ac:dyDescent="0.3">
      <c r="N2416"/>
      <c r="O2416"/>
      <c r="AD2416"/>
      <c r="AE2416"/>
    </row>
    <row r="2417" spans="14:31" x14ac:dyDescent="0.3">
      <c r="N2417"/>
      <c r="O2417"/>
      <c r="AD2417"/>
      <c r="AE2417"/>
    </row>
    <row r="2418" spans="14:31" x14ac:dyDescent="0.3">
      <c r="N2418"/>
      <c r="O2418"/>
      <c r="AD2418"/>
      <c r="AE2418"/>
    </row>
    <row r="2419" spans="14:31" x14ac:dyDescent="0.3">
      <c r="N2419"/>
      <c r="O2419"/>
      <c r="AD2419"/>
      <c r="AE2419"/>
    </row>
    <row r="2420" spans="14:31" x14ac:dyDescent="0.3">
      <c r="N2420"/>
      <c r="O2420"/>
      <c r="AD2420"/>
      <c r="AE2420"/>
    </row>
    <row r="2421" spans="14:31" x14ac:dyDescent="0.3">
      <c r="N2421"/>
      <c r="O2421"/>
      <c r="AD2421"/>
      <c r="AE2421"/>
    </row>
    <row r="2422" spans="14:31" x14ac:dyDescent="0.3">
      <c r="N2422"/>
      <c r="O2422"/>
      <c r="AD2422"/>
      <c r="AE2422"/>
    </row>
    <row r="2423" spans="14:31" x14ac:dyDescent="0.3">
      <c r="N2423"/>
      <c r="O2423"/>
      <c r="AD2423"/>
      <c r="AE2423"/>
    </row>
    <row r="2424" spans="14:31" x14ac:dyDescent="0.3">
      <c r="N2424"/>
      <c r="O2424"/>
      <c r="AD2424"/>
      <c r="AE2424"/>
    </row>
    <row r="2425" spans="14:31" x14ac:dyDescent="0.3">
      <c r="N2425"/>
      <c r="O2425"/>
      <c r="AD2425"/>
      <c r="AE2425"/>
    </row>
    <row r="2426" spans="14:31" x14ac:dyDescent="0.3">
      <c r="N2426"/>
      <c r="O2426"/>
      <c r="AD2426"/>
      <c r="AE2426"/>
    </row>
    <row r="2427" spans="14:31" x14ac:dyDescent="0.3">
      <c r="N2427"/>
      <c r="O2427"/>
      <c r="AD2427"/>
      <c r="AE2427"/>
    </row>
    <row r="2428" spans="14:31" x14ac:dyDescent="0.3">
      <c r="N2428"/>
      <c r="O2428"/>
      <c r="AD2428"/>
      <c r="AE2428"/>
    </row>
    <row r="2429" spans="14:31" x14ac:dyDescent="0.3">
      <c r="N2429"/>
      <c r="O2429"/>
      <c r="AD2429"/>
      <c r="AE2429"/>
    </row>
    <row r="2430" spans="14:31" x14ac:dyDescent="0.3">
      <c r="N2430"/>
      <c r="O2430"/>
      <c r="AD2430"/>
      <c r="AE2430"/>
    </row>
    <row r="2431" spans="14:31" x14ac:dyDescent="0.3">
      <c r="N2431"/>
      <c r="O2431"/>
      <c r="AD2431"/>
      <c r="AE2431"/>
    </row>
    <row r="2432" spans="14:31" x14ac:dyDescent="0.3">
      <c r="N2432"/>
      <c r="O2432"/>
      <c r="AD2432"/>
      <c r="AE2432"/>
    </row>
    <row r="2433" spans="14:31" x14ac:dyDescent="0.3">
      <c r="N2433"/>
      <c r="O2433"/>
      <c r="AD2433"/>
      <c r="AE2433"/>
    </row>
    <row r="2434" spans="14:31" x14ac:dyDescent="0.3">
      <c r="N2434"/>
      <c r="O2434"/>
      <c r="AD2434"/>
      <c r="AE2434"/>
    </row>
    <row r="2435" spans="14:31" x14ac:dyDescent="0.3">
      <c r="N2435"/>
      <c r="O2435"/>
      <c r="AD2435"/>
      <c r="AE2435"/>
    </row>
    <row r="2436" spans="14:31" x14ac:dyDescent="0.3">
      <c r="N2436"/>
      <c r="O2436"/>
      <c r="AD2436"/>
      <c r="AE2436"/>
    </row>
    <row r="2437" spans="14:31" x14ac:dyDescent="0.3">
      <c r="N2437"/>
      <c r="O2437"/>
      <c r="AD2437"/>
      <c r="AE2437"/>
    </row>
    <row r="2438" spans="14:31" x14ac:dyDescent="0.3">
      <c r="N2438"/>
      <c r="O2438"/>
      <c r="AD2438"/>
      <c r="AE2438"/>
    </row>
    <row r="2439" spans="14:31" x14ac:dyDescent="0.3">
      <c r="N2439"/>
      <c r="O2439"/>
      <c r="AD2439"/>
      <c r="AE2439"/>
    </row>
    <row r="2440" spans="14:31" x14ac:dyDescent="0.3">
      <c r="N2440"/>
      <c r="O2440"/>
      <c r="AD2440"/>
      <c r="AE2440"/>
    </row>
    <row r="2441" spans="14:31" x14ac:dyDescent="0.3">
      <c r="N2441"/>
      <c r="O2441"/>
      <c r="AD2441"/>
      <c r="AE2441"/>
    </row>
    <row r="2442" spans="14:31" x14ac:dyDescent="0.3">
      <c r="N2442"/>
      <c r="O2442"/>
      <c r="AD2442"/>
      <c r="AE2442"/>
    </row>
    <row r="2443" spans="14:31" x14ac:dyDescent="0.3">
      <c r="N2443"/>
      <c r="O2443"/>
      <c r="AD2443"/>
      <c r="AE2443"/>
    </row>
    <row r="2444" spans="14:31" x14ac:dyDescent="0.3">
      <c r="N2444"/>
      <c r="O2444"/>
      <c r="AD2444"/>
      <c r="AE2444"/>
    </row>
    <row r="2445" spans="14:31" x14ac:dyDescent="0.3">
      <c r="N2445"/>
      <c r="O2445"/>
      <c r="AD2445"/>
      <c r="AE2445"/>
    </row>
    <row r="2446" spans="14:31" x14ac:dyDescent="0.3">
      <c r="N2446"/>
      <c r="O2446"/>
      <c r="AD2446"/>
      <c r="AE2446"/>
    </row>
    <row r="2447" spans="14:31" x14ac:dyDescent="0.3">
      <c r="N2447"/>
      <c r="O2447"/>
      <c r="AD2447"/>
      <c r="AE2447"/>
    </row>
    <row r="2448" spans="14:31" x14ac:dyDescent="0.3">
      <c r="N2448"/>
      <c r="O2448"/>
      <c r="AD2448"/>
      <c r="AE2448"/>
    </row>
    <row r="2449" spans="14:31" x14ac:dyDescent="0.3">
      <c r="N2449"/>
      <c r="O2449"/>
      <c r="AD2449"/>
      <c r="AE2449"/>
    </row>
    <row r="2450" spans="14:31" x14ac:dyDescent="0.3">
      <c r="N2450"/>
      <c r="O2450"/>
      <c r="AD2450"/>
      <c r="AE2450"/>
    </row>
    <row r="2451" spans="14:31" x14ac:dyDescent="0.3">
      <c r="N2451"/>
      <c r="O2451"/>
      <c r="AD2451"/>
      <c r="AE2451"/>
    </row>
    <row r="2452" spans="14:31" x14ac:dyDescent="0.3">
      <c r="N2452"/>
      <c r="O2452"/>
      <c r="AD2452"/>
      <c r="AE2452"/>
    </row>
    <row r="2453" spans="14:31" x14ac:dyDescent="0.3">
      <c r="N2453"/>
      <c r="O2453"/>
      <c r="AD2453"/>
      <c r="AE2453"/>
    </row>
    <row r="2454" spans="14:31" x14ac:dyDescent="0.3">
      <c r="N2454"/>
      <c r="O2454"/>
      <c r="AD2454"/>
      <c r="AE2454"/>
    </row>
    <row r="2455" spans="14:31" x14ac:dyDescent="0.3">
      <c r="N2455"/>
      <c r="O2455"/>
      <c r="AD2455"/>
      <c r="AE2455"/>
    </row>
    <row r="2456" spans="14:31" x14ac:dyDescent="0.3">
      <c r="N2456"/>
      <c r="O2456"/>
      <c r="AD2456"/>
      <c r="AE2456"/>
    </row>
    <row r="2457" spans="14:31" x14ac:dyDescent="0.3">
      <c r="N2457"/>
      <c r="O2457"/>
      <c r="AD2457"/>
      <c r="AE2457"/>
    </row>
    <row r="2458" spans="14:31" x14ac:dyDescent="0.3">
      <c r="N2458"/>
      <c r="O2458"/>
      <c r="AD2458"/>
      <c r="AE2458"/>
    </row>
    <row r="2459" spans="14:31" x14ac:dyDescent="0.3">
      <c r="N2459"/>
      <c r="O2459"/>
      <c r="AD2459"/>
      <c r="AE2459"/>
    </row>
    <row r="2460" spans="14:31" x14ac:dyDescent="0.3">
      <c r="N2460"/>
      <c r="O2460"/>
      <c r="AD2460"/>
      <c r="AE2460"/>
    </row>
    <row r="2461" spans="14:31" x14ac:dyDescent="0.3">
      <c r="N2461"/>
      <c r="O2461"/>
      <c r="AD2461"/>
      <c r="AE2461"/>
    </row>
    <row r="2462" spans="14:31" x14ac:dyDescent="0.3">
      <c r="N2462"/>
      <c r="O2462"/>
      <c r="AD2462"/>
      <c r="AE2462"/>
    </row>
    <row r="2463" spans="14:31" x14ac:dyDescent="0.3">
      <c r="N2463"/>
      <c r="O2463"/>
      <c r="AD2463"/>
      <c r="AE2463"/>
    </row>
    <row r="2464" spans="14:31" x14ac:dyDescent="0.3">
      <c r="N2464"/>
      <c r="O2464"/>
      <c r="AD2464"/>
      <c r="AE2464"/>
    </row>
    <row r="2465" spans="14:31" x14ac:dyDescent="0.3">
      <c r="N2465"/>
      <c r="O2465"/>
      <c r="AD2465"/>
      <c r="AE2465"/>
    </row>
    <row r="2466" spans="14:31" x14ac:dyDescent="0.3">
      <c r="N2466"/>
      <c r="O2466"/>
      <c r="AD2466"/>
      <c r="AE2466"/>
    </row>
    <row r="2467" spans="14:31" x14ac:dyDescent="0.3">
      <c r="N2467"/>
      <c r="O2467"/>
      <c r="AD2467"/>
      <c r="AE2467"/>
    </row>
    <row r="2468" spans="14:31" x14ac:dyDescent="0.3">
      <c r="N2468"/>
      <c r="O2468"/>
      <c r="AD2468"/>
      <c r="AE2468"/>
    </row>
    <row r="2469" spans="14:31" x14ac:dyDescent="0.3">
      <c r="N2469"/>
      <c r="O2469"/>
      <c r="AD2469"/>
      <c r="AE2469"/>
    </row>
    <row r="2470" spans="14:31" x14ac:dyDescent="0.3">
      <c r="N2470"/>
      <c r="O2470"/>
      <c r="AD2470"/>
      <c r="AE2470"/>
    </row>
    <row r="2471" spans="14:31" x14ac:dyDescent="0.3">
      <c r="N2471"/>
      <c r="O2471"/>
      <c r="AD2471"/>
      <c r="AE2471"/>
    </row>
    <row r="2472" spans="14:31" x14ac:dyDescent="0.3">
      <c r="N2472"/>
      <c r="O2472"/>
      <c r="AD2472"/>
      <c r="AE2472"/>
    </row>
    <row r="2473" spans="14:31" x14ac:dyDescent="0.3">
      <c r="N2473"/>
      <c r="O2473"/>
      <c r="AD2473"/>
      <c r="AE2473"/>
    </row>
    <row r="2474" spans="14:31" x14ac:dyDescent="0.3">
      <c r="N2474"/>
      <c r="O2474"/>
      <c r="AD2474"/>
      <c r="AE2474"/>
    </row>
    <row r="2475" spans="14:31" x14ac:dyDescent="0.3">
      <c r="N2475"/>
      <c r="O2475"/>
      <c r="AD2475"/>
      <c r="AE2475"/>
    </row>
    <row r="2476" spans="14:31" x14ac:dyDescent="0.3">
      <c r="N2476"/>
      <c r="O2476"/>
      <c r="AD2476"/>
      <c r="AE2476"/>
    </row>
    <row r="2477" spans="14:31" x14ac:dyDescent="0.3">
      <c r="N2477"/>
      <c r="O2477"/>
      <c r="AD2477"/>
      <c r="AE2477"/>
    </row>
    <row r="2478" spans="14:31" x14ac:dyDescent="0.3">
      <c r="N2478"/>
      <c r="O2478"/>
      <c r="AD2478"/>
      <c r="AE2478"/>
    </row>
    <row r="2479" spans="14:31" x14ac:dyDescent="0.3">
      <c r="N2479"/>
      <c r="O2479"/>
      <c r="AD2479"/>
      <c r="AE2479"/>
    </row>
    <row r="2480" spans="14:31" x14ac:dyDescent="0.3">
      <c r="N2480"/>
      <c r="O2480"/>
      <c r="AD2480"/>
      <c r="AE2480"/>
    </row>
    <row r="2481" spans="14:31" x14ac:dyDescent="0.3">
      <c r="N2481"/>
      <c r="O2481"/>
      <c r="AD2481"/>
      <c r="AE2481"/>
    </row>
    <row r="2482" spans="14:31" x14ac:dyDescent="0.3">
      <c r="N2482"/>
      <c r="O2482"/>
      <c r="AD2482"/>
      <c r="AE2482"/>
    </row>
    <row r="2483" spans="14:31" x14ac:dyDescent="0.3">
      <c r="N2483"/>
      <c r="O2483"/>
      <c r="AD2483"/>
      <c r="AE2483"/>
    </row>
    <row r="2484" spans="14:31" x14ac:dyDescent="0.3">
      <c r="N2484"/>
      <c r="O2484"/>
      <c r="AD2484"/>
      <c r="AE2484"/>
    </row>
    <row r="2485" spans="14:31" x14ac:dyDescent="0.3">
      <c r="N2485"/>
      <c r="O2485"/>
      <c r="AD2485"/>
      <c r="AE2485"/>
    </row>
    <row r="2486" spans="14:31" x14ac:dyDescent="0.3">
      <c r="N2486"/>
      <c r="O2486"/>
      <c r="AD2486"/>
      <c r="AE2486"/>
    </row>
    <row r="2487" spans="14:31" x14ac:dyDescent="0.3">
      <c r="N2487"/>
      <c r="O2487"/>
      <c r="AD2487"/>
      <c r="AE2487"/>
    </row>
    <row r="2488" spans="14:31" x14ac:dyDescent="0.3">
      <c r="N2488"/>
      <c r="O2488"/>
      <c r="AD2488"/>
      <c r="AE2488"/>
    </row>
    <row r="2489" spans="14:31" x14ac:dyDescent="0.3">
      <c r="N2489"/>
      <c r="O2489"/>
      <c r="AD2489"/>
      <c r="AE2489"/>
    </row>
    <row r="2490" spans="14:31" x14ac:dyDescent="0.3">
      <c r="N2490"/>
      <c r="O2490"/>
      <c r="AD2490"/>
      <c r="AE2490"/>
    </row>
    <row r="2491" spans="14:31" x14ac:dyDescent="0.3">
      <c r="N2491"/>
      <c r="O2491"/>
      <c r="AD2491"/>
      <c r="AE2491"/>
    </row>
    <row r="2492" spans="14:31" x14ac:dyDescent="0.3">
      <c r="N2492"/>
      <c r="O2492"/>
      <c r="AD2492"/>
      <c r="AE2492"/>
    </row>
    <row r="2493" spans="14:31" x14ac:dyDescent="0.3">
      <c r="N2493"/>
      <c r="O2493"/>
      <c r="AD2493"/>
      <c r="AE2493"/>
    </row>
    <row r="2494" spans="14:31" x14ac:dyDescent="0.3">
      <c r="N2494"/>
      <c r="O2494"/>
      <c r="AD2494"/>
      <c r="AE2494"/>
    </row>
    <row r="2495" spans="14:31" x14ac:dyDescent="0.3">
      <c r="N2495"/>
      <c r="O2495"/>
      <c r="AD2495"/>
      <c r="AE2495"/>
    </row>
    <row r="2496" spans="14:31" x14ac:dyDescent="0.3">
      <c r="N2496"/>
      <c r="O2496"/>
      <c r="AD2496"/>
      <c r="AE2496"/>
    </row>
    <row r="2497" spans="14:31" x14ac:dyDescent="0.3">
      <c r="N2497"/>
      <c r="O2497"/>
      <c r="AD2497"/>
      <c r="AE2497"/>
    </row>
    <row r="2498" spans="14:31" x14ac:dyDescent="0.3">
      <c r="N2498"/>
      <c r="O2498"/>
      <c r="AD2498"/>
      <c r="AE2498"/>
    </row>
    <row r="2499" spans="14:31" x14ac:dyDescent="0.3">
      <c r="N2499"/>
      <c r="O2499"/>
      <c r="AD2499"/>
      <c r="AE2499"/>
    </row>
    <row r="2500" spans="14:31" x14ac:dyDescent="0.3">
      <c r="N2500"/>
      <c r="O2500"/>
      <c r="AD2500"/>
      <c r="AE2500"/>
    </row>
    <row r="2501" spans="14:31" x14ac:dyDescent="0.3">
      <c r="N2501"/>
      <c r="O2501"/>
      <c r="AD2501"/>
      <c r="AE2501"/>
    </row>
    <row r="2502" spans="14:31" x14ac:dyDescent="0.3">
      <c r="N2502"/>
      <c r="O2502"/>
      <c r="AD2502"/>
      <c r="AE2502"/>
    </row>
    <row r="2503" spans="14:31" x14ac:dyDescent="0.3">
      <c r="N2503"/>
      <c r="O2503"/>
      <c r="AD2503"/>
      <c r="AE2503"/>
    </row>
    <row r="2504" spans="14:31" x14ac:dyDescent="0.3">
      <c r="N2504"/>
      <c r="O2504"/>
      <c r="AD2504"/>
      <c r="AE2504"/>
    </row>
    <row r="2505" spans="14:31" x14ac:dyDescent="0.3">
      <c r="N2505"/>
      <c r="O2505"/>
      <c r="AD2505"/>
      <c r="AE2505"/>
    </row>
    <row r="2506" spans="14:31" x14ac:dyDescent="0.3">
      <c r="N2506"/>
      <c r="O2506"/>
      <c r="AD2506"/>
      <c r="AE2506"/>
    </row>
    <row r="2507" spans="14:31" x14ac:dyDescent="0.3">
      <c r="N2507"/>
      <c r="O2507"/>
      <c r="AD2507"/>
      <c r="AE2507"/>
    </row>
    <row r="2508" spans="14:31" x14ac:dyDescent="0.3">
      <c r="N2508"/>
      <c r="O2508"/>
      <c r="AD2508"/>
      <c r="AE2508"/>
    </row>
    <row r="2509" spans="14:31" x14ac:dyDescent="0.3">
      <c r="N2509"/>
      <c r="O2509"/>
      <c r="AD2509"/>
      <c r="AE2509"/>
    </row>
    <row r="2510" spans="14:31" x14ac:dyDescent="0.3">
      <c r="N2510"/>
      <c r="O2510"/>
      <c r="AD2510"/>
      <c r="AE2510"/>
    </row>
    <row r="2511" spans="14:31" x14ac:dyDescent="0.3">
      <c r="N2511"/>
      <c r="O2511"/>
      <c r="AD2511"/>
      <c r="AE2511"/>
    </row>
    <row r="2512" spans="14:31" x14ac:dyDescent="0.3">
      <c r="N2512"/>
      <c r="O2512"/>
      <c r="AD2512"/>
      <c r="AE2512"/>
    </row>
    <row r="2513" spans="14:31" x14ac:dyDescent="0.3">
      <c r="N2513"/>
      <c r="O2513"/>
      <c r="AD2513"/>
      <c r="AE2513"/>
    </row>
    <row r="2514" spans="14:31" x14ac:dyDescent="0.3">
      <c r="N2514"/>
      <c r="O2514"/>
      <c r="AD2514"/>
      <c r="AE2514"/>
    </row>
    <row r="2515" spans="14:31" x14ac:dyDescent="0.3">
      <c r="N2515"/>
      <c r="O2515"/>
      <c r="AD2515"/>
      <c r="AE2515"/>
    </row>
    <row r="2516" spans="14:31" x14ac:dyDescent="0.3">
      <c r="N2516"/>
      <c r="O2516"/>
      <c r="AD2516"/>
      <c r="AE2516"/>
    </row>
    <row r="2517" spans="14:31" x14ac:dyDescent="0.3">
      <c r="N2517"/>
      <c r="O2517"/>
      <c r="AD2517"/>
      <c r="AE2517"/>
    </row>
    <row r="2518" spans="14:31" x14ac:dyDescent="0.3">
      <c r="N2518"/>
      <c r="O2518"/>
      <c r="AD2518"/>
      <c r="AE2518"/>
    </row>
    <row r="2519" spans="14:31" x14ac:dyDescent="0.3">
      <c r="N2519"/>
      <c r="O2519"/>
      <c r="AD2519"/>
      <c r="AE2519"/>
    </row>
    <row r="2520" spans="14:31" x14ac:dyDescent="0.3">
      <c r="N2520"/>
      <c r="O2520"/>
      <c r="AD2520"/>
      <c r="AE2520"/>
    </row>
    <row r="2521" spans="14:31" x14ac:dyDescent="0.3">
      <c r="N2521"/>
      <c r="O2521"/>
      <c r="AD2521"/>
      <c r="AE2521"/>
    </row>
    <row r="2522" spans="14:31" x14ac:dyDescent="0.3">
      <c r="N2522"/>
      <c r="O2522"/>
      <c r="AD2522"/>
      <c r="AE2522"/>
    </row>
    <row r="2523" spans="14:31" x14ac:dyDescent="0.3">
      <c r="N2523"/>
      <c r="O2523"/>
      <c r="AD2523"/>
      <c r="AE2523"/>
    </row>
    <row r="2524" spans="14:31" x14ac:dyDescent="0.3">
      <c r="N2524"/>
      <c r="O2524"/>
      <c r="AD2524"/>
      <c r="AE2524"/>
    </row>
    <row r="2525" spans="14:31" x14ac:dyDescent="0.3">
      <c r="N2525"/>
      <c r="O2525"/>
      <c r="AD2525"/>
      <c r="AE2525"/>
    </row>
    <row r="2526" spans="14:31" x14ac:dyDescent="0.3">
      <c r="N2526"/>
      <c r="O2526"/>
      <c r="AD2526"/>
      <c r="AE2526"/>
    </row>
    <row r="2527" spans="14:31" x14ac:dyDescent="0.3">
      <c r="N2527"/>
      <c r="O2527"/>
      <c r="AD2527"/>
      <c r="AE2527"/>
    </row>
    <row r="2528" spans="14:31" x14ac:dyDescent="0.3">
      <c r="N2528"/>
      <c r="O2528"/>
      <c r="AD2528"/>
      <c r="AE2528"/>
    </row>
    <row r="2529" spans="14:31" x14ac:dyDescent="0.3">
      <c r="N2529"/>
      <c r="O2529"/>
      <c r="AD2529"/>
      <c r="AE2529"/>
    </row>
    <row r="2530" spans="14:31" x14ac:dyDescent="0.3">
      <c r="N2530"/>
      <c r="O2530"/>
      <c r="AD2530"/>
      <c r="AE2530"/>
    </row>
    <row r="2531" spans="14:31" x14ac:dyDescent="0.3">
      <c r="N2531"/>
      <c r="O2531"/>
      <c r="AD2531"/>
      <c r="AE2531"/>
    </row>
    <row r="2532" spans="14:31" x14ac:dyDescent="0.3">
      <c r="N2532"/>
      <c r="O2532"/>
      <c r="AD2532"/>
      <c r="AE2532"/>
    </row>
    <row r="2533" spans="14:31" x14ac:dyDescent="0.3">
      <c r="N2533"/>
      <c r="O2533"/>
      <c r="AD2533"/>
      <c r="AE2533"/>
    </row>
    <row r="2534" spans="14:31" x14ac:dyDescent="0.3">
      <c r="N2534"/>
      <c r="O2534"/>
      <c r="AD2534"/>
      <c r="AE2534"/>
    </row>
    <row r="2535" spans="14:31" x14ac:dyDescent="0.3">
      <c r="N2535"/>
      <c r="O2535"/>
      <c r="AD2535"/>
      <c r="AE2535"/>
    </row>
    <row r="2536" spans="14:31" x14ac:dyDescent="0.3">
      <c r="N2536"/>
      <c r="O2536"/>
      <c r="AD2536"/>
      <c r="AE2536"/>
    </row>
    <row r="2537" spans="14:31" x14ac:dyDescent="0.3">
      <c r="N2537"/>
      <c r="O2537"/>
      <c r="AD2537"/>
      <c r="AE2537"/>
    </row>
    <row r="2538" spans="14:31" x14ac:dyDescent="0.3">
      <c r="N2538"/>
      <c r="O2538"/>
      <c r="AD2538"/>
      <c r="AE2538"/>
    </row>
    <row r="2539" spans="14:31" x14ac:dyDescent="0.3">
      <c r="N2539"/>
      <c r="O2539"/>
      <c r="AD2539"/>
      <c r="AE2539"/>
    </row>
    <row r="2540" spans="14:31" x14ac:dyDescent="0.3">
      <c r="N2540"/>
      <c r="O2540"/>
      <c r="AD2540"/>
      <c r="AE2540"/>
    </row>
    <row r="2541" spans="14:31" x14ac:dyDescent="0.3">
      <c r="N2541"/>
      <c r="O2541"/>
      <c r="AD2541"/>
      <c r="AE2541"/>
    </row>
    <row r="2542" spans="14:31" x14ac:dyDescent="0.3">
      <c r="N2542"/>
      <c r="O2542"/>
      <c r="AD2542"/>
      <c r="AE2542"/>
    </row>
    <row r="2543" spans="14:31" x14ac:dyDescent="0.3">
      <c r="N2543"/>
      <c r="O2543"/>
      <c r="AD2543"/>
      <c r="AE2543"/>
    </row>
    <row r="2544" spans="14:31" x14ac:dyDescent="0.3">
      <c r="N2544"/>
      <c r="O2544"/>
      <c r="AD2544"/>
      <c r="AE2544"/>
    </row>
    <row r="2545" spans="14:31" x14ac:dyDescent="0.3">
      <c r="N2545"/>
      <c r="O2545"/>
      <c r="AD2545"/>
      <c r="AE2545"/>
    </row>
    <row r="2546" spans="14:31" x14ac:dyDescent="0.3">
      <c r="N2546"/>
      <c r="O2546"/>
      <c r="AD2546"/>
      <c r="AE2546"/>
    </row>
    <row r="2547" spans="14:31" x14ac:dyDescent="0.3">
      <c r="N2547"/>
      <c r="O2547"/>
      <c r="AD2547"/>
      <c r="AE2547"/>
    </row>
    <row r="2548" spans="14:31" x14ac:dyDescent="0.3">
      <c r="N2548"/>
      <c r="O2548"/>
      <c r="AD2548"/>
      <c r="AE2548"/>
    </row>
    <row r="2549" spans="14:31" x14ac:dyDescent="0.3">
      <c r="N2549"/>
      <c r="O2549"/>
      <c r="AD2549"/>
      <c r="AE2549"/>
    </row>
    <row r="2550" spans="14:31" x14ac:dyDescent="0.3">
      <c r="N2550"/>
      <c r="O2550"/>
      <c r="AD2550"/>
      <c r="AE2550"/>
    </row>
    <row r="2551" spans="14:31" x14ac:dyDescent="0.3">
      <c r="N2551"/>
      <c r="O2551"/>
      <c r="AD2551"/>
      <c r="AE2551"/>
    </row>
    <row r="2552" spans="14:31" x14ac:dyDescent="0.3">
      <c r="N2552"/>
      <c r="O2552"/>
      <c r="AD2552"/>
      <c r="AE2552"/>
    </row>
    <row r="2553" spans="14:31" x14ac:dyDescent="0.3">
      <c r="N2553"/>
      <c r="O2553"/>
      <c r="AD2553"/>
      <c r="AE2553"/>
    </row>
    <row r="2554" spans="14:31" x14ac:dyDescent="0.3">
      <c r="N2554"/>
      <c r="O2554"/>
      <c r="AD2554"/>
      <c r="AE2554"/>
    </row>
    <row r="2555" spans="14:31" x14ac:dyDescent="0.3">
      <c r="N2555"/>
      <c r="O2555"/>
      <c r="AD2555"/>
      <c r="AE2555"/>
    </row>
    <row r="2556" spans="14:31" x14ac:dyDescent="0.3">
      <c r="N2556"/>
      <c r="O2556"/>
      <c r="AD2556"/>
      <c r="AE2556"/>
    </row>
    <row r="2557" spans="14:31" x14ac:dyDescent="0.3">
      <c r="N2557"/>
      <c r="O2557"/>
      <c r="AD2557"/>
      <c r="AE2557"/>
    </row>
    <row r="2558" spans="14:31" x14ac:dyDescent="0.3">
      <c r="N2558"/>
      <c r="O2558"/>
      <c r="AD2558"/>
      <c r="AE2558"/>
    </row>
    <row r="2559" spans="14:31" x14ac:dyDescent="0.3">
      <c r="N2559"/>
      <c r="O2559"/>
      <c r="AD2559"/>
      <c r="AE2559"/>
    </row>
    <row r="2560" spans="14:31" x14ac:dyDescent="0.3">
      <c r="N2560"/>
      <c r="O2560"/>
      <c r="AD2560"/>
      <c r="AE2560"/>
    </row>
    <row r="2561" spans="14:31" x14ac:dyDescent="0.3">
      <c r="N2561"/>
      <c r="O2561"/>
      <c r="AD2561"/>
      <c r="AE2561"/>
    </row>
    <row r="2562" spans="14:31" x14ac:dyDescent="0.3">
      <c r="N2562"/>
      <c r="O2562"/>
      <c r="AD2562"/>
      <c r="AE2562"/>
    </row>
    <row r="2563" spans="14:31" x14ac:dyDescent="0.3">
      <c r="N2563"/>
      <c r="O2563"/>
      <c r="AD2563"/>
      <c r="AE2563"/>
    </row>
    <row r="2564" spans="14:31" x14ac:dyDescent="0.3">
      <c r="N2564"/>
      <c r="O2564"/>
      <c r="AD2564"/>
      <c r="AE2564"/>
    </row>
    <row r="2565" spans="14:31" x14ac:dyDescent="0.3">
      <c r="N2565"/>
      <c r="O2565"/>
      <c r="AD2565"/>
      <c r="AE2565"/>
    </row>
    <row r="2566" spans="14:31" x14ac:dyDescent="0.3">
      <c r="N2566"/>
      <c r="O2566"/>
      <c r="AD2566"/>
      <c r="AE2566"/>
    </row>
    <row r="2567" spans="14:31" x14ac:dyDescent="0.3">
      <c r="N2567"/>
      <c r="O2567"/>
      <c r="AD2567"/>
      <c r="AE2567"/>
    </row>
    <row r="2568" spans="14:31" x14ac:dyDescent="0.3">
      <c r="N2568"/>
      <c r="O2568"/>
      <c r="AD2568"/>
      <c r="AE2568"/>
    </row>
    <row r="2569" spans="14:31" x14ac:dyDescent="0.3">
      <c r="N2569"/>
      <c r="O2569"/>
      <c r="AD2569"/>
      <c r="AE2569"/>
    </row>
    <row r="2570" spans="14:31" x14ac:dyDescent="0.3">
      <c r="N2570"/>
      <c r="O2570"/>
      <c r="AD2570"/>
      <c r="AE2570"/>
    </row>
    <row r="2571" spans="14:31" x14ac:dyDescent="0.3">
      <c r="N2571"/>
      <c r="O2571"/>
      <c r="AD2571"/>
      <c r="AE2571"/>
    </row>
    <row r="2572" spans="14:31" x14ac:dyDescent="0.3">
      <c r="N2572"/>
      <c r="O2572"/>
      <c r="AD2572"/>
      <c r="AE2572"/>
    </row>
    <row r="2573" spans="14:31" x14ac:dyDescent="0.3">
      <c r="N2573"/>
      <c r="O2573"/>
      <c r="AD2573"/>
      <c r="AE2573"/>
    </row>
    <row r="2574" spans="14:31" x14ac:dyDescent="0.3">
      <c r="N2574"/>
      <c r="O2574"/>
      <c r="AD2574"/>
      <c r="AE2574"/>
    </row>
    <row r="2575" spans="14:31" x14ac:dyDescent="0.3">
      <c r="N2575"/>
      <c r="O2575"/>
      <c r="AD2575"/>
      <c r="AE2575"/>
    </row>
    <row r="2576" spans="14:31" x14ac:dyDescent="0.3">
      <c r="N2576"/>
      <c r="O2576"/>
      <c r="AD2576"/>
      <c r="AE2576"/>
    </row>
    <row r="2577" spans="14:31" x14ac:dyDescent="0.3">
      <c r="N2577"/>
      <c r="O2577"/>
      <c r="AD2577"/>
      <c r="AE2577"/>
    </row>
    <row r="2578" spans="14:31" x14ac:dyDescent="0.3">
      <c r="N2578"/>
      <c r="O2578"/>
      <c r="AD2578"/>
      <c r="AE2578"/>
    </row>
    <row r="2579" spans="14:31" x14ac:dyDescent="0.3">
      <c r="N2579"/>
      <c r="O2579"/>
      <c r="AD2579"/>
      <c r="AE2579"/>
    </row>
    <row r="2580" spans="14:31" x14ac:dyDescent="0.3">
      <c r="N2580"/>
      <c r="O2580"/>
      <c r="AD2580"/>
      <c r="AE2580"/>
    </row>
    <row r="2581" spans="14:31" x14ac:dyDescent="0.3">
      <c r="N2581"/>
      <c r="O2581"/>
      <c r="AD2581"/>
      <c r="AE2581"/>
    </row>
    <row r="2582" spans="14:31" x14ac:dyDescent="0.3">
      <c r="N2582"/>
      <c r="O2582"/>
      <c r="AD2582"/>
      <c r="AE2582"/>
    </row>
    <row r="2583" spans="14:31" x14ac:dyDescent="0.3">
      <c r="N2583"/>
      <c r="O2583"/>
      <c r="AD2583"/>
      <c r="AE2583"/>
    </row>
    <row r="2584" spans="14:31" x14ac:dyDescent="0.3">
      <c r="N2584"/>
      <c r="O2584"/>
      <c r="AD2584"/>
      <c r="AE2584"/>
    </row>
    <row r="2585" spans="14:31" x14ac:dyDescent="0.3">
      <c r="N2585"/>
      <c r="O2585"/>
      <c r="AD2585"/>
      <c r="AE2585"/>
    </row>
    <row r="2586" spans="14:31" x14ac:dyDescent="0.3">
      <c r="N2586"/>
      <c r="O2586"/>
      <c r="AD2586"/>
      <c r="AE2586"/>
    </row>
    <row r="2587" spans="14:31" x14ac:dyDescent="0.3">
      <c r="N2587"/>
      <c r="O2587"/>
      <c r="AD2587"/>
      <c r="AE2587"/>
    </row>
    <row r="2588" spans="14:31" x14ac:dyDescent="0.3">
      <c r="N2588"/>
      <c r="O2588"/>
      <c r="AD2588"/>
      <c r="AE2588"/>
    </row>
    <row r="2589" spans="14:31" x14ac:dyDescent="0.3">
      <c r="N2589"/>
      <c r="O2589"/>
      <c r="AD2589"/>
      <c r="AE2589"/>
    </row>
    <row r="2590" spans="14:31" x14ac:dyDescent="0.3">
      <c r="N2590"/>
      <c r="O2590"/>
      <c r="AD2590"/>
      <c r="AE2590"/>
    </row>
    <row r="2591" spans="14:31" x14ac:dyDescent="0.3">
      <c r="N2591"/>
      <c r="O2591"/>
      <c r="AD2591"/>
      <c r="AE2591"/>
    </row>
    <row r="2592" spans="14:31" x14ac:dyDescent="0.3">
      <c r="N2592"/>
      <c r="O2592"/>
      <c r="AD2592"/>
      <c r="AE2592"/>
    </row>
    <row r="2593" spans="14:31" x14ac:dyDescent="0.3">
      <c r="N2593"/>
      <c r="O2593"/>
      <c r="AD2593"/>
      <c r="AE2593"/>
    </row>
    <row r="2594" spans="14:31" x14ac:dyDescent="0.3">
      <c r="N2594"/>
      <c r="O2594"/>
      <c r="AD2594"/>
      <c r="AE2594"/>
    </row>
    <row r="2595" spans="14:31" x14ac:dyDescent="0.3">
      <c r="N2595"/>
      <c r="O2595"/>
      <c r="AD2595"/>
      <c r="AE2595"/>
    </row>
    <row r="2596" spans="14:31" x14ac:dyDescent="0.3">
      <c r="N2596"/>
      <c r="O2596"/>
      <c r="AD2596"/>
      <c r="AE2596"/>
    </row>
    <row r="2597" spans="14:31" x14ac:dyDescent="0.3">
      <c r="N2597"/>
      <c r="O2597"/>
      <c r="AD2597"/>
      <c r="AE2597"/>
    </row>
    <row r="2598" spans="14:31" x14ac:dyDescent="0.3">
      <c r="N2598"/>
      <c r="O2598"/>
      <c r="AD2598"/>
      <c r="AE2598"/>
    </row>
    <row r="2599" spans="14:31" x14ac:dyDescent="0.3">
      <c r="N2599"/>
      <c r="O2599"/>
      <c r="AD2599"/>
      <c r="AE2599"/>
    </row>
    <row r="2600" spans="14:31" x14ac:dyDescent="0.3">
      <c r="N2600"/>
      <c r="O2600"/>
      <c r="AD2600"/>
      <c r="AE2600"/>
    </row>
    <row r="2601" spans="14:31" x14ac:dyDescent="0.3">
      <c r="N2601"/>
      <c r="O2601"/>
      <c r="AD2601"/>
      <c r="AE2601"/>
    </row>
    <row r="2602" spans="14:31" x14ac:dyDescent="0.3">
      <c r="N2602"/>
      <c r="O2602"/>
      <c r="AD2602"/>
      <c r="AE2602"/>
    </row>
    <row r="2603" spans="14:31" x14ac:dyDescent="0.3">
      <c r="N2603"/>
      <c r="O2603"/>
      <c r="AD2603"/>
      <c r="AE2603"/>
    </row>
    <row r="2604" spans="14:31" x14ac:dyDescent="0.3">
      <c r="N2604"/>
      <c r="O2604"/>
      <c r="AD2604"/>
      <c r="AE2604"/>
    </row>
    <row r="2605" spans="14:31" x14ac:dyDescent="0.3">
      <c r="N2605"/>
      <c r="O2605"/>
      <c r="AD2605"/>
      <c r="AE2605"/>
    </row>
    <row r="2606" spans="14:31" x14ac:dyDescent="0.3">
      <c r="N2606"/>
      <c r="O2606"/>
      <c r="AD2606"/>
      <c r="AE2606"/>
    </row>
    <row r="2607" spans="14:31" x14ac:dyDescent="0.3">
      <c r="N2607"/>
      <c r="O2607"/>
      <c r="AD2607"/>
      <c r="AE2607"/>
    </row>
    <row r="2608" spans="14:31" x14ac:dyDescent="0.3">
      <c r="N2608"/>
      <c r="O2608"/>
      <c r="AD2608"/>
      <c r="AE2608"/>
    </row>
    <row r="2609" spans="14:31" x14ac:dyDescent="0.3">
      <c r="N2609"/>
      <c r="O2609"/>
      <c r="AD2609"/>
      <c r="AE2609"/>
    </row>
    <row r="2610" spans="14:31" x14ac:dyDescent="0.3">
      <c r="N2610"/>
      <c r="O2610"/>
      <c r="AD2610"/>
      <c r="AE2610"/>
    </row>
    <row r="2611" spans="14:31" x14ac:dyDescent="0.3">
      <c r="N2611"/>
      <c r="O2611"/>
      <c r="AD2611"/>
      <c r="AE2611"/>
    </row>
    <row r="2612" spans="14:31" x14ac:dyDescent="0.3">
      <c r="N2612"/>
      <c r="O2612"/>
      <c r="AD2612"/>
      <c r="AE2612"/>
    </row>
    <row r="2613" spans="14:31" x14ac:dyDescent="0.3">
      <c r="N2613"/>
      <c r="O2613"/>
      <c r="AD2613"/>
      <c r="AE2613"/>
    </row>
    <row r="2614" spans="14:31" x14ac:dyDescent="0.3">
      <c r="N2614"/>
      <c r="O2614"/>
      <c r="AD2614"/>
      <c r="AE2614"/>
    </row>
    <row r="2615" spans="14:31" x14ac:dyDescent="0.3">
      <c r="N2615"/>
      <c r="O2615"/>
      <c r="AD2615"/>
      <c r="AE2615"/>
    </row>
    <row r="2616" spans="14:31" x14ac:dyDescent="0.3">
      <c r="N2616"/>
      <c r="O2616"/>
      <c r="AD2616"/>
      <c r="AE2616"/>
    </row>
    <row r="2617" spans="14:31" x14ac:dyDescent="0.3">
      <c r="N2617"/>
      <c r="O2617"/>
      <c r="AD2617"/>
      <c r="AE2617"/>
    </row>
    <row r="2618" spans="14:31" x14ac:dyDescent="0.3">
      <c r="N2618"/>
      <c r="O2618"/>
      <c r="AD2618"/>
      <c r="AE2618"/>
    </row>
    <row r="2619" spans="14:31" x14ac:dyDescent="0.3">
      <c r="N2619"/>
      <c r="O2619"/>
      <c r="AD2619"/>
      <c r="AE2619"/>
    </row>
    <row r="2620" spans="14:31" x14ac:dyDescent="0.3">
      <c r="N2620"/>
      <c r="O2620"/>
      <c r="AD2620"/>
      <c r="AE2620"/>
    </row>
    <row r="2621" spans="14:31" x14ac:dyDescent="0.3">
      <c r="N2621"/>
      <c r="O2621"/>
      <c r="AD2621"/>
      <c r="AE2621"/>
    </row>
    <row r="2622" spans="14:31" x14ac:dyDescent="0.3">
      <c r="N2622"/>
      <c r="O2622"/>
      <c r="AD2622"/>
      <c r="AE2622"/>
    </row>
    <row r="2623" spans="14:31" x14ac:dyDescent="0.3">
      <c r="N2623"/>
      <c r="O2623"/>
      <c r="AD2623"/>
      <c r="AE2623"/>
    </row>
    <row r="2624" spans="14:31" x14ac:dyDescent="0.3">
      <c r="N2624"/>
      <c r="O2624"/>
      <c r="AD2624"/>
      <c r="AE2624"/>
    </row>
    <row r="2625" spans="14:31" x14ac:dyDescent="0.3">
      <c r="N2625"/>
      <c r="O2625"/>
      <c r="AD2625"/>
      <c r="AE2625"/>
    </row>
    <row r="2626" spans="14:31" x14ac:dyDescent="0.3">
      <c r="N2626"/>
      <c r="O2626"/>
      <c r="AD2626"/>
      <c r="AE2626"/>
    </row>
    <row r="2627" spans="14:31" x14ac:dyDescent="0.3">
      <c r="N2627"/>
      <c r="O2627"/>
      <c r="AD2627"/>
      <c r="AE2627"/>
    </row>
    <row r="2628" spans="14:31" x14ac:dyDescent="0.3">
      <c r="N2628"/>
      <c r="O2628"/>
      <c r="AD2628"/>
      <c r="AE2628"/>
    </row>
    <row r="2629" spans="14:31" x14ac:dyDescent="0.3">
      <c r="N2629"/>
      <c r="O2629"/>
      <c r="AD2629"/>
      <c r="AE2629"/>
    </row>
    <row r="2630" spans="14:31" x14ac:dyDescent="0.3">
      <c r="N2630"/>
      <c r="O2630"/>
      <c r="AD2630"/>
      <c r="AE2630"/>
    </row>
    <row r="2631" spans="14:31" x14ac:dyDescent="0.3">
      <c r="N2631"/>
      <c r="O2631"/>
      <c r="AD2631"/>
      <c r="AE2631"/>
    </row>
    <row r="2632" spans="14:31" x14ac:dyDescent="0.3">
      <c r="N2632"/>
      <c r="O2632"/>
      <c r="AD2632"/>
      <c r="AE2632"/>
    </row>
    <row r="2633" spans="14:31" x14ac:dyDescent="0.3">
      <c r="N2633"/>
      <c r="O2633"/>
      <c r="AD2633"/>
      <c r="AE2633"/>
    </row>
    <row r="2634" spans="14:31" x14ac:dyDescent="0.3">
      <c r="N2634"/>
      <c r="O2634"/>
      <c r="AD2634"/>
      <c r="AE2634"/>
    </row>
    <row r="2635" spans="14:31" x14ac:dyDescent="0.3">
      <c r="N2635"/>
      <c r="O2635"/>
      <c r="AD2635"/>
      <c r="AE2635"/>
    </row>
    <row r="2636" spans="14:31" x14ac:dyDescent="0.3">
      <c r="N2636"/>
      <c r="O2636"/>
      <c r="AD2636"/>
      <c r="AE2636"/>
    </row>
    <row r="2637" spans="14:31" x14ac:dyDescent="0.3">
      <c r="N2637"/>
      <c r="O2637"/>
      <c r="AD2637"/>
      <c r="AE2637"/>
    </row>
    <row r="2638" spans="14:31" x14ac:dyDescent="0.3">
      <c r="N2638"/>
      <c r="O2638"/>
      <c r="AD2638"/>
      <c r="AE2638"/>
    </row>
    <row r="2639" spans="14:31" x14ac:dyDescent="0.3">
      <c r="N2639"/>
      <c r="O2639"/>
      <c r="AD2639"/>
      <c r="AE2639"/>
    </row>
    <row r="2640" spans="14:31" x14ac:dyDescent="0.3">
      <c r="N2640"/>
      <c r="O2640"/>
      <c r="AD2640"/>
      <c r="AE2640"/>
    </row>
    <row r="2641" spans="14:31" x14ac:dyDescent="0.3">
      <c r="N2641"/>
      <c r="O2641"/>
      <c r="AD2641"/>
      <c r="AE2641"/>
    </row>
    <row r="2642" spans="14:31" x14ac:dyDescent="0.3">
      <c r="N2642"/>
      <c r="O2642"/>
      <c r="AD2642"/>
      <c r="AE2642"/>
    </row>
    <row r="2643" spans="14:31" x14ac:dyDescent="0.3">
      <c r="N2643"/>
      <c r="O2643"/>
      <c r="AD2643"/>
      <c r="AE2643"/>
    </row>
    <row r="2644" spans="14:31" x14ac:dyDescent="0.3">
      <c r="N2644"/>
      <c r="O2644"/>
      <c r="AD2644"/>
      <c r="AE2644"/>
    </row>
    <row r="2645" spans="14:31" x14ac:dyDescent="0.3">
      <c r="N2645"/>
      <c r="O2645"/>
      <c r="AD2645"/>
      <c r="AE2645"/>
    </row>
    <row r="2646" spans="14:31" x14ac:dyDescent="0.3">
      <c r="N2646"/>
      <c r="O2646"/>
      <c r="AD2646"/>
      <c r="AE2646"/>
    </row>
    <row r="2647" spans="14:31" x14ac:dyDescent="0.3">
      <c r="N2647"/>
      <c r="O2647"/>
      <c r="AD2647"/>
      <c r="AE2647"/>
    </row>
    <row r="2648" spans="14:31" x14ac:dyDescent="0.3">
      <c r="N2648"/>
      <c r="O2648"/>
      <c r="AD2648"/>
      <c r="AE2648"/>
    </row>
    <row r="2649" spans="14:31" x14ac:dyDescent="0.3">
      <c r="N2649"/>
      <c r="O2649"/>
      <c r="AD2649"/>
      <c r="AE2649"/>
    </row>
    <row r="2650" spans="14:31" x14ac:dyDescent="0.3">
      <c r="N2650"/>
      <c r="O2650"/>
      <c r="AD2650"/>
      <c r="AE2650"/>
    </row>
    <row r="2651" spans="14:31" x14ac:dyDescent="0.3">
      <c r="N2651"/>
      <c r="O2651"/>
      <c r="AD2651"/>
      <c r="AE2651"/>
    </row>
    <row r="2652" spans="14:31" x14ac:dyDescent="0.3">
      <c r="N2652"/>
      <c r="O2652"/>
      <c r="AD2652"/>
      <c r="AE2652"/>
    </row>
    <row r="2653" spans="14:31" x14ac:dyDescent="0.3">
      <c r="N2653"/>
      <c r="O2653"/>
      <c r="AD2653"/>
      <c r="AE2653"/>
    </row>
    <row r="2654" spans="14:31" x14ac:dyDescent="0.3">
      <c r="N2654"/>
      <c r="O2654"/>
      <c r="AD2654"/>
      <c r="AE2654"/>
    </row>
    <row r="2655" spans="14:31" x14ac:dyDescent="0.3">
      <c r="N2655"/>
      <c r="O2655"/>
      <c r="AD2655"/>
      <c r="AE2655"/>
    </row>
    <row r="2656" spans="14:31" x14ac:dyDescent="0.3">
      <c r="N2656"/>
      <c r="O2656"/>
      <c r="AD2656"/>
      <c r="AE2656"/>
    </row>
    <row r="2657" spans="14:31" x14ac:dyDescent="0.3">
      <c r="N2657"/>
      <c r="O2657"/>
      <c r="AD2657"/>
      <c r="AE2657"/>
    </row>
    <row r="2658" spans="14:31" x14ac:dyDescent="0.3">
      <c r="N2658"/>
      <c r="O2658"/>
      <c r="AD2658"/>
      <c r="AE2658"/>
    </row>
    <row r="2659" spans="14:31" x14ac:dyDescent="0.3">
      <c r="N2659"/>
      <c r="O2659"/>
      <c r="AD2659"/>
      <c r="AE2659"/>
    </row>
    <row r="2660" spans="14:31" x14ac:dyDescent="0.3">
      <c r="N2660"/>
      <c r="O2660"/>
      <c r="AD2660"/>
      <c r="AE2660"/>
    </row>
    <row r="2661" spans="14:31" x14ac:dyDescent="0.3">
      <c r="N2661"/>
      <c r="O2661"/>
      <c r="AD2661"/>
      <c r="AE2661"/>
    </row>
    <row r="2662" spans="14:31" x14ac:dyDescent="0.3">
      <c r="N2662"/>
      <c r="O2662"/>
      <c r="AD2662"/>
      <c r="AE2662"/>
    </row>
    <row r="2663" spans="14:31" x14ac:dyDescent="0.3">
      <c r="N2663"/>
      <c r="O2663"/>
      <c r="AD2663"/>
      <c r="AE2663"/>
    </row>
    <row r="2664" spans="14:31" x14ac:dyDescent="0.3">
      <c r="N2664"/>
      <c r="O2664"/>
      <c r="AD2664"/>
      <c r="AE2664"/>
    </row>
    <row r="2665" spans="14:31" x14ac:dyDescent="0.3">
      <c r="N2665"/>
      <c r="O2665"/>
      <c r="AD2665"/>
      <c r="AE2665"/>
    </row>
    <row r="2666" spans="14:31" x14ac:dyDescent="0.3">
      <c r="N2666"/>
      <c r="O2666"/>
      <c r="AD2666"/>
      <c r="AE2666"/>
    </row>
    <row r="2667" spans="14:31" x14ac:dyDescent="0.3">
      <c r="N2667"/>
      <c r="O2667"/>
      <c r="AD2667"/>
      <c r="AE2667"/>
    </row>
    <row r="2668" spans="14:31" x14ac:dyDescent="0.3">
      <c r="N2668"/>
      <c r="O2668"/>
      <c r="AD2668"/>
      <c r="AE2668"/>
    </row>
    <row r="2669" spans="14:31" x14ac:dyDescent="0.3">
      <c r="N2669"/>
      <c r="O2669"/>
      <c r="AD2669"/>
      <c r="AE2669"/>
    </row>
    <row r="2670" spans="14:31" x14ac:dyDescent="0.3">
      <c r="N2670"/>
      <c r="O2670"/>
      <c r="AD2670"/>
      <c r="AE2670"/>
    </row>
    <row r="2671" spans="14:31" x14ac:dyDescent="0.3">
      <c r="N2671"/>
      <c r="O2671"/>
      <c r="AD2671"/>
      <c r="AE2671"/>
    </row>
    <row r="2672" spans="14:31" x14ac:dyDescent="0.3">
      <c r="N2672"/>
      <c r="O2672"/>
      <c r="AD2672"/>
      <c r="AE2672"/>
    </row>
    <row r="2673" spans="14:31" x14ac:dyDescent="0.3">
      <c r="N2673"/>
      <c r="O2673"/>
      <c r="AD2673"/>
      <c r="AE2673"/>
    </row>
    <row r="2674" spans="14:31" x14ac:dyDescent="0.3">
      <c r="N2674"/>
      <c r="O2674"/>
      <c r="AD2674"/>
      <c r="AE2674"/>
    </row>
    <row r="2675" spans="14:31" x14ac:dyDescent="0.3">
      <c r="N2675"/>
      <c r="O2675"/>
      <c r="AD2675"/>
      <c r="AE2675"/>
    </row>
    <row r="2676" spans="14:31" x14ac:dyDescent="0.3">
      <c r="N2676"/>
      <c r="O2676"/>
      <c r="AD2676"/>
      <c r="AE2676"/>
    </row>
    <row r="2677" spans="14:31" x14ac:dyDescent="0.3">
      <c r="N2677"/>
      <c r="O2677"/>
      <c r="AD2677"/>
      <c r="AE2677"/>
    </row>
    <row r="2678" spans="14:31" x14ac:dyDescent="0.3">
      <c r="N2678"/>
      <c r="O2678"/>
      <c r="AD2678"/>
      <c r="AE2678"/>
    </row>
    <row r="2679" spans="14:31" x14ac:dyDescent="0.3">
      <c r="N2679"/>
      <c r="O2679"/>
      <c r="AD2679"/>
      <c r="AE2679"/>
    </row>
    <row r="2680" spans="14:31" x14ac:dyDescent="0.3">
      <c r="N2680"/>
      <c r="O2680"/>
      <c r="AD2680"/>
      <c r="AE2680"/>
    </row>
    <row r="2681" spans="14:31" x14ac:dyDescent="0.3">
      <c r="N2681"/>
      <c r="O2681"/>
      <c r="AD2681"/>
      <c r="AE2681"/>
    </row>
    <row r="2682" spans="14:31" x14ac:dyDescent="0.3">
      <c r="N2682"/>
      <c r="O2682"/>
      <c r="AD2682"/>
      <c r="AE2682"/>
    </row>
    <row r="2683" spans="14:31" x14ac:dyDescent="0.3">
      <c r="N2683"/>
      <c r="O2683"/>
      <c r="AD2683"/>
      <c r="AE2683"/>
    </row>
    <row r="2684" spans="14:31" x14ac:dyDescent="0.3">
      <c r="N2684"/>
      <c r="O2684"/>
      <c r="AD2684"/>
      <c r="AE2684"/>
    </row>
    <row r="2685" spans="14:31" x14ac:dyDescent="0.3">
      <c r="N2685"/>
      <c r="O2685"/>
      <c r="AD2685"/>
      <c r="AE2685"/>
    </row>
    <row r="2686" spans="14:31" x14ac:dyDescent="0.3">
      <c r="N2686"/>
      <c r="O2686"/>
      <c r="AD2686"/>
      <c r="AE2686"/>
    </row>
    <row r="2687" spans="14:31" x14ac:dyDescent="0.3">
      <c r="N2687"/>
      <c r="O2687"/>
      <c r="AD2687"/>
      <c r="AE2687"/>
    </row>
    <row r="2688" spans="14:31" x14ac:dyDescent="0.3">
      <c r="N2688"/>
      <c r="O2688"/>
      <c r="AD2688"/>
      <c r="AE2688"/>
    </row>
    <row r="2689" spans="14:31" x14ac:dyDescent="0.3">
      <c r="N2689"/>
      <c r="O2689"/>
      <c r="AD2689"/>
      <c r="AE2689"/>
    </row>
    <row r="2690" spans="14:31" x14ac:dyDescent="0.3">
      <c r="N2690"/>
      <c r="O2690"/>
      <c r="AD2690"/>
      <c r="AE2690"/>
    </row>
    <row r="2691" spans="14:31" x14ac:dyDescent="0.3">
      <c r="N2691"/>
      <c r="O2691"/>
      <c r="AD2691"/>
      <c r="AE2691"/>
    </row>
    <row r="2692" spans="14:31" x14ac:dyDescent="0.3">
      <c r="N2692"/>
      <c r="O2692"/>
      <c r="AD2692"/>
      <c r="AE2692"/>
    </row>
    <row r="2693" spans="14:31" x14ac:dyDescent="0.3">
      <c r="N2693"/>
      <c r="O2693"/>
      <c r="AD2693"/>
      <c r="AE2693"/>
    </row>
    <row r="2694" spans="14:31" x14ac:dyDescent="0.3">
      <c r="N2694"/>
      <c r="O2694"/>
      <c r="AD2694"/>
      <c r="AE2694"/>
    </row>
    <row r="2695" spans="14:31" x14ac:dyDescent="0.3">
      <c r="N2695"/>
      <c r="O2695"/>
      <c r="AD2695"/>
      <c r="AE2695"/>
    </row>
    <row r="2696" spans="14:31" x14ac:dyDescent="0.3">
      <c r="N2696"/>
      <c r="O2696"/>
      <c r="AD2696"/>
      <c r="AE2696"/>
    </row>
    <row r="2697" spans="14:31" x14ac:dyDescent="0.3">
      <c r="N2697"/>
      <c r="O2697"/>
      <c r="AD2697"/>
      <c r="AE2697"/>
    </row>
    <row r="2698" spans="14:31" x14ac:dyDescent="0.3">
      <c r="N2698"/>
      <c r="O2698"/>
      <c r="AD2698"/>
      <c r="AE2698"/>
    </row>
    <row r="2699" spans="14:31" x14ac:dyDescent="0.3">
      <c r="N2699"/>
      <c r="O2699"/>
      <c r="AD2699"/>
      <c r="AE2699"/>
    </row>
    <row r="2700" spans="14:31" x14ac:dyDescent="0.3">
      <c r="N2700"/>
      <c r="O2700"/>
      <c r="AD2700"/>
      <c r="AE2700"/>
    </row>
    <row r="2701" spans="14:31" x14ac:dyDescent="0.3">
      <c r="N2701"/>
      <c r="O2701"/>
      <c r="AD2701"/>
      <c r="AE2701"/>
    </row>
    <row r="2702" spans="14:31" x14ac:dyDescent="0.3">
      <c r="N2702"/>
      <c r="O2702"/>
      <c r="AD2702"/>
      <c r="AE2702"/>
    </row>
    <row r="2703" spans="14:31" x14ac:dyDescent="0.3">
      <c r="N2703"/>
      <c r="O2703"/>
      <c r="AD2703"/>
      <c r="AE2703"/>
    </row>
    <row r="2704" spans="14:31" x14ac:dyDescent="0.3">
      <c r="N2704"/>
      <c r="O2704"/>
      <c r="AD2704"/>
      <c r="AE2704"/>
    </row>
    <row r="2705" spans="14:31" x14ac:dyDescent="0.3">
      <c r="N2705"/>
      <c r="O2705"/>
      <c r="AD2705"/>
      <c r="AE2705"/>
    </row>
    <row r="2706" spans="14:31" x14ac:dyDescent="0.3">
      <c r="N2706"/>
      <c r="O2706"/>
      <c r="AD2706"/>
      <c r="AE2706"/>
    </row>
    <row r="2707" spans="14:31" x14ac:dyDescent="0.3">
      <c r="N2707"/>
      <c r="O2707"/>
      <c r="AD2707"/>
      <c r="AE2707"/>
    </row>
    <row r="2708" spans="14:31" x14ac:dyDescent="0.3">
      <c r="N2708"/>
      <c r="O2708"/>
      <c r="AD2708"/>
      <c r="AE2708"/>
    </row>
    <row r="2709" spans="14:31" x14ac:dyDescent="0.3">
      <c r="N2709"/>
      <c r="O2709"/>
      <c r="AD2709"/>
      <c r="AE2709"/>
    </row>
    <row r="2710" spans="14:31" x14ac:dyDescent="0.3">
      <c r="N2710"/>
      <c r="O2710"/>
      <c r="AD2710"/>
      <c r="AE2710"/>
    </row>
    <row r="2711" spans="14:31" x14ac:dyDescent="0.3">
      <c r="N2711"/>
      <c r="O2711"/>
      <c r="AD2711"/>
      <c r="AE2711"/>
    </row>
    <row r="2712" spans="14:31" x14ac:dyDescent="0.3">
      <c r="N2712"/>
      <c r="O2712"/>
      <c r="AD2712"/>
      <c r="AE2712"/>
    </row>
    <row r="2713" spans="14:31" x14ac:dyDescent="0.3">
      <c r="N2713"/>
      <c r="O2713"/>
      <c r="AD2713"/>
      <c r="AE2713"/>
    </row>
    <row r="2714" spans="14:31" x14ac:dyDescent="0.3">
      <c r="N2714"/>
      <c r="O2714"/>
      <c r="AD2714"/>
      <c r="AE2714"/>
    </row>
    <row r="2715" spans="14:31" x14ac:dyDescent="0.3">
      <c r="N2715"/>
      <c r="O2715"/>
      <c r="AD2715"/>
      <c r="AE2715"/>
    </row>
    <row r="2716" spans="14:31" x14ac:dyDescent="0.3">
      <c r="N2716"/>
      <c r="O2716"/>
      <c r="AD2716"/>
      <c r="AE2716"/>
    </row>
    <row r="2717" spans="14:31" x14ac:dyDescent="0.3">
      <c r="N2717"/>
      <c r="O2717"/>
      <c r="AD2717"/>
      <c r="AE2717"/>
    </row>
    <row r="2718" spans="14:31" x14ac:dyDescent="0.3">
      <c r="N2718"/>
      <c r="O2718"/>
      <c r="AD2718"/>
      <c r="AE2718"/>
    </row>
    <row r="2719" spans="14:31" x14ac:dyDescent="0.3">
      <c r="N2719"/>
      <c r="O2719"/>
      <c r="AD2719"/>
      <c r="AE2719"/>
    </row>
    <row r="2720" spans="14:31" x14ac:dyDescent="0.3">
      <c r="N2720"/>
      <c r="O2720"/>
      <c r="AD2720"/>
      <c r="AE2720"/>
    </row>
    <row r="2721" spans="14:31" x14ac:dyDescent="0.3">
      <c r="N2721"/>
      <c r="O2721"/>
      <c r="AD2721"/>
      <c r="AE2721"/>
    </row>
    <row r="2722" spans="14:31" x14ac:dyDescent="0.3">
      <c r="N2722"/>
      <c r="O2722"/>
      <c r="AD2722"/>
      <c r="AE2722"/>
    </row>
    <row r="2723" spans="14:31" x14ac:dyDescent="0.3">
      <c r="N2723"/>
      <c r="O2723"/>
      <c r="AD2723"/>
      <c r="AE2723"/>
    </row>
    <row r="2724" spans="14:31" x14ac:dyDescent="0.3">
      <c r="N2724"/>
      <c r="O2724"/>
      <c r="AD2724"/>
      <c r="AE2724"/>
    </row>
    <row r="2725" spans="14:31" x14ac:dyDescent="0.3">
      <c r="N2725"/>
      <c r="O2725"/>
      <c r="AD2725"/>
      <c r="AE2725"/>
    </row>
    <row r="2726" spans="14:31" x14ac:dyDescent="0.3">
      <c r="N2726"/>
      <c r="O2726"/>
      <c r="AD2726"/>
      <c r="AE2726"/>
    </row>
    <row r="2727" spans="14:31" x14ac:dyDescent="0.3">
      <c r="N2727"/>
      <c r="O2727"/>
      <c r="AD2727"/>
      <c r="AE2727"/>
    </row>
    <row r="2728" spans="14:31" x14ac:dyDescent="0.3">
      <c r="N2728"/>
      <c r="O2728"/>
      <c r="AD2728"/>
      <c r="AE2728"/>
    </row>
    <row r="2729" spans="14:31" x14ac:dyDescent="0.3">
      <c r="N2729"/>
      <c r="O2729"/>
      <c r="AD2729"/>
      <c r="AE2729"/>
    </row>
    <row r="2730" spans="14:31" x14ac:dyDescent="0.3">
      <c r="N2730"/>
      <c r="O2730"/>
      <c r="AD2730"/>
      <c r="AE2730"/>
    </row>
    <row r="2731" spans="14:31" x14ac:dyDescent="0.3">
      <c r="N2731"/>
      <c r="O2731"/>
      <c r="AD2731"/>
      <c r="AE2731"/>
    </row>
    <row r="2732" spans="14:31" x14ac:dyDescent="0.3">
      <c r="N2732"/>
      <c r="O2732"/>
      <c r="AD2732"/>
      <c r="AE2732"/>
    </row>
    <row r="2733" spans="14:31" x14ac:dyDescent="0.3">
      <c r="N2733"/>
      <c r="O2733"/>
      <c r="AD2733"/>
      <c r="AE2733"/>
    </row>
    <row r="2734" spans="14:31" x14ac:dyDescent="0.3">
      <c r="N2734"/>
      <c r="O2734"/>
      <c r="AD2734"/>
      <c r="AE2734"/>
    </row>
    <row r="2735" spans="14:31" x14ac:dyDescent="0.3">
      <c r="N2735"/>
      <c r="O2735"/>
      <c r="AD2735"/>
      <c r="AE2735"/>
    </row>
    <row r="2736" spans="14:31" x14ac:dyDescent="0.3">
      <c r="N2736"/>
      <c r="O2736"/>
      <c r="AD2736"/>
      <c r="AE2736"/>
    </row>
    <row r="2737" spans="14:31" x14ac:dyDescent="0.3">
      <c r="N2737"/>
      <c r="O2737"/>
      <c r="AD2737"/>
      <c r="AE2737"/>
    </row>
    <row r="2738" spans="14:31" x14ac:dyDescent="0.3">
      <c r="N2738"/>
      <c r="O2738"/>
      <c r="AD2738"/>
      <c r="AE2738"/>
    </row>
    <row r="2739" spans="14:31" x14ac:dyDescent="0.3">
      <c r="N2739"/>
      <c r="O2739"/>
      <c r="AD2739"/>
      <c r="AE2739"/>
    </row>
    <row r="2740" spans="14:31" x14ac:dyDescent="0.3">
      <c r="N2740"/>
      <c r="O2740"/>
      <c r="AD2740"/>
      <c r="AE2740"/>
    </row>
    <row r="2741" spans="14:31" x14ac:dyDescent="0.3">
      <c r="N2741"/>
      <c r="O2741"/>
      <c r="AD2741"/>
      <c r="AE2741"/>
    </row>
    <row r="2742" spans="14:31" x14ac:dyDescent="0.3">
      <c r="N2742"/>
      <c r="O2742"/>
      <c r="AD2742"/>
      <c r="AE2742"/>
    </row>
    <row r="2743" spans="14:31" x14ac:dyDescent="0.3">
      <c r="N2743"/>
      <c r="O2743"/>
      <c r="AD2743"/>
      <c r="AE2743"/>
    </row>
    <row r="2744" spans="14:31" x14ac:dyDescent="0.3">
      <c r="N2744"/>
      <c r="O2744"/>
      <c r="AD2744"/>
      <c r="AE2744"/>
    </row>
    <row r="2745" spans="14:31" x14ac:dyDescent="0.3">
      <c r="N2745"/>
      <c r="O2745"/>
      <c r="AD2745"/>
      <c r="AE2745"/>
    </row>
    <row r="2746" spans="14:31" x14ac:dyDescent="0.3">
      <c r="N2746"/>
      <c r="O2746"/>
      <c r="AD2746"/>
      <c r="AE2746"/>
    </row>
    <row r="2747" spans="14:31" x14ac:dyDescent="0.3">
      <c r="N2747"/>
      <c r="O2747"/>
      <c r="AD2747"/>
      <c r="AE2747"/>
    </row>
    <row r="2748" spans="14:31" x14ac:dyDescent="0.3">
      <c r="N2748"/>
      <c r="O2748"/>
      <c r="AD2748"/>
      <c r="AE2748"/>
    </row>
    <row r="2749" spans="14:31" x14ac:dyDescent="0.3">
      <c r="N2749"/>
      <c r="O2749"/>
      <c r="AD2749"/>
      <c r="AE2749"/>
    </row>
    <row r="2750" spans="14:31" x14ac:dyDescent="0.3">
      <c r="N2750"/>
      <c r="O2750"/>
      <c r="AD2750"/>
      <c r="AE2750"/>
    </row>
    <row r="2751" spans="14:31" x14ac:dyDescent="0.3">
      <c r="N2751"/>
      <c r="O2751"/>
      <c r="AD2751"/>
      <c r="AE2751"/>
    </row>
    <row r="2752" spans="14:31" x14ac:dyDescent="0.3">
      <c r="N2752"/>
      <c r="O2752"/>
      <c r="AD2752"/>
      <c r="AE2752"/>
    </row>
    <row r="2753" spans="14:31" x14ac:dyDescent="0.3">
      <c r="N2753"/>
      <c r="O2753"/>
      <c r="AD2753"/>
      <c r="AE2753"/>
    </row>
    <row r="2754" spans="14:31" x14ac:dyDescent="0.3">
      <c r="N2754"/>
      <c r="O2754"/>
      <c r="AD2754"/>
      <c r="AE2754"/>
    </row>
    <row r="2755" spans="14:31" x14ac:dyDescent="0.3">
      <c r="N2755"/>
      <c r="O2755"/>
      <c r="AD2755"/>
      <c r="AE2755"/>
    </row>
    <row r="2756" spans="14:31" x14ac:dyDescent="0.3">
      <c r="N2756"/>
      <c r="O2756"/>
      <c r="AD2756"/>
      <c r="AE2756"/>
    </row>
    <row r="2757" spans="14:31" x14ac:dyDescent="0.3">
      <c r="N2757"/>
      <c r="O2757"/>
      <c r="AD2757"/>
      <c r="AE2757"/>
    </row>
    <row r="2758" spans="14:31" x14ac:dyDescent="0.3">
      <c r="N2758"/>
      <c r="O2758"/>
      <c r="AD2758"/>
      <c r="AE2758"/>
    </row>
    <row r="2759" spans="14:31" x14ac:dyDescent="0.3">
      <c r="N2759"/>
      <c r="O2759"/>
      <c r="AD2759"/>
      <c r="AE2759"/>
    </row>
    <row r="2760" spans="14:31" x14ac:dyDescent="0.3">
      <c r="N2760"/>
      <c r="O2760"/>
      <c r="AD2760"/>
      <c r="AE2760"/>
    </row>
    <row r="2761" spans="14:31" x14ac:dyDescent="0.3">
      <c r="N2761"/>
      <c r="O2761"/>
      <c r="AD2761"/>
      <c r="AE2761"/>
    </row>
    <row r="2762" spans="14:31" x14ac:dyDescent="0.3">
      <c r="N2762"/>
      <c r="O2762"/>
      <c r="AD2762"/>
      <c r="AE2762"/>
    </row>
    <row r="2763" spans="14:31" x14ac:dyDescent="0.3">
      <c r="N2763"/>
      <c r="O2763"/>
      <c r="AD2763"/>
      <c r="AE2763"/>
    </row>
    <row r="2764" spans="14:31" x14ac:dyDescent="0.3">
      <c r="N2764"/>
      <c r="O2764"/>
      <c r="AD2764"/>
      <c r="AE2764"/>
    </row>
    <row r="2765" spans="14:31" x14ac:dyDescent="0.3">
      <c r="N2765"/>
      <c r="O2765"/>
      <c r="AD2765"/>
      <c r="AE2765"/>
    </row>
    <row r="2766" spans="14:31" x14ac:dyDescent="0.3">
      <c r="N2766"/>
      <c r="O2766"/>
      <c r="AD2766"/>
      <c r="AE2766"/>
    </row>
    <row r="2767" spans="14:31" x14ac:dyDescent="0.3">
      <c r="N2767"/>
      <c r="O2767"/>
      <c r="AD2767"/>
      <c r="AE2767"/>
    </row>
    <row r="2768" spans="14:31" x14ac:dyDescent="0.3">
      <c r="N2768"/>
      <c r="O2768"/>
      <c r="AD2768"/>
      <c r="AE2768"/>
    </row>
    <row r="2769" spans="14:31" x14ac:dyDescent="0.3">
      <c r="N2769"/>
      <c r="O2769"/>
      <c r="AD2769"/>
      <c r="AE2769"/>
    </row>
    <row r="2770" spans="14:31" x14ac:dyDescent="0.3">
      <c r="N2770"/>
      <c r="O2770"/>
      <c r="AD2770"/>
      <c r="AE2770"/>
    </row>
    <row r="2771" spans="14:31" x14ac:dyDescent="0.3">
      <c r="N2771"/>
      <c r="O2771"/>
      <c r="AD2771"/>
      <c r="AE2771"/>
    </row>
    <row r="2772" spans="14:31" x14ac:dyDescent="0.3">
      <c r="N2772"/>
      <c r="O2772"/>
      <c r="AD2772"/>
      <c r="AE2772"/>
    </row>
    <row r="2773" spans="14:31" x14ac:dyDescent="0.3">
      <c r="N2773"/>
      <c r="O2773"/>
      <c r="AD2773"/>
      <c r="AE2773"/>
    </row>
    <row r="2774" spans="14:31" x14ac:dyDescent="0.3">
      <c r="N2774"/>
      <c r="O2774"/>
      <c r="AD2774"/>
      <c r="AE2774"/>
    </row>
    <row r="2775" spans="14:31" x14ac:dyDescent="0.3">
      <c r="N2775"/>
      <c r="O2775"/>
      <c r="AD2775"/>
      <c r="AE2775"/>
    </row>
    <row r="2776" spans="14:31" x14ac:dyDescent="0.3">
      <c r="N2776"/>
      <c r="O2776"/>
      <c r="AD2776"/>
      <c r="AE2776"/>
    </row>
    <row r="2777" spans="14:31" x14ac:dyDescent="0.3">
      <c r="N2777"/>
      <c r="O2777"/>
      <c r="AD2777"/>
      <c r="AE2777"/>
    </row>
    <row r="2778" spans="14:31" x14ac:dyDescent="0.3">
      <c r="N2778"/>
      <c r="O2778"/>
      <c r="AD2778"/>
      <c r="AE2778"/>
    </row>
    <row r="2779" spans="14:31" x14ac:dyDescent="0.3">
      <c r="N2779"/>
      <c r="O2779"/>
      <c r="AD2779"/>
      <c r="AE2779"/>
    </row>
    <row r="2780" spans="14:31" x14ac:dyDescent="0.3">
      <c r="N2780"/>
      <c r="O2780"/>
      <c r="AD2780"/>
      <c r="AE2780"/>
    </row>
    <row r="2781" spans="14:31" x14ac:dyDescent="0.3">
      <c r="N2781"/>
      <c r="O2781"/>
      <c r="AD2781"/>
      <c r="AE2781"/>
    </row>
    <row r="2782" spans="14:31" x14ac:dyDescent="0.3">
      <c r="N2782"/>
      <c r="O2782"/>
      <c r="AD2782"/>
      <c r="AE2782"/>
    </row>
    <row r="2783" spans="14:31" x14ac:dyDescent="0.3">
      <c r="N2783"/>
      <c r="O2783"/>
      <c r="AD2783"/>
      <c r="AE2783"/>
    </row>
    <row r="2784" spans="14:31" x14ac:dyDescent="0.3">
      <c r="N2784"/>
      <c r="O2784"/>
      <c r="AD2784"/>
      <c r="AE2784"/>
    </row>
    <row r="2785" spans="14:31" x14ac:dyDescent="0.3">
      <c r="N2785"/>
      <c r="O2785"/>
      <c r="AD2785"/>
      <c r="AE2785"/>
    </row>
    <row r="2786" spans="14:31" x14ac:dyDescent="0.3">
      <c r="N2786"/>
      <c r="O2786"/>
      <c r="AD2786"/>
      <c r="AE2786"/>
    </row>
    <row r="2787" spans="14:31" x14ac:dyDescent="0.3">
      <c r="N2787"/>
      <c r="O2787"/>
      <c r="AD2787"/>
      <c r="AE2787"/>
    </row>
    <row r="2788" spans="14:31" x14ac:dyDescent="0.3">
      <c r="N2788"/>
      <c r="O2788"/>
      <c r="AD2788"/>
      <c r="AE2788"/>
    </row>
    <row r="2789" spans="14:31" x14ac:dyDescent="0.3">
      <c r="N2789"/>
      <c r="O2789"/>
      <c r="AD2789"/>
      <c r="AE2789"/>
    </row>
    <row r="2790" spans="14:31" x14ac:dyDescent="0.3">
      <c r="N2790"/>
      <c r="O2790"/>
      <c r="AD2790"/>
      <c r="AE2790"/>
    </row>
    <row r="2791" spans="14:31" x14ac:dyDescent="0.3">
      <c r="N2791"/>
      <c r="O2791"/>
      <c r="AD2791"/>
      <c r="AE2791"/>
    </row>
    <row r="2792" spans="14:31" x14ac:dyDescent="0.3">
      <c r="N2792"/>
      <c r="O2792"/>
      <c r="AD2792"/>
      <c r="AE2792"/>
    </row>
    <row r="2793" spans="14:31" x14ac:dyDescent="0.3">
      <c r="N2793"/>
      <c r="O2793"/>
      <c r="AD2793"/>
      <c r="AE2793"/>
    </row>
    <row r="2794" spans="14:31" x14ac:dyDescent="0.3">
      <c r="N2794"/>
      <c r="O2794"/>
      <c r="AD2794"/>
      <c r="AE2794"/>
    </row>
    <row r="2795" spans="14:31" x14ac:dyDescent="0.3">
      <c r="N2795"/>
      <c r="O2795"/>
      <c r="AD2795"/>
      <c r="AE2795"/>
    </row>
    <row r="2796" spans="14:31" x14ac:dyDescent="0.3">
      <c r="N2796"/>
      <c r="O2796"/>
      <c r="AD2796"/>
      <c r="AE2796"/>
    </row>
    <row r="2797" spans="14:31" x14ac:dyDescent="0.3">
      <c r="N2797"/>
      <c r="O2797"/>
      <c r="AD2797"/>
      <c r="AE2797"/>
    </row>
    <row r="2798" spans="14:31" x14ac:dyDescent="0.3">
      <c r="N2798"/>
      <c r="O2798"/>
      <c r="AD2798"/>
      <c r="AE2798"/>
    </row>
    <row r="2799" spans="14:31" x14ac:dyDescent="0.3">
      <c r="N2799"/>
      <c r="O2799"/>
      <c r="AD2799"/>
      <c r="AE2799"/>
    </row>
    <row r="2800" spans="14:31" x14ac:dyDescent="0.3">
      <c r="N2800"/>
      <c r="O2800"/>
      <c r="AD2800"/>
      <c r="AE2800"/>
    </row>
    <row r="2801" spans="14:31" x14ac:dyDescent="0.3">
      <c r="N2801"/>
      <c r="O2801"/>
      <c r="AD2801"/>
      <c r="AE2801"/>
    </row>
    <row r="2802" spans="14:31" x14ac:dyDescent="0.3">
      <c r="N2802"/>
      <c r="O2802"/>
      <c r="AD2802"/>
      <c r="AE2802"/>
    </row>
    <row r="2803" spans="14:31" x14ac:dyDescent="0.3">
      <c r="N2803"/>
      <c r="O2803"/>
      <c r="AD2803"/>
      <c r="AE2803"/>
    </row>
    <row r="2804" spans="14:31" x14ac:dyDescent="0.3">
      <c r="N2804"/>
      <c r="O2804"/>
      <c r="AD2804"/>
      <c r="AE2804"/>
    </row>
    <row r="2805" spans="14:31" x14ac:dyDescent="0.3">
      <c r="N2805"/>
      <c r="O2805"/>
      <c r="AD2805"/>
      <c r="AE2805"/>
    </row>
    <row r="2806" spans="14:31" x14ac:dyDescent="0.3">
      <c r="N2806"/>
      <c r="O2806"/>
      <c r="AD2806"/>
      <c r="AE2806"/>
    </row>
    <row r="2807" spans="14:31" x14ac:dyDescent="0.3">
      <c r="N2807"/>
      <c r="O2807"/>
      <c r="AD2807"/>
      <c r="AE2807"/>
    </row>
    <row r="2808" spans="14:31" x14ac:dyDescent="0.3">
      <c r="N2808"/>
      <c r="O2808"/>
      <c r="AD2808"/>
      <c r="AE2808"/>
    </row>
    <row r="2809" spans="14:31" x14ac:dyDescent="0.3">
      <c r="N2809"/>
      <c r="O2809"/>
      <c r="AD2809"/>
      <c r="AE2809"/>
    </row>
    <row r="2810" spans="14:31" x14ac:dyDescent="0.3">
      <c r="N2810"/>
      <c r="O2810"/>
      <c r="AD2810"/>
      <c r="AE2810"/>
    </row>
    <row r="2811" spans="14:31" x14ac:dyDescent="0.3">
      <c r="N2811"/>
      <c r="O2811"/>
      <c r="AD2811"/>
      <c r="AE2811"/>
    </row>
    <row r="2812" spans="14:31" x14ac:dyDescent="0.3">
      <c r="N2812"/>
      <c r="O2812"/>
      <c r="AD2812"/>
      <c r="AE2812"/>
    </row>
    <row r="2813" spans="14:31" x14ac:dyDescent="0.3">
      <c r="N2813"/>
      <c r="O2813"/>
      <c r="AD2813"/>
      <c r="AE2813"/>
    </row>
    <row r="2814" spans="14:31" x14ac:dyDescent="0.3">
      <c r="N2814"/>
      <c r="O2814"/>
      <c r="AD2814"/>
      <c r="AE2814"/>
    </row>
    <row r="2815" spans="14:31" x14ac:dyDescent="0.3">
      <c r="N2815"/>
      <c r="O2815"/>
      <c r="AD2815"/>
      <c r="AE2815"/>
    </row>
    <row r="2816" spans="14:31" x14ac:dyDescent="0.3">
      <c r="N2816"/>
      <c r="O2816"/>
      <c r="AD2816"/>
      <c r="AE2816"/>
    </row>
    <row r="2817" spans="14:31" x14ac:dyDescent="0.3">
      <c r="N2817"/>
      <c r="O2817"/>
      <c r="AD2817"/>
      <c r="AE2817"/>
    </row>
    <row r="2818" spans="14:31" x14ac:dyDescent="0.3">
      <c r="N2818"/>
      <c r="O2818"/>
      <c r="AD2818"/>
      <c r="AE2818"/>
    </row>
    <row r="2819" spans="14:31" x14ac:dyDescent="0.3">
      <c r="N2819"/>
      <c r="O2819"/>
      <c r="AD2819"/>
      <c r="AE2819"/>
    </row>
    <row r="2820" spans="14:31" x14ac:dyDescent="0.3">
      <c r="N2820"/>
      <c r="O2820"/>
      <c r="AD2820"/>
      <c r="AE2820"/>
    </row>
    <row r="2821" spans="14:31" x14ac:dyDescent="0.3">
      <c r="N2821"/>
      <c r="O2821"/>
      <c r="AD2821"/>
      <c r="AE2821"/>
    </row>
    <row r="2822" spans="14:31" x14ac:dyDescent="0.3">
      <c r="N2822"/>
      <c r="O2822"/>
      <c r="AD2822"/>
      <c r="AE2822"/>
    </row>
    <row r="2823" spans="14:31" x14ac:dyDescent="0.3">
      <c r="N2823"/>
      <c r="O2823"/>
      <c r="AD2823"/>
      <c r="AE2823"/>
    </row>
    <row r="2824" spans="14:31" x14ac:dyDescent="0.3">
      <c r="N2824"/>
      <c r="O2824"/>
      <c r="AD2824"/>
      <c r="AE2824"/>
    </row>
    <row r="2825" spans="14:31" x14ac:dyDescent="0.3">
      <c r="N2825"/>
      <c r="O2825"/>
      <c r="AD2825"/>
      <c r="AE2825"/>
    </row>
    <row r="2826" spans="14:31" x14ac:dyDescent="0.3">
      <c r="N2826"/>
      <c r="O2826"/>
      <c r="AD2826"/>
      <c r="AE2826"/>
    </row>
    <row r="2827" spans="14:31" x14ac:dyDescent="0.3">
      <c r="N2827"/>
      <c r="O2827"/>
      <c r="AD2827"/>
      <c r="AE2827"/>
    </row>
    <row r="2828" spans="14:31" x14ac:dyDescent="0.3">
      <c r="N2828"/>
      <c r="O2828"/>
      <c r="AD2828"/>
      <c r="AE2828"/>
    </row>
    <row r="2829" spans="14:31" x14ac:dyDescent="0.3">
      <c r="N2829"/>
      <c r="O2829"/>
      <c r="AD2829"/>
      <c r="AE2829"/>
    </row>
    <row r="2830" spans="14:31" x14ac:dyDescent="0.3">
      <c r="N2830"/>
      <c r="O2830"/>
      <c r="AD2830"/>
      <c r="AE2830"/>
    </row>
    <row r="2831" spans="14:31" x14ac:dyDescent="0.3">
      <c r="N2831"/>
      <c r="O2831"/>
      <c r="AD2831"/>
      <c r="AE2831"/>
    </row>
    <row r="2832" spans="14:31" x14ac:dyDescent="0.3">
      <c r="N2832"/>
      <c r="O2832"/>
      <c r="AD2832"/>
      <c r="AE2832"/>
    </row>
    <row r="2833" spans="14:31" x14ac:dyDescent="0.3">
      <c r="N2833"/>
      <c r="O2833"/>
      <c r="AD2833"/>
      <c r="AE2833"/>
    </row>
    <row r="2834" spans="14:31" x14ac:dyDescent="0.3">
      <c r="N2834"/>
      <c r="O2834"/>
      <c r="AD2834"/>
      <c r="AE2834"/>
    </row>
    <row r="2835" spans="14:31" x14ac:dyDescent="0.3">
      <c r="N2835"/>
      <c r="O2835"/>
      <c r="AD2835"/>
      <c r="AE2835"/>
    </row>
    <row r="2836" spans="14:31" x14ac:dyDescent="0.3">
      <c r="N2836"/>
      <c r="O2836"/>
      <c r="AD2836"/>
      <c r="AE2836"/>
    </row>
    <row r="2837" spans="14:31" x14ac:dyDescent="0.3">
      <c r="N2837"/>
      <c r="O2837"/>
      <c r="AD2837"/>
      <c r="AE2837"/>
    </row>
    <row r="2838" spans="14:31" x14ac:dyDescent="0.3">
      <c r="N2838"/>
      <c r="O2838"/>
      <c r="AD2838"/>
      <c r="AE2838"/>
    </row>
    <row r="2839" spans="14:31" x14ac:dyDescent="0.3">
      <c r="N2839"/>
      <c r="O2839"/>
      <c r="AD2839"/>
      <c r="AE2839"/>
    </row>
    <row r="2840" spans="14:31" x14ac:dyDescent="0.3">
      <c r="N2840"/>
      <c r="O2840"/>
      <c r="AD2840"/>
      <c r="AE2840"/>
    </row>
    <row r="2841" spans="14:31" x14ac:dyDescent="0.3">
      <c r="N2841"/>
      <c r="O2841"/>
      <c r="AD2841"/>
      <c r="AE2841"/>
    </row>
    <row r="2842" spans="14:31" x14ac:dyDescent="0.3">
      <c r="N2842"/>
      <c r="O2842"/>
      <c r="AD2842"/>
      <c r="AE2842"/>
    </row>
    <row r="2843" spans="14:31" x14ac:dyDescent="0.3">
      <c r="N2843"/>
      <c r="O2843"/>
      <c r="AD2843"/>
      <c r="AE2843"/>
    </row>
    <row r="2844" spans="14:31" x14ac:dyDescent="0.3">
      <c r="N2844"/>
      <c r="O2844"/>
      <c r="AD2844"/>
      <c r="AE2844"/>
    </row>
    <row r="2845" spans="14:31" x14ac:dyDescent="0.3">
      <c r="N2845"/>
      <c r="O2845"/>
      <c r="AD2845"/>
      <c r="AE2845"/>
    </row>
    <row r="2846" spans="14:31" x14ac:dyDescent="0.3">
      <c r="N2846"/>
      <c r="O2846"/>
      <c r="AD2846"/>
      <c r="AE2846"/>
    </row>
    <row r="2847" spans="14:31" x14ac:dyDescent="0.3">
      <c r="N2847"/>
      <c r="O2847"/>
      <c r="AD2847"/>
      <c r="AE2847"/>
    </row>
    <row r="2848" spans="14:31" x14ac:dyDescent="0.3">
      <c r="N2848"/>
      <c r="O2848"/>
      <c r="AD2848"/>
      <c r="AE2848"/>
    </row>
    <row r="2849" spans="14:31" x14ac:dyDescent="0.3">
      <c r="N2849"/>
      <c r="O2849"/>
      <c r="AD2849"/>
      <c r="AE2849"/>
    </row>
    <row r="2850" spans="14:31" x14ac:dyDescent="0.3">
      <c r="N2850"/>
      <c r="O2850"/>
      <c r="AD2850"/>
      <c r="AE2850"/>
    </row>
    <row r="2851" spans="14:31" x14ac:dyDescent="0.3">
      <c r="N2851"/>
      <c r="O2851"/>
      <c r="AD2851"/>
      <c r="AE2851"/>
    </row>
    <row r="2852" spans="14:31" x14ac:dyDescent="0.3">
      <c r="N2852"/>
      <c r="O2852"/>
      <c r="AD2852"/>
      <c r="AE2852"/>
    </row>
    <row r="2853" spans="14:31" x14ac:dyDescent="0.3">
      <c r="N2853"/>
      <c r="O2853"/>
      <c r="AD2853"/>
      <c r="AE2853"/>
    </row>
    <row r="2854" spans="14:31" x14ac:dyDescent="0.3">
      <c r="N2854"/>
      <c r="O2854"/>
      <c r="AD2854"/>
      <c r="AE2854"/>
    </row>
    <row r="2855" spans="14:31" x14ac:dyDescent="0.3">
      <c r="N2855"/>
      <c r="O2855"/>
      <c r="AD2855"/>
      <c r="AE2855"/>
    </row>
    <row r="2856" spans="14:31" x14ac:dyDescent="0.3">
      <c r="N2856"/>
      <c r="O2856"/>
      <c r="AD2856"/>
      <c r="AE2856"/>
    </row>
    <row r="2857" spans="14:31" x14ac:dyDescent="0.3">
      <c r="N2857"/>
      <c r="O2857"/>
      <c r="AD2857"/>
      <c r="AE2857"/>
    </row>
    <row r="2858" spans="14:31" x14ac:dyDescent="0.3">
      <c r="N2858"/>
      <c r="O2858"/>
      <c r="AD2858"/>
      <c r="AE2858"/>
    </row>
    <row r="2859" spans="14:31" x14ac:dyDescent="0.3">
      <c r="N2859"/>
      <c r="O2859"/>
      <c r="AD2859"/>
      <c r="AE2859"/>
    </row>
    <row r="2860" spans="14:31" x14ac:dyDescent="0.3">
      <c r="N2860"/>
      <c r="O2860"/>
      <c r="AD2860"/>
      <c r="AE2860"/>
    </row>
    <row r="2861" spans="14:31" x14ac:dyDescent="0.3">
      <c r="N2861"/>
      <c r="O2861"/>
      <c r="AD2861"/>
      <c r="AE2861"/>
    </row>
    <row r="2862" spans="14:31" x14ac:dyDescent="0.3">
      <c r="N2862"/>
      <c r="O2862"/>
      <c r="AD2862"/>
      <c r="AE2862"/>
    </row>
    <row r="2863" spans="14:31" x14ac:dyDescent="0.3">
      <c r="N2863"/>
      <c r="O2863"/>
      <c r="AD2863"/>
      <c r="AE2863"/>
    </row>
    <row r="2864" spans="14:31" x14ac:dyDescent="0.3">
      <c r="N2864"/>
      <c r="O2864"/>
      <c r="AD2864"/>
      <c r="AE2864"/>
    </row>
    <row r="2865" spans="14:31" x14ac:dyDescent="0.3">
      <c r="N2865"/>
      <c r="O2865"/>
      <c r="AD2865"/>
      <c r="AE2865"/>
    </row>
    <row r="2866" spans="14:31" x14ac:dyDescent="0.3">
      <c r="N2866"/>
      <c r="O2866"/>
      <c r="AD2866"/>
      <c r="AE2866"/>
    </row>
    <row r="2867" spans="14:31" x14ac:dyDescent="0.3">
      <c r="N2867"/>
      <c r="O2867"/>
      <c r="AD2867"/>
      <c r="AE2867"/>
    </row>
    <row r="2868" spans="14:31" x14ac:dyDescent="0.3">
      <c r="N2868"/>
      <c r="O2868"/>
      <c r="AD2868"/>
      <c r="AE2868"/>
    </row>
    <row r="2869" spans="14:31" x14ac:dyDescent="0.3">
      <c r="N2869"/>
      <c r="O2869"/>
      <c r="AD2869"/>
      <c r="AE2869"/>
    </row>
    <row r="2870" spans="14:31" x14ac:dyDescent="0.3">
      <c r="N2870"/>
      <c r="O2870"/>
      <c r="AD2870"/>
      <c r="AE2870"/>
    </row>
    <row r="2871" spans="14:31" x14ac:dyDescent="0.3">
      <c r="N2871"/>
      <c r="O2871"/>
      <c r="AD2871"/>
      <c r="AE2871"/>
    </row>
    <row r="2872" spans="14:31" x14ac:dyDescent="0.3">
      <c r="N2872"/>
      <c r="O2872"/>
      <c r="AD2872"/>
      <c r="AE2872"/>
    </row>
    <row r="2873" spans="14:31" x14ac:dyDescent="0.3">
      <c r="N2873"/>
      <c r="O2873"/>
      <c r="AD2873"/>
      <c r="AE2873"/>
    </row>
    <row r="2874" spans="14:31" x14ac:dyDescent="0.3">
      <c r="N2874"/>
      <c r="O2874"/>
      <c r="AD2874"/>
      <c r="AE2874"/>
    </row>
    <row r="2875" spans="14:31" x14ac:dyDescent="0.3">
      <c r="N2875"/>
      <c r="O2875"/>
      <c r="AD2875"/>
      <c r="AE2875"/>
    </row>
    <row r="2876" spans="14:31" x14ac:dyDescent="0.3">
      <c r="N2876"/>
      <c r="O2876"/>
      <c r="AD2876"/>
      <c r="AE2876"/>
    </row>
    <row r="2877" spans="14:31" x14ac:dyDescent="0.3">
      <c r="N2877"/>
      <c r="O2877"/>
      <c r="AD2877"/>
      <c r="AE2877"/>
    </row>
    <row r="2878" spans="14:31" x14ac:dyDescent="0.3">
      <c r="N2878"/>
      <c r="O2878"/>
      <c r="AD2878"/>
      <c r="AE2878"/>
    </row>
    <row r="2879" spans="14:31" x14ac:dyDescent="0.3">
      <c r="N2879"/>
      <c r="O2879"/>
      <c r="AD2879"/>
      <c r="AE2879"/>
    </row>
    <row r="2880" spans="14:31" x14ac:dyDescent="0.3">
      <c r="N2880"/>
      <c r="O2880"/>
      <c r="AD2880"/>
      <c r="AE2880"/>
    </row>
    <row r="2881" spans="14:31" x14ac:dyDescent="0.3">
      <c r="N2881"/>
      <c r="O2881"/>
      <c r="AD2881"/>
      <c r="AE2881"/>
    </row>
    <row r="2882" spans="14:31" x14ac:dyDescent="0.3">
      <c r="N2882"/>
      <c r="O2882"/>
      <c r="AD2882"/>
      <c r="AE2882"/>
    </row>
    <row r="2883" spans="14:31" x14ac:dyDescent="0.3">
      <c r="N2883"/>
      <c r="O2883"/>
      <c r="AD2883"/>
      <c r="AE2883"/>
    </row>
    <row r="2884" spans="14:31" x14ac:dyDescent="0.3">
      <c r="N2884"/>
      <c r="O2884"/>
      <c r="AD2884"/>
      <c r="AE2884"/>
    </row>
    <row r="2885" spans="14:31" x14ac:dyDescent="0.3">
      <c r="N2885"/>
      <c r="O2885"/>
      <c r="AD2885"/>
      <c r="AE2885"/>
    </row>
    <row r="2886" spans="14:31" x14ac:dyDescent="0.3">
      <c r="N2886"/>
      <c r="O2886"/>
      <c r="AD2886"/>
      <c r="AE2886"/>
    </row>
    <row r="2887" spans="14:31" x14ac:dyDescent="0.3">
      <c r="N2887"/>
      <c r="O2887"/>
      <c r="AD2887"/>
      <c r="AE2887"/>
    </row>
    <row r="2888" spans="14:31" x14ac:dyDescent="0.3">
      <c r="N2888"/>
      <c r="O2888"/>
      <c r="AD2888"/>
      <c r="AE2888"/>
    </row>
    <row r="2889" spans="14:31" x14ac:dyDescent="0.3">
      <c r="N2889"/>
      <c r="O2889"/>
      <c r="AD2889"/>
      <c r="AE2889"/>
    </row>
    <row r="2890" spans="14:31" x14ac:dyDescent="0.3">
      <c r="N2890"/>
      <c r="O2890"/>
      <c r="AD2890"/>
      <c r="AE2890"/>
    </row>
    <row r="2891" spans="14:31" x14ac:dyDescent="0.3">
      <c r="N2891"/>
      <c r="O2891"/>
      <c r="AD2891"/>
      <c r="AE2891"/>
    </row>
    <row r="2892" spans="14:31" x14ac:dyDescent="0.3">
      <c r="N2892"/>
      <c r="O2892"/>
      <c r="AD2892"/>
      <c r="AE2892"/>
    </row>
    <row r="2893" spans="14:31" x14ac:dyDescent="0.3">
      <c r="N2893"/>
      <c r="O2893"/>
      <c r="AD2893"/>
      <c r="AE2893"/>
    </row>
    <row r="2894" spans="14:31" x14ac:dyDescent="0.3">
      <c r="N2894"/>
      <c r="O2894"/>
      <c r="AD2894"/>
      <c r="AE2894"/>
    </row>
    <row r="2895" spans="14:31" x14ac:dyDescent="0.3">
      <c r="N2895"/>
      <c r="O2895"/>
      <c r="AD2895"/>
      <c r="AE2895"/>
    </row>
    <row r="2896" spans="14:31" x14ac:dyDescent="0.3">
      <c r="N2896"/>
      <c r="O2896"/>
      <c r="AD2896"/>
      <c r="AE2896"/>
    </row>
    <row r="2897" spans="14:31" x14ac:dyDescent="0.3">
      <c r="N2897"/>
      <c r="O2897"/>
      <c r="AD2897"/>
      <c r="AE2897"/>
    </row>
    <row r="2898" spans="14:31" x14ac:dyDescent="0.3">
      <c r="N2898"/>
      <c r="O2898"/>
      <c r="AD2898"/>
      <c r="AE2898"/>
    </row>
    <row r="2899" spans="14:31" x14ac:dyDescent="0.3">
      <c r="N2899"/>
      <c r="O2899"/>
      <c r="AD2899"/>
      <c r="AE2899"/>
    </row>
    <row r="2900" spans="14:31" x14ac:dyDescent="0.3">
      <c r="N2900"/>
      <c r="O2900"/>
      <c r="AD2900"/>
      <c r="AE2900"/>
    </row>
    <row r="2901" spans="14:31" x14ac:dyDescent="0.3">
      <c r="N2901"/>
      <c r="O2901"/>
      <c r="AD2901"/>
      <c r="AE2901"/>
    </row>
    <row r="2902" spans="14:31" x14ac:dyDescent="0.3">
      <c r="N2902"/>
      <c r="O2902"/>
      <c r="AD2902"/>
      <c r="AE2902"/>
    </row>
    <row r="2903" spans="14:31" x14ac:dyDescent="0.3">
      <c r="N2903"/>
      <c r="O2903"/>
      <c r="AD2903"/>
      <c r="AE2903"/>
    </row>
    <row r="2904" spans="14:31" x14ac:dyDescent="0.3">
      <c r="N2904"/>
      <c r="O2904"/>
      <c r="AD2904"/>
      <c r="AE2904"/>
    </row>
    <row r="2905" spans="14:31" x14ac:dyDescent="0.3">
      <c r="N2905"/>
      <c r="O2905"/>
      <c r="AD2905"/>
      <c r="AE2905"/>
    </row>
    <row r="2906" spans="14:31" x14ac:dyDescent="0.3">
      <c r="N2906"/>
      <c r="O2906"/>
      <c r="AD2906"/>
      <c r="AE2906"/>
    </row>
    <row r="2907" spans="14:31" x14ac:dyDescent="0.3">
      <c r="N2907"/>
      <c r="O2907"/>
      <c r="AD2907"/>
      <c r="AE2907"/>
    </row>
    <row r="2908" spans="14:31" x14ac:dyDescent="0.3">
      <c r="N2908"/>
      <c r="O2908"/>
      <c r="AD2908"/>
      <c r="AE2908"/>
    </row>
    <row r="2909" spans="14:31" x14ac:dyDescent="0.3">
      <c r="N2909"/>
      <c r="O2909"/>
      <c r="AD2909"/>
      <c r="AE2909"/>
    </row>
    <row r="2910" spans="14:31" x14ac:dyDescent="0.3">
      <c r="N2910"/>
      <c r="O2910"/>
      <c r="AD2910"/>
      <c r="AE2910"/>
    </row>
    <row r="2911" spans="14:31" x14ac:dyDescent="0.3">
      <c r="N2911"/>
      <c r="O2911"/>
      <c r="AD2911"/>
      <c r="AE2911"/>
    </row>
    <row r="2912" spans="14:31" x14ac:dyDescent="0.3">
      <c r="N2912"/>
      <c r="O2912"/>
      <c r="AD2912"/>
      <c r="AE2912"/>
    </row>
    <row r="2913" spans="14:31" x14ac:dyDescent="0.3">
      <c r="N2913"/>
      <c r="O2913"/>
      <c r="AD2913"/>
      <c r="AE2913"/>
    </row>
    <row r="2914" spans="14:31" x14ac:dyDescent="0.3">
      <c r="N2914"/>
      <c r="O2914"/>
      <c r="AD2914"/>
      <c r="AE2914"/>
    </row>
    <row r="2915" spans="14:31" x14ac:dyDescent="0.3">
      <c r="N2915"/>
      <c r="O2915"/>
      <c r="AD2915"/>
      <c r="AE2915"/>
    </row>
    <row r="2916" spans="14:31" x14ac:dyDescent="0.3">
      <c r="N2916"/>
      <c r="O2916"/>
      <c r="AD2916"/>
      <c r="AE2916"/>
    </row>
    <row r="2917" spans="14:31" x14ac:dyDescent="0.3">
      <c r="N2917"/>
      <c r="O2917"/>
      <c r="AD2917"/>
      <c r="AE2917"/>
    </row>
    <row r="2918" spans="14:31" x14ac:dyDescent="0.3">
      <c r="N2918"/>
      <c r="O2918"/>
      <c r="AD2918"/>
      <c r="AE2918"/>
    </row>
    <row r="2919" spans="14:31" x14ac:dyDescent="0.3">
      <c r="N2919"/>
      <c r="O2919"/>
      <c r="AD2919"/>
      <c r="AE2919"/>
    </row>
    <row r="2920" spans="14:31" x14ac:dyDescent="0.3">
      <c r="N2920"/>
      <c r="O2920"/>
      <c r="AD2920"/>
      <c r="AE2920"/>
    </row>
    <row r="2921" spans="14:31" x14ac:dyDescent="0.3">
      <c r="N2921"/>
      <c r="O2921"/>
      <c r="AD2921"/>
      <c r="AE2921"/>
    </row>
    <row r="2922" spans="14:31" x14ac:dyDescent="0.3">
      <c r="N2922"/>
      <c r="O2922"/>
      <c r="AD2922"/>
      <c r="AE2922"/>
    </row>
    <row r="2923" spans="14:31" x14ac:dyDescent="0.3">
      <c r="N2923"/>
      <c r="O2923"/>
      <c r="AD2923"/>
      <c r="AE2923"/>
    </row>
    <row r="2924" spans="14:31" x14ac:dyDescent="0.3">
      <c r="N2924"/>
      <c r="O2924"/>
      <c r="AD2924"/>
      <c r="AE2924"/>
    </row>
    <row r="2925" spans="14:31" x14ac:dyDescent="0.3">
      <c r="N2925"/>
      <c r="O2925"/>
      <c r="AD2925"/>
      <c r="AE2925"/>
    </row>
    <row r="2926" spans="14:31" x14ac:dyDescent="0.3">
      <c r="N2926"/>
      <c r="O2926"/>
      <c r="AD2926"/>
      <c r="AE2926"/>
    </row>
    <row r="2927" spans="14:31" x14ac:dyDescent="0.3">
      <c r="N2927"/>
      <c r="O2927"/>
      <c r="AD2927"/>
      <c r="AE2927"/>
    </row>
    <row r="2928" spans="14:31" x14ac:dyDescent="0.3">
      <c r="N2928"/>
      <c r="O2928"/>
      <c r="AD2928"/>
      <c r="AE2928"/>
    </row>
    <row r="2929" spans="14:31" x14ac:dyDescent="0.3">
      <c r="N2929"/>
      <c r="O2929"/>
      <c r="AD2929"/>
      <c r="AE2929"/>
    </row>
    <row r="2930" spans="14:31" x14ac:dyDescent="0.3">
      <c r="N2930"/>
      <c r="O2930"/>
      <c r="AD2930"/>
      <c r="AE2930"/>
    </row>
    <row r="2931" spans="14:31" x14ac:dyDescent="0.3">
      <c r="N2931"/>
      <c r="O2931"/>
      <c r="AD2931"/>
      <c r="AE2931"/>
    </row>
    <row r="2932" spans="14:31" x14ac:dyDescent="0.3">
      <c r="N2932"/>
      <c r="O2932"/>
      <c r="AD2932"/>
      <c r="AE2932"/>
    </row>
    <row r="2933" spans="14:31" x14ac:dyDescent="0.3">
      <c r="N2933"/>
      <c r="O2933"/>
      <c r="AD2933"/>
      <c r="AE2933"/>
    </row>
    <row r="2934" spans="14:31" x14ac:dyDescent="0.3">
      <c r="N2934"/>
      <c r="O2934"/>
      <c r="AD2934"/>
      <c r="AE2934"/>
    </row>
    <row r="2935" spans="14:31" x14ac:dyDescent="0.3">
      <c r="N2935"/>
      <c r="O2935"/>
      <c r="AD2935"/>
      <c r="AE2935"/>
    </row>
    <row r="2936" spans="14:31" x14ac:dyDescent="0.3">
      <c r="N2936"/>
      <c r="O2936"/>
      <c r="AD2936"/>
      <c r="AE2936"/>
    </row>
    <row r="2937" spans="14:31" x14ac:dyDescent="0.3">
      <c r="N2937"/>
      <c r="O2937"/>
      <c r="AD2937"/>
      <c r="AE2937"/>
    </row>
    <row r="2938" spans="14:31" x14ac:dyDescent="0.3">
      <c r="N2938"/>
      <c r="O2938"/>
      <c r="AD2938"/>
      <c r="AE2938"/>
    </row>
    <row r="2939" spans="14:31" x14ac:dyDescent="0.3">
      <c r="N2939"/>
      <c r="O2939"/>
      <c r="AD2939"/>
      <c r="AE2939"/>
    </row>
    <row r="2940" spans="14:31" x14ac:dyDescent="0.3">
      <c r="N2940"/>
      <c r="O2940"/>
      <c r="AD2940"/>
      <c r="AE2940"/>
    </row>
    <row r="2941" spans="14:31" x14ac:dyDescent="0.3">
      <c r="N2941"/>
      <c r="O2941"/>
      <c r="AD2941"/>
      <c r="AE2941"/>
    </row>
    <row r="2942" spans="14:31" x14ac:dyDescent="0.3">
      <c r="N2942"/>
      <c r="O2942"/>
      <c r="AD2942"/>
      <c r="AE2942"/>
    </row>
    <row r="2943" spans="14:31" x14ac:dyDescent="0.3">
      <c r="N2943"/>
      <c r="O2943"/>
      <c r="AD2943"/>
      <c r="AE2943"/>
    </row>
    <row r="2944" spans="14:31" x14ac:dyDescent="0.3">
      <c r="N2944"/>
      <c r="O2944"/>
      <c r="AD2944"/>
      <c r="AE2944"/>
    </row>
    <row r="2945" spans="14:31" x14ac:dyDescent="0.3">
      <c r="N2945"/>
      <c r="O2945"/>
      <c r="AD2945"/>
      <c r="AE2945"/>
    </row>
    <row r="2946" spans="14:31" x14ac:dyDescent="0.3">
      <c r="N2946"/>
      <c r="O2946"/>
      <c r="AD2946"/>
      <c r="AE2946"/>
    </row>
    <row r="2947" spans="14:31" x14ac:dyDescent="0.3">
      <c r="N2947"/>
      <c r="O2947"/>
      <c r="AD2947"/>
      <c r="AE2947"/>
    </row>
    <row r="2948" spans="14:31" x14ac:dyDescent="0.3">
      <c r="N2948"/>
      <c r="O2948"/>
      <c r="AD2948"/>
      <c r="AE2948"/>
    </row>
    <row r="2949" spans="14:31" x14ac:dyDescent="0.3">
      <c r="N2949"/>
      <c r="O2949"/>
      <c r="AD2949"/>
      <c r="AE2949"/>
    </row>
    <row r="2950" spans="14:31" x14ac:dyDescent="0.3">
      <c r="N2950"/>
      <c r="O2950"/>
      <c r="AD2950"/>
      <c r="AE2950"/>
    </row>
    <row r="2951" spans="14:31" x14ac:dyDescent="0.3">
      <c r="N2951"/>
      <c r="O2951"/>
      <c r="AD2951"/>
      <c r="AE2951"/>
    </row>
    <row r="2952" spans="14:31" x14ac:dyDescent="0.3">
      <c r="N2952"/>
      <c r="O2952"/>
      <c r="AD2952"/>
      <c r="AE2952"/>
    </row>
    <row r="2953" spans="14:31" x14ac:dyDescent="0.3">
      <c r="N2953"/>
      <c r="O2953"/>
      <c r="AD2953"/>
      <c r="AE2953"/>
    </row>
    <row r="2954" spans="14:31" x14ac:dyDescent="0.3">
      <c r="N2954"/>
      <c r="O2954"/>
      <c r="AD2954"/>
      <c r="AE2954"/>
    </row>
    <row r="2955" spans="14:31" x14ac:dyDescent="0.3">
      <c r="N2955"/>
      <c r="O2955"/>
      <c r="AD2955"/>
      <c r="AE2955"/>
    </row>
    <row r="2956" spans="14:31" x14ac:dyDescent="0.3">
      <c r="N2956"/>
      <c r="O2956"/>
      <c r="AD2956"/>
      <c r="AE2956"/>
    </row>
    <row r="2957" spans="14:31" x14ac:dyDescent="0.3">
      <c r="N2957"/>
      <c r="O2957"/>
      <c r="AD2957"/>
      <c r="AE2957"/>
    </row>
    <row r="2958" spans="14:31" x14ac:dyDescent="0.3">
      <c r="N2958"/>
      <c r="O2958"/>
      <c r="AD2958"/>
      <c r="AE2958"/>
    </row>
    <row r="2959" spans="14:31" x14ac:dyDescent="0.3">
      <c r="N2959"/>
      <c r="O2959"/>
      <c r="AD2959"/>
      <c r="AE2959"/>
    </row>
    <row r="2960" spans="14:31" x14ac:dyDescent="0.3">
      <c r="N2960"/>
      <c r="O2960"/>
      <c r="AD2960"/>
      <c r="AE2960"/>
    </row>
    <row r="2961" spans="14:31" x14ac:dyDescent="0.3">
      <c r="N2961"/>
      <c r="O2961"/>
      <c r="AD2961"/>
      <c r="AE2961"/>
    </row>
    <row r="2962" spans="14:31" x14ac:dyDescent="0.3">
      <c r="N2962"/>
      <c r="O2962"/>
      <c r="AD2962"/>
      <c r="AE2962"/>
    </row>
    <row r="2963" spans="14:31" x14ac:dyDescent="0.3">
      <c r="N2963"/>
      <c r="O2963"/>
      <c r="AD2963"/>
      <c r="AE2963"/>
    </row>
    <row r="2964" spans="14:31" x14ac:dyDescent="0.3">
      <c r="N2964"/>
      <c r="O2964"/>
      <c r="AD2964"/>
      <c r="AE2964"/>
    </row>
    <row r="2965" spans="14:31" x14ac:dyDescent="0.3">
      <c r="N2965"/>
      <c r="O2965"/>
      <c r="AD2965"/>
      <c r="AE2965"/>
    </row>
    <row r="2966" spans="14:31" x14ac:dyDescent="0.3">
      <c r="N2966"/>
      <c r="O2966"/>
      <c r="AD2966"/>
      <c r="AE2966"/>
    </row>
    <row r="2967" spans="14:31" x14ac:dyDescent="0.3">
      <c r="N2967"/>
      <c r="O2967"/>
      <c r="AD2967"/>
      <c r="AE2967"/>
    </row>
    <row r="2968" spans="14:31" x14ac:dyDescent="0.3">
      <c r="N2968"/>
      <c r="O2968"/>
      <c r="AD2968"/>
      <c r="AE2968"/>
    </row>
    <row r="2969" spans="14:31" x14ac:dyDescent="0.3">
      <c r="N2969"/>
      <c r="O2969"/>
      <c r="AD2969"/>
      <c r="AE2969"/>
    </row>
    <row r="2970" spans="14:31" x14ac:dyDescent="0.3">
      <c r="N2970"/>
      <c r="O2970"/>
      <c r="AD2970"/>
      <c r="AE2970"/>
    </row>
    <row r="2971" spans="14:31" x14ac:dyDescent="0.3">
      <c r="N2971"/>
      <c r="O2971"/>
      <c r="AD2971"/>
      <c r="AE2971"/>
    </row>
    <row r="2972" spans="14:31" x14ac:dyDescent="0.3">
      <c r="N2972"/>
      <c r="O2972"/>
      <c r="AD2972"/>
      <c r="AE2972"/>
    </row>
    <row r="2973" spans="14:31" x14ac:dyDescent="0.3">
      <c r="N2973"/>
      <c r="O2973"/>
      <c r="AD2973"/>
      <c r="AE2973"/>
    </row>
    <row r="2974" spans="14:31" x14ac:dyDescent="0.3">
      <c r="N2974"/>
      <c r="O2974"/>
      <c r="AD2974"/>
      <c r="AE2974"/>
    </row>
    <row r="2975" spans="14:31" x14ac:dyDescent="0.3">
      <c r="N2975"/>
      <c r="O2975"/>
      <c r="AD2975"/>
      <c r="AE2975"/>
    </row>
    <row r="2976" spans="14:31" x14ac:dyDescent="0.3">
      <c r="N2976"/>
      <c r="O2976"/>
      <c r="AD2976"/>
      <c r="AE2976"/>
    </row>
    <row r="2977" spans="14:31" x14ac:dyDescent="0.3">
      <c r="N2977"/>
      <c r="O2977"/>
      <c r="AD2977"/>
      <c r="AE2977"/>
    </row>
    <row r="2978" spans="14:31" x14ac:dyDescent="0.3">
      <c r="N2978"/>
      <c r="O2978"/>
      <c r="AD2978"/>
      <c r="AE2978"/>
    </row>
    <row r="2979" spans="14:31" x14ac:dyDescent="0.3">
      <c r="N2979"/>
      <c r="O2979"/>
      <c r="AD2979"/>
      <c r="AE2979"/>
    </row>
    <row r="2980" spans="14:31" x14ac:dyDescent="0.3">
      <c r="N2980"/>
      <c r="O2980"/>
      <c r="AD2980"/>
      <c r="AE2980"/>
    </row>
    <row r="2981" spans="14:31" x14ac:dyDescent="0.3">
      <c r="N2981"/>
      <c r="O2981"/>
      <c r="AD2981"/>
      <c r="AE2981"/>
    </row>
    <row r="2982" spans="14:31" x14ac:dyDescent="0.3">
      <c r="N2982"/>
      <c r="O2982"/>
      <c r="AD2982"/>
      <c r="AE2982"/>
    </row>
    <row r="2983" spans="14:31" x14ac:dyDescent="0.3">
      <c r="N2983"/>
      <c r="O2983"/>
      <c r="AD2983"/>
      <c r="AE2983"/>
    </row>
    <row r="2984" spans="14:31" x14ac:dyDescent="0.3">
      <c r="N2984"/>
      <c r="O2984"/>
      <c r="AD2984"/>
      <c r="AE2984"/>
    </row>
    <row r="2985" spans="14:31" x14ac:dyDescent="0.3">
      <c r="N2985"/>
      <c r="O2985"/>
      <c r="AD2985"/>
      <c r="AE2985"/>
    </row>
    <row r="2986" spans="14:31" x14ac:dyDescent="0.3">
      <c r="N2986"/>
      <c r="O2986"/>
      <c r="AD2986"/>
      <c r="AE2986"/>
    </row>
    <row r="2987" spans="14:31" x14ac:dyDescent="0.3">
      <c r="N2987"/>
      <c r="O2987"/>
      <c r="AD2987"/>
      <c r="AE2987"/>
    </row>
    <row r="2988" spans="14:31" x14ac:dyDescent="0.3">
      <c r="N2988"/>
      <c r="O2988"/>
      <c r="AD2988"/>
      <c r="AE2988"/>
    </row>
    <row r="2989" spans="14:31" x14ac:dyDescent="0.3">
      <c r="N2989"/>
      <c r="O2989"/>
      <c r="AD2989"/>
      <c r="AE2989"/>
    </row>
    <row r="2990" spans="14:31" x14ac:dyDescent="0.3">
      <c r="N2990"/>
      <c r="O2990"/>
      <c r="AD2990"/>
      <c r="AE2990"/>
    </row>
    <row r="2991" spans="14:31" x14ac:dyDescent="0.3">
      <c r="N2991"/>
      <c r="O2991"/>
      <c r="AD2991"/>
      <c r="AE2991"/>
    </row>
    <row r="2992" spans="14:31" x14ac:dyDescent="0.3">
      <c r="N2992"/>
      <c r="O2992"/>
      <c r="AD2992"/>
      <c r="AE2992"/>
    </row>
    <row r="2993" spans="14:31" x14ac:dyDescent="0.3">
      <c r="N2993"/>
      <c r="O2993"/>
      <c r="AD2993"/>
      <c r="AE2993"/>
    </row>
    <row r="2994" spans="14:31" x14ac:dyDescent="0.3">
      <c r="N2994"/>
      <c r="O2994"/>
      <c r="AD2994"/>
      <c r="AE2994"/>
    </row>
    <row r="2995" spans="14:31" x14ac:dyDescent="0.3">
      <c r="N2995"/>
      <c r="O2995"/>
      <c r="AD2995"/>
      <c r="AE2995"/>
    </row>
    <row r="2996" spans="14:31" x14ac:dyDescent="0.3">
      <c r="N2996"/>
      <c r="O2996"/>
      <c r="AD2996"/>
      <c r="AE2996"/>
    </row>
    <row r="2997" spans="14:31" x14ac:dyDescent="0.3">
      <c r="N2997"/>
      <c r="O2997"/>
      <c r="AD2997"/>
      <c r="AE2997"/>
    </row>
    <row r="2998" spans="14:31" x14ac:dyDescent="0.3">
      <c r="N2998"/>
      <c r="O2998"/>
      <c r="AD2998"/>
      <c r="AE2998"/>
    </row>
    <row r="2999" spans="14:31" x14ac:dyDescent="0.3">
      <c r="N2999"/>
      <c r="O2999"/>
      <c r="AD2999"/>
      <c r="AE2999"/>
    </row>
    <row r="3000" spans="14:31" x14ac:dyDescent="0.3">
      <c r="N3000"/>
      <c r="O3000"/>
      <c r="AD3000"/>
      <c r="AE3000"/>
    </row>
    <row r="3001" spans="14:31" x14ac:dyDescent="0.3">
      <c r="N3001"/>
      <c r="O3001"/>
      <c r="AD3001"/>
      <c r="AE3001"/>
    </row>
    <row r="3002" spans="14:31" x14ac:dyDescent="0.3">
      <c r="N3002"/>
      <c r="O3002"/>
      <c r="AD3002"/>
      <c r="AE3002"/>
    </row>
    <row r="3003" spans="14:31" x14ac:dyDescent="0.3">
      <c r="N3003"/>
      <c r="O3003"/>
      <c r="AD3003"/>
      <c r="AE3003"/>
    </row>
    <row r="3004" spans="14:31" x14ac:dyDescent="0.3">
      <c r="N3004"/>
      <c r="O3004"/>
      <c r="AD3004"/>
      <c r="AE3004"/>
    </row>
    <row r="3005" spans="14:31" x14ac:dyDescent="0.3">
      <c r="N3005"/>
      <c r="O3005"/>
      <c r="AD3005"/>
      <c r="AE3005"/>
    </row>
    <row r="3006" spans="14:31" x14ac:dyDescent="0.3">
      <c r="N3006"/>
      <c r="O3006"/>
      <c r="AD3006"/>
      <c r="AE3006"/>
    </row>
    <row r="3007" spans="14:31" x14ac:dyDescent="0.3">
      <c r="N3007"/>
      <c r="O3007"/>
      <c r="AD3007"/>
      <c r="AE3007"/>
    </row>
    <row r="3008" spans="14:31" x14ac:dyDescent="0.3">
      <c r="N3008"/>
      <c r="O3008"/>
      <c r="AD3008"/>
      <c r="AE3008"/>
    </row>
    <row r="3009" spans="14:31" x14ac:dyDescent="0.3">
      <c r="N3009"/>
      <c r="O3009"/>
      <c r="AD3009"/>
      <c r="AE3009"/>
    </row>
    <row r="3010" spans="14:31" x14ac:dyDescent="0.3">
      <c r="N3010"/>
      <c r="O3010"/>
      <c r="AD3010"/>
      <c r="AE3010"/>
    </row>
    <row r="3011" spans="14:31" x14ac:dyDescent="0.3">
      <c r="N3011"/>
      <c r="O3011"/>
      <c r="AD3011"/>
      <c r="AE3011"/>
    </row>
    <row r="3012" spans="14:31" x14ac:dyDescent="0.3">
      <c r="N3012"/>
      <c r="O3012"/>
      <c r="AD3012"/>
      <c r="AE3012"/>
    </row>
    <row r="3013" spans="14:31" x14ac:dyDescent="0.3">
      <c r="N3013"/>
      <c r="O3013"/>
      <c r="AD3013"/>
      <c r="AE3013"/>
    </row>
    <row r="3014" spans="14:31" x14ac:dyDescent="0.3">
      <c r="N3014"/>
      <c r="O3014"/>
      <c r="AD3014"/>
      <c r="AE3014"/>
    </row>
    <row r="3015" spans="14:31" x14ac:dyDescent="0.3">
      <c r="N3015"/>
      <c r="O3015"/>
      <c r="AD3015"/>
      <c r="AE3015"/>
    </row>
    <row r="3016" spans="14:31" x14ac:dyDescent="0.3">
      <c r="N3016"/>
      <c r="O3016"/>
      <c r="AD3016"/>
      <c r="AE3016"/>
    </row>
    <row r="3017" spans="14:31" x14ac:dyDescent="0.3">
      <c r="N3017"/>
      <c r="O3017"/>
      <c r="AD3017"/>
      <c r="AE3017"/>
    </row>
    <row r="3018" spans="14:31" x14ac:dyDescent="0.3">
      <c r="N3018"/>
      <c r="O3018"/>
      <c r="AD3018"/>
      <c r="AE3018"/>
    </row>
    <row r="3019" spans="14:31" x14ac:dyDescent="0.3">
      <c r="N3019"/>
      <c r="O3019"/>
      <c r="AD3019"/>
      <c r="AE3019"/>
    </row>
    <row r="3020" spans="14:31" x14ac:dyDescent="0.3">
      <c r="N3020"/>
      <c r="O3020"/>
      <c r="AD3020"/>
      <c r="AE3020"/>
    </row>
    <row r="3021" spans="14:31" x14ac:dyDescent="0.3">
      <c r="N3021"/>
      <c r="O3021"/>
      <c r="AD3021"/>
      <c r="AE3021"/>
    </row>
    <row r="3022" spans="14:31" x14ac:dyDescent="0.3">
      <c r="N3022"/>
      <c r="O3022"/>
      <c r="AD3022"/>
      <c r="AE3022"/>
    </row>
    <row r="3023" spans="14:31" x14ac:dyDescent="0.3">
      <c r="N3023"/>
      <c r="O3023"/>
      <c r="AD3023"/>
      <c r="AE3023"/>
    </row>
    <row r="3024" spans="14:31" x14ac:dyDescent="0.3">
      <c r="N3024"/>
      <c r="O3024"/>
      <c r="AD3024"/>
      <c r="AE3024"/>
    </row>
    <row r="3025" spans="14:31" x14ac:dyDescent="0.3">
      <c r="N3025"/>
      <c r="O3025"/>
      <c r="AD3025"/>
      <c r="AE3025"/>
    </row>
    <row r="3026" spans="14:31" x14ac:dyDescent="0.3">
      <c r="N3026"/>
      <c r="O3026"/>
      <c r="AD3026"/>
      <c r="AE3026"/>
    </row>
    <row r="3027" spans="14:31" x14ac:dyDescent="0.3">
      <c r="N3027"/>
      <c r="O3027"/>
      <c r="AD3027"/>
      <c r="AE3027"/>
    </row>
    <row r="3028" spans="14:31" x14ac:dyDescent="0.3">
      <c r="N3028"/>
      <c r="O3028"/>
      <c r="AD3028"/>
      <c r="AE3028"/>
    </row>
    <row r="3029" spans="14:31" x14ac:dyDescent="0.3">
      <c r="N3029"/>
      <c r="O3029"/>
      <c r="AD3029"/>
      <c r="AE3029"/>
    </row>
    <row r="3030" spans="14:31" x14ac:dyDescent="0.3">
      <c r="N3030"/>
      <c r="O3030"/>
      <c r="AD3030"/>
      <c r="AE3030"/>
    </row>
    <row r="3031" spans="14:31" x14ac:dyDescent="0.3">
      <c r="N3031"/>
      <c r="O3031"/>
      <c r="AD3031"/>
      <c r="AE3031"/>
    </row>
    <row r="3032" spans="14:31" x14ac:dyDescent="0.3">
      <c r="N3032"/>
      <c r="O3032"/>
      <c r="AD3032"/>
      <c r="AE3032"/>
    </row>
    <row r="3033" spans="14:31" x14ac:dyDescent="0.3">
      <c r="N3033"/>
      <c r="O3033"/>
      <c r="AD3033"/>
      <c r="AE3033"/>
    </row>
    <row r="3034" spans="14:31" x14ac:dyDescent="0.3">
      <c r="N3034"/>
      <c r="O3034"/>
      <c r="AD3034"/>
      <c r="AE3034"/>
    </row>
    <row r="3035" spans="14:31" x14ac:dyDescent="0.3">
      <c r="N3035"/>
      <c r="O3035"/>
      <c r="AD3035"/>
      <c r="AE3035"/>
    </row>
    <row r="3036" spans="14:31" x14ac:dyDescent="0.3">
      <c r="N3036"/>
      <c r="O3036"/>
      <c r="AD3036"/>
      <c r="AE3036"/>
    </row>
    <row r="3037" spans="14:31" x14ac:dyDescent="0.3">
      <c r="N3037"/>
      <c r="O3037"/>
      <c r="AD3037"/>
      <c r="AE3037"/>
    </row>
    <row r="3038" spans="14:31" x14ac:dyDescent="0.3">
      <c r="N3038"/>
      <c r="O3038"/>
      <c r="AD3038"/>
      <c r="AE3038"/>
    </row>
    <row r="3039" spans="14:31" x14ac:dyDescent="0.3">
      <c r="N3039"/>
      <c r="O3039"/>
      <c r="AD3039"/>
      <c r="AE3039"/>
    </row>
    <row r="3040" spans="14:31" x14ac:dyDescent="0.3">
      <c r="N3040"/>
      <c r="O3040"/>
      <c r="AD3040"/>
      <c r="AE3040"/>
    </row>
    <row r="3041" spans="14:31" x14ac:dyDescent="0.3">
      <c r="N3041"/>
      <c r="O3041"/>
      <c r="AD3041"/>
      <c r="AE3041"/>
    </row>
    <row r="3042" spans="14:31" x14ac:dyDescent="0.3">
      <c r="N3042"/>
      <c r="O3042"/>
      <c r="AD3042"/>
      <c r="AE3042"/>
    </row>
    <row r="3043" spans="14:31" x14ac:dyDescent="0.3">
      <c r="N3043"/>
      <c r="O3043"/>
      <c r="AD3043"/>
      <c r="AE3043"/>
    </row>
    <row r="3044" spans="14:31" x14ac:dyDescent="0.3">
      <c r="N3044"/>
      <c r="O3044"/>
      <c r="AD3044"/>
      <c r="AE3044"/>
    </row>
    <row r="3045" spans="14:31" x14ac:dyDescent="0.3">
      <c r="N3045"/>
      <c r="O3045"/>
      <c r="AD3045"/>
      <c r="AE3045"/>
    </row>
    <row r="3046" spans="14:31" x14ac:dyDescent="0.3">
      <c r="N3046"/>
      <c r="O3046"/>
      <c r="AD3046"/>
      <c r="AE3046"/>
    </row>
    <row r="3047" spans="14:31" x14ac:dyDescent="0.3">
      <c r="N3047"/>
      <c r="O3047"/>
      <c r="AD3047"/>
      <c r="AE3047"/>
    </row>
    <row r="3048" spans="14:31" x14ac:dyDescent="0.3">
      <c r="N3048"/>
      <c r="O3048"/>
      <c r="AD3048"/>
      <c r="AE3048"/>
    </row>
    <row r="3049" spans="14:31" x14ac:dyDescent="0.3">
      <c r="N3049"/>
      <c r="O3049"/>
      <c r="AD3049"/>
      <c r="AE3049"/>
    </row>
    <row r="3050" spans="14:31" x14ac:dyDescent="0.3">
      <c r="N3050"/>
      <c r="O3050"/>
      <c r="AD3050"/>
      <c r="AE3050"/>
    </row>
    <row r="3051" spans="14:31" x14ac:dyDescent="0.3">
      <c r="N3051"/>
      <c r="O3051"/>
      <c r="AD3051"/>
      <c r="AE3051"/>
    </row>
    <row r="3052" spans="14:31" x14ac:dyDescent="0.3">
      <c r="N3052"/>
      <c r="O3052"/>
      <c r="AD3052"/>
      <c r="AE3052"/>
    </row>
    <row r="3053" spans="14:31" x14ac:dyDescent="0.3">
      <c r="N3053"/>
      <c r="O3053"/>
      <c r="AD3053"/>
      <c r="AE3053"/>
    </row>
    <row r="3054" spans="14:31" x14ac:dyDescent="0.3">
      <c r="N3054"/>
      <c r="O3054"/>
      <c r="AD3054"/>
      <c r="AE3054"/>
    </row>
    <row r="3055" spans="14:31" x14ac:dyDescent="0.3">
      <c r="N3055"/>
      <c r="O3055"/>
      <c r="AD3055"/>
      <c r="AE3055"/>
    </row>
    <row r="3056" spans="14:31" x14ac:dyDescent="0.3">
      <c r="N3056"/>
      <c r="O3056"/>
      <c r="AD3056"/>
      <c r="AE3056"/>
    </row>
    <row r="3057" spans="14:31" x14ac:dyDescent="0.3">
      <c r="N3057"/>
      <c r="O3057"/>
      <c r="AD3057"/>
      <c r="AE3057"/>
    </row>
    <row r="3058" spans="14:31" x14ac:dyDescent="0.3">
      <c r="N3058"/>
      <c r="O3058"/>
      <c r="AD3058"/>
      <c r="AE3058"/>
    </row>
    <row r="3059" spans="14:31" x14ac:dyDescent="0.3">
      <c r="N3059"/>
      <c r="O3059"/>
      <c r="AD3059"/>
      <c r="AE3059"/>
    </row>
    <row r="3060" spans="14:31" x14ac:dyDescent="0.3">
      <c r="N3060"/>
      <c r="O3060"/>
      <c r="AD3060"/>
      <c r="AE3060"/>
    </row>
    <row r="3061" spans="14:31" x14ac:dyDescent="0.3">
      <c r="N3061"/>
      <c r="O3061"/>
      <c r="AD3061"/>
      <c r="AE3061"/>
    </row>
    <row r="3062" spans="14:31" x14ac:dyDescent="0.3">
      <c r="N3062"/>
      <c r="O3062"/>
      <c r="AD3062"/>
      <c r="AE3062"/>
    </row>
    <row r="3063" spans="14:31" x14ac:dyDescent="0.3">
      <c r="N3063"/>
      <c r="O3063"/>
      <c r="AD3063"/>
      <c r="AE3063"/>
    </row>
    <row r="3064" spans="14:31" x14ac:dyDescent="0.3">
      <c r="N3064"/>
      <c r="O3064"/>
      <c r="AD3064"/>
      <c r="AE3064"/>
    </row>
    <row r="3065" spans="14:31" x14ac:dyDescent="0.3">
      <c r="N3065"/>
      <c r="O3065"/>
      <c r="AD3065"/>
      <c r="AE3065"/>
    </row>
    <row r="3066" spans="14:31" x14ac:dyDescent="0.3">
      <c r="N3066"/>
      <c r="O3066"/>
      <c r="AD3066"/>
      <c r="AE3066"/>
    </row>
    <row r="3067" spans="14:31" x14ac:dyDescent="0.3">
      <c r="N3067"/>
      <c r="O3067"/>
      <c r="AD3067"/>
      <c r="AE3067"/>
    </row>
    <row r="3068" spans="14:31" x14ac:dyDescent="0.3">
      <c r="N3068"/>
      <c r="O3068"/>
      <c r="AD3068"/>
      <c r="AE3068"/>
    </row>
    <row r="3069" spans="14:31" x14ac:dyDescent="0.3">
      <c r="N3069"/>
      <c r="O3069"/>
      <c r="AD3069"/>
      <c r="AE3069"/>
    </row>
    <row r="3070" spans="14:31" x14ac:dyDescent="0.3">
      <c r="N3070"/>
      <c r="O3070"/>
      <c r="AD3070"/>
      <c r="AE3070"/>
    </row>
    <row r="3071" spans="14:31" x14ac:dyDescent="0.3">
      <c r="N3071"/>
      <c r="O3071"/>
      <c r="AD3071"/>
      <c r="AE3071"/>
    </row>
    <row r="3072" spans="14:31" x14ac:dyDescent="0.3">
      <c r="N3072"/>
      <c r="O3072"/>
      <c r="AD3072"/>
      <c r="AE3072"/>
    </row>
    <row r="3073" spans="14:31" x14ac:dyDescent="0.3">
      <c r="N3073"/>
      <c r="O3073"/>
      <c r="AD3073"/>
      <c r="AE3073"/>
    </row>
    <row r="3074" spans="14:31" x14ac:dyDescent="0.3">
      <c r="N3074"/>
      <c r="O3074"/>
      <c r="AD3074"/>
      <c r="AE3074"/>
    </row>
    <row r="3075" spans="14:31" x14ac:dyDescent="0.3">
      <c r="N3075"/>
      <c r="O3075"/>
      <c r="AD3075"/>
      <c r="AE3075"/>
    </row>
    <row r="3076" spans="14:31" x14ac:dyDescent="0.3">
      <c r="N3076"/>
      <c r="O3076"/>
      <c r="AD3076"/>
      <c r="AE3076"/>
    </row>
    <row r="3077" spans="14:31" x14ac:dyDescent="0.3">
      <c r="N3077"/>
      <c r="O3077"/>
      <c r="AD3077"/>
      <c r="AE3077"/>
    </row>
    <row r="3078" spans="14:31" x14ac:dyDescent="0.3">
      <c r="N3078"/>
      <c r="O3078"/>
      <c r="AD3078"/>
      <c r="AE3078"/>
    </row>
    <row r="3079" spans="14:31" x14ac:dyDescent="0.3">
      <c r="N3079"/>
      <c r="O3079"/>
      <c r="AD3079"/>
      <c r="AE3079"/>
    </row>
    <row r="3080" spans="14:31" x14ac:dyDescent="0.3">
      <c r="N3080"/>
      <c r="O3080"/>
      <c r="AD3080"/>
      <c r="AE3080"/>
    </row>
    <row r="3081" spans="14:31" x14ac:dyDescent="0.3">
      <c r="N3081"/>
      <c r="O3081"/>
      <c r="AD3081"/>
      <c r="AE3081"/>
    </row>
    <row r="3082" spans="14:31" x14ac:dyDescent="0.3">
      <c r="N3082"/>
      <c r="O3082"/>
      <c r="AD3082"/>
      <c r="AE3082"/>
    </row>
    <row r="3083" spans="14:31" x14ac:dyDescent="0.3">
      <c r="N3083"/>
      <c r="O3083"/>
      <c r="AD3083"/>
      <c r="AE3083"/>
    </row>
    <row r="3084" spans="14:31" x14ac:dyDescent="0.3">
      <c r="N3084"/>
      <c r="O3084"/>
      <c r="AD3084"/>
      <c r="AE3084"/>
    </row>
    <row r="3085" spans="14:31" x14ac:dyDescent="0.3">
      <c r="N3085"/>
      <c r="O3085"/>
      <c r="AD3085"/>
      <c r="AE3085"/>
    </row>
    <row r="3086" spans="14:31" x14ac:dyDescent="0.3">
      <c r="N3086"/>
      <c r="O3086"/>
      <c r="AD3086"/>
      <c r="AE3086"/>
    </row>
    <row r="3087" spans="14:31" x14ac:dyDescent="0.3">
      <c r="N3087"/>
      <c r="O3087"/>
      <c r="AD3087"/>
      <c r="AE3087"/>
    </row>
    <row r="3088" spans="14:31" x14ac:dyDescent="0.3">
      <c r="N3088"/>
      <c r="O3088"/>
      <c r="AD3088"/>
      <c r="AE3088"/>
    </row>
    <row r="3089" spans="14:31" x14ac:dyDescent="0.3">
      <c r="N3089"/>
      <c r="O3089"/>
      <c r="AD3089"/>
      <c r="AE3089"/>
    </row>
    <row r="3090" spans="14:31" x14ac:dyDescent="0.3">
      <c r="N3090"/>
      <c r="O3090"/>
      <c r="AD3090"/>
      <c r="AE3090"/>
    </row>
    <row r="3091" spans="14:31" x14ac:dyDescent="0.3">
      <c r="N3091"/>
      <c r="O3091"/>
      <c r="AD3091"/>
      <c r="AE3091"/>
    </row>
    <row r="3092" spans="14:31" x14ac:dyDescent="0.3">
      <c r="N3092"/>
      <c r="O3092"/>
      <c r="AD3092"/>
      <c r="AE3092"/>
    </row>
    <row r="3093" spans="14:31" x14ac:dyDescent="0.3">
      <c r="N3093"/>
      <c r="O3093"/>
      <c r="AD3093"/>
      <c r="AE3093"/>
    </row>
    <row r="3094" spans="14:31" x14ac:dyDescent="0.3">
      <c r="N3094"/>
      <c r="O3094"/>
      <c r="AD3094"/>
      <c r="AE3094"/>
    </row>
    <row r="3095" spans="14:31" x14ac:dyDescent="0.3">
      <c r="N3095"/>
      <c r="O3095"/>
      <c r="AD3095"/>
      <c r="AE3095"/>
    </row>
    <row r="3096" spans="14:31" x14ac:dyDescent="0.3">
      <c r="N3096"/>
      <c r="O3096"/>
      <c r="AD3096"/>
      <c r="AE3096"/>
    </row>
    <row r="3097" spans="14:31" x14ac:dyDescent="0.3">
      <c r="N3097"/>
      <c r="O3097"/>
      <c r="AD3097"/>
      <c r="AE3097"/>
    </row>
    <row r="3098" spans="14:31" x14ac:dyDescent="0.3">
      <c r="N3098"/>
      <c r="O3098"/>
      <c r="AD3098"/>
      <c r="AE3098"/>
    </row>
    <row r="3099" spans="14:31" x14ac:dyDescent="0.3">
      <c r="N3099"/>
      <c r="O3099"/>
      <c r="AD3099"/>
      <c r="AE3099"/>
    </row>
    <row r="3100" spans="14:31" x14ac:dyDescent="0.3">
      <c r="N3100"/>
      <c r="O3100"/>
      <c r="AD3100"/>
      <c r="AE3100"/>
    </row>
    <row r="3101" spans="14:31" x14ac:dyDescent="0.3">
      <c r="N3101"/>
      <c r="O3101"/>
      <c r="AD3101"/>
      <c r="AE3101"/>
    </row>
    <row r="3102" spans="14:31" x14ac:dyDescent="0.3">
      <c r="N3102"/>
      <c r="O3102"/>
      <c r="AD3102"/>
      <c r="AE3102"/>
    </row>
    <row r="3103" spans="14:31" x14ac:dyDescent="0.3">
      <c r="N3103"/>
      <c r="O3103"/>
      <c r="AD3103"/>
      <c r="AE3103"/>
    </row>
    <row r="3104" spans="14:31" x14ac:dyDescent="0.3">
      <c r="N3104"/>
      <c r="O3104"/>
      <c r="AD3104"/>
      <c r="AE3104"/>
    </row>
    <row r="3105" spans="14:31" x14ac:dyDescent="0.3">
      <c r="N3105"/>
      <c r="O3105"/>
      <c r="AD3105"/>
      <c r="AE3105"/>
    </row>
    <row r="3106" spans="14:31" x14ac:dyDescent="0.3">
      <c r="N3106"/>
      <c r="O3106"/>
      <c r="AD3106"/>
      <c r="AE3106"/>
    </row>
    <row r="3107" spans="14:31" x14ac:dyDescent="0.3">
      <c r="N3107"/>
      <c r="O3107"/>
      <c r="AD3107"/>
      <c r="AE3107"/>
    </row>
    <row r="3108" spans="14:31" x14ac:dyDescent="0.3">
      <c r="N3108"/>
      <c r="O3108"/>
      <c r="AD3108"/>
      <c r="AE3108"/>
    </row>
    <row r="3109" spans="14:31" x14ac:dyDescent="0.3">
      <c r="N3109"/>
      <c r="O3109"/>
      <c r="AD3109"/>
      <c r="AE3109"/>
    </row>
    <row r="3110" spans="14:31" x14ac:dyDescent="0.3">
      <c r="N3110"/>
      <c r="O3110"/>
      <c r="AD3110"/>
      <c r="AE3110"/>
    </row>
    <row r="3111" spans="14:31" x14ac:dyDescent="0.3">
      <c r="N3111"/>
      <c r="O3111"/>
      <c r="AD3111"/>
      <c r="AE3111"/>
    </row>
    <row r="3112" spans="14:31" x14ac:dyDescent="0.3">
      <c r="N3112"/>
      <c r="O3112"/>
      <c r="AD3112"/>
      <c r="AE3112"/>
    </row>
    <row r="3113" spans="14:31" x14ac:dyDescent="0.3">
      <c r="N3113"/>
      <c r="O3113"/>
      <c r="AD3113"/>
      <c r="AE3113"/>
    </row>
    <row r="3114" spans="14:31" x14ac:dyDescent="0.3">
      <c r="N3114"/>
      <c r="O3114"/>
      <c r="AD3114"/>
      <c r="AE3114"/>
    </row>
    <row r="3115" spans="14:31" x14ac:dyDescent="0.3">
      <c r="N3115"/>
      <c r="O3115"/>
      <c r="AD3115"/>
      <c r="AE3115"/>
    </row>
    <row r="3116" spans="14:31" x14ac:dyDescent="0.3">
      <c r="N3116"/>
      <c r="O3116"/>
      <c r="AD3116"/>
      <c r="AE3116"/>
    </row>
    <row r="3117" spans="14:31" x14ac:dyDescent="0.3">
      <c r="N3117"/>
      <c r="O3117"/>
      <c r="AD3117"/>
      <c r="AE3117"/>
    </row>
    <row r="3118" spans="14:31" x14ac:dyDescent="0.3">
      <c r="N3118"/>
      <c r="O3118"/>
      <c r="AD3118"/>
      <c r="AE3118"/>
    </row>
    <row r="3119" spans="14:31" x14ac:dyDescent="0.3">
      <c r="N3119"/>
      <c r="O3119"/>
      <c r="AD3119"/>
      <c r="AE3119"/>
    </row>
    <row r="3120" spans="14:31" x14ac:dyDescent="0.3">
      <c r="N3120"/>
      <c r="O3120"/>
      <c r="AD3120"/>
      <c r="AE3120"/>
    </row>
    <row r="3121" spans="14:31" x14ac:dyDescent="0.3">
      <c r="N3121"/>
      <c r="O3121"/>
      <c r="AD3121"/>
      <c r="AE3121"/>
    </row>
    <row r="3122" spans="14:31" x14ac:dyDescent="0.3">
      <c r="N3122"/>
      <c r="O3122"/>
      <c r="AD3122"/>
      <c r="AE3122"/>
    </row>
    <row r="3123" spans="14:31" x14ac:dyDescent="0.3">
      <c r="N3123"/>
      <c r="O3123"/>
      <c r="AD3123"/>
      <c r="AE3123"/>
    </row>
    <row r="3124" spans="14:31" x14ac:dyDescent="0.3">
      <c r="N3124"/>
      <c r="O3124"/>
      <c r="AD3124"/>
      <c r="AE3124"/>
    </row>
    <row r="3125" spans="14:31" x14ac:dyDescent="0.3">
      <c r="N3125"/>
      <c r="O3125"/>
      <c r="AD3125"/>
      <c r="AE3125"/>
    </row>
    <row r="3126" spans="14:31" x14ac:dyDescent="0.3">
      <c r="N3126"/>
      <c r="O3126"/>
      <c r="AD3126"/>
      <c r="AE3126"/>
    </row>
    <row r="3127" spans="14:31" x14ac:dyDescent="0.3">
      <c r="N3127"/>
      <c r="O3127"/>
      <c r="AD3127"/>
      <c r="AE3127"/>
    </row>
    <row r="3128" spans="14:31" x14ac:dyDescent="0.3">
      <c r="N3128"/>
      <c r="O3128"/>
      <c r="AD3128"/>
      <c r="AE3128"/>
    </row>
    <row r="3129" spans="14:31" x14ac:dyDescent="0.3">
      <c r="N3129"/>
      <c r="O3129"/>
      <c r="AD3129"/>
      <c r="AE3129"/>
    </row>
    <row r="3130" spans="14:31" x14ac:dyDescent="0.3">
      <c r="N3130"/>
      <c r="O3130"/>
      <c r="AD3130"/>
      <c r="AE3130"/>
    </row>
    <row r="3131" spans="14:31" x14ac:dyDescent="0.3">
      <c r="N3131"/>
      <c r="O3131"/>
      <c r="AD3131"/>
      <c r="AE3131"/>
    </row>
    <row r="3132" spans="14:31" x14ac:dyDescent="0.3">
      <c r="N3132"/>
      <c r="O3132"/>
      <c r="AD3132"/>
      <c r="AE3132"/>
    </row>
    <row r="3133" spans="14:31" x14ac:dyDescent="0.3">
      <c r="N3133"/>
      <c r="O3133"/>
      <c r="AD3133"/>
      <c r="AE3133"/>
    </row>
    <row r="3134" spans="14:31" x14ac:dyDescent="0.3">
      <c r="N3134"/>
      <c r="O3134"/>
      <c r="AD3134"/>
      <c r="AE3134"/>
    </row>
    <row r="3135" spans="14:31" x14ac:dyDescent="0.3">
      <c r="N3135"/>
      <c r="O3135"/>
      <c r="AD3135"/>
      <c r="AE3135"/>
    </row>
    <row r="3136" spans="14:31" x14ac:dyDescent="0.3">
      <c r="N3136"/>
      <c r="O3136"/>
      <c r="AD3136"/>
      <c r="AE3136"/>
    </row>
    <row r="3137" spans="14:31" x14ac:dyDescent="0.3">
      <c r="N3137"/>
      <c r="O3137"/>
      <c r="AD3137"/>
      <c r="AE3137"/>
    </row>
    <row r="3138" spans="14:31" x14ac:dyDescent="0.3">
      <c r="N3138"/>
      <c r="O3138"/>
      <c r="AD3138"/>
      <c r="AE3138"/>
    </row>
    <row r="3139" spans="14:31" x14ac:dyDescent="0.3">
      <c r="N3139"/>
      <c r="O3139"/>
      <c r="AD3139"/>
      <c r="AE3139"/>
    </row>
    <row r="3140" spans="14:31" x14ac:dyDescent="0.3">
      <c r="N3140"/>
      <c r="O3140"/>
      <c r="AD3140"/>
      <c r="AE3140"/>
    </row>
    <row r="3141" spans="14:31" x14ac:dyDescent="0.3">
      <c r="N3141"/>
      <c r="O3141"/>
      <c r="AD3141"/>
      <c r="AE3141"/>
    </row>
    <row r="3142" spans="14:31" x14ac:dyDescent="0.3">
      <c r="N3142"/>
      <c r="O3142"/>
      <c r="AD3142"/>
      <c r="AE3142"/>
    </row>
    <row r="3143" spans="14:31" x14ac:dyDescent="0.3">
      <c r="N3143"/>
      <c r="O3143"/>
      <c r="AD3143"/>
      <c r="AE3143"/>
    </row>
    <row r="3144" spans="14:31" x14ac:dyDescent="0.3">
      <c r="N3144"/>
      <c r="O3144"/>
      <c r="AD3144"/>
      <c r="AE3144"/>
    </row>
    <row r="3145" spans="14:31" x14ac:dyDescent="0.3">
      <c r="N3145"/>
      <c r="O3145"/>
      <c r="AD3145"/>
      <c r="AE3145"/>
    </row>
    <row r="3146" spans="14:31" x14ac:dyDescent="0.3">
      <c r="N3146"/>
      <c r="O3146"/>
      <c r="AD3146"/>
      <c r="AE3146"/>
    </row>
    <row r="3147" spans="14:31" x14ac:dyDescent="0.3">
      <c r="N3147"/>
      <c r="O3147"/>
      <c r="AD3147"/>
      <c r="AE3147"/>
    </row>
    <row r="3148" spans="14:31" x14ac:dyDescent="0.3">
      <c r="N3148"/>
      <c r="O3148"/>
      <c r="AD3148"/>
      <c r="AE3148"/>
    </row>
    <row r="3149" spans="14:31" x14ac:dyDescent="0.3">
      <c r="N3149"/>
      <c r="O3149"/>
      <c r="AD3149"/>
      <c r="AE3149"/>
    </row>
    <row r="3150" spans="14:31" x14ac:dyDescent="0.3">
      <c r="N3150"/>
      <c r="O3150"/>
      <c r="AD3150"/>
      <c r="AE3150"/>
    </row>
    <row r="3151" spans="14:31" x14ac:dyDescent="0.3">
      <c r="N3151"/>
      <c r="O3151"/>
      <c r="AD3151"/>
      <c r="AE3151"/>
    </row>
    <row r="3152" spans="14:31" x14ac:dyDescent="0.3">
      <c r="N3152"/>
      <c r="O3152"/>
      <c r="AD3152"/>
      <c r="AE3152"/>
    </row>
    <row r="3153" spans="14:31" x14ac:dyDescent="0.3">
      <c r="N3153"/>
      <c r="O3153"/>
      <c r="AD3153"/>
      <c r="AE3153"/>
    </row>
    <row r="3154" spans="14:31" x14ac:dyDescent="0.3">
      <c r="N3154"/>
      <c r="O3154"/>
      <c r="AD3154"/>
      <c r="AE3154"/>
    </row>
    <row r="3155" spans="14:31" x14ac:dyDescent="0.3">
      <c r="N3155"/>
      <c r="O3155"/>
      <c r="AD3155"/>
      <c r="AE3155"/>
    </row>
    <row r="3156" spans="14:31" x14ac:dyDescent="0.3">
      <c r="N3156"/>
      <c r="O3156"/>
      <c r="AD3156"/>
      <c r="AE3156"/>
    </row>
    <row r="3157" spans="14:31" x14ac:dyDescent="0.3">
      <c r="N3157"/>
      <c r="O3157"/>
      <c r="AD3157"/>
      <c r="AE3157"/>
    </row>
    <row r="3158" spans="14:31" x14ac:dyDescent="0.3">
      <c r="N3158"/>
      <c r="O3158"/>
      <c r="AD3158"/>
      <c r="AE3158"/>
    </row>
    <row r="3159" spans="14:31" x14ac:dyDescent="0.3">
      <c r="N3159"/>
      <c r="O3159"/>
      <c r="AD3159"/>
      <c r="AE3159"/>
    </row>
    <row r="3160" spans="14:31" x14ac:dyDescent="0.3">
      <c r="N3160"/>
      <c r="O3160"/>
      <c r="AD3160"/>
      <c r="AE3160"/>
    </row>
    <row r="3161" spans="14:31" x14ac:dyDescent="0.3">
      <c r="N3161"/>
      <c r="O3161"/>
      <c r="AD3161"/>
      <c r="AE3161"/>
    </row>
    <row r="3162" spans="14:31" x14ac:dyDescent="0.3">
      <c r="N3162"/>
      <c r="O3162"/>
      <c r="AD3162"/>
      <c r="AE3162"/>
    </row>
    <row r="3163" spans="14:31" x14ac:dyDescent="0.3">
      <c r="N3163"/>
      <c r="O3163"/>
      <c r="AD3163"/>
      <c r="AE3163"/>
    </row>
    <row r="3164" spans="14:31" x14ac:dyDescent="0.3">
      <c r="N3164"/>
      <c r="O3164"/>
      <c r="AD3164"/>
      <c r="AE3164"/>
    </row>
    <row r="3165" spans="14:31" x14ac:dyDescent="0.3">
      <c r="N3165"/>
      <c r="O3165"/>
      <c r="AD3165"/>
      <c r="AE3165"/>
    </row>
    <row r="3166" spans="14:31" x14ac:dyDescent="0.3">
      <c r="N3166"/>
      <c r="O3166"/>
      <c r="AD3166"/>
      <c r="AE3166"/>
    </row>
    <row r="3167" spans="14:31" x14ac:dyDescent="0.3">
      <c r="N3167"/>
      <c r="O3167"/>
      <c r="AD3167"/>
      <c r="AE3167"/>
    </row>
    <row r="3168" spans="14:31" x14ac:dyDescent="0.3">
      <c r="N3168"/>
      <c r="O3168"/>
      <c r="AD3168"/>
      <c r="AE3168"/>
    </row>
    <row r="3169" spans="14:31" x14ac:dyDescent="0.3">
      <c r="N3169"/>
      <c r="O3169"/>
      <c r="AD3169"/>
      <c r="AE3169"/>
    </row>
    <row r="3170" spans="14:31" x14ac:dyDescent="0.3">
      <c r="N3170"/>
      <c r="O3170"/>
      <c r="AD3170"/>
      <c r="AE3170"/>
    </row>
    <row r="3171" spans="14:31" x14ac:dyDescent="0.3">
      <c r="N3171"/>
      <c r="O3171"/>
      <c r="AD3171"/>
      <c r="AE3171"/>
    </row>
    <row r="3172" spans="14:31" x14ac:dyDescent="0.3">
      <c r="N3172"/>
      <c r="O3172"/>
      <c r="AD3172"/>
      <c r="AE3172"/>
    </row>
    <row r="3173" spans="14:31" x14ac:dyDescent="0.3">
      <c r="N3173"/>
      <c r="O3173"/>
      <c r="AD3173"/>
      <c r="AE3173"/>
    </row>
    <row r="3174" spans="14:31" x14ac:dyDescent="0.3">
      <c r="N3174"/>
      <c r="O3174"/>
      <c r="AD3174"/>
      <c r="AE3174"/>
    </row>
    <row r="3175" spans="14:31" x14ac:dyDescent="0.3">
      <c r="N3175"/>
      <c r="O3175"/>
      <c r="AD3175"/>
      <c r="AE3175"/>
    </row>
    <row r="3176" spans="14:31" x14ac:dyDescent="0.3">
      <c r="N3176"/>
      <c r="O3176"/>
      <c r="AD3176"/>
      <c r="AE3176"/>
    </row>
    <row r="3177" spans="14:31" x14ac:dyDescent="0.3">
      <c r="N3177"/>
      <c r="O3177"/>
      <c r="AD3177"/>
      <c r="AE3177"/>
    </row>
    <row r="3178" spans="14:31" x14ac:dyDescent="0.3">
      <c r="N3178"/>
      <c r="O3178"/>
      <c r="AD3178"/>
      <c r="AE3178"/>
    </row>
    <row r="3179" spans="14:31" x14ac:dyDescent="0.3">
      <c r="N3179"/>
      <c r="O3179"/>
      <c r="AD3179"/>
      <c r="AE3179"/>
    </row>
    <row r="3180" spans="14:31" x14ac:dyDescent="0.3">
      <c r="N3180"/>
      <c r="O3180"/>
      <c r="AD3180"/>
      <c r="AE3180"/>
    </row>
    <row r="3181" spans="14:31" x14ac:dyDescent="0.3">
      <c r="N3181"/>
      <c r="O3181"/>
      <c r="AD3181"/>
      <c r="AE3181"/>
    </row>
    <row r="3182" spans="14:31" x14ac:dyDescent="0.3">
      <c r="N3182"/>
      <c r="O3182"/>
      <c r="AD3182"/>
      <c r="AE3182"/>
    </row>
    <row r="3183" spans="14:31" x14ac:dyDescent="0.3">
      <c r="N3183"/>
      <c r="O3183"/>
      <c r="AD3183"/>
      <c r="AE3183"/>
    </row>
    <row r="3184" spans="14:31" x14ac:dyDescent="0.3">
      <c r="N3184"/>
      <c r="O3184"/>
      <c r="AD3184"/>
      <c r="AE3184"/>
    </row>
    <row r="3185" spans="14:31" x14ac:dyDescent="0.3">
      <c r="N3185"/>
      <c r="O3185"/>
      <c r="AD3185"/>
      <c r="AE3185"/>
    </row>
    <row r="3186" spans="14:31" x14ac:dyDescent="0.3">
      <c r="N3186"/>
      <c r="O3186"/>
      <c r="AD3186"/>
      <c r="AE3186"/>
    </row>
    <row r="3187" spans="14:31" x14ac:dyDescent="0.3">
      <c r="N3187"/>
      <c r="O3187"/>
      <c r="AD3187"/>
      <c r="AE3187"/>
    </row>
    <row r="3188" spans="14:31" x14ac:dyDescent="0.3">
      <c r="N3188"/>
      <c r="O3188"/>
      <c r="AD3188"/>
      <c r="AE3188"/>
    </row>
    <row r="3189" spans="14:31" x14ac:dyDescent="0.3">
      <c r="N3189"/>
      <c r="O3189"/>
      <c r="AD3189"/>
      <c r="AE3189"/>
    </row>
    <row r="3190" spans="14:31" x14ac:dyDescent="0.3">
      <c r="N3190"/>
      <c r="O3190"/>
      <c r="AD3190"/>
      <c r="AE3190"/>
    </row>
    <row r="3191" spans="14:31" x14ac:dyDescent="0.3">
      <c r="N3191"/>
      <c r="O3191"/>
      <c r="AD3191"/>
      <c r="AE3191"/>
    </row>
    <row r="3192" spans="14:31" x14ac:dyDescent="0.3">
      <c r="N3192"/>
      <c r="O3192"/>
      <c r="AD3192"/>
      <c r="AE3192"/>
    </row>
    <row r="3193" spans="14:31" x14ac:dyDescent="0.3">
      <c r="N3193"/>
      <c r="O3193"/>
      <c r="AD3193"/>
      <c r="AE3193"/>
    </row>
    <row r="3194" spans="14:31" x14ac:dyDescent="0.3">
      <c r="N3194"/>
      <c r="O3194"/>
      <c r="AD3194"/>
      <c r="AE3194"/>
    </row>
    <row r="3195" spans="14:31" x14ac:dyDescent="0.3">
      <c r="N3195"/>
      <c r="O3195"/>
      <c r="AD3195"/>
      <c r="AE3195"/>
    </row>
    <row r="3196" spans="14:31" x14ac:dyDescent="0.3">
      <c r="N3196"/>
      <c r="O3196"/>
      <c r="AD3196"/>
      <c r="AE3196"/>
    </row>
    <row r="3197" spans="14:31" x14ac:dyDescent="0.3">
      <c r="N3197"/>
      <c r="O3197"/>
      <c r="AD3197"/>
      <c r="AE3197"/>
    </row>
    <row r="3198" spans="14:31" x14ac:dyDescent="0.3">
      <c r="N3198"/>
      <c r="O3198"/>
      <c r="AD3198"/>
      <c r="AE3198"/>
    </row>
    <row r="3199" spans="14:31" x14ac:dyDescent="0.3">
      <c r="N3199"/>
      <c r="O3199"/>
      <c r="AD3199"/>
      <c r="AE3199"/>
    </row>
    <row r="3200" spans="14:31" x14ac:dyDescent="0.3">
      <c r="N3200"/>
      <c r="O3200"/>
      <c r="AD3200"/>
      <c r="AE3200"/>
    </row>
    <row r="3201" spans="14:31" x14ac:dyDescent="0.3">
      <c r="N3201"/>
      <c r="O3201"/>
      <c r="AD3201"/>
      <c r="AE3201"/>
    </row>
    <row r="3202" spans="14:31" x14ac:dyDescent="0.3">
      <c r="N3202"/>
      <c r="O3202"/>
      <c r="AD3202"/>
      <c r="AE3202"/>
    </row>
    <row r="3203" spans="14:31" x14ac:dyDescent="0.3">
      <c r="N3203"/>
      <c r="O3203"/>
      <c r="AD3203"/>
      <c r="AE3203"/>
    </row>
    <row r="3204" spans="14:31" x14ac:dyDescent="0.3">
      <c r="N3204"/>
      <c r="O3204"/>
      <c r="AD3204"/>
      <c r="AE3204"/>
    </row>
    <row r="3205" spans="14:31" x14ac:dyDescent="0.3">
      <c r="N3205"/>
      <c r="O3205"/>
      <c r="AD3205"/>
      <c r="AE3205"/>
    </row>
    <row r="3206" spans="14:31" x14ac:dyDescent="0.3">
      <c r="N3206"/>
      <c r="O3206"/>
      <c r="AD3206"/>
      <c r="AE3206"/>
    </row>
    <row r="3207" spans="14:31" x14ac:dyDescent="0.3">
      <c r="N3207"/>
      <c r="O3207"/>
      <c r="AD3207"/>
      <c r="AE3207"/>
    </row>
    <row r="3208" spans="14:31" x14ac:dyDescent="0.3">
      <c r="N3208"/>
      <c r="O3208"/>
      <c r="AD3208"/>
      <c r="AE3208"/>
    </row>
    <row r="3209" spans="14:31" x14ac:dyDescent="0.3">
      <c r="N3209"/>
      <c r="O3209"/>
      <c r="AD3209"/>
      <c r="AE3209"/>
    </row>
    <row r="3210" spans="14:31" x14ac:dyDescent="0.3">
      <c r="N3210"/>
      <c r="O3210"/>
      <c r="AD3210"/>
      <c r="AE3210"/>
    </row>
    <row r="3211" spans="14:31" x14ac:dyDescent="0.3">
      <c r="N3211"/>
      <c r="O3211"/>
      <c r="AD3211"/>
      <c r="AE3211"/>
    </row>
    <row r="3212" spans="14:31" x14ac:dyDescent="0.3">
      <c r="N3212"/>
      <c r="O3212"/>
      <c r="AD3212"/>
      <c r="AE3212"/>
    </row>
    <row r="3213" spans="14:31" x14ac:dyDescent="0.3">
      <c r="N3213"/>
      <c r="O3213"/>
      <c r="AD3213"/>
      <c r="AE3213"/>
    </row>
    <row r="3214" spans="14:31" x14ac:dyDescent="0.3">
      <c r="N3214"/>
      <c r="O3214"/>
      <c r="AD3214"/>
      <c r="AE3214"/>
    </row>
    <row r="3215" spans="14:31" x14ac:dyDescent="0.3">
      <c r="N3215"/>
      <c r="O3215"/>
      <c r="AD3215"/>
      <c r="AE3215"/>
    </row>
    <row r="3216" spans="14:31" x14ac:dyDescent="0.3">
      <c r="N3216"/>
      <c r="O3216"/>
      <c r="AD3216"/>
      <c r="AE3216"/>
    </row>
    <row r="3217" spans="14:31" x14ac:dyDescent="0.3">
      <c r="N3217"/>
      <c r="O3217"/>
      <c r="AD3217"/>
      <c r="AE3217"/>
    </row>
    <row r="3218" spans="14:31" x14ac:dyDescent="0.3">
      <c r="N3218"/>
      <c r="O3218"/>
      <c r="AD3218"/>
      <c r="AE3218"/>
    </row>
    <row r="3219" spans="14:31" x14ac:dyDescent="0.3">
      <c r="N3219"/>
      <c r="O3219"/>
      <c r="AD3219"/>
      <c r="AE3219"/>
    </row>
    <row r="3220" spans="14:31" x14ac:dyDescent="0.3">
      <c r="N3220"/>
      <c r="O3220"/>
      <c r="AD3220"/>
      <c r="AE3220"/>
    </row>
    <row r="3221" spans="14:31" x14ac:dyDescent="0.3">
      <c r="N3221"/>
      <c r="O3221"/>
      <c r="AD3221"/>
      <c r="AE3221"/>
    </row>
    <row r="3222" spans="14:31" x14ac:dyDescent="0.3">
      <c r="N3222"/>
      <c r="O3222"/>
      <c r="AD3222"/>
      <c r="AE3222"/>
    </row>
    <row r="3223" spans="14:31" x14ac:dyDescent="0.3">
      <c r="N3223"/>
      <c r="O3223"/>
      <c r="AD3223"/>
      <c r="AE3223"/>
    </row>
    <row r="3224" spans="14:31" x14ac:dyDescent="0.3">
      <c r="N3224"/>
      <c r="O3224"/>
      <c r="AD3224"/>
      <c r="AE3224"/>
    </row>
    <row r="3225" spans="14:31" x14ac:dyDescent="0.3">
      <c r="N3225"/>
      <c r="O3225"/>
      <c r="AD3225"/>
      <c r="AE3225"/>
    </row>
    <row r="3226" spans="14:31" x14ac:dyDescent="0.3">
      <c r="N3226"/>
      <c r="O3226"/>
      <c r="AD3226"/>
      <c r="AE3226"/>
    </row>
    <row r="3227" spans="14:31" x14ac:dyDescent="0.3">
      <c r="N3227"/>
      <c r="O3227"/>
      <c r="AD3227"/>
      <c r="AE3227"/>
    </row>
    <row r="3228" spans="14:31" x14ac:dyDescent="0.3">
      <c r="N3228"/>
      <c r="O3228"/>
      <c r="AD3228"/>
      <c r="AE3228"/>
    </row>
    <row r="3229" spans="14:31" x14ac:dyDescent="0.3">
      <c r="N3229"/>
      <c r="O3229"/>
      <c r="AD3229"/>
      <c r="AE3229"/>
    </row>
    <row r="3230" spans="14:31" x14ac:dyDescent="0.3">
      <c r="N3230"/>
      <c r="O3230"/>
      <c r="AD3230"/>
      <c r="AE3230"/>
    </row>
    <row r="3231" spans="14:31" x14ac:dyDescent="0.3">
      <c r="N3231"/>
      <c r="O3231"/>
      <c r="AD3231"/>
      <c r="AE3231"/>
    </row>
    <row r="3232" spans="14:31" x14ac:dyDescent="0.3">
      <c r="N3232"/>
      <c r="O3232"/>
      <c r="AD3232"/>
      <c r="AE3232"/>
    </row>
    <row r="3233" spans="14:31" x14ac:dyDescent="0.3">
      <c r="N3233"/>
      <c r="O3233"/>
      <c r="AD3233"/>
      <c r="AE3233"/>
    </row>
    <row r="3234" spans="14:31" x14ac:dyDescent="0.3">
      <c r="N3234"/>
      <c r="O3234"/>
      <c r="AD3234"/>
      <c r="AE3234"/>
    </row>
    <row r="3235" spans="14:31" x14ac:dyDescent="0.3">
      <c r="N3235"/>
      <c r="O3235"/>
      <c r="AD3235"/>
      <c r="AE3235"/>
    </row>
    <row r="3236" spans="14:31" x14ac:dyDescent="0.3">
      <c r="N3236"/>
      <c r="O3236"/>
      <c r="AD3236"/>
      <c r="AE3236"/>
    </row>
    <row r="3237" spans="14:31" x14ac:dyDescent="0.3">
      <c r="N3237"/>
      <c r="O3237"/>
      <c r="AD3237"/>
      <c r="AE3237"/>
    </row>
    <row r="3238" spans="14:31" x14ac:dyDescent="0.3">
      <c r="N3238"/>
      <c r="O3238"/>
      <c r="AD3238"/>
      <c r="AE3238"/>
    </row>
    <row r="3239" spans="14:31" x14ac:dyDescent="0.3">
      <c r="N3239"/>
      <c r="O3239"/>
      <c r="AD3239"/>
      <c r="AE3239"/>
    </row>
    <row r="3240" spans="14:31" x14ac:dyDescent="0.3">
      <c r="N3240"/>
      <c r="O3240"/>
      <c r="AD3240"/>
      <c r="AE3240"/>
    </row>
    <row r="3241" spans="14:31" x14ac:dyDescent="0.3">
      <c r="N3241"/>
      <c r="O3241"/>
      <c r="AD3241"/>
      <c r="AE3241"/>
    </row>
    <row r="3242" spans="14:31" x14ac:dyDescent="0.3">
      <c r="N3242"/>
      <c r="O3242"/>
      <c r="AD3242"/>
      <c r="AE3242"/>
    </row>
    <row r="3243" spans="14:31" x14ac:dyDescent="0.3">
      <c r="N3243"/>
      <c r="O3243"/>
      <c r="AD3243"/>
      <c r="AE3243"/>
    </row>
    <row r="3244" spans="14:31" x14ac:dyDescent="0.3">
      <c r="N3244"/>
      <c r="O3244"/>
      <c r="AD3244"/>
      <c r="AE3244"/>
    </row>
    <row r="3245" spans="14:31" x14ac:dyDescent="0.3">
      <c r="N3245"/>
      <c r="O3245"/>
      <c r="AD3245"/>
      <c r="AE3245"/>
    </row>
    <row r="3246" spans="14:31" x14ac:dyDescent="0.3">
      <c r="N3246"/>
      <c r="O3246"/>
      <c r="AD3246"/>
      <c r="AE3246"/>
    </row>
    <row r="3247" spans="14:31" x14ac:dyDescent="0.3">
      <c r="N3247"/>
      <c r="O3247"/>
      <c r="AD3247"/>
      <c r="AE3247"/>
    </row>
    <row r="3248" spans="14:31" x14ac:dyDescent="0.3">
      <c r="N3248"/>
      <c r="O3248"/>
      <c r="AD3248"/>
      <c r="AE3248"/>
    </row>
    <row r="3249" spans="14:31" x14ac:dyDescent="0.3">
      <c r="N3249"/>
      <c r="O3249"/>
      <c r="AD3249"/>
      <c r="AE3249"/>
    </row>
    <row r="3250" spans="14:31" x14ac:dyDescent="0.3">
      <c r="N3250"/>
      <c r="O3250"/>
      <c r="AD3250"/>
      <c r="AE3250"/>
    </row>
    <row r="3251" spans="14:31" x14ac:dyDescent="0.3">
      <c r="N3251"/>
      <c r="O3251"/>
      <c r="AD3251"/>
      <c r="AE3251"/>
    </row>
    <row r="3252" spans="14:31" x14ac:dyDescent="0.3">
      <c r="N3252"/>
      <c r="O3252"/>
      <c r="AD3252"/>
      <c r="AE3252"/>
    </row>
    <row r="3253" spans="14:31" x14ac:dyDescent="0.3">
      <c r="N3253"/>
      <c r="O3253"/>
      <c r="AD3253"/>
      <c r="AE3253"/>
    </row>
    <row r="3254" spans="14:31" x14ac:dyDescent="0.3">
      <c r="N3254"/>
      <c r="O3254"/>
      <c r="AD3254"/>
      <c r="AE3254"/>
    </row>
    <row r="3255" spans="14:31" x14ac:dyDescent="0.3">
      <c r="N3255"/>
      <c r="O3255"/>
      <c r="AD3255"/>
      <c r="AE3255"/>
    </row>
    <row r="3256" spans="14:31" x14ac:dyDescent="0.3">
      <c r="N3256"/>
      <c r="O3256"/>
      <c r="AD3256"/>
      <c r="AE3256"/>
    </row>
    <row r="3257" spans="14:31" x14ac:dyDescent="0.3">
      <c r="N3257"/>
      <c r="O3257"/>
      <c r="AD3257"/>
      <c r="AE3257"/>
    </row>
    <row r="3258" spans="14:31" x14ac:dyDescent="0.3">
      <c r="N3258"/>
      <c r="O3258"/>
      <c r="AD3258"/>
      <c r="AE3258"/>
    </row>
    <row r="3259" spans="14:31" x14ac:dyDescent="0.3">
      <c r="N3259"/>
      <c r="O3259"/>
      <c r="AD3259"/>
      <c r="AE3259"/>
    </row>
    <row r="3260" spans="14:31" x14ac:dyDescent="0.3">
      <c r="N3260"/>
      <c r="O3260"/>
      <c r="AD3260"/>
      <c r="AE3260"/>
    </row>
    <row r="3261" spans="14:31" x14ac:dyDescent="0.3">
      <c r="N3261"/>
      <c r="O3261"/>
      <c r="AD3261"/>
      <c r="AE3261"/>
    </row>
    <row r="3262" spans="14:31" x14ac:dyDescent="0.3">
      <c r="N3262"/>
      <c r="O3262"/>
      <c r="AD3262"/>
      <c r="AE3262"/>
    </row>
    <row r="3263" spans="14:31" x14ac:dyDescent="0.3">
      <c r="N3263"/>
      <c r="O3263"/>
      <c r="AD3263"/>
      <c r="AE3263"/>
    </row>
    <row r="3264" spans="14:31" x14ac:dyDescent="0.3">
      <c r="N3264"/>
      <c r="O3264"/>
      <c r="AD3264"/>
      <c r="AE3264"/>
    </row>
    <row r="3265" spans="14:31" x14ac:dyDescent="0.3">
      <c r="N3265"/>
      <c r="O3265"/>
      <c r="AD3265"/>
      <c r="AE3265"/>
    </row>
    <row r="3266" spans="14:31" x14ac:dyDescent="0.3">
      <c r="N3266"/>
      <c r="O3266"/>
      <c r="AD3266"/>
      <c r="AE3266"/>
    </row>
    <row r="3267" spans="14:31" x14ac:dyDescent="0.3">
      <c r="N3267"/>
      <c r="O3267"/>
      <c r="AD3267"/>
      <c r="AE3267"/>
    </row>
    <row r="3268" spans="14:31" x14ac:dyDescent="0.3">
      <c r="N3268"/>
      <c r="O3268"/>
      <c r="AD3268"/>
      <c r="AE3268"/>
    </row>
    <row r="3269" spans="14:31" x14ac:dyDescent="0.3">
      <c r="N3269"/>
      <c r="O3269"/>
      <c r="AD3269"/>
      <c r="AE3269"/>
    </row>
    <row r="3270" spans="14:31" x14ac:dyDescent="0.3">
      <c r="N3270"/>
      <c r="O3270"/>
      <c r="AD3270"/>
      <c r="AE3270"/>
    </row>
    <row r="3271" spans="14:31" x14ac:dyDescent="0.3">
      <c r="N3271"/>
      <c r="O3271"/>
      <c r="AD3271"/>
      <c r="AE3271"/>
    </row>
    <row r="3272" spans="14:31" x14ac:dyDescent="0.3">
      <c r="N3272"/>
      <c r="O3272"/>
      <c r="AD3272"/>
      <c r="AE3272"/>
    </row>
    <row r="3273" spans="14:31" x14ac:dyDescent="0.3">
      <c r="N3273"/>
      <c r="O3273"/>
      <c r="AD3273"/>
      <c r="AE3273"/>
    </row>
    <row r="3274" spans="14:31" x14ac:dyDescent="0.3">
      <c r="N3274"/>
      <c r="O3274"/>
      <c r="AD3274"/>
      <c r="AE3274"/>
    </row>
    <row r="3275" spans="14:31" x14ac:dyDescent="0.3">
      <c r="N3275"/>
      <c r="O3275"/>
      <c r="AD3275"/>
      <c r="AE3275"/>
    </row>
    <row r="3276" spans="14:31" x14ac:dyDescent="0.3">
      <c r="N3276"/>
      <c r="O3276"/>
      <c r="AD3276"/>
      <c r="AE3276"/>
    </row>
    <row r="3277" spans="14:31" x14ac:dyDescent="0.3">
      <c r="N3277"/>
      <c r="O3277"/>
      <c r="AD3277"/>
      <c r="AE3277"/>
    </row>
    <row r="3278" spans="14:31" x14ac:dyDescent="0.3">
      <c r="N3278"/>
      <c r="O3278"/>
      <c r="AD3278"/>
      <c r="AE3278"/>
    </row>
    <row r="3279" spans="14:31" x14ac:dyDescent="0.3">
      <c r="N3279"/>
      <c r="O3279"/>
      <c r="AD3279"/>
      <c r="AE3279"/>
    </row>
    <row r="3280" spans="14:31" x14ac:dyDescent="0.3">
      <c r="N3280"/>
      <c r="O3280"/>
      <c r="AD3280"/>
      <c r="AE3280"/>
    </row>
    <row r="3281" spans="14:31" x14ac:dyDescent="0.3">
      <c r="N3281"/>
      <c r="O3281"/>
      <c r="AD3281"/>
      <c r="AE3281"/>
    </row>
    <row r="3282" spans="14:31" x14ac:dyDescent="0.3">
      <c r="N3282"/>
      <c r="O3282"/>
      <c r="AD3282"/>
      <c r="AE3282"/>
    </row>
    <row r="3283" spans="14:31" x14ac:dyDescent="0.3">
      <c r="N3283"/>
      <c r="O3283"/>
      <c r="AD3283"/>
      <c r="AE3283"/>
    </row>
    <row r="3284" spans="14:31" x14ac:dyDescent="0.3">
      <c r="N3284"/>
      <c r="O3284"/>
      <c r="AD3284"/>
      <c r="AE3284"/>
    </row>
    <row r="3285" spans="14:31" x14ac:dyDescent="0.3">
      <c r="N3285"/>
      <c r="O3285"/>
      <c r="AD3285"/>
      <c r="AE3285"/>
    </row>
    <row r="3286" spans="14:31" x14ac:dyDescent="0.3">
      <c r="N3286"/>
      <c r="O3286"/>
      <c r="AD3286"/>
      <c r="AE3286"/>
    </row>
    <row r="3287" spans="14:31" x14ac:dyDescent="0.3">
      <c r="N3287"/>
      <c r="O3287"/>
      <c r="AD3287"/>
      <c r="AE3287"/>
    </row>
    <row r="3288" spans="14:31" x14ac:dyDescent="0.3">
      <c r="N3288"/>
      <c r="O3288"/>
      <c r="AD3288"/>
      <c r="AE3288"/>
    </row>
    <row r="3289" spans="14:31" x14ac:dyDescent="0.3">
      <c r="N3289"/>
      <c r="O3289"/>
      <c r="AD3289"/>
      <c r="AE3289"/>
    </row>
    <row r="3290" spans="14:31" x14ac:dyDescent="0.3">
      <c r="N3290"/>
      <c r="O3290"/>
      <c r="AD3290"/>
      <c r="AE3290"/>
    </row>
    <row r="3291" spans="14:31" x14ac:dyDescent="0.3">
      <c r="N3291"/>
      <c r="O3291"/>
      <c r="AD3291"/>
      <c r="AE3291"/>
    </row>
    <row r="3292" spans="14:31" x14ac:dyDescent="0.3">
      <c r="N3292"/>
      <c r="O3292"/>
      <c r="AD3292"/>
      <c r="AE3292"/>
    </row>
    <row r="3293" spans="14:31" x14ac:dyDescent="0.3">
      <c r="N3293"/>
      <c r="O3293"/>
      <c r="AD3293"/>
      <c r="AE3293"/>
    </row>
    <row r="3294" spans="14:31" x14ac:dyDescent="0.3">
      <c r="N3294"/>
      <c r="O3294"/>
      <c r="AD3294"/>
      <c r="AE3294"/>
    </row>
    <row r="3295" spans="14:31" x14ac:dyDescent="0.3">
      <c r="N3295"/>
      <c r="O3295"/>
      <c r="AD3295"/>
      <c r="AE3295"/>
    </row>
    <row r="3296" spans="14:31" x14ac:dyDescent="0.3">
      <c r="N3296"/>
      <c r="O3296"/>
      <c r="AD3296"/>
      <c r="AE3296"/>
    </row>
    <row r="3297" spans="14:31" x14ac:dyDescent="0.3">
      <c r="N3297"/>
      <c r="O3297"/>
      <c r="AD3297"/>
      <c r="AE3297"/>
    </row>
    <row r="3298" spans="14:31" x14ac:dyDescent="0.3">
      <c r="N3298"/>
      <c r="O3298"/>
      <c r="AD3298"/>
      <c r="AE3298"/>
    </row>
    <row r="3299" spans="14:31" x14ac:dyDescent="0.3">
      <c r="N3299"/>
      <c r="O3299"/>
      <c r="AD3299"/>
      <c r="AE3299"/>
    </row>
    <row r="3300" spans="14:31" x14ac:dyDescent="0.3">
      <c r="N3300"/>
      <c r="O3300"/>
      <c r="AD3300"/>
      <c r="AE3300"/>
    </row>
    <row r="3301" spans="14:31" x14ac:dyDescent="0.3">
      <c r="N3301"/>
      <c r="O3301"/>
      <c r="AD3301"/>
      <c r="AE3301"/>
    </row>
    <row r="3302" spans="14:31" x14ac:dyDescent="0.3">
      <c r="N3302"/>
      <c r="O3302"/>
      <c r="AD3302"/>
      <c r="AE3302"/>
    </row>
    <row r="3303" spans="14:31" x14ac:dyDescent="0.3">
      <c r="N3303"/>
      <c r="O3303"/>
      <c r="AD3303"/>
      <c r="AE3303"/>
    </row>
    <row r="3304" spans="14:31" x14ac:dyDescent="0.3">
      <c r="N3304"/>
      <c r="O3304"/>
      <c r="AD3304"/>
      <c r="AE3304"/>
    </row>
    <row r="3305" spans="14:31" x14ac:dyDescent="0.3">
      <c r="N3305"/>
      <c r="O3305"/>
      <c r="AD3305"/>
      <c r="AE3305"/>
    </row>
    <row r="3306" spans="14:31" x14ac:dyDescent="0.3">
      <c r="N3306"/>
      <c r="O3306"/>
      <c r="AD3306"/>
      <c r="AE3306"/>
    </row>
    <row r="3307" spans="14:31" x14ac:dyDescent="0.3">
      <c r="N3307"/>
      <c r="O3307"/>
      <c r="AD3307"/>
      <c r="AE3307"/>
    </row>
    <row r="3308" spans="14:31" x14ac:dyDescent="0.3">
      <c r="N3308"/>
      <c r="O3308"/>
      <c r="AD3308"/>
      <c r="AE3308"/>
    </row>
    <row r="3309" spans="14:31" x14ac:dyDescent="0.3">
      <c r="N3309"/>
      <c r="O3309"/>
      <c r="AD3309"/>
      <c r="AE3309"/>
    </row>
    <row r="3310" spans="14:31" x14ac:dyDescent="0.3">
      <c r="N3310"/>
      <c r="O3310"/>
      <c r="AD3310"/>
      <c r="AE3310"/>
    </row>
    <row r="3311" spans="14:31" x14ac:dyDescent="0.3">
      <c r="N3311"/>
      <c r="O3311"/>
      <c r="AD3311"/>
      <c r="AE3311"/>
    </row>
    <row r="3312" spans="14:31" x14ac:dyDescent="0.3">
      <c r="N3312"/>
      <c r="O3312"/>
      <c r="AD3312"/>
      <c r="AE3312"/>
    </row>
    <row r="3313" spans="14:31" x14ac:dyDescent="0.3">
      <c r="N3313"/>
      <c r="O3313"/>
      <c r="AD3313"/>
      <c r="AE3313"/>
    </row>
    <row r="3314" spans="14:31" x14ac:dyDescent="0.3">
      <c r="N3314"/>
      <c r="O3314"/>
      <c r="AD3314"/>
      <c r="AE3314"/>
    </row>
    <row r="3315" spans="14:31" x14ac:dyDescent="0.3">
      <c r="N3315"/>
      <c r="O3315"/>
      <c r="AD3315"/>
      <c r="AE3315"/>
    </row>
    <row r="3316" spans="14:31" x14ac:dyDescent="0.3">
      <c r="N3316"/>
      <c r="O3316"/>
      <c r="AD3316"/>
      <c r="AE3316"/>
    </row>
    <row r="3317" spans="14:31" x14ac:dyDescent="0.3">
      <c r="N3317"/>
      <c r="O3317"/>
      <c r="AD3317"/>
      <c r="AE3317"/>
    </row>
    <row r="3318" spans="14:31" x14ac:dyDescent="0.3">
      <c r="N3318"/>
      <c r="O3318"/>
      <c r="AD3318"/>
      <c r="AE3318"/>
    </row>
    <row r="3319" spans="14:31" x14ac:dyDescent="0.3">
      <c r="N3319"/>
      <c r="O3319"/>
      <c r="AD3319"/>
      <c r="AE3319"/>
    </row>
    <row r="3320" spans="14:31" x14ac:dyDescent="0.3">
      <c r="N3320"/>
      <c r="O3320"/>
      <c r="AD3320"/>
      <c r="AE3320"/>
    </row>
    <row r="3321" spans="14:31" x14ac:dyDescent="0.3">
      <c r="N3321"/>
      <c r="O3321"/>
      <c r="AD3321"/>
      <c r="AE3321"/>
    </row>
    <row r="3322" spans="14:31" x14ac:dyDescent="0.3">
      <c r="N3322"/>
      <c r="O3322"/>
      <c r="AD3322"/>
      <c r="AE3322"/>
    </row>
    <row r="3323" spans="14:31" x14ac:dyDescent="0.3">
      <c r="N3323"/>
      <c r="O3323"/>
      <c r="AD3323"/>
      <c r="AE3323"/>
    </row>
    <row r="3324" spans="14:31" x14ac:dyDescent="0.3">
      <c r="N3324"/>
      <c r="O3324"/>
      <c r="AD3324"/>
      <c r="AE3324"/>
    </row>
    <row r="3325" spans="14:31" x14ac:dyDescent="0.3">
      <c r="N3325"/>
      <c r="O3325"/>
      <c r="AD3325"/>
      <c r="AE3325"/>
    </row>
    <row r="3326" spans="14:31" x14ac:dyDescent="0.3">
      <c r="N3326"/>
      <c r="O3326"/>
      <c r="AD3326"/>
      <c r="AE3326"/>
    </row>
    <row r="3327" spans="14:31" x14ac:dyDescent="0.3">
      <c r="N3327"/>
      <c r="O3327"/>
      <c r="AD3327"/>
      <c r="AE3327"/>
    </row>
    <row r="3328" spans="14:31" x14ac:dyDescent="0.3">
      <c r="N3328"/>
      <c r="O3328"/>
      <c r="AD3328"/>
      <c r="AE3328"/>
    </row>
    <row r="3329" spans="14:31" x14ac:dyDescent="0.3">
      <c r="N3329"/>
      <c r="O3329"/>
      <c r="AD3329"/>
      <c r="AE3329"/>
    </row>
    <row r="3330" spans="14:31" x14ac:dyDescent="0.3">
      <c r="N3330"/>
      <c r="O3330"/>
      <c r="AD3330"/>
      <c r="AE3330"/>
    </row>
    <row r="3331" spans="14:31" x14ac:dyDescent="0.3">
      <c r="N3331"/>
      <c r="O3331"/>
      <c r="AD3331"/>
      <c r="AE3331"/>
    </row>
    <row r="3332" spans="14:31" x14ac:dyDescent="0.3">
      <c r="N3332"/>
      <c r="O3332"/>
      <c r="AD3332"/>
      <c r="AE3332"/>
    </row>
    <row r="3333" spans="14:31" x14ac:dyDescent="0.3">
      <c r="N3333"/>
      <c r="O3333"/>
      <c r="AD3333"/>
      <c r="AE3333"/>
    </row>
    <row r="3334" spans="14:31" x14ac:dyDescent="0.3">
      <c r="N3334"/>
      <c r="O3334"/>
      <c r="AD3334"/>
      <c r="AE3334"/>
    </row>
    <row r="3335" spans="14:31" x14ac:dyDescent="0.3">
      <c r="N3335"/>
      <c r="O3335"/>
      <c r="AD3335"/>
      <c r="AE3335"/>
    </row>
    <row r="3336" spans="14:31" x14ac:dyDescent="0.3">
      <c r="N3336"/>
      <c r="O3336"/>
      <c r="AD3336"/>
      <c r="AE3336"/>
    </row>
    <row r="3337" spans="14:31" x14ac:dyDescent="0.3">
      <c r="N3337"/>
      <c r="O3337"/>
      <c r="AD3337"/>
      <c r="AE3337"/>
    </row>
    <row r="3338" spans="14:31" x14ac:dyDescent="0.3">
      <c r="N3338"/>
      <c r="O3338"/>
      <c r="AD3338"/>
      <c r="AE3338"/>
    </row>
    <row r="3339" spans="14:31" x14ac:dyDescent="0.3">
      <c r="N3339"/>
      <c r="O3339"/>
      <c r="AD3339"/>
      <c r="AE3339"/>
    </row>
    <row r="3340" spans="14:31" x14ac:dyDescent="0.3">
      <c r="N3340"/>
      <c r="O3340"/>
      <c r="AD3340"/>
      <c r="AE3340"/>
    </row>
    <row r="3341" spans="14:31" x14ac:dyDescent="0.3">
      <c r="N3341"/>
      <c r="O3341"/>
      <c r="AD3341"/>
      <c r="AE3341"/>
    </row>
    <row r="3342" spans="14:31" x14ac:dyDescent="0.3">
      <c r="N3342"/>
      <c r="O3342"/>
      <c r="AD3342"/>
      <c r="AE3342"/>
    </row>
    <row r="3343" spans="14:31" x14ac:dyDescent="0.3">
      <c r="N3343"/>
      <c r="O3343"/>
      <c r="AD3343"/>
      <c r="AE3343"/>
    </row>
    <row r="3344" spans="14:31" x14ac:dyDescent="0.3">
      <c r="N3344"/>
      <c r="O3344"/>
      <c r="AD3344"/>
      <c r="AE3344"/>
    </row>
    <row r="3345" spans="14:31" x14ac:dyDescent="0.3">
      <c r="N3345"/>
      <c r="O3345"/>
      <c r="AD3345"/>
      <c r="AE3345"/>
    </row>
    <row r="3346" spans="14:31" x14ac:dyDescent="0.3">
      <c r="N3346"/>
      <c r="O3346"/>
      <c r="AD3346"/>
      <c r="AE3346"/>
    </row>
    <row r="3347" spans="14:31" x14ac:dyDescent="0.3">
      <c r="N3347"/>
      <c r="O3347"/>
      <c r="AD3347"/>
      <c r="AE3347"/>
    </row>
    <row r="3348" spans="14:31" x14ac:dyDescent="0.3">
      <c r="N3348"/>
      <c r="O3348"/>
      <c r="AD3348"/>
      <c r="AE3348"/>
    </row>
    <row r="3349" spans="14:31" x14ac:dyDescent="0.3">
      <c r="N3349"/>
      <c r="O3349"/>
      <c r="AD3349"/>
      <c r="AE3349"/>
    </row>
    <row r="3350" spans="14:31" x14ac:dyDescent="0.3">
      <c r="N3350"/>
      <c r="O3350"/>
      <c r="AD3350"/>
      <c r="AE3350"/>
    </row>
    <row r="3351" spans="14:31" x14ac:dyDescent="0.3">
      <c r="N3351"/>
      <c r="O3351"/>
      <c r="AD3351"/>
      <c r="AE3351"/>
    </row>
    <row r="3352" spans="14:31" x14ac:dyDescent="0.3">
      <c r="N3352"/>
      <c r="O3352"/>
      <c r="AD3352"/>
      <c r="AE3352"/>
    </row>
    <row r="3353" spans="14:31" x14ac:dyDescent="0.3">
      <c r="N3353"/>
      <c r="O3353"/>
      <c r="AD3353"/>
      <c r="AE3353"/>
    </row>
    <row r="3354" spans="14:31" x14ac:dyDescent="0.3">
      <c r="N3354"/>
      <c r="O3354"/>
      <c r="AD3354"/>
      <c r="AE3354"/>
    </row>
    <row r="3355" spans="14:31" x14ac:dyDescent="0.3">
      <c r="N3355"/>
      <c r="O3355"/>
      <c r="AD3355"/>
      <c r="AE3355"/>
    </row>
    <row r="3356" spans="14:31" x14ac:dyDescent="0.3">
      <c r="N3356"/>
      <c r="O3356"/>
      <c r="AD3356"/>
      <c r="AE3356"/>
    </row>
    <row r="3357" spans="14:31" x14ac:dyDescent="0.3">
      <c r="N3357"/>
      <c r="O3357"/>
      <c r="AD3357"/>
      <c r="AE3357"/>
    </row>
    <row r="3358" spans="14:31" x14ac:dyDescent="0.3">
      <c r="N3358"/>
      <c r="O3358"/>
      <c r="AD3358"/>
      <c r="AE3358"/>
    </row>
    <row r="3359" spans="14:31" x14ac:dyDescent="0.3">
      <c r="N3359"/>
      <c r="O3359"/>
      <c r="AD3359"/>
      <c r="AE3359"/>
    </row>
    <row r="3360" spans="14:31" x14ac:dyDescent="0.3">
      <c r="N3360"/>
      <c r="O3360"/>
      <c r="AD3360"/>
      <c r="AE3360"/>
    </row>
    <row r="3361" spans="14:31" x14ac:dyDescent="0.3">
      <c r="N3361"/>
      <c r="O3361"/>
      <c r="AD3361"/>
      <c r="AE3361"/>
    </row>
    <row r="3362" spans="14:31" x14ac:dyDescent="0.3">
      <c r="N3362"/>
      <c r="O3362"/>
      <c r="AD3362"/>
      <c r="AE3362"/>
    </row>
    <row r="3363" spans="14:31" x14ac:dyDescent="0.3">
      <c r="N3363"/>
      <c r="O3363"/>
      <c r="AD3363"/>
      <c r="AE3363"/>
    </row>
    <row r="3364" spans="14:31" x14ac:dyDescent="0.3">
      <c r="N3364"/>
      <c r="O3364"/>
      <c r="AD3364"/>
      <c r="AE3364"/>
    </row>
    <row r="3365" spans="14:31" x14ac:dyDescent="0.3">
      <c r="N3365"/>
      <c r="O3365"/>
      <c r="AD3365"/>
      <c r="AE3365"/>
    </row>
    <row r="3366" spans="14:31" x14ac:dyDescent="0.3">
      <c r="N3366"/>
      <c r="O3366"/>
      <c r="AD3366"/>
      <c r="AE3366"/>
    </row>
    <row r="3367" spans="14:31" x14ac:dyDescent="0.3">
      <c r="N3367"/>
      <c r="O3367"/>
      <c r="AD3367"/>
      <c r="AE3367"/>
    </row>
    <row r="3368" spans="14:31" x14ac:dyDescent="0.3">
      <c r="N3368"/>
      <c r="O3368"/>
      <c r="AD3368"/>
      <c r="AE3368"/>
    </row>
    <row r="3369" spans="14:31" x14ac:dyDescent="0.3">
      <c r="N3369"/>
      <c r="O3369"/>
      <c r="AD3369"/>
      <c r="AE3369"/>
    </row>
    <row r="3370" spans="14:31" x14ac:dyDescent="0.3">
      <c r="N3370"/>
      <c r="O3370"/>
      <c r="AD3370"/>
      <c r="AE3370"/>
    </row>
    <row r="3371" spans="14:31" x14ac:dyDescent="0.3">
      <c r="N3371"/>
      <c r="O3371"/>
      <c r="AD3371"/>
      <c r="AE3371"/>
    </row>
    <row r="3372" spans="14:31" x14ac:dyDescent="0.3">
      <c r="N3372"/>
      <c r="O3372"/>
      <c r="AD3372"/>
      <c r="AE3372"/>
    </row>
    <row r="3373" spans="14:31" x14ac:dyDescent="0.3">
      <c r="N3373"/>
      <c r="O3373"/>
      <c r="AD3373"/>
      <c r="AE3373"/>
    </row>
    <row r="3374" spans="14:31" x14ac:dyDescent="0.3">
      <c r="N3374"/>
      <c r="O3374"/>
      <c r="AD3374"/>
      <c r="AE3374"/>
    </row>
    <row r="3375" spans="14:31" x14ac:dyDescent="0.3">
      <c r="N3375"/>
      <c r="O3375"/>
      <c r="AD3375"/>
      <c r="AE3375"/>
    </row>
    <row r="3376" spans="14:31" x14ac:dyDescent="0.3">
      <c r="N3376"/>
      <c r="O3376"/>
      <c r="AD3376"/>
      <c r="AE3376"/>
    </row>
    <row r="3377" spans="14:31" x14ac:dyDescent="0.3">
      <c r="N3377"/>
      <c r="O3377"/>
      <c r="AD3377"/>
      <c r="AE3377"/>
    </row>
    <row r="3378" spans="14:31" x14ac:dyDescent="0.3">
      <c r="N3378"/>
      <c r="O3378"/>
      <c r="AD3378"/>
      <c r="AE3378"/>
    </row>
    <row r="3379" spans="14:31" x14ac:dyDescent="0.3">
      <c r="N3379"/>
      <c r="O3379"/>
      <c r="AD3379"/>
      <c r="AE3379"/>
    </row>
    <row r="3380" spans="14:31" x14ac:dyDescent="0.3">
      <c r="N3380"/>
      <c r="O3380"/>
      <c r="AD3380"/>
      <c r="AE3380"/>
    </row>
    <row r="3381" spans="14:31" x14ac:dyDescent="0.3">
      <c r="N3381"/>
      <c r="O3381"/>
      <c r="AD3381"/>
      <c r="AE3381"/>
    </row>
    <row r="3382" spans="14:31" x14ac:dyDescent="0.3">
      <c r="N3382"/>
      <c r="O3382"/>
      <c r="AD3382"/>
      <c r="AE3382"/>
    </row>
    <row r="3383" spans="14:31" x14ac:dyDescent="0.3">
      <c r="N3383"/>
      <c r="O3383"/>
      <c r="AD3383"/>
      <c r="AE3383"/>
    </row>
    <row r="3384" spans="14:31" x14ac:dyDescent="0.3">
      <c r="N3384"/>
      <c r="O3384"/>
      <c r="AD3384"/>
      <c r="AE3384"/>
    </row>
    <row r="3385" spans="14:31" x14ac:dyDescent="0.3">
      <c r="N3385"/>
      <c r="O3385"/>
      <c r="AD3385"/>
      <c r="AE3385"/>
    </row>
    <row r="3386" spans="14:31" x14ac:dyDescent="0.3">
      <c r="N3386"/>
      <c r="O3386"/>
      <c r="AD3386"/>
      <c r="AE3386"/>
    </row>
    <row r="3387" spans="14:31" x14ac:dyDescent="0.3">
      <c r="N3387"/>
      <c r="O3387"/>
      <c r="AD3387"/>
      <c r="AE3387"/>
    </row>
    <row r="3388" spans="14:31" x14ac:dyDescent="0.3">
      <c r="N3388"/>
      <c r="O3388"/>
      <c r="AD3388"/>
      <c r="AE3388"/>
    </row>
    <row r="3389" spans="14:31" x14ac:dyDescent="0.3">
      <c r="N3389"/>
      <c r="O3389"/>
      <c r="AD3389"/>
      <c r="AE3389"/>
    </row>
    <row r="3390" spans="14:31" x14ac:dyDescent="0.3">
      <c r="N3390"/>
      <c r="O3390"/>
      <c r="AD3390"/>
      <c r="AE3390"/>
    </row>
    <row r="3391" spans="14:31" x14ac:dyDescent="0.3">
      <c r="N3391"/>
      <c r="O3391"/>
      <c r="AD3391"/>
      <c r="AE3391"/>
    </row>
    <row r="3392" spans="14:31" x14ac:dyDescent="0.3">
      <c r="N3392"/>
      <c r="O3392"/>
      <c r="AD3392"/>
      <c r="AE3392"/>
    </row>
    <row r="3393" spans="14:31" x14ac:dyDescent="0.3">
      <c r="N3393"/>
      <c r="O3393"/>
      <c r="AD3393"/>
      <c r="AE3393"/>
    </row>
    <row r="3394" spans="14:31" x14ac:dyDescent="0.3">
      <c r="N3394"/>
      <c r="O3394"/>
      <c r="AD3394"/>
      <c r="AE3394"/>
    </row>
    <row r="3395" spans="14:31" x14ac:dyDescent="0.3">
      <c r="N3395"/>
      <c r="O3395"/>
      <c r="AD3395"/>
      <c r="AE3395"/>
    </row>
    <row r="3396" spans="14:31" x14ac:dyDescent="0.3">
      <c r="N3396"/>
      <c r="O3396"/>
      <c r="AD3396"/>
      <c r="AE3396"/>
    </row>
    <row r="3397" spans="14:31" x14ac:dyDescent="0.3">
      <c r="N3397"/>
      <c r="O3397"/>
      <c r="AD3397"/>
      <c r="AE3397"/>
    </row>
    <row r="3398" spans="14:31" x14ac:dyDescent="0.3">
      <c r="N3398"/>
      <c r="O3398"/>
      <c r="AD3398"/>
      <c r="AE3398"/>
    </row>
    <row r="3399" spans="14:31" x14ac:dyDescent="0.3">
      <c r="N3399"/>
      <c r="O3399"/>
      <c r="AD3399"/>
      <c r="AE3399"/>
    </row>
    <row r="3400" spans="14:31" x14ac:dyDescent="0.3">
      <c r="N3400"/>
      <c r="O3400"/>
      <c r="AD3400"/>
      <c r="AE3400"/>
    </row>
    <row r="3401" spans="14:31" x14ac:dyDescent="0.3">
      <c r="N3401"/>
      <c r="O3401"/>
      <c r="AD3401"/>
      <c r="AE3401"/>
    </row>
    <row r="3402" spans="14:31" x14ac:dyDescent="0.3">
      <c r="N3402"/>
      <c r="O3402"/>
      <c r="AD3402"/>
      <c r="AE3402"/>
    </row>
    <row r="3403" spans="14:31" x14ac:dyDescent="0.3">
      <c r="N3403"/>
      <c r="O3403"/>
      <c r="AD3403"/>
      <c r="AE3403"/>
    </row>
    <row r="3404" spans="14:31" x14ac:dyDescent="0.3">
      <c r="N3404"/>
      <c r="O3404"/>
      <c r="AD3404"/>
      <c r="AE3404"/>
    </row>
    <row r="3405" spans="14:31" x14ac:dyDescent="0.3">
      <c r="N3405"/>
      <c r="O3405"/>
      <c r="AD3405"/>
      <c r="AE3405"/>
    </row>
    <row r="3406" spans="14:31" x14ac:dyDescent="0.3">
      <c r="N3406"/>
      <c r="O3406"/>
      <c r="AD3406"/>
      <c r="AE3406"/>
    </row>
    <row r="3407" spans="14:31" x14ac:dyDescent="0.3">
      <c r="N3407"/>
      <c r="O3407"/>
      <c r="AD3407"/>
      <c r="AE3407"/>
    </row>
    <row r="3408" spans="14:31" x14ac:dyDescent="0.3">
      <c r="N3408"/>
      <c r="O3408"/>
      <c r="AD3408"/>
      <c r="AE3408"/>
    </row>
    <row r="3409" spans="14:31" x14ac:dyDescent="0.3">
      <c r="N3409"/>
      <c r="O3409"/>
      <c r="AD3409"/>
      <c r="AE3409"/>
    </row>
    <row r="3410" spans="14:31" x14ac:dyDescent="0.3">
      <c r="N3410"/>
      <c r="O3410"/>
      <c r="AD3410"/>
      <c r="AE3410"/>
    </row>
    <row r="3411" spans="14:31" x14ac:dyDescent="0.3">
      <c r="N3411"/>
      <c r="O3411"/>
      <c r="AD3411"/>
      <c r="AE3411"/>
    </row>
    <row r="3412" spans="14:31" x14ac:dyDescent="0.3">
      <c r="N3412"/>
      <c r="O3412"/>
      <c r="AD3412"/>
      <c r="AE3412"/>
    </row>
    <row r="3413" spans="14:31" x14ac:dyDescent="0.3">
      <c r="N3413"/>
      <c r="O3413"/>
      <c r="AD3413"/>
      <c r="AE3413"/>
    </row>
    <row r="3414" spans="14:31" x14ac:dyDescent="0.3">
      <c r="N3414"/>
      <c r="O3414"/>
      <c r="AD3414"/>
      <c r="AE3414"/>
    </row>
    <row r="3415" spans="14:31" x14ac:dyDescent="0.3">
      <c r="N3415"/>
      <c r="O3415"/>
      <c r="AD3415"/>
      <c r="AE3415"/>
    </row>
    <row r="3416" spans="14:31" x14ac:dyDescent="0.3">
      <c r="N3416"/>
      <c r="O3416"/>
      <c r="AD3416"/>
      <c r="AE3416"/>
    </row>
    <row r="3417" spans="14:31" x14ac:dyDescent="0.3">
      <c r="N3417"/>
      <c r="O3417"/>
      <c r="AD3417"/>
      <c r="AE3417"/>
    </row>
    <row r="3418" spans="14:31" x14ac:dyDescent="0.3">
      <c r="N3418"/>
      <c r="O3418"/>
      <c r="AD3418"/>
      <c r="AE3418"/>
    </row>
    <row r="3419" spans="14:31" x14ac:dyDescent="0.3">
      <c r="N3419"/>
      <c r="O3419"/>
      <c r="AD3419"/>
      <c r="AE3419"/>
    </row>
    <row r="3420" spans="14:31" x14ac:dyDescent="0.3">
      <c r="N3420"/>
      <c r="O3420"/>
      <c r="AD3420"/>
      <c r="AE3420"/>
    </row>
    <row r="3421" spans="14:31" x14ac:dyDescent="0.3">
      <c r="N3421"/>
      <c r="O3421"/>
      <c r="AD3421"/>
      <c r="AE3421"/>
    </row>
    <row r="3422" spans="14:31" x14ac:dyDescent="0.3">
      <c r="N3422"/>
      <c r="O3422"/>
      <c r="AD3422"/>
      <c r="AE3422"/>
    </row>
    <row r="3423" spans="14:31" x14ac:dyDescent="0.3">
      <c r="N3423"/>
      <c r="O3423"/>
      <c r="AD3423"/>
      <c r="AE3423"/>
    </row>
    <row r="3424" spans="14:31" x14ac:dyDescent="0.3">
      <c r="N3424"/>
      <c r="O3424"/>
      <c r="AD3424"/>
      <c r="AE3424"/>
    </row>
    <row r="3425" spans="14:31" x14ac:dyDescent="0.3">
      <c r="N3425"/>
      <c r="O3425"/>
      <c r="AD3425"/>
      <c r="AE3425"/>
    </row>
    <row r="3426" spans="14:31" x14ac:dyDescent="0.3">
      <c r="N3426"/>
      <c r="O3426"/>
      <c r="AD3426"/>
      <c r="AE3426"/>
    </row>
    <row r="3427" spans="14:31" x14ac:dyDescent="0.3">
      <c r="N3427"/>
      <c r="O3427"/>
      <c r="AD3427"/>
      <c r="AE3427"/>
    </row>
    <row r="3428" spans="14:31" x14ac:dyDescent="0.3">
      <c r="N3428"/>
      <c r="O3428"/>
      <c r="AD3428"/>
      <c r="AE3428"/>
    </row>
    <row r="3429" spans="14:31" x14ac:dyDescent="0.3">
      <c r="N3429"/>
      <c r="O3429"/>
      <c r="AD3429"/>
      <c r="AE3429"/>
    </row>
    <row r="3430" spans="14:31" x14ac:dyDescent="0.3">
      <c r="N3430"/>
      <c r="O3430"/>
      <c r="AD3430"/>
      <c r="AE3430"/>
    </row>
    <row r="3431" spans="14:31" x14ac:dyDescent="0.3">
      <c r="N3431"/>
      <c r="O3431"/>
      <c r="AD3431"/>
      <c r="AE3431"/>
    </row>
    <row r="3432" spans="14:31" x14ac:dyDescent="0.3">
      <c r="N3432"/>
      <c r="O3432"/>
      <c r="AD3432"/>
      <c r="AE3432"/>
    </row>
    <row r="3433" spans="14:31" x14ac:dyDescent="0.3">
      <c r="N3433"/>
      <c r="O3433"/>
      <c r="AD3433"/>
      <c r="AE3433"/>
    </row>
    <row r="3434" spans="14:31" x14ac:dyDescent="0.3">
      <c r="N3434"/>
      <c r="O3434"/>
      <c r="AD3434"/>
      <c r="AE3434"/>
    </row>
    <row r="3435" spans="14:31" x14ac:dyDescent="0.3">
      <c r="N3435"/>
      <c r="O3435"/>
      <c r="AD3435"/>
      <c r="AE3435"/>
    </row>
    <row r="3436" spans="14:31" x14ac:dyDescent="0.3">
      <c r="N3436"/>
      <c r="O3436"/>
      <c r="AD3436"/>
      <c r="AE3436"/>
    </row>
    <row r="3437" spans="14:31" x14ac:dyDescent="0.3">
      <c r="N3437"/>
      <c r="O3437"/>
      <c r="AD3437"/>
      <c r="AE3437"/>
    </row>
    <row r="3438" spans="14:31" x14ac:dyDescent="0.3">
      <c r="N3438"/>
      <c r="O3438"/>
      <c r="AD3438"/>
      <c r="AE3438"/>
    </row>
    <row r="3439" spans="14:31" x14ac:dyDescent="0.3">
      <c r="N3439"/>
      <c r="O3439"/>
      <c r="AD3439"/>
      <c r="AE3439"/>
    </row>
    <row r="3440" spans="14:31" x14ac:dyDescent="0.3">
      <c r="N3440"/>
      <c r="O3440"/>
      <c r="AD3440"/>
      <c r="AE3440"/>
    </row>
    <row r="3441" spans="14:31" x14ac:dyDescent="0.3">
      <c r="N3441"/>
      <c r="O3441"/>
      <c r="AD3441"/>
      <c r="AE3441"/>
    </row>
    <row r="3442" spans="14:31" x14ac:dyDescent="0.3">
      <c r="N3442"/>
      <c r="O3442"/>
      <c r="AD3442"/>
      <c r="AE3442"/>
    </row>
    <row r="3443" spans="14:31" x14ac:dyDescent="0.3">
      <c r="N3443"/>
      <c r="O3443"/>
      <c r="AD3443"/>
      <c r="AE3443"/>
    </row>
    <row r="3444" spans="14:31" x14ac:dyDescent="0.3">
      <c r="N3444"/>
      <c r="O3444"/>
      <c r="AD3444"/>
      <c r="AE3444"/>
    </row>
    <row r="3445" spans="14:31" x14ac:dyDescent="0.3">
      <c r="N3445"/>
      <c r="O3445"/>
      <c r="AD3445"/>
      <c r="AE3445"/>
    </row>
    <row r="3446" spans="14:31" x14ac:dyDescent="0.3">
      <c r="N3446"/>
      <c r="O3446"/>
      <c r="AD3446"/>
      <c r="AE3446"/>
    </row>
    <row r="3447" spans="14:31" x14ac:dyDescent="0.3">
      <c r="N3447"/>
      <c r="O3447"/>
      <c r="AD3447"/>
      <c r="AE3447"/>
    </row>
    <row r="3448" spans="14:31" x14ac:dyDescent="0.3">
      <c r="N3448"/>
      <c r="O3448"/>
      <c r="AD3448"/>
      <c r="AE3448"/>
    </row>
    <row r="3449" spans="14:31" x14ac:dyDescent="0.3">
      <c r="N3449"/>
      <c r="O3449"/>
      <c r="AD3449"/>
      <c r="AE3449"/>
    </row>
    <row r="3450" spans="14:31" x14ac:dyDescent="0.3">
      <c r="N3450"/>
      <c r="O3450"/>
      <c r="AD3450"/>
      <c r="AE3450"/>
    </row>
    <row r="3451" spans="14:31" x14ac:dyDescent="0.3">
      <c r="N3451"/>
      <c r="O3451"/>
      <c r="AD3451"/>
      <c r="AE3451"/>
    </row>
    <row r="3452" spans="14:31" x14ac:dyDescent="0.3">
      <c r="N3452"/>
      <c r="O3452"/>
      <c r="AD3452"/>
      <c r="AE3452"/>
    </row>
    <row r="3453" spans="14:31" x14ac:dyDescent="0.3">
      <c r="N3453"/>
      <c r="O3453"/>
      <c r="AD3453"/>
      <c r="AE3453"/>
    </row>
    <row r="3454" spans="14:31" x14ac:dyDescent="0.3">
      <c r="N3454"/>
      <c r="O3454"/>
      <c r="AD3454"/>
      <c r="AE3454"/>
    </row>
    <row r="3455" spans="14:31" x14ac:dyDescent="0.3">
      <c r="N3455"/>
      <c r="O3455"/>
      <c r="AD3455"/>
      <c r="AE3455"/>
    </row>
    <row r="3456" spans="14:31" x14ac:dyDescent="0.3">
      <c r="N3456"/>
      <c r="O3456"/>
      <c r="AD3456"/>
      <c r="AE3456"/>
    </row>
    <row r="3457" spans="14:31" x14ac:dyDescent="0.3">
      <c r="N3457"/>
      <c r="O3457"/>
      <c r="AD3457"/>
      <c r="AE3457"/>
    </row>
    <row r="3458" spans="14:31" x14ac:dyDescent="0.3">
      <c r="N3458"/>
      <c r="O3458"/>
      <c r="AD3458"/>
      <c r="AE3458"/>
    </row>
    <row r="3459" spans="14:31" x14ac:dyDescent="0.3">
      <c r="N3459"/>
      <c r="O3459"/>
      <c r="AD3459"/>
      <c r="AE3459"/>
    </row>
    <row r="3460" spans="14:31" x14ac:dyDescent="0.3">
      <c r="N3460"/>
      <c r="O3460"/>
      <c r="AD3460"/>
      <c r="AE3460"/>
    </row>
    <row r="3461" spans="14:31" x14ac:dyDescent="0.3">
      <c r="N3461"/>
      <c r="O3461"/>
      <c r="AD3461"/>
      <c r="AE3461"/>
    </row>
    <row r="3462" spans="14:31" x14ac:dyDescent="0.3">
      <c r="N3462"/>
      <c r="O3462"/>
      <c r="AD3462"/>
      <c r="AE3462"/>
    </row>
    <row r="3463" spans="14:31" x14ac:dyDescent="0.3">
      <c r="N3463"/>
      <c r="O3463"/>
      <c r="AD3463"/>
      <c r="AE3463"/>
    </row>
    <row r="3464" spans="14:31" x14ac:dyDescent="0.3">
      <c r="N3464"/>
      <c r="O3464"/>
      <c r="AD3464"/>
      <c r="AE3464"/>
    </row>
    <row r="3465" spans="14:31" x14ac:dyDescent="0.3">
      <c r="N3465"/>
      <c r="O3465"/>
      <c r="AD3465"/>
      <c r="AE3465"/>
    </row>
    <row r="3466" spans="14:31" x14ac:dyDescent="0.3">
      <c r="N3466"/>
      <c r="O3466"/>
      <c r="AD3466"/>
      <c r="AE3466"/>
    </row>
    <row r="3467" spans="14:31" x14ac:dyDescent="0.3">
      <c r="N3467"/>
      <c r="O3467"/>
      <c r="AD3467"/>
      <c r="AE3467"/>
    </row>
    <row r="3468" spans="14:31" x14ac:dyDescent="0.3">
      <c r="N3468"/>
      <c r="O3468"/>
      <c r="AD3468"/>
      <c r="AE3468"/>
    </row>
    <row r="3469" spans="14:31" x14ac:dyDescent="0.3">
      <c r="N3469"/>
      <c r="O3469"/>
      <c r="AD3469"/>
      <c r="AE3469"/>
    </row>
    <row r="3470" spans="14:31" x14ac:dyDescent="0.3">
      <c r="N3470"/>
      <c r="O3470"/>
      <c r="AD3470"/>
      <c r="AE3470"/>
    </row>
    <row r="3471" spans="14:31" x14ac:dyDescent="0.3">
      <c r="N3471"/>
      <c r="O3471"/>
      <c r="AD3471"/>
      <c r="AE3471"/>
    </row>
    <row r="3472" spans="14:31" x14ac:dyDescent="0.3">
      <c r="N3472"/>
      <c r="O3472"/>
      <c r="AD3472"/>
      <c r="AE3472"/>
    </row>
    <row r="3473" spans="14:31" x14ac:dyDescent="0.3">
      <c r="N3473"/>
      <c r="O3473"/>
      <c r="AD3473"/>
      <c r="AE3473"/>
    </row>
    <row r="3474" spans="14:31" x14ac:dyDescent="0.3">
      <c r="N3474"/>
      <c r="O3474"/>
      <c r="AD3474"/>
      <c r="AE3474"/>
    </row>
    <row r="3475" spans="14:31" x14ac:dyDescent="0.3">
      <c r="N3475"/>
      <c r="O3475"/>
      <c r="AD3475"/>
      <c r="AE3475"/>
    </row>
    <row r="3476" spans="14:31" x14ac:dyDescent="0.3">
      <c r="N3476"/>
      <c r="O3476"/>
      <c r="AD3476"/>
      <c r="AE3476"/>
    </row>
    <row r="3477" spans="14:31" x14ac:dyDescent="0.3">
      <c r="N3477"/>
      <c r="O3477"/>
      <c r="AD3477"/>
      <c r="AE3477"/>
    </row>
    <row r="3478" spans="14:31" x14ac:dyDescent="0.3">
      <c r="N3478"/>
      <c r="O3478"/>
      <c r="AD3478"/>
      <c r="AE3478"/>
    </row>
    <row r="3479" spans="14:31" x14ac:dyDescent="0.3">
      <c r="N3479"/>
      <c r="O3479"/>
      <c r="AD3479"/>
      <c r="AE3479"/>
    </row>
    <row r="3480" spans="14:31" x14ac:dyDescent="0.3">
      <c r="N3480"/>
      <c r="O3480"/>
      <c r="AD3480"/>
      <c r="AE3480"/>
    </row>
    <row r="3481" spans="14:31" x14ac:dyDescent="0.3">
      <c r="N3481"/>
      <c r="O3481"/>
      <c r="AD3481"/>
      <c r="AE3481"/>
    </row>
    <row r="3482" spans="14:31" x14ac:dyDescent="0.3">
      <c r="N3482"/>
      <c r="O3482"/>
      <c r="AD3482"/>
      <c r="AE3482"/>
    </row>
    <row r="3483" spans="14:31" x14ac:dyDescent="0.3">
      <c r="N3483"/>
      <c r="O3483"/>
      <c r="AD3483"/>
      <c r="AE3483"/>
    </row>
    <row r="3484" spans="14:31" x14ac:dyDescent="0.3">
      <c r="N3484"/>
      <c r="O3484"/>
      <c r="AD3484"/>
      <c r="AE3484"/>
    </row>
    <row r="3485" spans="14:31" x14ac:dyDescent="0.3">
      <c r="N3485"/>
      <c r="O3485"/>
      <c r="AD3485"/>
      <c r="AE3485"/>
    </row>
    <row r="3486" spans="14:31" x14ac:dyDescent="0.3">
      <c r="N3486"/>
      <c r="O3486"/>
      <c r="AD3486"/>
      <c r="AE3486"/>
    </row>
    <row r="3487" spans="14:31" x14ac:dyDescent="0.3">
      <c r="N3487"/>
      <c r="O3487"/>
      <c r="AD3487"/>
      <c r="AE3487"/>
    </row>
    <row r="3488" spans="14:31" x14ac:dyDescent="0.3">
      <c r="N3488"/>
      <c r="O3488"/>
      <c r="AD3488"/>
      <c r="AE3488"/>
    </row>
    <row r="3489" spans="14:31" x14ac:dyDescent="0.3">
      <c r="N3489"/>
      <c r="O3489"/>
      <c r="AD3489"/>
      <c r="AE3489"/>
    </row>
    <row r="3490" spans="14:31" x14ac:dyDescent="0.3">
      <c r="N3490"/>
      <c r="O3490"/>
      <c r="AD3490"/>
      <c r="AE3490"/>
    </row>
    <row r="3491" spans="14:31" x14ac:dyDescent="0.3">
      <c r="N3491"/>
      <c r="O3491"/>
      <c r="AD3491"/>
      <c r="AE3491"/>
    </row>
    <row r="3492" spans="14:31" x14ac:dyDescent="0.3">
      <c r="N3492"/>
      <c r="O3492"/>
      <c r="AD3492"/>
      <c r="AE3492"/>
    </row>
    <row r="3493" spans="14:31" x14ac:dyDescent="0.3">
      <c r="N3493"/>
      <c r="O3493"/>
      <c r="AD3493"/>
      <c r="AE3493"/>
    </row>
    <row r="3494" spans="14:31" x14ac:dyDescent="0.3">
      <c r="N3494"/>
      <c r="O3494"/>
      <c r="AD3494"/>
      <c r="AE3494"/>
    </row>
    <row r="3495" spans="14:31" x14ac:dyDescent="0.3">
      <c r="N3495"/>
      <c r="O3495"/>
      <c r="AD3495"/>
      <c r="AE3495"/>
    </row>
    <row r="3496" spans="14:31" x14ac:dyDescent="0.3">
      <c r="N3496"/>
      <c r="O3496"/>
      <c r="AD3496"/>
      <c r="AE3496"/>
    </row>
    <row r="3497" spans="14:31" x14ac:dyDescent="0.3">
      <c r="N3497"/>
      <c r="O3497"/>
      <c r="AD3497"/>
      <c r="AE3497"/>
    </row>
    <row r="3498" spans="14:31" x14ac:dyDescent="0.3">
      <c r="N3498"/>
      <c r="O3498"/>
      <c r="AD3498"/>
      <c r="AE3498"/>
    </row>
    <row r="3499" spans="14:31" x14ac:dyDescent="0.3">
      <c r="N3499"/>
      <c r="O3499"/>
      <c r="AD3499"/>
      <c r="AE3499"/>
    </row>
    <row r="3500" spans="14:31" x14ac:dyDescent="0.3">
      <c r="N3500"/>
      <c r="O3500"/>
      <c r="AD3500"/>
      <c r="AE3500"/>
    </row>
    <row r="3501" spans="14:31" x14ac:dyDescent="0.3">
      <c r="N3501"/>
      <c r="O3501"/>
      <c r="AD3501"/>
      <c r="AE3501"/>
    </row>
    <row r="3502" spans="14:31" x14ac:dyDescent="0.3">
      <c r="N3502"/>
      <c r="O3502"/>
      <c r="AD3502"/>
      <c r="AE3502"/>
    </row>
    <row r="3503" spans="14:31" x14ac:dyDescent="0.3">
      <c r="N3503"/>
      <c r="O3503"/>
      <c r="AD3503"/>
      <c r="AE3503"/>
    </row>
    <row r="3504" spans="14:31" x14ac:dyDescent="0.3">
      <c r="N3504"/>
      <c r="O3504"/>
      <c r="AD3504"/>
      <c r="AE3504"/>
    </row>
    <row r="3505" spans="14:31" x14ac:dyDescent="0.3">
      <c r="N3505"/>
      <c r="O3505"/>
      <c r="AD3505"/>
      <c r="AE3505"/>
    </row>
    <row r="3506" spans="14:31" x14ac:dyDescent="0.3">
      <c r="N3506"/>
      <c r="O3506"/>
      <c r="AD3506"/>
      <c r="AE3506"/>
    </row>
    <row r="3507" spans="14:31" x14ac:dyDescent="0.3">
      <c r="N3507"/>
      <c r="O3507"/>
      <c r="AD3507"/>
      <c r="AE3507"/>
    </row>
    <row r="3508" spans="14:31" x14ac:dyDescent="0.3">
      <c r="N3508"/>
      <c r="O3508"/>
      <c r="AD3508"/>
      <c r="AE3508"/>
    </row>
    <row r="3509" spans="14:31" x14ac:dyDescent="0.3">
      <c r="N3509"/>
      <c r="O3509"/>
      <c r="AD3509"/>
      <c r="AE3509"/>
    </row>
    <row r="3510" spans="14:31" x14ac:dyDescent="0.3">
      <c r="N3510"/>
      <c r="O3510"/>
      <c r="AD3510"/>
      <c r="AE3510"/>
    </row>
    <row r="3511" spans="14:31" x14ac:dyDescent="0.3">
      <c r="N3511"/>
      <c r="O3511"/>
      <c r="AD3511"/>
      <c r="AE3511"/>
    </row>
    <row r="3512" spans="14:31" x14ac:dyDescent="0.3">
      <c r="N3512"/>
      <c r="O3512"/>
      <c r="AD3512"/>
      <c r="AE3512"/>
    </row>
    <row r="3513" spans="14:31" x14ac:dyDescent="0.3">
      <c r="N3513"/>
      <c r="O3513"/>
      <c r="AD3513"/>
      <c r="AE3513"/>
    </row>
    <row r="3514" spans="14:31" x14ac:dyDescent="0.3">
      <c r="N3514"/>
      <c r="O3514"/>
      <c r="AD3514"/>
      <c r="AE3514"/>
    </row>
    <row r="3515" spans="14:31" x14ac:dyDescent="0.3">
      <c r="N3515"/>
      <c r="O3515"/>
      <c r="AD3515"/>
      <c r="AE3515"/>
    </row>
    <row r="3516" spans="14:31" x14ac:dyDescent="0.3">
      <c r="N3516"/>
      <c r="O3516"/>
      <c r="AD3516"/>
      <c r="AE3516"/>
    </row>
    <row r="3517" spans="14:31" x14ac:dyDescent="0.3">
      <c r="N3517"/>
      <c r="O3517"/>
      <c r="AD3517"/>
      <c r="AE3517"/>
    </row>
    <row r="3518" spans="14:31" x14ac:dyDescent="0.3">
      <c r="N3518"/>
      <c r="O3518"/>
      <c r="AD3518"/>
      <c r="AE3518"/>
    </row>
    <row r="3519" spans="14:31" x14ac:dyDescent="0.3">
      <c r="N3519"/>
      <c r="O3519"/>
      <c r="AD3519"/>
      <c r="AE3519"/>
    </row>
    <row r="3520" spans="14:31" x14ac:dyDescent="0.3">
      <c r="N3520"/>
      <c r="O3520"/>
      <c r="AD3520"/>
      <c r="AE3520"/>
    </row>
    <row r="3521" spans="14:31" x14ac:dyDescent="0.3">
      <c r="N3521"/>
      <c r="O3521"/>
      <c r="AD3521"/>
      <c r="AE3521"/>
    </row>
    <row r="3522" spans="14:31" x14ac:dyDescent="0.3">
      <c r="N3522"/>
      <c r="O3522"/>
      <c r="AD3522"/>
      <c r="AE3522"/>
    </row>
    <row r="3523" spans="14:31" x14ac:dyDescent="0.3">
      <c r="N3523"/>
      <c r="O3523"/>
      <c r="AD3523"/>
      <c r="AE3523"/>
    </row>
    <row r="3524" spans="14:31" x14ac:dyDescent="0.3">
      <c r="N3524"/>
      <c r="O3524"/>
      <c r="AD3524"/>
      <c r="AE3524"/>
    </row>
    <row r="3525" spans="14:31" x14ac:dyDescent="0.3">
      <c r="N3525"/>
      <c r="O3525"/>
      <c r="AD3525"/>
      <c r="AE3525"/>
    </row>
    <row r="3526" spans="14:31" x14ac:dyDescent="0.3">
      <c r="N3526"/>
      <c r="O3526"/>
      <c r="AD3526"/>
      <c r="AE3526"/>
    </row>
    <row r="3527" spans="14:31" x14ac:dyDescent="0.3">
      <c r="N3527"/>
      <c r="O3527"/>
      <c r="AD3527"/>
      <c r="AE3527"/>
    </row>
    <row r="3528" spans="14:31" x14ac:dyDescent="0.3">
      <c r="N3528"/>
      <c r="O3528"/>
      <c r="AD3528"/>
      <c r="AE3528"/>
    </row>
    <row r="3529" spans="14:31" x14ac:dyDescent="0.3">
      <c r="N3529"/>
      <c r="O3529"/>
      <c r="AD3529"/>
      <c r="AE3529"/>
    </row>
    <row r="3530" spans="14:31" x14ac:dyDescent="0.3">
      <c r="N3530"/>
      <c r="O3530"/>
      <c r="AD3530"/>
      <c r="AE3530"/>
    </row>
    <row r="3531" spans="14:31" x14ac:dyDescent="0.3">
      <c r="N3531"/>
      <c r="O3531"/>
      <c r="AD3531"/>
      <c r="AE3531"/>
    </row>
    <row r="3532" spans="14:31" x14ac:dyDescent="0.3">
      <c r="N3532"/>
      <c r="O3532"/>
      <c r="AD3532"/>
      <c r="AE3532"/>
    </row>
    <row r="3533" spans="14:31" x14ac:dyDescent="0.3">
      <c r="N3533"/>
      <c r="O3533"/>
      <c r="AD3533"/>
      <c r="AE3533"/>
    </row>
    <row r="3534" spans="14:31" x14ac:dyDescent="0.3">
      <c r="N3534"/>
      <c r="O3534"/>
      <c r="AD3534"/>
      <c r="AE3534"/>
    </row>
    <row r="3535" spans="14:31" x14ac:dyDescent="0.3">
      <c r="N3535"/>
      <c r="O3535"/>
      <c r="AD3535"/>
      <c r="AE3535"/>
    </row>
    <row r="3536" spans="14:31" x14ac:dyDescent="0.3">
      <c r="N3536"/>
      <c r="O3536"/>
      <c r="AD3536"/>
      <c r="AE3536"/>
    </row>
    <row r="3537" spans="14:31" x14ac:dyDescent="0.3">
      <c r="N3537"/>
      <c r="O3537"/>
      <c r="AD3537"/>
      <c r="AE3537"/>
    </row>
    <row r="3538" spans="14:31" x14ac:dyDescent="0.3">
      <c r="N3538"/>
      <c r="O3538"/>
      <c r="AD3538"/>
      <c r="AE3538"/>
    </row>
    <row r="3539" spans="14:31" x14ac:dyDescent="0.3">
      <c r="N3539"/>
      <c r="O3539"/>
      <c r="AD3539"/>
      <c r="AE3539"/>
    </row>
    <row r="3540" spans="14:31" x14ac:dyDescent="0.3">
      <c r="N3540"/>
      <c r="O3540"/>
      <c r="AD3540"/>
      <c r="AE3540"/>
    </row>
    <row r="3541" spans="14:31" x14ac:dyDescent="0.3">
      <c r="N3541"/>
      <c r="O3541"/>
      <c r="AD3541"/>
      <c r="AE3541"/>
    </row>
    <row r="3542" spans="14:31" x14ac:dyDescent="0.3">
      <c r="N3542"/>
      <c r="O3542"/>
      <c r="AD3542"/>
      <c r="AE3542"/>
    </row>
    <row r="3543" spans="14:31" x14ac:dyDescent="0.3">
      <c r="N3543"/>
      <c r="O3543"/>
      <c r="AD3543"/>
      <c r="AE3543"/>
    </row>
    <row r="3544" spans="14:31" x14ac:dyDescent="0.3">
      <c r="N3544"/>
      <c r="O3544"/>
      <c r="AD3544"/>
      <c r="AE3544"/>
    </row>
    <row r="3545" spans="14:31" x14ac:dyDescent="0.3">
      <c r="N3545"/>
      <c r="O3545"/>
      <c r="AD3545"/>
      <c r="AE3545"/>
    </row>
    <row r="3546" spans="14:31" x14ac:dyDescent="0.3">
      <c r="N3546"/>
      <c r="O3546"/>
      <c r="AD3546"/>
      <c r="AE3546"/>
    </row>
    <row r="3547" spans="14:31" x14ac:dyDescent="0.3">
      <c r="N3547"/>
      <c r="O3547"/>
      <c r="AD3547"/>
      <c r="AE3547"/>
    </row>
    <row r="3548" spans="14:31" x14ac:dyDescent="0.3">
      <c r="N3548"/>
      <c r="O3548"/>
      <c r="AD3548"/>
      <c r="AE3548"/>
    </row>
    <row r="3549" spans="14:31" x14ac:dyDescent="0.3">
      <c r="N3549"/>
      <c r="O3549"/>
      <c r="AD3549"/>
      <c r="AE3549"/>
    </row>
    <row r="3550" spans="14:31" x14ac:dyDescent="0.3">
      <c r="N3550"/>
      <c r="O3550"/>
      <c r="AD3550"/>
      <c r="AE3550"/>
    </row>
    <row r="3551" spans="14:31" x14ac:dyDescent="0.3">
      <c r="N3551"/>
      <c r="O3551"/>
      <c r="AD3551"/>
      <c r="AE3551"/>
    </row>
    <row r="3552" spans="14:31" x14ac:dyDescent="0.3">
      <c r="N3552"/>
      <c r="O3552"/>
      <c r="AD3552"/>
      <c r="AE3552"/>
    </row>
    <row r="3553" spans="14:31" x14ac:dyDescent="0.3">
      <c r="N3553"/>
      <c r="O3553"/>
      <c r="AD3553"/>
      <c r="AE3553"/>
    </row>
    <row r="3554" spans="14:31" x14ac:dyDescent="0.3">
      <c r="N3554"/>
      <c r="O3554"/>
      <c r="AD3554"/>
      <c r="AE3554"/>
    </row>
    <row r="3555" spans="14:31" x14ac:dyDescent="0.3">
      <c r="N3555"/>
      <c r="O3555"/>
      <c r="AD3555"/>
      <c r="AE3555"/>
    </row>
    <row r="3556" spans="14:31" x14ac:dyDescent="0.3">
      <c r="N3556"/>
      <c r="O3556"/>
      <c r="AD3556"/>
      <c r="AE3556"/>
    </row>
    <row r="3557" spans="14:31" x14ac:dyDescent="0.3">
      <c r="N3557"/>
      <c r="O3557"/>
      <c r="AD3557"/>
      <c r="AE3557"/>
    </row>
    <row r="3558" spans="14:31" x14ac:dyDescent="0.3">
      <c r="N3558"/>
      <c r="O3558"/>
      <c r="AD3558"/>
      <c r="AE3558"/>
    </row>
    <row r="3559" spans="14:31" x14ac:dyDescent="0.3">
      <c r="N3559"/>
      <c r="O3559"/>
      <c r="AD3559"/>
      <c r="AE3559"/>
    </row>
    <row r="3560" spans="14:31" x14ac:dyDescent="0.3">
      <c r="N3560"/>
      <c r="O3560"/>
      <c r="AD3560"/>
      <c r="AE3560"/>
    </row>
    <row r="3561" spans="14:31" x14ac:dyDescent="0.3">
      <c r="N3561"/>
      <c r="O3561"/>
      <c r="AD3561"/>
      <c r="AE3561"/>
    </row>
    <row r="3562" spans="14:31" x14ac:dyDescent="0.3">
      <c r="N3562"/>
      <c r="O3562"/>
      <c r="AD3562"/>
      <c r="AE3562"/>
    </row>
    <row r="3563" spans="14:31" x14ac:dyDescent="0.3">
      <c r="N3563"/>
      <c r="O3563"/>
      <c r="AD3563"/>
      <c r="AE3563"/>
    </row>
    <row r="3564" spans="14:31" x14ac:dyDescent="0.3">
      <c r="N3564"/>
      <c r="O3564"/>
      <c r="AD3564"/>
      <c r="AE3564"/>
    </row>
    <row r="3565" spans="14:31" x14ac:dyDescent="0.3">
      <c r="N3565"/>
      <c r="O3565"/>
      <c r="AD3565"/>
      <c r="AE3565"/>
    </row>
    <row r="3566" spans="14:31" x14ac:dyDescent="0.3">
      <c r="N3566"/>
      <c r="O3566"/>
      <c r="AD3566"/>
      <c r="AE3566"/>
    </row>
    <row r="3567" spans="14:31" x14ac:dyDescent="0.3">
      <c r="N3567"/>
      <c r="O3567"/>
      <c r="AD3567"/>
      <c r="AE3567"/>
    </row>
    <row r="3568" spans="14:31" x14ac:dyDescent="0.3">
      <c r="N3568"/>
      <c r="O3568"/>
      <c r="AD3568"/>
      <c r="AE3568"/>
    </row>
    <row r="3569" spans="14:31" x14ac:dyDescent="0.3">
      <c r="N3569"/>
      <c r="O3569"/>
      <c r="AD3569"/>
      <c r="AE3569"/>
    </row>
    <row r="3570" spans="14:31" x14ac:dyDescent="0.3">
      <c r="N3570"/>
      <c r="O3570"/>
      <c r="AD3570"/>
      <c r="AE3570"/>
    </row>
    <row r="3571" spans="14:31" x14ac:dyDescent="0.3">
      <c r="N3571"/>
      <c r="O3571"/>
      <c r="AD3571"/>
      <c r="AE3571"/>
    </row>
    <row r="3572" spans="14:31" x14ac:dyDescent="0.3">
      <c r="N3572"/>
      <c r="O3572"/>
      <c r="AD3572"/>
      <c r="AE3572"/>
    </row>
    <row r="3573" spans="14:31" x14ac:dyDescent="0.3">
      <c r="N3573"/>
      <c r="O3573"/>
      <c r="AD3573"/>
      <c r="AE3573"/>
    </row>
    <row r="3574" spans="14:31" x14ac:dyDescent="0.3">
      <c r="N3574"/>
      <c r="O3574"/>
      <c r="AD3574"/>
      <c r="AE3574"/>
    </row>
    <row r="3575" spans="14:31" x14ac:dyDescent="0.3">
      <c r="N3575"/>
      <c r="O3575"/>
      <c r="AD3575"/>
      <c r="AE3575"/>
    </row>
    <row r="3576" spans="14:31" x14ac:dyDescent="0.3">
      <c r="N3576"/>
      <c r="O3576"/>
      <c r="AD3576"/>
      <c r="AE3576"/>
    </row>
    <row r="3577" spans="14:31" x14ac:dyDescent="0.3">
      <c r="N3577"/>
      <c r="O3577"/>
      <c r="AD3577"/>
      <c r="AE3577"/>
    </row>
    <row r="3578" spans="14:31" x14ac:dyDescent="0.3">
      <c r="N3578"/>
      <c r="O3578"/>
      <c r="AD3578"/>
      <c r="AE3578"/>
    </row>
    <row r="3579" spans="14:31" x14ac:dyDescent="0.3">
      <c r="N3579"/>
      <c r="O3579"/>
      <c r="AD3579"/>
      <c r="AE3579"/>
    </row>
    <row r="3580" spans="14:31" x14ac:dyDescent="0.3">
      <c r="N3580"/>
      <c r="O3580"/>
      <c r="AD3580"/>
      <c r="AE3580"/>
    </row>
    <row r="3581" spans="14:31" x14ac:dyDescent="0.3">
      <c r="N3581"/>
      <c r="O3581"/>
      <c r="AD3581"/>
      <c r="AE3581"/>
    </row>
    <row r="3582" spans="14:31" x14ac:dyDescent="0.3">
      <c r="N3582"/>
      <c r="O3582"/>
      <c r="AD3582"/>
      <c r="AE3582"/>
    </row>
    <row r="3583" spans="14:31" x14ac:dyDescent="0.3">
      <c r="N3583"/>
      <c r="O3583"/>
      <c r="AD3583"/>
      <c r="AE3583"/>
    </row>
    <row r="3584" spans="14:31" x14ac:dyDescent="0.3">
      <c r="N3584"/>
      <c r="O3584"/>
      <c r="AD3584"/>
      <c r="AE3584"/>
    </row>
    <row r="3585" spans="14:31" x14ac:dyDescent="0.3">
      <c r="N3585"/>
      <c r="O3585"/>
      <c r="AD3585"/>
      <c r="AE3585"/>
    </row>
    <row r="3586" spans="14:31" x14ac:dyDescent="0.3">
      <c r="N3586"/>
      <c r="O3586"/>
      <c r="AD3586"/>
      <c r="AE3586"/>
    </row>
    <row r="3587" spans="14:31" x14ac:dyDescent="0.3">
      <c r="N3587"/>
      <c r="O3587"/>
      <c r="AD3587"/>
      <c r="AE3587"/>
    </row>
    <row r="3588" spans="14:31" x14ac:dyDescent="0.3">
      <c r="N3588"/>
      <c r="O3588"/>
      <c r="AD3588"/>
      <c r="AE3588"/>
    </row>
    <row r="3589" spans="14:31" x14ac:dyDescent="0.3">
      <c r="N3589"/>
      <c r="O3589"/>
      <c r="AD3589"/>
      <c r="AE3589"/>
    </row>
    <row r="3590" spans="14:31" x14ac:dyDescent="0.3">
      <c r="N3590"/>
      <c r="O3590"/>
      <c r="AD3590"/>
      <c r="AE3590"/>
    </row>
    <row r="3591" spans="14:31" x14ac:dyDescent="0.3">
      <c r="N3591"/>
      <c r="O3591"/>
      <c r="AD3591"/>
      <c r="AE3591"/>
    </row>
    <row r="3592" spans="14:31" x14ac:dyDescent="0.3">
      <c r="N3592"/>
      <c r="O3592"/>
      <c r="AD3592"/>
      <c r="AE3592"/>
    </row>
    <row r="3593" spans="14:31" x14ac:dyDescent="0.3">
      <c r="N3593"/>
      <c r="O3593"/>
      <c r="AD3593"/>
      <c r="AE3593"/>
    </row>
    <row r="3594" spans="14:31" x14ac:dyDescent="0.3">
      <c r="N3594"/>
      <c r="O3594"/>
      <c r="AD3594"/>
      <c r="AE3594"/>
    </row>
    <row r="3595" spans="14:31" x14ac:dyDescent="0.3">
      <c r="N3595"/>
      <c r="O3595"/>
      <c r="AD3595"/>
      <c r="AE3595"/>
    </row>
    <row r="3596" spans="14:31" x14ac:dyDescent="0.3">
      <c r="N3596"/>
      <c r="O3596"/>
      <c r="AD3596"/>
      <c r="AE3596"/>
    </row>
    <row r="3597" spans="14:31" x14ac:dyDescent="0.3">
      <c r="N3597"/>
      <c r="O3597"/>
      <c r="AD3597"/>
      <c r="AE3597"/>
    </row>
    <row r="3598" spans="14:31" x14ac:dyDescent="0.3">
      <c r="N3598"/>
      <c r="O3598"/>
      <c r="AD3598"/>
      <c r="AE3598"/>
    </row>
    <row r="3599" spans="14:31" x14ac:dyDescent="0.3">
      <c r="N3599"/>
      <c r="O3599"/>
      <c r="AD3599"/>
      <c r="AE3599"/>
    </row>
    <row r="3600" spans="14:31" x14ac:dyDescent="0.3">
      <c r="N3600"/>
      <c r="O3600"/>
      <c r="AD3600"/>
      <c r="AE3600"/>
    </row>
    <row r="3601" spans="14:31" x14ac:dyDescent="0.3">
      <c r="N3601"/>
      <c r="O3601"/>
      <c r="AD3601"/>
      <c r="AE3601"/>
    </row>
    <row r="3602" spans="14:31" x14ac:dyDescent="0.3">
      <c r="N3602"/>
      <c r="O3602"/>
      <c r="AD3602"/>
      <c r="AE3602"/>
    </row>
    <row r="3603" spans="14:31" x14ac:dyDescent="0.3">
      <c r="N3603"/>
      <c r="O3603"/>
      <c r="AD3603"/>
      <c r="AE3603"/>
    </row>
    <row r="3604" spans="14:31" x14ac:dyDescent="0.3">
      <c r="N3604"/>
      <c r="O3604"/>
      <c r="AD3604"/>
      <c r="AE3604"/>
    </row>
    <row r="3605" spans="14:31" x14ac:dyDescent="0.3">
      <c r="N3605"/>
      <c r="O3605"/>
      <c r="AD3605"/>
      <c r="AE3605"/>
    </row>
    <row r="3606" spans="14:31" x14ac:dyDescent="0.3">
      <c r="N3606"/>
      <c r="O3606"/>
      <c r="AD3606"/>
      <c r="AE3606"/>
    </row>
    <row r="3607" spans="14:31" x14ac:dyDescent="0.3">
      <c r="N3607"/>
      <c r="O3607"/>
      <c r="AD3607"/>
      <c r="AE3607"/>
    </row>
    <row r="3608" spans="14:31" x14ac:dyDescent="0.3">
      <c r="N3608"/>
      <c r="O3608"/>
      <c r="AD3608"/>
      <c r="AE3608"/>
    </row>
    <row r="3609" spans="14:31" x14ac:dyDescent="0.3">
      <c r="N3609"/>
      <c r="O3609"/>
      <c r="AD3609"/>
      <c r="AE3609"/>
    </row>
    <row r="3610" spans="14:31" x14ac:dyDescent="0.3">
      <c r="N3610"/>
      <c r="O3610"/>
      <c r="AD3610"/>
      <c r="AE3610"/>
    </row>
    <row r="3611" spans="14:31" x14ac:dyDescent="0.3">
      <c r="N3611"/>
      <c r="O3611"/>
      <c r="AD3611"/>
      <c r="AE3611"/>
    </row>
    <row r="3612" spans="14:31" x14ac:dyDescent="0.3">
      <c r="N3612"/>
      <c r="O3612"/>
      <c r="AD3612"/>
      <c r="AE3612"/>
    </row>
    <row r="3613" spans="14:31" x14ac:dyDescent="0.3">
      <c r="N3613"/>
      <c r="O3613"/>
      <c r="AD3613"/>
      <c r="AE3613"/>
    </row>
    <row r="3614" spans="14:31" x14ac:dyDescent="0.3">
      <c r="N3614"/>
      <c r="O3614"/>
      <c r="AD3614"/>
      <c r="AE3614"/>
    </row>
    <row r="3615" spans="14:31" x14ac:dyDescent="0.3">
      <c r="N3615"/>
      <c r="O3615"/>
      <c r="AD3615"/>
      <c r="AE3615"/>
    </row>
    <row r="3616" spans="14:31" x14ac:dyDescent="0.3">
      <c r="N3616"/>
      <c r="O3616"/>
      <c r="AD3616"/>
      <c r="AE3616"/>
    </row>
    <row r="3617" spans="14:31" x14ac:dyDescent="0.3">
      <c r="N3617"/>
      <c r="O3617"/>
      <c r="AD3617"/>
      <c r="AE3617"/>
    </row>
    <row r="3618" spans="14:31" x14ac:dyDescent="0.3">
      <c r="N3618"/>
      <c r="O3618"/>
      <c r="AD3618"/>
      <c r="AE3618"/>
    </row>
    <row r="3619" spans="14:31" x14ac:dyDescent="0.3">
      <c r="N3619"/>
      <c r="O3619"/>
      <c r="AD3619"/>
      <c r="AE3619"/>
    </row>
    <row r="3620" spans="14:31" x14ac:dyDescent="0.3">
      <c r="N3620"/>
      <c r="O3620"/>
      <c r="AD3620"/>
      <c r="AE3620"/>
    </row>
    <row r="3621" spans="14:31" x14ac:dyDescent="0.3">
      <c r="N3621"/>
      <c r="O3621"/>
      <c r="AD3621"/>
      <c r="AE3621"/>
    </row>
    <row r="3622" spans="14:31" x14ac:dyDescent="0.3">
      <c r="N3622"/>
      <c r="O3622"/>
      <c r="AD3622"/>
      <c r="AE3622"/>
    </row>
    <row r="3623" spans="14:31" x14ac:dyDescent="0.3">
      <c r="N3623"/>
      <c r="O3623"/>
      <c r="AD3623"/>
      <c r="AE3623"/>
    </row>
    <row r="3624" spans="14:31" x14ac:dyDescent="0.3">
      <c r="N3624"/>
      <c r="O3624"/>
      <c r="AD3624"/>
      <c r="AE3624"/>
    </row>
    <row r="3625" spans="14:31" x14ac:dyDescent="0.3">
      <c r="N3625"/>
      <c r="O3625"/>
      <c r="AD3625"/>
      <c r="AE3625"/>
    </row>
    <row r="3626" spans="14:31" x14ac:dyDescent="0.3">
      <c r="N3626"/>
      <c r="O3626"/>
      <c r="AD3626"/>
      <c r="AE3626"/>
    </row>
    <row r="3627" spans="14:31" x14ac:dyDescent="0.3">
      <c r="N3627"/>
      <c r="O3627"/>
      <c r="AD3627"/>
      <c r="AE3627"/>
    </row>
    <row r="3628" spans="14:31" x14ac:dyDescent="0.3">
      <c r="N3628"/>
      <c r="O3628"/>
      <c r="AD3628"/>
      <c r="AE3628"/>
    </row>
    <row r="3629" spans="14:31" x14ac:dyDescent="0.3">
      <c r="N3629"/>
      <c r="O3629"/>
      <c r="AD3629"/>
      <c r="AE3629"/>
    </row>
    <row r="3630" spans="14:31" x14ac:dyDescent="0.3">
      <c r="N3630"/>
      <c r="O3630"/>
      <c r="AD3630"/>
      <c r="AE3630"/>
    </row>
    <row r="3631" spans="14:31" x14ac:dyDescent="0.3">
      <c r="N3631"/>
      <c r="O3631"/>
      <c r="AD3631"/>
      <c r="AE3631"/>
    </row>
    <row r="3632" spans="14:31" x14ac:dyDescent="0.3">
      <c r="N3632"/>
      <c r="O3632"/>
      <c r="AD3632"/>
      <c r="AE3632"/>
    </row>
    <row r="3633" spans="14:31" x14ac:dyDescent="0.3">
      <c r="N3633"/>
      <c r="O3633"/>
      <c r="AD3633"/>
      <c r="AE3633"/>
    </row>
    <row r="3634" spans="14:31" x14ac:dyDescent="0.3">
      <c r="N3634"/>
      <c r="O3634"/>
      <c r="AD3634"/>
      <c r="AE3634"/>
    </row>
    <row r="3635" spans="14:31" x14ac:dyDescent="0.3">
      <c r="N3635"/>
      <c r="O3635"/>
      <c r="AD3635"/>
      <c r="AE3635"/>
    </row>
    <row r="3636" spans="14:31" x14ac:dyDescent="0.3">
      <c r="N3636"/>
      <c r="O3636"/>
      <c r="AD3636"/>
      <c r="AE3636"/>
    </row>
    <row r="3637" spans="14:31" x14ac:dyDescent="0.3">
      <c r="N3637"/>
      <c r="O3637"/>
      <c r="AD3637"/>
      <c r="AE3637"/>
    </row>
    <row r="3638" spans="14:31" x14ac:dyDescent="0.3">
      <c r="N3638"/>
      <c r="O3638"/>
      <c r="AD3638"/>
      <c r="AE3638"/>
    </row>
    <row r="3639" spans="14:31" x14ac:dyDescent="0.3">
      <c r="N3639"/>
      <c r="O3639"/>
      <c r="AD3639"/>
      <c r="AE3639"/>
    </row>
    <row r="3640" spans="14:31" x14ac:dyDescent="0.3">
      <c r="N3640"/>
      <c r="O3640"/>
      <c r="AD3640"/>
      <c r="AE3640"/>
    </row>
    <row r="3641" spans="14:31" x14ac:dyDescent="0.3">
      <c r="N3641"/>
      <c r="O3641"/>
      <c r="AD3641"/>
      <c r="AE3641"/>
    </row>
    <row r="3642" spans="14:31" x14ac:dyDescent="0.3">
      <c r="N3642"/>
      <c r="O3642"/>
      <c r="AD3642"/>
      <c r="AE3642"/>
    </row>
    <row r="3643" spans="14:31" x14ac:dyDescent="0.3">
      <c r="N3643"/>
      <c r="O3643"/>
      <c r="AD3643"/>
      <c r="AE3643"/>
    </row>
    <row r="3644" spans="14:31" x14ac:dyDescent="0.3">
      <c r="N3644"/>
      <c r="O3644"/>
      <c r="AD3644"/>
      <c r="AE3644"/>
    </row>
    <row r="3645" spans="14:31" x14ac:dyDescent="0.3">
      <c r="N3645"/>
      <c r="O3645"/>
      <c r="AD3645"/>
      <c r="AE3645"/>
    </row>
    <row r="3646" spans="14:31" x14ac:dyDescent="0.3">
      <c r="N3646"/>
      <c r="O3646"/>
      <c r="AD3646"/>
      <c r="AE3646"/>
    </row>
    <row r="3647" spans="14:31" x14ac:dyDescent="0.3">
      <c r="N3647"/>
      <c r="O3647"/>
      <c r="AD3647"/>
      <c r="AE3647"/>
    </row>
    <row r="3648" spans="14:31" x14ac:dyDescent="0.3">
      <c r="N3648"/>
      <c r="O3648"/>
      <c r="AD3648"/>
      <c r="AE3648"/>
    </row>
    <row r="3649" spans="14:31" x14ac:dyDescent="0.3">
      <c r="N3649"/>
      <c r="O3649"/>
      <c r="AD3649"/>
      <c r="AE3649"/>
    </row>
    <row r="3650" spans="14:31" x14ac:dyDescent="0.3">
      <c r="N3650"/>
      <c r="O3650"/>
      <c r="AD3650"/>
      <c r="AE3650"/>
    </row>
    <row r="3651" spans="14:31" x14ac:dyDescent="0.3">
      <c r="N3651"/>
      <c r="O3651"/>
      <c r="AD3651"/>
      <c r="AE3651"/>
    </row>
    <row r="3652" spans="14:31" x14ac:dyDescent="0.3">
      <c r="N3652"/>
      <c r="O3652"/>
      <c r="AD3652"/>
      <c r="AE3652"/>
    </row>
    <row r="3653" spans="14:31" x14ac:dyDescent="0.3">
      <c r="N3653"/>
      <c r="O3653"/>
      <c r="AD3653"/>
      <c r="AE3653"/>
    </row>
    <row r="3654" spans="14:31" x14ac:dyDescent="0.3">
      <c r="N3654"/>
      <c r="O3654"/>
      <c r="AD3654"/>
      <c r="AE3654"/>
    </row>
    <row r="3655" spans="14:31" x14ac:dyDescent="0.3">
      <c r="N3655"/>
      <c r="O3655"/>
      <c r="AD3655"/>
      <c r="AE3655"/>
    </row>
    <row r="3656" spans="14:31" x14ac:dyDescent="0.3">
      <c r="N3656"/>
      <c r="O3656"/>
      <c r="AD3656"/>
      <c r="AE3656"/>
    </row>
    <row r="3657" spans="14:31" x14ac:dyDescent="0.3">
      <c r="N3657"/>
      <c r="O3657"/>
      <c r="AD3657"/>
      <c r="AE3657"/>
    </row>
    <row r="3658" spans="14:31" x14ac:dyDescent="0.3">
      <c r="N3658"/>
      <c r="O3658"/>
      <c r="AD3658"/>
      <c r="AE3658"/>
    </row>
    <row r="3659" spans="14:31" x14ac:dyDescent="0.3">
      <c r="N3659"/>
      <c r="O3659"/>
      <c r="AD3659"/>
      <c r="AE3659"/>
    </row>
    <row r="3660" spans="14:31" x14ac:dyDescent="0.3">
      <c r="N3660"/>
      <c r="O3660"/>
      <c r="AD3660"/>
      <c r="AE3660"/>
    </row>
    <row r="3661" spans="14:31" x14ac:dyDescent="0.3">
      <c r="N3661"/>
      <c r="O3661"/>
      <c r="AD3661"/>
      <c r="AE3661"/>
    </row>
    <row r="3662" spans="14:31" x14ac:dyDescent="0.3">
      <c r="N3662"/>
      <c r="O3662"/>
      <c r="AD3662"/>
      <c r="AE3662"/>
    </row>
    <row r="3663" spans="14:31" x14ac:dyDescent="0.3">
      <c r="N3663"/>
      <c r="O3663"/>
      <c r="AD3663"/>
      <c r="AE3663"/>
    </row>
    <row r="3664" spans="14:31" x14ac:dyDescent="0.3">
      <c r="N3664"/>
      <c r="O3664"/>
      <c r="AD3664"/>
      <c r="AE3664"/>
    </row>
    <row r="3665" spans="14:31" x14ac:dyDescent="0.3">
      <c r="N3665"/>
      <c r="O3665"/>
      <c r="AD3665"/>
      <c r="AE3665"/>
    </row>
    <row r="3666" spans="14:31" x14ac:dyDescent="0.3">
      <c r="N3666"/>
      <c r="O3666"/>
      <c r="AD3666"/>
      <c r="AE3666"/>
    </row>
    <row r="3667" spans="14:31" x14ac:dyDescent="0.3">
      <c r="N3667"/>
      <c r="O3667"/>
      <c r="AD3667"/>
      <c r="AE3667"/>
    </row>
    <row r="3668" spans="14:31" x14ac:dyDescent="0.3">
      <c r="N3668"/>
      <c r="O3668"/>
      <c r="AD3668"/>
      <c r="AE3668"/>
    </row>
    <row r="3669" spans="14:31" x14ac:dyDescent="0.3">
      <c r="N3669"/>
      <c r="O3669"/>
      <c r="AD3669"/>
      <c r="AE3669"/>
    </row>
    <row r="3670" spans="14:31" x14ac:dyDescent="0.3">
      <c r="N3670"/>
      <c r="O3670"/>
      <c r="AD3670"/>
      <c r="AE3670"/>
    </row>
    <row r="3671" spans="14:31" x14ac:dyDescent="0.3">
      <c r="N3671"/>
      <c r="O3671"/>
      <c r="AD3671"/>
      <c r="AE3671"/>
    </row>
    <row r="3672" spans="14:31" x14ac:dyDescent="0.3">
      <c r="N3672"/>
      <c r="O3672"/>
      <c r="AD3672"/>
      <c r="AE3672"/>
    </row>
    <row r="3673" spans="14:31" x14ac:dyDescent="0.3">
      <c r="N3673"/>
      <c r="O3673"/>
      <c r="AD3673"/>
      <c r="AE3673"/>
    </row>
    <row r="3674" spans="14:31" x14ac:dyDescent="0.3">
      <c r="N3674"/>
      <c r="O3674"/>
      <c r="AD3674"/>
      <c r="AE3674"/>
    </row>
    <row r="3675" spans="14:31" x14ac:dyDescent="0.3">
      <c r="N3675"/>
      <c r="O3675"/>
      <c r="AD3675"/>
      <c r="AE3675"/>
    </row>
    <row r="3676" spans="14:31" x14ac:dyDescent="0.3">
      <c r="N3676"/>
      <c r="O3676"/>
      <c r="AD3676"/>
      <c r="AE3676"/>
    </row>
    <row r="3677" spans="14:31" x14ac:dyDescent="0.3">
      <c r="N3677"/>
      <c r="O3677"/>
      <c r="AD3677"/>
      <c r="AE3677"/>
    </row>
    <row r="3678" spans="14:31" x14ac:dyDescent="0.3">
      <c r="N3678"/>
      <c r="O3678"/>
      <c r="AD3678"/>
      <c r="AE3678"/>
    </row>
    <row r="3679" spans="14:31" x14ac:dyDescent="0.3">
      <c r="N3679"/>
      <c r="O3679"/>
      <c r="AD3679"/>
      <c r="AE3679"/>
    </row>
    <row r="3680" spans="14:31" x14ac:dyDescent="0.3">
      <c r="N3680"/>
      <c r="O3680"/>
      <c r="AD3680"/>
      <c r="AE3680"/>
    </row>
    <row r="3681" spans="14:31" x14ac:dyDescent="0.3">
      <c r="N3681"/>
      <c r="O3681"/>
      <c r="AD3681"/>
      <c r="AE3681"/>
    </row>
    <row r="3682" spans="14:31" x14ac:dyDescent="0.3">
      <c r="N3682"/>
      <c r="O3682"/>
      <c r="AD3682"/>
      <c r="AE3682"/>
    </row>
    <row r="3683" spans="14:31" x14ac:dyDescent="0.3">
      <c r="N3683"/>
      <c r="O3683"/>
      <c r="AD3683"/>
      <c r="AE3683"/>
    </row>
    <row r="3684" spans="14:31" x14ac:dyDescent="0.3">
      <c r="N3684"/>
      <c r="O3684"/>
      <c r="AD3684"/>
      <c r="AE3684"/>
    </row>
    <row r="3685" spans="14:31" x14ac:dyDescent="0.3">
      <c r="N3685"/>
      <c r="O3685"/>
      <c r="AD3685"/>
      <c r="AE3685"/>
    </row>
    <row r="3686" spans="14:31" x14ac:dyDescent="0.3">
      <c r="N3686"/>
      <c r="O3686"/>
      <c r="AD3686"/>
      <c r="AE3686"/>
    </row>
    <row r="3687" spans="14:31" x14ac:dyDescent="0.3">
      <c r="N3687"/>
      <c r="O3687"/>
      <c r="AD3687"/>
      <c r="AE3687"/>
    </row>
    <row r="3688" spans="14:31" x14ac:dyDescent="0.3">
      <c r="N3688"/>
      <c r="O3688"/>
      <c r="AD3688"/>
      <c r="AE3688"/>
    </row>
    <row r="3689" spans="14:31" x14ac:dyDescent="0.3">
      <c r="N3689"/>
      <c r="O3689"/>
      <c r="AD3689"/>
      <c r="AE3689"/>
    </row>
    <row r="3690" spans="14:31" x14ac:dyDescent="0.3">
      <c r="N3690"/>
      <c r="O3690"/>
      <c r="AD3690"/>
      <c r="AE3690"/>
    </row>
    <row r="3691" spans="14:31" x14ac:dyDescent="0.3">
      <c r="N3691"/>
      <c r="O3691"/>
      <c r="AD3691"/>
      <c r="AE3691"/>
    </row>
    <row r="3692" spans="14:31" x14ac:dyDescent="0.3">
      <c r="N3692"/>
      <c r="O3692"/>
      <c r="AD3692"/>
      <c r="AE3692"/>
    </row>
    <row r="3693" spans="14:31" x14ac:dyDescent="0.3">
      <c r="N3693"/>
      <c r="O3693"/>
      <c r="AD3693"/>
      <c r="AE3693"/>
    </row>
    <row r="3694" spans="14:31" x14ac:dyDescent="0.3">
      <c r="N3694"/>
      <c r="O3694"/>
      <c r="AD3694"/>
      <c r="AE3694"/>
    </row>
    <row r="3695" spans="14:31" x14ac:dyDescent="0.3">
      <c r="N3695"/>
      <c r="O3695"/>
      <c r="AD3695"/>
      <c r="AE3695"/>
    </row>
    <row r="3696" spans="14:31" x14ac:dyDescent="0.3">
      <c r="N3696"/>
      <c r="O3696"/>
      <c r="AD3696"/>
      <c r="AE3696"/>
    </row>
    <row r="3697" spans="14:31" x14ac:dyDescent="0.3">
      <c r="N3697"/>
      <c r="O3697"/>
      <c r="AD3697"/>
      <c r="AE3697"/>
    </row>
    <row r="3698" spans="14:31" x14ac:dyDescent="0.3">
      <c r="N3698"/>
      <c r="O3698"/>
      <c r="AD3698"/>
      <c r="AE3698"/>
    </row>
    <row r="3699" spans="14:31" x14ac:dyDescent="0.3">
      <c r="N3699"/>
      <c r="O3699"/>
      <c r="AD3699"/>
      <c r="AE3699"/>
    </row>
    <row r="3700" spans="14:31" x14ac:dyDescent="0.3">
      <c r="N3700"/>
      <c r="O3700"/>
      <c r="AD3700"/>
      <c r="AE3700"/>
    </row>
    <row r="3701" spans="14:31" x14ac:dyDescent="0.3">
      <c r="N3701"/>
      <c r="O3701"/>
      <c r="AD3701"/>
      <c r="AE3701"/>
    </row>
    <row r="3702" spans="14:31" x14ac:dyDescent="0.3">
      <c r="N3702"/>
      <c r="O3702"/>
      <c r="AD3702"/>
      <c r="AE3702"/>
    </row>
    <row r="3703" spans="14:31" x14ac:dyDescent="0.3">
      <c r="N3703"/>
      <c r="O3703"/>
      <c r="AD3703"/>
      <c r="AE3703"/>
    </row>
    <row r="3704" spans="14:31" x14ac:dyDescent="0.3">
      <c r="N3704"/>
      <c r="O3704"/>
      <c r="AD3704"/>
      <c r="AE3704"/>
    </row>
    <row r="3705" spans="14:31" x14ac:dyDescent="0.3">
      <c r="N3705"/>
      <c r="O3705"/>
      <c r="AD3705"/>
      <c r="AE3705"/>
    </row>
    <row r="3706" spans="14:31" x14ac:dyDescent="0.3">
      <c r="N3706"/>
      <c r="O3706"/>
      <c r="AD3706"/>
      <c r="AE3706"/>
    </row>
    <row r="3707" spans="14:31" x14ac:dyDescent="0.3">
      <c r="N3707"/>
      <c r="O3707"/>
      <c r="AD3707"/>
      <c r="AE3707"/>
    </row>
    <row r="3708" spans="14:31" x14ac:dyDescent="0.3">
      <c r="N3708"/>
      <c r="O3708"/>
      <c r="AD3708"/>
      <c r="AE3708"/>
    </row>
    <row r="3709" spans="14:31" x14ac:dyDescent="0.3">
      <c r="N3709"/>
      <c r="O3709"/>
      <c r="AD3709"/>
      <c r="AE3709"/>
    </row>
    <row r="3710" spans="14:31" x14ac:dyDescent="0.3">
      <c r="N3710"/>
      <c r="O3710"/>
      <c r="AD3710"/>
      <c r="AE3710"/>
    </row>
    <row r="3711" spans="14:31" x14ac:dyDescent="0.3">
      <c r="N3711"/>
      <c r="O3711"/>
      <c r="AD3711"/>
      <c r="AE3711"/>
    </row>
    <row r="3712" spans="14:31" x14ac:dyDescent="0.3">
      <c r="N3712"/>
      <c r="O3712"/>
      <c r="AD3712"/>
      <c r="AE3712"/>
    </row>
    <row r="3713" spans="14:31" x14ac:dyDescent="0.3">
      <c r="N3713"/>
      <c r="O3713"/>
      <c r="AD3713"/>
      <c r="AE3713"/>
    </row>
    <row r="3714" spans="14:31" x14ac:dyDescent="0.3">
      <c r="N3714"/>
      <c r="O3714"/>
      <c r="AD3714"/>
      <c r="AE3714"/>
    </row>
    <row r="3715" spans="14:31" x14ac:dyDescent="0.3">
      <c r="N3715"/>
      <c r="O3715"/>
      <c r="AD3715"/>
      <c r="AE3715"/>
    </row>
    <row r="3716" spans="14:31" x14ac:dyDescent="0.3">
      <c r="N3716"/>
      <c r="O3716"/>
      <c r="AD3716"/>
      <c r="AE3716"/>
    </row>
    <row r="3717" spans="14:31" x14ac:dyDescent="0.3">
      <c r="N3717"/>
      <c r="O3717"/>
      <c r="AD3717"/>
      <c r="AE3717"/>
    </row>
    <row r="3718" spans="14:31" x14ac:dyDescent="0.3">
      <c r="N3718"/>
      <c r="O3718"/>
      <c r="AD3718"/>
      <c r="AE3718"/>
    </row>
    <row r="3719" spans="14:31" x14ac:dyDescent="0.3">
      <c r="N3719"/>
      <c r="O3719"/>
      <c r="AD3719"/>
      <c r="AE3719"/>
    </row>
    <row r="3720" spans="14:31" x14ac:dyDescent="0.3">
      <c r="N3720"/>
      <c r="O3720"/>
      <c r="AD3720"/>
      <c r="AE3720"/>
    </row>
    <row r="3721" spans="14:31" x14ac:dyDescent="0.3">
      <c r="N3721"/>
      <c r="O3721"/>
      <c r="AD3721"/>
      <c r="AE3721"/>
    </row>
    <row r="3722" spans="14:31" x14ac:dyDescent="0.3">
      <c r="N3722"/>
      <c r="O3722"/>
      <c r="AD3722"/>
      <c r="AE3722"/>
    </row>
    <row r="3723" spans="14:31" x14ac:dyDescent="0.3">
      <c r="N3723"/>
      <c r="O3723"/>
      <c r="AD3723"/>
      <c r="AE3723"/>
    </row>
    <row r="3724" spans="14:31" x14ac:dyDescent="0.3">
      <c r="N3724"/>
      <c r="O3724"/>
      <c r="AD3724"/>
      <c r="AE3724"/>
    </row>
    <row r="3725" spans="14:31" x14ac:dyDescent="0.3">
      <c r="N3725"/>
      <c r="O3725"/>
      <c r="AD3725"/>
      <c r="AE3725"/>
    </row>
    <row r="3726" spans="14:31" x14ac:dyDescent="0.3">
      <c r="N3726"/>
      <c r="O3726"/>
      <c r="AD3726"/>
      <c r="AE3726"/>
    </row>
    <row r="3727" spans="14:31" x14ac:dyDescent="0.3">
      <c r="N3727"/>
      <c r="O3727"/>
      <c r="AD3727"/>
      <c r="AE3727"/>
    </row>
    <row r="3728" spans="14:31" x14ac:dyDescent="0.3">
      <c r="N3728"/>
      <c r="O3728"/>
      <c r="AD3728"/>
      <c r="AE3728"/>
    </row>
    <row r="3729" spans="14:31" x14ac:dyDescent="0.3">
      <c r="N3729"/>
      <c r="O3729"/>
      <c r="AD3729"/>
      <c r="AE3729"/>
    </row>
    <row r="3730" spans="14:31" x14ac:dyDescent="0.3">
      <c r="N3730"/>
      <c r="O3730"/>
      <c r="AD3730"/>
      <c r="AE3730"/>
    </row>
    <row r="3731" spans="14:31" x14ac:dyDescent="0.3">
      <c r="N3731"/>
      <c r="O3731"/>
      <c r="AD3731"/>
      <c r="AE3731"/>
    </row>
    <row r="3732" spans="14:31" x14ac:dyDescent="0.3">
      <c r="N3732"/>
      <c r="O3732"/>
      <c r="AD3732"/>
      <c r="AE3732"/>
    </row>
    <row r="3733" spans="14:31" x14ac:dyDescent="0.3">
      <c r="N3733"/>
      <c r="O3733"/>
      <c r="AD3733"/>
      <c r="AE3733"/>
    </row>
    <row r="3734" spans="14:31" x14ac:dyDescent="0.3">
      <c r="N3734"/>
      <c r="O3734"/>
      <c r="AD3734"/>
      <c r="AE3734"/>
    </row>
    <row r="3735" spans="14:31" x14ac:dyDescent="0.3">
      <c r="N3735"/>
      <c r="O3735"/>
      <c r="AD3735"/>
      <c r="AE3735"/>
    </row>
    <row r="3736" spans="14:31" x14ac:dyDescent="0.3">
      <c r="N3736"/>
      <c r="O3736"/>
      <c r="AD3736"/>
      <c r="AE3736"/>
    </row>
    <row r="3737" spans="14:31" x14ac:dyDescent="0.3">
      <c r="N3737"/>
      <c r="O3737"/>
      <c r="AD3737"/>
      <c r="AE3737"/>
    </row>
    <row r="3738" spans="14:31" x14ac:dyDescent="0.3">
      <c r="N3738"/>
      <c r="O3738"/>
      <c r="AD3738"/>
      <c r="AE3738"/>
    </row>
    <row r="3739" spans="14:31" x14ac:dyDescent="0.3">
      <c r="N3739"/>
      <c r="O3739"/>
      <c r="AD3739"/>
      <c r="AE3739"/>
    </row>
    <row r="3740" spans="14:31" x14ac:dyDescent="0.3">
      <c r="N3740"/>
      <c r="O3740"/>
      <c r="AD3740"/>
      <c r="AE3740"/>
    </row>
    <row r="3741" spans="14:31" x14ac:dyDescent="0.3">
      <c r="N3741"/>
      <c r="O3741"/>
      <c r="AD3741"/>
      <c r="AE3741"/>
    </row>
    <row r="3742" spans="14:31" x14ac:dyDescent="0.3">
      <c r="N3742"/>
      <c r="O3742"/>
      <c r="AD3742"/>
      <c r="AE3742"/>
    </row>
    <row r="3743" spans="14:31" x14ac:dyDescent="0.3">
      <c r="N3743"/>
      <c r="O3743"/>
      <c r="AD3743"/>
      <c r="AE3743"/>
    </row>
    <row r="3744" spans="14:31" x14ac:dyDescent="0.3">
      <c r="N3744"/>
      <c r="O3744"/>
      <c r="AD3744"/>
      <c r="AE3744"/>
    </row>
    <row r="3745" spans="14:31" x14ac:dyDescent="0.3">
      <c r="N3745"/>
      <c r="O3745"/>
      <c r="AD3745"/>
      <c r="AE3745"/>
    </row>
    <row r="3746" spans="14:31" x14ac:dyDescent="0.3">
      <c r="N3746"/>
      <c r="O3746"/>
      <c r="AD3746"/>
      <c r="AE3746"/>
    </row>
    <row r="3747" spans="14:31" x14ac:dyDescent="0.3">
      <c r="N3747"/>
      <c r="O3747"/>
      <c r="AD3747"/>
      <c r="AE3747"/>
    </row>
    <row r="3748" spans="14:31" x14ac:dyDescent="0.3">
      <c r="N3748"/>
      <c r="O3748"/>
      <c r="AD3748"/>
      <c r="AE3748"/>
    </row>
    <row r="3749" spans="14:31" x14ac:dyDescent="0.3">
      <c r="N3749"/>
      <c r="O3749"/>
      <c r="AD3749"/>
      <c r="AE3749"/>
    </row>
    <row r="3750" spans="14:31" x14ac:dyDescent="0.3">
      <c r="N3750"/>
      <c r="O3750"/>
      <c r="AD3750"/>
      <c r="AE3750"/>
    </row>
    <row r="3751" spans="14:31" x14ac:dyDescent="0.3">
      <c r="N3751"/>
      <c r="O3751"/>
      <c r="AD3751"/>
      <c r="AE3751"/>
    </row>
    <row r="3752" spans="14:31" x14ac:dyDescent="0.3">
      <c r="N3752"/>
      <c r="O3752"/>
      <c r="AD3752"/>
      <c r="AE3752"/>
    </row>
    <row r="3753" spans="14:31" x14ac:dyDescent="0.3">
      <c r="N3753"/>
      <c r="O3753"/>
      <c r="AD3753"/>
      <c r="AE3753"/>
    </row>
    <row r="3754" spans="14:31" x14ac:dyDescent="0.3">
      <c r="N3754"/>
      <c r="O3754"/>
      <c r="AD3754"/>
      <c r="AE3754"/>
    </row>
    <row r="3755" spans="14:31" x14ac:dyDescent="0.3">
      <c r="N3755"/>
      <c r="O3755"/>
      <c r="AD3755"/>
      <c r="AE3755"/>
    </row>
    <row r="3756" spans="14:31" x14ac:dyDescent="0.3">
      <c r="N3756"/>
      <c r="O3756"/>
      <c r="AD3756"/>
      <c r="AE3756"/>
    </row>
    <row r="3757" spans="14:31" x14ac:dyDescent="0.3">
      <c r="N3757"/>
      <c r="O3757"/>
      <c r="AD3757"/>
      <c r="AE3757"/>
    </row>
    <row r="3758" spans="14:31" x14ac:dyDescent="0.3">
      <c r="N3758"/>
      <c r="O3758"/>
      <c r="AD3758"/>
      <c r="AE3758"/>
    </row>
    <row r="3759" spans="14:31" x14ac:dyDescent="0.3">
      <c r="N3759"/>
      <c r="O3759"/>
      <c r="AD3759"/>
      <c r="AE3759"/>
    </row>
    <row r="3760" spans="14:31" x14ac:dyDescent="0.3">
      <c r="N3760"/>
      <c r="O3760"/>
      <c r="AD3760"/>
      <c r="AE3760"/>
    </row>
    <row r="3761" spans="14:31" x14ac:dyDescent="0.3">
      <c r="N3761"/>
      <c r="O3761"/>
      <c r="AD3761"/>
      <c r="AE3761"/>
    </row>
    <row r="3762" spans="14:31" x14ac:dyDescent="0.3">
      <c r="N3762"/>
      <c r="O3762"/>
      <c r="AD3762"/>
      <c r="AE3762"/>
    </row>
    <row r="3763" spans="14:31" x14ac:dyDescent="0.3">
      <c r="N3763"/>
      <c r="O3763"/>
      <c r="AD3763"/>
      <c r="AE3763"/>
    </row>
    <row r="3764" spans="14:31" x14ac:dyDescent="0.3">
      <c r="N3764"/>
      <c r="O3764"/>
      <c r="AD3764"/>
      <c r="AE3764"/>
    </row>
    <row r="3765" spans="14:31" x14ac:dyDescent="0.3">
      <c r="N3765"/>
      <c r="O3765"/>
      <c r="AD3765"/>
      <c r="AE3765"/>
    </row>
    <row r="3766" spans="14:31" x14ac:dyDescent="0.3">
      <c r="N3766"/>
      <c r="O3766"/>
      <c r="AD3766"/>
      <c r="AE3766"/>
    </row>
    <row r="3767" spans="14:31" x14ac:dyDescent="0.3">
      <c r="N3767"/>
      <c r="O3767"/>
      <c r="AD3767"/>
      <c r="AE3767"/>
    </row>
    <row r="3768" spans="14:31" x14ac:dyDescent="0.3">
      <c r="N3768"/>
      <c r="O3768"/>
      <c r="AD3768"/>
      <c r="AE3768"/>
    </row>
    <row r="3769" spans="14:31" x14ac:dyDescent="0.3">
      <c r="N3769"/>
      <c r="O3769"/>
      <c r="AD3769"/>
      <c r="AE3769"/>
    </row>
    <row r="3770" spans="14:31" x14ac:dyDescent="0.3">
      <c r="N3770"/>
      <c r="O3770"/>
      <c r="AD3770"/>
      <c r="AE3770"/>
    </row>
    <row r="3771" spans="14:31" x14ac:dyDescent="0.3">
      <c r="N3771"/>
      <c r="O3771"/>
      <c r="AD3771"/>
      <c r="AE3771"/>
    </row>
    <row r="3772" spans="14:31" x14ac:dyDescent="0.3">
      <c r="N3772"/>
      <c r="O3772"/>
      <c r="AD3772"/>
      <c r="AE3772"/>
    </row>
    <row r="3773" spans="14:31" x14ac:dyDescent="0.3">
      <c r="N3773"/>
      <c r="O3773"/>
      <c r="AD3773"/>
      <c r="AE3773"/>
    </row>
    <row r="3774" spans="14:31" x14ac:dyDescent="0.3">
      <c r="N3774"/>
      <c r="O3774"/>
      <c r="AD3774"/>
      <c r="AE3774"/>
    </row>
    <row r="3775" spans="14:31" x14ac:dyDescent="0.3">
      <c r="N3775"/>
      <c r="O3775"/>
      <c r="AD3775"/>
      <c r="AE3775"/>
    </row>
    <row r="3776" spans="14:31" x14ac:dyDescent="0.3">
      <c r="N3776"/>
      <c r="O3776"/>
      <c r="AD3776"/>
      <c r="AE3776"/>
    </row>
    <row r="3777" spans="14:31" x14ac:dyDescent="0.3">
      <c r="N3777"/>
      <c r="O3777"/>
      <c r="AD3777"/>
      <c r="AE3777"/>
    </row>
    <row r="3778" spans="14:31" x14ac:dyDescent="0.3">
      <c r="N3778"/>
      <c r="O3778"/>
      <c r="AD3778"/>
      <c r="AE3778"/>
    </row>
    <row r="3779" spans="14:31" x14ac:dyDescent="0.3">
      <c r="N3779"/>
      <c r="O3779"/>
      <c r="AD3779"/>
      <c r="AE3779"/>
    </row>
    <row r="3780" spans="14:31" x14ac:dyDescent="0.3">
      <c r="N3780"/>
      <c r="O3780"/>
      <c r="AD3780"/>
      <c r="AE3780"/>
    </row>
    <row r="3781" spans="14:31" x14ac:dyDescent="0.3">
      <c r="N3781"/>
      <c r="O3781"/>
      <c r="AD3781"/>
      <c r="AE3781"/>
    </row>
    <row r="3782" spans="14:31" x14ac:dyDescent="0.3">
      <c r="N3782"/>
      <c r="O3782"/>
      <c r="AD3782"/>
      <c r="AE3782"/>
    </row>
    <row r="3783" spans="14:31" x14ac:dyDescent="0.3">
      <c r="N3783"/>
      <c r="O3783"/>
      <c r="AD3783"/>
      <c r="AE3783"/>
    </row>
    <row r="3784" spans="14:31" x14ac:dyDescent="0.3">
      <c r="N3784"/>
      <c r="O3784"/>
      <c r="AD3784"/>
      <c r="AE3784"/>
    </row>
    <row r="3785" spans="14:31" x14ac:dyDescent="0.3">
      <c r="N3785"/>
      <c r="O3785"/>
      <c r="AD3785"/>
      <c r="AE3785"/>
    </row>
    <row r="3786" spans="14:31" x14ac:dyDescent="0.3">
      <c r="N3786"/>
      <c r="O3786"/>
      <c r="AD3786"/>
      <c r="AE3786"/>
    </row>
    <row r="3787" spans="14:31" x14ac:dyDescent="0.3">
      <c r="N3787"/>
      <c r="O3787"/>
      <c r="AD3787"/>
      <c r="AE3787"/>
    </row>
    <row r="3788" spans="14:31" x14ac:dyDescent="0.3">
      <c r="N3788"/>
      <c r="O3788"/>
      <c r="AD3788"/>
      <c r="AE3788"/>
    </row>
    <row r="3789" spans="14:31" x14ac:dyDescent="0.3">
      <c r="N3789"/>
      <c r="O3789"/>
      <c r="AD3789"/>
      <c r="AE3789"/>
    </row>
    <row r="3790" spans="14:31" x14ac:dyDescent="0.3">
      <c r="N3790"/>
      <c r="O3790"/>
      <c r="AD3790"/>
      <c r="AE3790"/>
    </row>
    <row r="3791" spans="14:31" x14ac:dyDescent="0.3">
      <c r="N3791"/>
      <c r="O3791"/>
      <c r="AD3791"/>
      <c r="AE3791"/>
    </row>
    <row r="3792" spans="14:31" x14ac:dyDescent="0.3">
      <c r="N3792"/>
      <c r="O3792"/>
      <c r="AD3792"/>
      <c r="AE3792"/>
    </row>
    <row r="3793" spans="14:31" x14ac:dyDescent="0.3">
      <c r="N3793"/>
      <c r="O3793"/>
      <c r="AD3793"/>
      <c r="AE3793"/>
    </row>
    <row r="3794" spans="14:31" x14ac:dyDescent="0.3">
      <c r="N3794"/>
      <c r="O3794"/>
      <c r="AD3794"/>
      <c r="AE3794"/>
    </row>
    <row r="3795" spans="14:31" x14ac:dyDescent="0.3">
      <c r="N3795"/>
      <c r="O3795"/>
      <c r="AD3795"/>
      <c r="AE3795"/>
    </row>
    <row r="3796" spans="14:31" x14ac:dyDescent="0.3">
      <c r="N3796"/>
      <c r="O3796"/>
      <c r="AD3796"/>
      <c r="AE3796"/>
    </row>
    <row r="3797" spans="14:31" x14ac:dyDescent="0.3">
      <c r="N3797"/>
      <c r="O3797"/>
      <c r="AD3797"/>
      <c r="AE3797"/>
    </row>
    <row r="3798" spans="14:31" x14ac:dyDescent="0.3">
      <c r="N3798"/>
      <c r="O3798"/>
      <c r="AD3798"/>
      <c r="AE3798"/>
    </row>
    <row r="3799" spans="14:31" x14ac:dyDescent="0.3">
      <c r="N3799"/>
      <c r="O3799"/>
      <c r="AD3799"/>
      <c r="AE3799"/>
    </row>
    <row r="3800" spans="14:31" x14ac:dyDescent="0.3">
      <c r="N3800"/>
      <c r="O3800"/>
      <c r="AD3800"/>
      <c r="AE3800"/>
    </row>
    <row r="3801" spans="14:31" x14ac:dyDescent="0.3">
      <c r="N3801"/>
      <c r="O3801"/>
      <c r="AD3801"/>
      <c r="AE3801"/>
    </row>
    <row r="3802" spans="14:31" x14ac:dyDescent="0.3">
      <c r="N3802"/>
      <c r="O3802"/>
      <c r="AD3802"/>
      <c r="AE3802"/>
    </row>
    <row r="3803" spans="14:31" x14ac:dyDescent="0.3">
      <c r="N3803"/>
      <c r="O3803"/>
      <c r="AD3803"/>
      <c r="AE3803"/>
    </row>
    <row r="3804" spans="14:31" x14ac:dyDescent="0.3">
      <c r="N3804"/>
      <c r="O3804"/>
      <c r="AD3804"/>
      <c r="AE3804"/>
    </row>
    <row r="3805" spans="14:31" x14ac:dyDescent="0.3">
      <c r="N3805"/>
      <c r="O3805"/>
      <c r="AD3805"/>
      <c r="AE3805"/>
    </row>
    <row r="3806" spans="14:31" x14ac:dyDescent="0.3">
      <c r="N3806"/>
      <c r="O3806"/>
      <c r="AD3806"/>
      <c r="AE3806"/>
    </row>
    <row r="3807" spans="14:31" x14ac:dyDescent="0.3">
      <c r="N3807"/>
      <c r="O3807"/>
      <c r="AD3807"/>
      <c r="AE3807"/>
    </row>
    <row r="3808" spans="14:31" x14ac:dyDescent="0.3">
      <c r="N3808"/>
      <c r="O3808"/>
      <c r="AD3808"/>
      <c r="AE3808"/>
    </row>
    <row r="3809" spans="14:31" x14ac:dyDescent="0.3">
      <c r="N3809"/>
      <c r="O3809"/>
      <c r="AD3809"/>
      <c r="AE3809"/>
    </row>
    <row r="3810" spans="14:31" x14ac:dyDescent="0.3">
      <c r="N3810"/>
      <c r="O3810"/>
      <c r="AD3810"/>
      <c r="AE3810"/>
    </row>
    <row r="3811" spans="14:31" x14ac:dyDescent="0.3">
      <c r="N3811"/>
      <c r="O3811"/>
      <c r="AD3811"/>
      <c r="AE3811"/>
    </row>
    <row r="3812" spans="14:31" x14ac:dyDescent="0.3">
      <c r="N3812"/>
      <c r="O3812"/>
      <c r="AD3812"/>
      <c r="AE3812"/>
    </row>
    <row r="3813" spans="14:31" x14ac:dyDescent="0.3">
      <c r="N3813"/>
      <c r="O3813"/>
      <c r="AD3813"/>
      <c r="AE3813"/>
    </row>
    <row r="3814" spans="14:31" x14ac:dyDescent="0.3">
      <c r="N3814"/>
      <c r="O3814"/>
      <c r="AD3814"/>
      <c r="AE3814"/>
    </row>
    <row r="3815" spans="14:31" x14ac:dyDescent="0.3">
      <c r="N3815"/>
      <c r="O3815"/>
      <c r="AD3815"/>
      <c r="AE3815"/>
    </row>
    <row r="3816" spans="14:31" x14ac:dyDescent="0.3">
      <c r="N3816"/>
      <c r="O3816"/>
      <c r="AD3816"/>
      <c r="AE3816"/>
    </row>
    <row r="3817" spans="14:31" x14ac:dyDescent="0.3">
      <c r="N3817"/>
      <c r="O3817"/>
      <c r="AD3817"/>
      <c r="AE3817"/>
    </row>
    <row r="3818" spans="14:31" x14ac:dyDescent="0.3">
      <c r="N3818"/>
      <c r="O3818"/>
      <c r="AD3818"/>
      <c r="AE3818"/>
    </row>
    <row r="3819" spans="14:31" x14ac:dyDescent="0.3">
      <c r="N3819"/>
      <c r="O3819"/>
      <c r="AD3819"/>
      <c r="AE3819"/>
    </row>
    <row r="3820" spans="14:31" x14ac:dyDescent="0.3">
      <c r="N3820"/>
      <c r="O3820"/>
      <c r="AD3820"/>
      <c r="AE3820"/>
    </row>
    <row r="3821" spans="14:31" x14ac:dyDescent="0.3">
      <c r="N3821"/>
      <c r="O3821"/>
      <c r="AD3821"/>
      <c r="AE3821"/>
    </row>
    <row r="3822" spans="14:31" x14ac:dyDescent="0.3">
      <c r="N3822"/>
      <c r="O3822"/>
      <c r="AD3822"/>
      <c r="AE3822"/>
    </row>
    <row r="3823" spans="14:31" x14ac:dyDescent="0.3">
      <c r="N3823"/>
      <c r="O3823"/>
      <c r="AD3823"/>
      <c r="AE3823"/>
    </row>
    <row r="3824" spans="14:31" x14ac:dyDescent="0.3">
      <c r="N3824"/>
      <c r="O3824"/>
      <c r="AD3824"/>
      <c r="AE3824"/>
    </row>
    <row r="3825" spans="14:31" x14ac:dyDescent="0.3">
      <c r="N3825"/>
      <c r="O3825"/>
      <c r="AD3825"/>
      <c r="AE3825"/>
    </row>
    <row r="3826" spans="14:31" x14ac:dyDescent="0.3">
      <c r="N3826"/>
      <c r="O3826"/>
      <c r="AD3826"/>
      <c r="AE3826"/>
    </row>
    <row r="3827" spans="14:31" x14ac:dyDescent="0.3">
      <c r="N3827"/>
      <c r="O3827"/>
      <c r="AD3827"/>
      <c r="AE3827"/>
    </row>
    <row r="3828" spans="14:31" x14ac:dyDescent="0.3">
      <c r="N3828"/>
      <c r="O3828"/>
      <c r="AD3828"/>
      <c r="AE3828"/>
    </row>
    <row r="3829" spans="14:31" x14ac:dyDescent="0.3">
      <c r="N3829"/>
      <c r="O3829"/>
      <c r="AD3829"/>
      <c r="AE3829"/>
    </row>
    <row r="3830" spans="14:31" x14ac:dyDescent="0.3">
      <c r="N3830"/>
      <c r="O3830"/>
      <c r="AD3830"/>
      <c r="AE3830"/>
    </row>
    <row r="3831" spans="14:31" x14ac:dyDescent="0.3">
      <c r="N3831"/>
      <c r="O3831"/>
      <c r="AD3831"/>
      <c r="AE3831"/>
    </row>
    <row r="3832" spans="14:31" x14ac:dyDescent="0.3">
      <c r="N3832"/>
      <c r="O3832"/>
      <c r="AD3832"/>
      <c r="AE3832"/>
    </row>
    <row r="3833" spans="14:31" x14ac:dyDescent="0.3">
      <c r="N3833"/>
      <c r="O3833"/>
      <c r="AD3833"/>
      <c r="AE3833"/>
    </row>
    <row r="3834" spans="14:31" x14ac:dyDescent="0.3">
      <c r="N3834"/>
      <c r="O3834"/>
      <c r="AD3834"/>
      <c r="AE3834"/>
    </row>
    <row r="3835" spans="14:31" x14ac:dyDescent="0.3">
      <c r="N3835"/>
      <c r="O3835"/>
      <c r="AD3835"/>
      <c r="AE3835"/>
    </row>
    <row r="3836" spans="14:31" x14ac:dyDescent="0.3">
      <c r="N3836"/>
      <c r="O3836"/>
      <c r="AD3836"/>
      <c r="AE3836"/>
    </row>
    <row r="3837" spans="14:31" x14ac:dyDescent="0.3">
      <c r="N3837"/>
      <c r="O3837"/>
      <c r="AD3837"/>
      <c r="AE3837"/>
    </row>
    <row r="3838" spans="14:31" x14ac:dyDescent="0.3">
      <c r="N3838"/>
      <c r="O3838"/>
      <c r="AD3838"/>
      <c r="AE3838"/>
    </row>
    <row r="3839" spans="14:31" x14ac:dyDescent="0.3">
      <c r="N3839"/>
      <c r="O3839"/>
      <c r="AD3839"/>
      <c r="AE3839"/>
    </row>
    <row r="3840" spans="14:31" x14ac:dyDescent="0.3">
      <c r="N3840"/>
      <c r="O3840"/>
      <c r="AD3840"/>
      <c r="AE3840"/>
    </row>
    <row r="3841" spans="14:31" x14ac:dyDescent="0.3">
      <c r="N3841"/>
      <c r="O3841"/>
      <c r="AD3841"/>
      <c r="AE3841"/>
    </row>
    <row r="3842" spans="14:31" x14ac:dyDescent="0.3">
      <c r="N3842"/>
      <c r="O3842"/>
      <c r="AD3842"/>
      <c r="AE3842"/>
    </row>
    <row r="3843" spans="14:31" x14ac:dyDescent="0.3">
      <c r="N3843"/>
      <c r="O3843"/>
      <c r="AD3843"/>
      <c r="AE3843"/>
    </row>
    <row r="3844" spans="14:31" x14ac:dyDescent="0.3">
      <c r="N3844"/>
      <c r="O3844"/>
      <c r="AD3844"/>
      <c r="AE3844"/>
    </row>
    <row r="3845" spans="14:31" x14ac:dyDescent="0.3">
      <c r="N3845"/>
      <c r="O3845"/>
      <c r="AD3845"/>
      <c r="AE3845"/>
    </row>
    <row r="3846" spans="14:31" x14ac:dyDescent="0.3">
      <c r="N3846"/>
      <c r="O3846"/>
      <c r="AD3846"/>
      <c r="AE3846"/>
    </row>
    <row r="3847" spans="14:31" x14ac:dyDescent="0.3">
      <c r="N3847"/>
      <c r="O3847"/>
      <c r="AD3847"/>
      <c r="AE3847"/>
    </row>
    <row r="3848" spans="14:31" x14ac:dyDescent="0.3">
      <c r="N3848"/>
      <c r="O3848"/>
      <c r="AD3848"/>
      <c r="AE3848"/>
    </row>
    <row r="3849" spans="14:31" x14ac:dyDescent="0.3">
      <c r="N3849"/>
      <c r="O3849"/>
      <c r="AD3849"/>
      <c r="AE3849"/>
    </row>
    <row r="3850" spans="14:31" x14ac:dyDescent="0.3">
      <c r="N3850"/>
      <c r="O3850"/>
      <c r="AD3850"/>
      <c r="AE3850"/>
    </row>
    <row r="3851" spans="14:31" x14ac:dyDescent="0.3">
      <c r="N3851"/>
      <c r="O3851"/>
      <c r="AD3851"/>
      <c r="AE3851"/>
    </row>
    <row r="3852" spans="14:31" x14ac:dyDescent="0.3">
      <c r="N3852"/>
      <c r="O3852"/>
      <c r="AD3852"/>
      <c r="AE3852"/>
    </row>
    <row r="3853" spans="14:31" x14ac:dyDescent="0.3">
      <c r="N3853"/>
      <c r="O3853"/>
      <c r="AD3853"/>
      <c r="AE3853"/>
    </row>
    <row r="3854" spans="14:31" x14ac:dyDescent="0.3">
      <c r="N3854"/>
      <c r="O3854"/>
      <c r="AD3854"/>
      <c r="AE3854"/>
    </row>
    <row r="3855" spans="14:31" x14ac:dyDescent="0.3">
      <c r="N3855"/>
      <c r="O3855"/>
      <c r="AD3855"/>
      <c r="AE3855"/>
    </row>
    <row r="3856" spans="14:31" x14ac:dyDescent="0.3">
      <c r="N3856"/>
      <c r="O3856"/>
      <c r="AD3856"/>
      <c r="AE3856"/>
    </row>
    <row r="3857" spans="14:31" x14ac:dyDescent="0.3">
      <c r="N3857"/>
      <c r="O3857"/>
      <c r="AD3857"/>
      <c r="AE3857"/>
    </row>
    <row r="3858" spans="14:31" x14ac:dyDescent="0.3">
      <c r="N3858"/>
      <c r="O3858"/>
      <c r="AD3858"/>
      <c r="AE3858"/>
    </row>
    <row r="3859" spans="14:31" x14ac:dyDescent="0.3">
      <c r="N3859"/>
      <c r="O3859"/>
      <c r="AD3859"/>
      <c r="AE3859"/>
    </row>
    <row r="3860" spans="14:31" x14ac:dyDescent="0.3">
      <c r="N3860"/>
      <c r="O3860"/>
      <c r="AD3860"/>
      <c r="AE3860"/>
    </row>
    <row r="3861" spans="14:31" x14ac:dyDescent="0.3">
      <c r="N3861"/>
      <c r="O3861"/>
      <c r="AD3861"/>
      <c r="AE3861"/>
    </row>
    <row r="3862" spans="14:31" x14ac:dyDescent="0.3">
      <c r="N3862"/>
      <c r="O3862"/>
      <c r="AD3862"/>
      <c r="AE3862"/>
    </row>
    <row r="3863" spans="14:31" x14ac:dyDescent="0.3">
      <c r="N3863"/>
      <c r="O3863"/>
      <c r="AD3863"/>
      <c r="AE3863"/>
    </row>
    <row r="3864" spans="14:31" x14ac:dyDescent="0.3">
      <c r="N3864"/>
      <c r="O3864"/>
      <c r="AD3864"/>
      <c r="AE3864"/>
    </row>
    <row r="3865" spans="14:31" x14ac:dyDescent="0.3">
      <c r="N3865"/>
      <c r="O3865"/>
      <c r="AD3865"/>
      <c r="AE3865"/>
    </row>
    <row r="3866" spans="14:31" x14ac:dyDescent="0.3">
      <c r="N3866"/>
      <c r="O3866"/>
      <c r="AD3866"/>
      <c r="AE3866"/>
    </row>
    <row r="3867" spans="14:31" x14ac:dyDescent="0.3">
      <c r="N3867"/>
      <c r="O3867"/>
      <c r="AD3867"/>
      <c r="AE3867"/>
    </row>
    <row r="3868" spans="14:31" x14ac:dyDescent="0.3">
      <c r="N3868"/>
      <c r="O3868"/>
      <c r="AD3868"/>
      <c r="AE3868"/>
    </row>
    <row r="3869" spans="14:31" x14ac:dyDescent="0.3">
      <c r="N3869"/>
      <c r="O3869"/>
      <c r="AD3869"/>
      <c r="AE3869"/>
    </row>
    <row r="3870" spans="14:31" x14ac:dyDescent="0.3">
      <c r="N3870"/>
      <c r="O3870"/>
      <c r="AD3870"/>
      <c r="AE3870"/>
    </row>
    <row r="3871" spans="14:31" x14ac:dyDescent="0.3">
      <c r="N3871"/>
      <c r="O3871"/>
      <c r="AD3871"/>
      <c r="AE3871"/>
    </row>
    <row r="3872" spans="14:31" x14ac:dyDescent="0.3">
      <c r="N3872"/>
      <c r="O3872"/>
      <c r="AD3872"/>
      <c r="AE3872"/>
    </row>
    <row r="3873" spans="14:31" x14ac:dyDescent="0.3">
      <c r="N3873"/>
      <c r="O3873"/>
      <c r="AD3873"/>
      <c r="AE3873"/>
    </row>
    <row r="3874" spans="14:31" x14ac:dyDescent="0.3">
      <c r="N3874"/>
      <c r="O3874"/>
      <c r="AD3874"/>
      <c r="AE3874"/>
    </row>
    <row r="3875" spans="14:31" x14ac:dyDescent="0.3">
      <c r="N3875"/>
      <c r="O3875"/>
      <c r="AD3875"/>
      <c r="AE3875"/>
    </row>
    <row r="3876" spans="14:31" x14ac:dyDescent="0.3">
      <c r="N3876"/>
      <c r="O3876"/>
      <c r="AD3876"/>
      <c r="AE3876"/>
    </row>
    <row r="3877" spans="14:31" x14ac:dyDescent="0.3">
      <c r="N3877"/>
      <c r="O3877"/>
      <c r="AD3877"/>
      <c r="AE3877"/>
    </row>
    <row r="3878" spans="14:31" x14ac:dyDescent="0.3">
      <c r="N3878"/>
      <c r="O3878"/>
      <c r="AD3878"/>
      <c r="AE3878"/>
    </row>
    <row r="3879" spans="14:31" x14ac:dyDescent="0.3">
      <c r="N3879"/>
      <c r="O3879"/>
      <c r="AD3879"/>
      <c r="AE3879"/>
    </row>
    <row r="3880" spans="14:31" x14ac:dyDescent="0.3">
      <c r="N3880"/>
      <c r="O3880"/>
      <c r="AD3880"/>
      <c r="AE3880"/>
    </row>
    <row r="3881" spans="14:31" x14ac:dyDescent="0.3">
      <c r="N3881"/>
      <c r="O3881"/>
      <c r="AD3881"/>
      <c r="AE3881"/>
    </row>
    <row r="3882" spans="14:31" x14ac:dyDescent="0.3">
      <c r="N3882"/>
      <c r="O3882"/>
      <c r="AD3882"/>
      <c r="AE3882"/>
    </row>
    <row r="3883" spans="14:31" x14ac:dyDescent="0.3">
      <c r="N3883"/>
      <c r="O3883"/>
      <c r="AD3883"/>
      <c r="AE3883"/>
    </row>
    <row r="3884" spans="14:31" x14ac:dyDescent="0.3">
      <c r="N3884"/>
      <c r="O3884"/>
      <c r="AD3884"/>
      <c r="AE3884"/>
    </row>
    <row r="3885" spans="14:31" x14ac:dyDescent="0.3">
      <c r="N3885"/>
      <c r="O3885"/>
      <c r="AD3885"/>
      <c r="AE3885"/>
    </row>
    <row r="3886" spans="14:31" x14ac:dyDescent="0.3">
      <c r="N3886"/>
      <c r="O3886"/>
      <c r="AD3886"/>
      <c r="AE3886"/>
    </row>
    <row r="3887" spans="14:31" x14ac:dyDescent="0.3">
      <c r="N3887"/>
      <c r="O3887"/>
      <c r="AD3887"/>
      <c r="AE3887"/>
    </row>
    <row r="3888" spans="14:31" x14ac:dyDescent="0.3">
      <c r="N3888"/>
      <c r="O3888"/>
      <c r="AD3888"/>
      <c r="AE3888"/>
    </row>
    <row r="3889" spans="14:31" x14ac:dyDescent="0.3">
      <c r="N3889"/>
      <c r="O3889"/>
      <c r="AD3889"/>
      <c r="AE3889"/>
    </row>
    <row r="3890" spans="14:31" x14ac:dyDescent="0.3">
      <c r="N3890"/>
      <c r="O3890"/>
      <c r="AD3890"/>
      <c r="AE3890"/>
    </row>
    <row r="3891" spans="14:31" x14ac:dyDescent="0.3">
      <c r="N3891"/>
      <c r="O3891"/>
      <c r="AD3891"/>
      <c r="AE3891"/>
    </row>
    <row r="3892" spans="14:31" x14ac:dyDescent="0.3">
      <c r="N3892"/>
      <c r="O3892"/>
      <c r="AD3892"/>
      <c r="AE3892"/>
    </row>
    <row r="3893" spans="14:31" x14ac:dyDescent="0.3">
      <c r="N3893"/>
      <c r="O3893"/>
      <c r="AD3893"/>
      <c r="AE3893"/>
    </row>
    <row r="3894" spans="14:31" x14ac:dyDescent="0.3">
      <c r="N3894"/>
      <c r="O3894"/>
      <c r="AD3894"/>
      <c r="AE3894"/>
    </row>
    <row r="3895" spans="14:31" x14ac:dyDescent="0.3">
      <c r="N3895"/>
      <c r="O3895"/>
      <c r="AD3895"/>
      <c r="AE3895"/>
    </row>
    <row r="3896" spans="14:31" x14ac:dyDescent="0.3">
      <c r="N3896"/>
      <c r="O3896"/>
      <c r="AD3896"/>
      <c r="AE3896"/>
    </row>
    <row r="3897" spans="14:31" x14ac:dyDescent="0.3">
      <c r="N3897"/>
      <c r="O3897"/>
      <c r="AD3897"/>
      <c r="AE3897"/>
    </row>
    <row r="3898" spans="14:31" x14ac:dyDescent="0.3">
      <c r="N3898"/>
      <c r="O3898"/>
      <c r="AD3898"/>
      <c r="AE3898"/>
    </row>
    <row r="3899" spans="14:31" x14ac:dyDescent="0.3">
      <c r="N3899"/>
      <c r="O3899"/>
      <c r="AD3899"/>
      <c r="AE3899"/>
    </row>
    <row r="3900" spans="14:31" x14ac:dyDescent="0.3">
      <c r="N3900"/>
      <c r="O3900"/>
      <c r="AD3900"/>
      <c r="AE3900"/>
    </row>
    <row r="3901" spans="14:31" x14ac:dyDescent="0.3">
      <c r="N3901"/>
      <c r="O3901"/>
      <c r="AD3901"/>
      <c r="AE3901"/>
    </row>
    <row r="3902" spans="14:31" x14ac:dyDescent="0.3">
      <c r="N3902"/>
      <c r="O3902"/>
      <c r="AD3902"/>
      <c r="AE3902"/>
    </row>
    <row r="3903" spans="14:31" x14ac:dyDescent="0.3">
      <c r="N3903"/>
      <c r="O3903"/>
      <c r="AD3903"/>
      <c r="AE3903"/>
    </row>
    <row r="3904" spans="14:31" x14ac:dyDescent="0.3">
      <c r="N3904"/>
      <c r="O3904"/>
      <c r="AD3904"/>
      <c r="AE3904"/>
    </row>
    <row r="3905" spans="14:31" x14ac:dyDescent="0.3">
      <c r="N3905"/>
      <c r="O3905"/>
      <c r="AD3905"/>
      <c r="AE3905"/>
    </row>
    <row r="3906" spans="14:31" x14ac:dyDescent="0.3">
      <c r="N3906"/>
      <c r="O3906"/>
      <c r="AD3906"/>
      <c r="AE3906"/>
    </row>
    <row r="3907" spans="14:31" x14ac:dyDescent="0.3">
      <c r="N3907"/>
      <c r="O3907"/>
      <c r="AD3907"/>
      <c r="AE3907"/>
    </row>
    <row r="3908" spans="14:31" x14ac:dyDescent="0.3">
      <c r="N3908"/>
      <c r="O3908"/>
      <c r="AD3908"/>
      <c r="AE3908"/>
    </row>
    <row r="3909" spans="14:31" x14ac:dyDescent="0.3">
      <c r="N3909"/>
      <c r="O3909"/>
      <c r="AD3909"/>
      <c r="AE3909"/>
    </row>
    <row r="3910" spans="14:31" x14ac:dyDescent="0.3">
      <c r="N3910"/>
      <c r="O3910"/>
      <c r="AD3910"/>
      <c r="AE3910"/>
    </row>
    <row r="3911" spans="14:31" x14ac:dyDescent="0.3">
      <c r="N3911"/>
      <c r="O3911"/>
      <c r="AD3911"/>
      <c r="AE3911"/>
    </row>
    <row r="3912" spans="14:31" x14ac:dyDescent="0.3">
      <c r="N3912"/>
      <c r="O3912"/>
      <c r="AD3912"/>
      <c r="AE3912"/>
    </row>
    <row r="3913" spans="14:31" x14ac:dyDescent="0.3">
      <c r="N3913"/>
      <c r="O3913"/>
      <c r="AD3913"/>
      <c r="AE3913"/>
    </row>
    <row r="3914" spans="14:31" x14ac:dyDescent="0.3">
      <c r="N3914"/>
      <c r="O3914"/>
      <c r="AD3914"/>
      <c r="AE3914"/>
    </row>
    <row r="3915" spans="14:31" x14ac:dyDescent="0.3">
      <c r="N3915"/>
      <c r="O3915"/>
      <c r="AD3915"/>
      <c r="AE3915"/>
    </row>
    <row r="3916" spans="14:31" x14ac:dyDescent="0.3">
      <c r="N3916"/>
      <c r="O3916"/>
      <c r="AD3916"/>
      <c r="AE3916"/>
    </row>
    <row r="3917" spans="14:31" x14ac:dyDescent="0.3">
      <c r="N3917"/>
      <c r="O3917"/>
      <c r="AD3917"/>
      <c r="AE3917"/>
    </row>
    <row r="3918" spans="14:31" x14ac:dyDescent="0.3">
      <c r="N3918"/>
      <c r="O3918"/>
      <c r="AD3918"/>
      <c r="AE3918"/>
    </row>
    <row r="3919" spans="14:31" x14ac:dyDescent="0.3">
      <c r="N3919"/>
      <c r="O3919"/>
      <c r="AD3919"/>
      <c r="AE3919"/>
    </row>
    <row r="3920" spans="14:31" x14ac:dyDescent="0.3">
      <c r="N3920"/>
      <c r="O3920"/>
      <c r="AD3920"/>
      <c r="AE3920"/>
    </row>
    <row r="3921" spans="14:31" x14ac:dyDescent="0.3">
      <c r="N3921"/>
      <c r="O3921"/>
      <c r="AD3921"/>
      <c r="AE3921"/>
    </row>
    <row r="3922" spans="14:31" x14ac:dyDescent="0.3">
      <c r="N3922"/>
      <c r="O3922"/>
      <c r="AD3922"/>
      <c r="AE3922"/>
    </row>
    <row r="3923" spans="14:31" x14ac:dyDescent="0.3">
      <c r="N3923"/>
      <c r="O3923"/>
      <c r="AD3923"/>
      <c r="AE3923"/>
    </row>
    <row r="3924" spans="14:31" x14ac:dyDescent="0.3">
      <c r="N3924"/>
      <c r="O3924"/>
      <c r="AD3924"/>
      <c r="AE3924"/>
    </row>
    <row r="3925" spans="14:31" x14ac:dyDescent="0.3">
      <c r="N3925"/>
      <c r="O3925"/>
      <c r="AD3925"/>
      <c r="AE3925"/>
    </row>
    <row r="3926" spans="14:31" x14ac:dyDescent="0.3">
      <c r="N3926"/>
      <c r="O3926"/>
      <c r="AD3926"/>
      <c r="AE3926"/>
    </row>
    <row r="3927" spans="14:31" x14ac:dyDescent="0.3">
      <c r="N3927"/>
      <c r="O3927"/>
      <c r="AD3927"/>
      <c r="AE3927"/>
    </row>
    <row r="3928" spans="14:31" x14ac:dyDescent="0.3">
      <c r="N3928"/>
      <c r="O3928"/>
      <c r="AD3928"/>
      <c r="AE3928"/>
    </row>
    <row r="3929" spans="14:31" x14ac:dyDescent="0.3">
      <c r="N3929"/>
      <c r="O3929"/>
      <c r="AD3929"/>
      <c r="AE3929"/>
    </row>
    <row r="3930" spans="14:31" x14ac:dyDescent="0.3">
      <c r="N3930"/>
      <c r="O3930"/>
      <c r="AD3930"/>
      <c r="AE3930"/>
    </row>
    <row r="3931" spans="14:31" x14ac:dyDescent="0.3">
      <c r="N3931"/>
      <c r="O3931"/>
      <c r="AD3931"/>
      <c r="AE3931"/>
    </row>
    <row r="3932" spans="14:31" x14ac:dyDescent="0.3">
      <c r="N3932"/>
      <c r="O3932"/>
      <c r="AD3932"/>
      <c r="AE3932"/>
    </row>
    <row r="3933" spans="14:31" x14ac:dyDescent="0.3">
      <c r="N3933"/>
      <c r="O3933"/>
      <c r="AD3933"/>
      <c r="AE3933"/>
    </row>
    <row r="3934" spans="14:31" x14ac:dyDescent="0.3">
      <c r="N3934"/>
      <c r="O3934"/>
      <c r="AD3934"/>
      <c r="AE3934"/>
    </row>
    <row r="3935" spans="14:31" x14ac:dyDescent="0.3">
      <c r="N3935"/>
      <c r="O3935"/>
      <c r="AD3935"/>
      <c r="AE3935"/>
    </row>
    <row r="3936" spans="14:31" x14ac:dyDescent="0.3">
      <c r="N3936"/>
      <c r="O3936"/>
      <c r="AD3936"/>
      <c r="AE3936"/>
    </row>
    <row r="3937" spans="14:31" x14ac:dyDescent="0.3">
      <c r="N3937"/>
      <c r="O3937"/>
      <c r="AD3937"/>
      <c r="AE3937"/>
    </row>
    <row r="3938" spans="14:31" x14ac:dyDescent="0.3">
      <c r="N3938"/>
      <c r="O3938"/>
      <c r="AD3938"/>
      <c r="AE3938"/>
    </row>
    <row r="3939" spans="14:31" x14ac:dyDescent="0.3">
      <c r="N3939"/>
      <c r="O3939"/>
      <c r="AD3939"/>
      <c r="AE3939"/>
    </row>
    <row r="3940" spans="14:31" x14ac:dyDescent="0.3">
      <c r="N3940"/>
      <c r="O3940"/>
      <c r="AD3940"/>
      <c r="AE3940"/>
    </row>
    <row r="3941" spans="14:31" x14ac:dyDescent="0.3">
      <c r="N3941"/>
      <c r="O3941"/>
      <c r="AD3941"/>
      <c r="AE3941"/>
    </row>
    <row r="3942" spans="14:31" x14ac:dyDescent="0.3">
      <c r="N3942"/>
      <c r="O3942"/>
      <c r="AD3942"/>
      <c r="AE3942"/>
    </row>
    <row r="3943" spans="14:31" x14ac:dyDescent="0.3">
      <c r="N3943"/>
      <c r="O3943"/>
      <c r="AD3943"/>
      <c r="AE3943"/>
    </row>
    <row r="3944" spans="14:31" x14ac:dyDescent="0.3">
      <c r="N3944"/>
      <c r="O3944"/>
      <c r="AD3944"/>
      <c r="AE3944"/>
    </row>
    <row r="3945" spans="14:31" x14ac:dyDescent="0.3">
      <c r="N3945"/>
      <c r="O3945"/>
      <c r="AD3945"/>
      <c r="AE3945"/>
    </row>
    <row r="3946" spans="14:31" x14ac:dyDescent="0.3">
      <c r="N3946"/>
      <c r="O3946"/>
      <c r="AD3946"/>
      <c r="AE3946"/>
    </row>
    <row r="3947" spans="14:31" x14ac:dyDescent="0.3">
      <c r="N3947"/>
      <c r="O3947"/>
      <c r="AD3947"/>
      <c r="AE3947"/>
    </row>
    <row r="3948" spans="14:31" x14ac:dyDescent="0.3">
      <c r="N3948"/>
      <c r="O3948"/>
      <c r="AD3948"/>
      <c r="AE3948"/>
    </row>
    <row r="3949" spans="14:31" x14ac:dyDescent="0.3">
      <c r="N3949"/>
      <c r="O3949"/>
      <c r="AD3949"/>
      <c r="AE3949"/>
    </row>
    <row r="3950" spans="14:31" x14ac:dyDescent="0.3">
      <c r="N3950"/>
      <c r="O3950"/>
      <c r="AD3950"/>
      <c r="AE3950"/>
    </row>
    <row r="3951" spans="14:31" x14ac:dyDescent="0.3">
      <c r="N3951"/>
      <c r="O3951"/>
      <c r="AD3951"/>
      <c r="AE3951"/>
    </row>
    <row r="3952" spans="14:31" x14ac:dyDescent="0.3">
      <c r="N3952"/>
      <c r="O3952"/>
      <c r="AD3952"/>
      <c r="AE3952"/>
    </row>
    <row r="3953" spans="14:31" x14ac:dyDescent="0.3">
      <c r="N3953"/>
      <c r="O3953"/>
      <c r="AD3953"/>
      <c r="AE3953"/>
    </row>
    <row r="3954" spans="14:31" x14ac:dyDescent="0.3">
      <c r="N3954"/>
      <c r="O3954"/>
      <c r="AD3954"/>
      <c r="AE3954"/>
    </row>
    <row r="3955" spans="14:31" x14ac:dyDescent="0.3">
      <c r="N3955"/>
      <c r="O3955"/>
      <c r="AD3955"/>
      <c r="AE3955"/>
    </row>
    <row r="3956" spans="14:31" x14ac:dyDescent="0.3">
      <c r="N3956"/>
      <c r="O3956"/>
      <c r="AD3956"/>
      <c r="AE3956"/>
    </row>
    <row r="3957" spans="14:31" x14ac:dyDescent="0.3">
      <c r="N3957"/>
      <c r="O3957"/>
      <c r="AD3957"/>
      <c r="AE3957"/>
    </row>
    <row r="3958" spans="14:31" x14ac:dyDescent="0.3">
      <c r="N3958"/>
      <c r="O3958"/>
      <c r="AD3958"/>
      <c r="AE3958"/>
    </row>
    <row r="3959" spans="14:31" x14ac:dyDescent="0.3">
      <c r="N3959"/>
      <c r="O3959"/>
      <c r="AD3959"/>
      <c r="AE3959"/>
    </row>
    <row r="3960" spans="14:31" x14ac:dyDescent="0.3">
      <c r="N3960"/>
      <c r="O3960"/>
      <c r="AD3960"/>
      <c r="AE3960"/>
    </row>
    <row r="3961" spans="14:31" x14ac:dyDescent="0.3">
      <c r="N3961"/>
      <c r="O3961"/>
      <c r="AD3961"/>
      <c r="AE3961"/>
    </row>
    <row r="3962" spans="14:31" x14ac:dyDescent="0.3">
      <c r="N3962"/>
      <c r="O3962"/>
      <c r="AD3962"/>
      <c r="AE3962"/>
    </row>
    <row r="3963" spans="14:31" x14ac:dyDescent="0.3">
      <c r="N3963"/>
      <c r="O3963"/>
      <c r="AD3963"/>
      <c r="AE3963"/>
    </row>
    <row r="3964" spans="14:31" x14ac:dyDescent="0.3">
      <c r="N3964"/>
      <c r="O3964"/>
      <c r="AD3964"/>
      <c r="AE3964"/>
    </row>
    <row r="3965" spans="14:31" x14ac:dyDescent="0.3">
      <c r="N3965"/>
      <c r="O3965"/>
      <c r="AD3965"/>
      <c r="AE3965"/>
    </row>
    <row r="3966" spans="14:31" x14ac:dyDescent="0.3">
      <c r="N3966"/>
      <c r="O3966"/>
      <c r="AD3966"/>
      <c r="AE3966"/>
    </row>
    <row r="3967" spans="14:31" x14ac:dyDescent="0.3">
      <c r="N3967"/>
      <c r="O3967"/>
      <c r="AD3967"/>
      <c r="AE3967"/>
    </row>
    <row r="3968" spans="14:31" x14ac:dyDescent="0.3">
      <c r="N3968"/>
      <c r="O3968"/>
      <c r="AD3968"/>
      <c r="AE3968"/>
    </row>
    <row r="3969" spans="14:31" x14ac:dyDescent="0.3">
      <c r="N3969"/>
      <c r="O3969"/>
      <c r="AD3969"/>
      <c r="AE3969"/>
    </row>
    <row r="3970" spans="14:31" x14ac:dyDescent="0.3">
      <c r="N3970"/>
      <c r="O3970"/>
      <c r="AD3970"/>
      <c r="AE3970"/>
    </row>
    <row r="3971" spans="14:31" x14ac:dyDescent="0.3">
      <c r="N3971"/>
      <c r="O3971"/>
      <c r="AD3971"/>
      <c r="AE3971"/>
    </row>
    <row r="3972" spans="14:31" x14ac:dyDescent="0.3">
      <c r="N3972"/>
      <c r="O3972"/>
      <c r="AD3972"/>
      <c r="AE3972"/>
    </row>
    <row r="3973" spans="14:31" x14ac:dyDescent="0.3">
      <c r="N3973"/>
      <c r="O3973"/>
      <c r="AD3973"/>
      <c r="AE3973"/>
    </row>
    <row r="3974" spans="14:31" x14ac:dyDescent="0.3">
      <c r="N3974"/>
      <c r="O3974"/>
      <c r="AD3974"/>
      <c r="AE3974"/>
    </row>
    <row r="3975" spans="14:31" x14ac:dyDescent="0.3">
      <c r="N3975"/>
      <c r="O3975"/>
      <c r="AD3975"/>
      <c r="AE3975"/>
    </row>
    <row r="3976" spans="14:31" x14ac:dyDescent="0.3">
      <c r="N3976"/>
      <c r="O3976"/>
      <c r="AD3976"/>
      <c r="AE3976"/>
    </row>
    <row r="3977" spans="14:31" x14ac:dyDescent="0.3">
      <c r="N3977"/>
      <c r="O3977"/>
      <c r="AD3977"/>
      <c r="AE3977"/>
    </row>
    <row r="3978" spans="14:31" x14ac:dyDescent="0.3">
      <c r="N3978"/>
      <c r="O3978"/>
      <c r="AD3978"/>
      <c r="AE3978"/>
    </row>
    <row r="3979" spans="14:31" x14ac:dyDescent="0.3">
      <c r="N3979"/>
      <c r="O3979"/>
      <c r="AD3979"/>
      <c r="AE3979"/>
    </row>
    <row r="3980" spans="14:31" x14ac:dyDescent="0.3">
      <c r="N3980"/>
      <c r="O3980"/>
      <c r="AD3980"/>
      <c r="AE3980"/>
    </row>
    <row r="3981" spans="14:31" x14ac:dyDescent="0.3">
      <c r="N3981"/>
      <c r="O3981"/>
      <c r="AD3981"/>
      <c r="AE3981"/>
    </row>
    <row r="3982" spans="14:31" x14ac:dyDescent="0.3">
      <c r="N3982"/>
      <c r="O3982"/>
      <c r="AD3982"/>
      <c r="AE3982"/>
    </row>
    <row r="3983" spans="14:31" x14ac:dyDescent="0.3">
      <c r="N3983"/>
      <c r="O3983"/>
      <c r="AD3983"/>
      <c r="AE3983"/>
    </row>
    <row r="3984" spans="14:31" x14ac:dyDescent="0.3">
      <c r="N3984"/>
      <c r="O3984"/>
      <c r="AD3984"/>
      <c r="AE3984"/>
    </row>
    <row r="3985" spans="14:31" x14ac:dyDescent="0.3">
      <c r="N3985"/>
      <c r="O3985"/>
      <c r="AD3985"/>
      <c r="AE3985"/>
    </row>
    <row r="3986" spans="14:31" x14ac:dyDescent="0.3">
      <c r="N3986"/>
      <c r="O3986"/>
      <c r="AD3986"/>
      <c r="AE3986"/>
    </row>
    <row r="3987" spans="14:31" x14ac:dyDescent="0.3">
      <c r="N3987"/>
      <c r="O3987"/>
      <c r="AD3987"/>
      <c r="AE3987"/>
    </row>
    <row r="3988" spans="14:31" x14ac:dyDescent="0.3">
      <c r="N3988"/>
      <c r="O3988"/>
      <c r="AD3988"/>
      <c r="AE3988"/>
    </row>
    <row r="3989" spans="14:31" x14ac:dyDescent="0.3">
      <c r="N3989"/>
      <c r="O3989"/>
      <c r="AD3989"/>
      <c r="AE3989"/>
    </row>
    <row r="3990" spans="14:31" x14ac:dyDescent="0.3">
      <c r="N3990"/>
      <c r="O3990"/>
      <c r="AD3990"/>
      <c r="AE3990"/>
    </row>
    <row r="3991" spans="14:31" x14ac:dyDescent="0.3">
      <c r="N3991"/>
      <c r="O3991"/>
      <c r="AD3991"/>
      <c r="AE3991"/>
    </row>
    <row r="3992" spans="14:31" x14ac:dyDescent="0.3">
      <c r="N3992"/>
      <c r="O3992"/>
      <c r="AD3992"/>
      <c r="AE3992"/>
    </row>
    <row r="3993" spans="14:31" x14ac:dyDescent="0.3">
      <c r="N3993"/>
      <c r="O3993"/>
      <c r="AD3993"/>
      <c r="AE3993"/>
    </row>
    <row r="3994" spans="14:31" x14ac:dyDescent="0.3">
      <c r="N3994"/>
      <c r="O3994"/>
      <c r="AD3994"/>
      <c r="AE3994"/>
    </row>
    <row r="3995" spans="14:31" x14ac:dyDescent="0.3">
      <c r="N3995"/>
      <c r="O3995"/>
      <c r="AD3995"/>
      <c r="AE3995"/>
    </row>
    <row r="3996" spans="14:31" x14ac:dyDescent="0.3">
      <c r="N3996"/>
      <c r="O3996"/>
      <c r="AD3996"/>
      <c r="AE3996"/>
    </row>
    <row r="3997" spans="14:31" x14ac:dyDescent="0.3">
      <c r="N3997"/>
      <c r="O3997"/>
      <c r="AD3997"/>
      <c r="AE3997"/>
    </row>
    <row r="3998" spans="14:31" x14ac:dyDescent="0.3">
      <c r="N3998"/>
      <c r="O3998"/>
      <c r="AD3998"/>
      <c r="AE3998"/>
    </row>
    <row r="3999" spans="14:31" x14ac:dyDescent="0.3">
      <c r="N3999"/>
      <c r="O3999"/>
      <c r="AD3999"/>
      <c r="AE3999"/>
    </row>
    <row r="4000" spans="14:31" x14ac:dyDescent="0.3">
      <c r="N4000"/>
      <c r="O4000"/>
      <c r="AD4000"/>
      <c r="AE4000"/>
    </row>
    <row r="4001" spans="14:31" x14ac:dyDescent="0.3">
      <c r="N4001"/>
      <c r="O4001"/>
      <c r="AD4001"/>
      <c r="AE4001"/>
    </row>
    <row r="4002" spans="14:31" x14ac:dyDescent="0.3">
      <c r="N4002"/>
      <c r="O4002"/>
      <c r="AD4002"/>
      <c r="AE4002"/>
    </row>
    <row r="4003" spans="14:31" x14ac:dyDescent="0.3">
      <c r="N4003"/>
      <c r="O4003"/>
      <c r="AD4003"/>
      <c r="AE4003"/>
    </row>
    <row r="4004" spans="14:31" x14ac:dyDescent="0.3">
      <c r="N4004"/>
      <c r="O4004"/>
      <c r="AD4004"/>
      <c r="AE4004"/>
    </row>
    <row r="4005" spans="14:31" x14ac:dyDescent="0.3">
      <c r="N4005"/>
      <c r="O4005"/>
      <c r="AD4005"/>
      <c r="AE4005"/>
    </row>
    <row r="4006" spans="14:31" x14ac:dyDescent="0.3">
      <c r="N4006"/>
      <c r="O4006"/>
      <c r="AD4006"/>
      <c r="AE4006"/>
    </row>
    <row r="4007" spans="14:31" x14ac:dyDescent="0.3">
      <c r="N4007"/>
      <c r="O4007"/>
      <c r="AD4007"/>
      <c r="AE4007"/>
    </row>
    <row r="4008" spans="14:31" x14ac:dyDescent="0.3">
      <c r="N4008"/>
      <c r="O4008"/>
      <c r="AD4008"/>
      <c r="AE4008"/>
    </row>
    <row r="4009" spans="14:31" x14ac:dyDescent="0.3">
      <c r="N4009"/>
      <c r="O4009"/>
      <c r="AD4009"/>
      <c r="AE4009"/>
    </row>
    <row r="4010" spans="14:31" x14ac:dyDescent="0.3">
      <c r="N4010"/>
      <c r="O4010"/>
      <c r="AD4010"/>
      <c r="AE4010"/>
    </row>
    <row r="4011" spans="14:31" x14ac:dyDescent="0.3">
      <c r="N4011"/>
      <c r="O4011"/>
      <c r="AD4011"/>
      <c r="AE4011"/>
    </row>
    <row r="4012" spans="14:31" x14ac:dyDescent="0.3">
      <c r="N4012"/>
      <c r="O4012"/>
      <c r="AD4012"/>
      <c r="AE4012"/>
    </row>
    <row r="4013" spans="14:31" x14ac:dyDescent="0.3">
      <c r="N4013"/>
      <c r="O4013"/>
      <c r="AD4013"/>
      <c r="AE4013"/>
    </row>
    <row r="4014" spans="14:31" x14ac:dyDescent="0.3">
      <c r="N4014"/>
      <c r="O4014"/>
      <c r="AD4014"/>
      <c r="AE4014"/>
    </row>
    <row r="4015" spans="14:31" x14ac:dyDescent="0.3">
      <c r="N4015"/>
      <c r="O4015"/>
      <c r="AD4015"/>
      <c r="AE4015"/>
    </row>
    <row r="4016" spans="14:31" x14ac:dyDescent="0.3">
      <c r="N4016"/>
      <c r="O4016"/>
      <c r="AD4016"/>
      <c r="AE4016"/>
    </row>
    <row r="4017" spans="14:31" x14ac:dyDescent="0.3">
      <c r="N4017"/>
      <c r="O4017"/>
      <c r="AD4017"/>
      <c r="AE4017"/>
    </row>
    <row r="4018" spans="14:31" x14ac:dyDescent="0.3">
      <c r="N4018"/>
      <c r="O4018"/>
      <c r="AD4018"/>
      <c r="AE4018"/>
    </row>
    <row r="4019" spans="14:31" x14ac:dyDescent="0.3">
      <c r="N4019"/>
      <c r="O4019"/>
      <c r="AD4019"/>
      <c r="AE4019"/>
    </row>
    <row r="4020" spans="14:31" x14ac:dyDescent="0.3">
      <c r="N4020"/>
      <c r="O4020"/>
      <c r="AD4020"/>
      <c r="AE4020"/>
    </row>
    <row r="4021" spans="14:31" x14ac:dyDescent="0.3">
      <c r="N4021"/>
      <c r="O4021"/>
      <c r="AD4021"/>
      <c r="AE4021"/>
    </row>
    <row r="4022" spans="14:31" x14ac:dyDescent="0.3">
      <c r="N4022"/>
      <c r="O4022"/>
      <c r="AD4022"/>
      <c r="AE4022"/>
    </row>
    <row r="4023" spans="14:31" x14ac:dyDescent="0.3">
      <c r="N4023"/>
      <c r="O4023"/>
      <c r="AD4023"/>
      <c r="AE4023"/>
    </row>
    <row r="4024" spans="14:31" x14ac:dyDescent="0.3">
      <c r="N4024"/>
      <c r="O4024"/>
      <c r="AD4024"/>
      <c r="AE4024"/>
    </row>
    <row r="4025" spans="14:31" x14ac:dyDescent="0.3">
      <c r="N4025"/>
      <c r="O4025"/>
      <c r="AD4025"/>
      <c r="AE4025"/>
    </row>
    <row r="4026" spans="14:31" x14ac:dyDescent="0.3">
      <c r="N4026"/>
      <c r="O4026"/>
      <c r="AD4026"/>
      <c r="AE4026"/>
    </row>
    <row r="4027" spans="14:31" x14ac:dyDescent="0.3">
      <c r="N4027"/>
      <c r="O4027"/>
      <c r="AD4027"/>
      <c r="AE4027"/>
    </row>
    <row r="4028" spans="14:31" x14ac:dyDescent="0.3">
      <c r="N4028"/>
      <c r="O4028"/>
      <c r="AD4028"/>
      <c r="AE4028"/>
    </row>
    <row r="4029" spans="14:31" x14ac:dyDescent="0.3">
      <c r="N4029"/>
      <c r="O4029"/>
      <c r="AD4029"/>
      <c r="AE4029"/>
    </row>
    <row r="4030" spans="14:31" x14ac:dyDescent="0.3">
      <c r="N4030"/>
      <c r="O4030"/>
      <c r="AD4030"/>
      <c r="AE4030"/>
    </row>
    <row r="4031" spans="14:31" x14ac:dyDescent="0.3">
      <c r="N4031"/>
      <c r="O4031"/>
      <c r="AD4031"/>
      <c r="AE4031"/>
    </row>
    <row r="4032" spans="14:31" x14ac:dyDescent="0.3">
      <c r="N4032"/>
      <c r="O4032"/>
      <c r="AD4032"/>
      <c r="AE4032"/>
    </row>
    <row r="4033" spans="14:31" x14ac:dyDescent="0.3">
      <c r="N4033"/>
      <c r="O4033"/>
      <c r="AD4033"/>
      <c r="AE4033"/>
    </row>
    <row r="4034" spans="14:31" x14ac:dyDescent="0.3">
      <c r="N4034"/>
      <c r="O4034"/>
      <c r="AD4034"/>
      <c r="AE4034"/>
    </row>
    <row r="4035" spans="14:31" x14ac:dyDescent="0.3">
      <c r="N4035"/>
      <c r="O4035"/>
      <c r="AD4035"/>
      <c r="AE4035"/>
    </row>
    <row r="4036" spans="14:31" x14ac:dyDescent="0.3">
      <c r="N4036"/>
      <c r="O4036"/>
      <c r="AD4036"/>
      <c r="AE4036"/>
    </row>
    <row r="4037" spans="14:31" x14ac:dyDescent="0.3">
      <c r="N4037"/>
      <c r="O4037"/>
      <c r="AD4037"/>
      <c r="AE4037"/>
    </row>
    <row r="4038" spans="14:31" x14ac:dyDescent="0.3">
      <c r="N4038"/>
      <c r="O4038"/>
      <c r="AD4038"/>
      <c r="AE4038"/>
    </row>
    <row r="4039" spans="14:31" x14ac:dyDescent="0.3">
      <c r="N4039"/>
      <c r="O4039"/>
      <c r="AD4039"/>
      <c r="AE4039"/>
    </row>
    <row r="4040" spans="14:31" x14ac:dyDescent="0.3">
      <c r="N4040"/>
      <c r="O4040"/>
      <c r="AD4040"/>
      <c r="AE4040"/>
    </row>
    <row r="4041" spans="14:31" x14ac:dyDescent="0.3">
      <c r="N4041"/>
      <c r="O4041"/>
      <c r="AD4041"/>
      <c r="AE4041"/>
    </row>
    <row r="4042" spans="14:31" x14ac:dyDescent="0.3">
      <c r="N4042"/>
      <c r="O4042"/>
      <c r="AD4042"/>
      <c r="AE4042"/>
    </row>
    <row r="4043" spans="14:31" x14ac:dyDescent="0.3">
      <c r="N4043"/>
      <c r="O4043"/>
      <c r="AD4043"/>
      <c r="AE4043"/>
    </row>
    <row r="4044" spans="14:31" x14ac:dyDescent="0.3">
      <c r="N4044"/>
      <c r="O4044"/>
      <c r="AD4044"/>
      <c r="AE4044"/>
    </row>
    <row r="4045" spans="14:31" x14ac:dyDescent="0.3">
      <c r="N4045"/>
      <c r="O4045"/>
      <c r="AD4045"/>
      <c r="AE4045"/>
    </row>
    <row r="4046" spans="14:31" x14ac:dyDescent="0.3">
      <c r="N4046"/>
      <c r="O4046"/>
      <c r="AD4046"/>
      <c r="AE4046"/>
    </row>
    <row r="4047" spans="14:31" x14ac:dyDescent="0.3">
      <c r="N4047"/>
      <c r="O4047"/>
      <c r="AD4047"/>
      <c r="AE4047"/>
    </row>
    <row r="4048" spans="14:31" x14ac:dyDescent="0.3">
      <c r="N4048"/>
      <c r="O4048"/>
      <c r="AD4048"/>
      <c r="AE4048"/>
    </row>
    <row r="4049" spans="14:31" x14ac:dyDescent="0.3">
      <c r="N4049"/>
      <c r="O4049"/>
      <c r="AD4049"/>
      <c r="AE4049"/>
    </row>
    <row r="4050" spans="14:31" x14ac:dyDescent="0.3">
      <c r="N4050"/>
      <c r="O4050"/>
      <c r="AD4050"/>
      <c r="AE4050"/>
    </row>
    <row r="4051" spans="14:31" x14ac:dyDescent="0.3">
      <c r="N4051"/>
      <c r="O4051"/>
      <c r="AD4051"/>
      <c r="AE4051"/>
    </row>
    <row r="4052" spans="14:31" x14ac:dyDescent="0.3">
      <c r="N4052"/>
      <c r="O4052"/>
      <c r="AD4052"/>
      <c r="AE4052"/>
    </row>
    <row r="4053" spans="14:31" x14ac:dyDescent="0.3">
      <c r="N4053"/>
      <c r="O4053"/>
      <c r="AD4053"/>
      <c r="AE4053"/>
    </row>
    <row r="4054" spans="14:31" x14ac:dyDescent="0.3">
      <c r="N4054"/>
      <c r="O4054"/>
      <c r="AD4054"/>
      <c r="AE4054"/>
    </row>
    <row r="4055" spans="14:31" x14ac:dyDescent="0.3">
      <c r="N4055"/>
      <c r="O4055"/>
      <c r="AD4055"/>
      <c r="AE4055"/>
    </row>
    <row r="4056" spans="14:31" x14ac:dyDescent="0.3">
      <c r="N4056"/>
      <c r="O4056"/>
      <c r="AD4056"/>
      <c r="AE4056"/>
    </row>
    <row r="4057" spans="14:31" x14ac:dyDescent="0.3">
      <c r="N4057"/>
      <c r="O4057"/>
      <c r="AD4057"/>
      <c r="AE4057"/>
    </row>
    <row r="4058" spans="14:31" x14ac:dyDescent="0.3">
      <c r="N4058"/>
      <c r="O4058"/>
      <c r="AD4058"/>
      <c r="AE4058"/>
    </row>
    <row r="4059" spans="14:31" x14ac:dyDescent="0.3">
      <c r="N4059"/>
      <c r="O4059"/>
      <c r="AD4059"/>
      <c r="AE4059"/>
    </row>
    <row r="4060" spans="14:31" x14ac:dyDescent="0.3">
      <c r="N4060"/>
      <c r="O4060"/>
      <c r="AD4060"/>
      <c r="AE4060"/>
    </row>
    <row r="4061" spans="14:31" x14ac:dyDescent="0.3">
      <c r="N4061"/>
      <c r="O4061"/>
      <c r="AD4061"/>
      <c r="AE4061"/>
    </row>
    <row r="4062" spans="14:31" x14ac:dyDescent="0.3">
      <c r="N4062"/>
      <c r="O4062"/>
      <c r="AD4062"/>
      <c r="AE4062"/>
    </row>
    <row r="4063" spans="14:31" x14ac:dyDescent="0.3">
      <c r="N4063"/>
      <c r="O4063"/>
      <c r="AD4063"/>
      <c r="AE4063"/>
    </row>
    <row r="4064" spans="14:31" x14ac:dyDescent="0.3">
      <c r="N4064"/>
      <c r="O4064"/>
      <c r="AD4064"/>
      <c r="AE4064"/>
    </row>
    <row r="4065" spans="14:31" x14ac:dyDescent="0.3">
      <c r="N4065"/>
      <c r="O4065"/>
      <c r="AD4065"/>
      <c r="AE4065"/>
    </row>
    <row r="4066" spans="14:31" x14ac:dyDescent="0.3">
      <c r="N4066"/>
      <c r="O4066"/>
      <c r="AD4066"/>
      <c r="AE4066"/>
    </row>
    <row r="4067" spans="14:31" x14ac:dyDescent="0.3">
      <c r="N4067"/>
      <c r="O4067"/>
      <c r="AD4067"/>
      <c r="AE4067"/>
    </row>
    <row r="4068" spans="14:31" x14ac:dyDescent="0.3">
      <c r="N4068"/>
      <c r="O4068"/>
      <c r="AD4068"/>
      <c r="AE4068"/>
    </row>
    <row r="4069" spans="14:31" x14ac:dyDescent="0.3">
      <c r="N4069"/>
      <c r="O4069"/>
      <c r="AD4069"/>
      <c r="AE4069"/>
    </row>
    <row r="4070" spans="14:31" x14ac:dyDescent="0.3">
      <c r="N4070"/>
      <c r="O4070"/>
      <c r="AD4070"/>
      <c r="AE4070"/>
    </row>
    <row r="4071" spans="14:31" x14ac:dyDescent="0.3">
      <c r="N4071"/>
      <c r="O4071"/>
      <c r="AD4071"/>
      <c r="AE4071"/>
    </row>
    <row r="4072" spans="14:31" x14ac:dyDescent="0.3">
      <c r="N4072"/>
      <c r="O4072"/>
      <c r="AD4072"/>
      <c r="AE4072"/>
    </row>
    <row r="4073" spans="14:31" x14ac:dyDescent="0.3">
      <c r="N4073"/>
      <c r="O4073"/>
      <c r="AD4073"/>
      <c r="AE4073"/>
    </row>
    <row r="4074" spans="14:31" x14ac:dyDescent="0.3">
      <c r="N4074"/>
      <c r="O4074"/>
      <c r="AD4074"/>
      <c r="AE4074"/>
    </row>
    <row r="4075" spans="14:31" x14ac:dyDescent="0.3">
      <c r="N4075"/>
      <c r="O4075"/>
      <c r="AD4075"/>
      <c r="AE4075"/>
    </row>
    <row r="4076" spans="14:31" x14ac:dyDescent="0.3">
      <c r="N4076"/>
      <c r="O4076"/>
      <c r="AD4076"/>
      <c r="AE4076"/>
    </row>
    <row r="4077" spans="14:31" x14ac:dyDescent="0.3">
      <c r="N4077"/>
      <c r="O4077"/>
      <c r="AD4077"/>
      <c r="AE4077"/>
    </row>
    <row r="4078" spans="14:31" x14ac:dyDescent="0.3">
      <c r="N4078"/>
      <c r="O4078"/>
      <c r="AD4078"/>
      <c r="AE4078"/>
    </row>
    <row r="4079" spans="14:31" x14ac:dyDescent="0.3">
      <c r="N4079"/>
      <c r="O4079"/>
      <c r="AD4079"/>
      <c r="AE4079"/>
    </row>
    <row r="4080" spans="14:31" x14ac:dyDescent="0.3">
      <c r="N4080"/>
      <c r="O4080"/>
      <c r="AD4080"/>
      <c r="AE4080"/>
    </row>
    <row r="4081" spans="14:31" x14ac:dyDescent="0.3">
      <c r="N4081"/>
      <c r="O4081"/>
      <c r="AD4081"/>
      <c r="AE4081"/>
    </row>
    <row r="4082" spans="14:31" x14ac:dyDescent="0.3">
      <c r="N4082"/>
      <c r="O4082"/>
      <c r="AD4082"/>
      <c r="AE4082"/>
    </row>
    <row r="4083" spans="14:31" x14ac:dyDescent="0.3">
      <c r="N4083"/>
      <c r="O4083"/>
      <c r="AD4083"/>
      <c r="AE4083"/>
    </row>
    <row r="4084" spans="14:31" x14ac:dyDescent="0.3">
      <c r="N4084"/>
      <c r="O4084"/>
      <c r="AD4084"/>
      <c r="AE4084"/>
    </row>
    <row r="4085" spans="14:31" x14ac:dyDescent="0.3">
      <c r="N4085"/>
      <c r="O4085"/>
      <c r="AD4085"/>
      <c r="AE4085"/>
    </row>
    <row r="4086" spans="14:31" x14ac:dyDescent="0.3">
      <c r="N4086"/>
      <c r="O4086"/>
      <c r="AD4086"/>
      <c r="AE4086"/>
    </row>
    <row r="4087" spans="14:31" x14ac:dyDescent="0.3">
      <c r="N4087"/>
      <c r="O4087"/>
      <c r="AD4087"/>
      <c r="AE4087"/>
    </row>
    <row r="4088" spans="14:31" x14ac:dyDescent="0.3">
      <c r="N4088"/>
      <c r="O4088"/>
      <c r="AD4088"/>
      <c r="AE4088"/>
    </row>
    <row r="4089" spans="14:31" x14ac:dyDescent="0.3">
      <c r="N4089"/>
      <c r="O4089"/>
      <c r="AD4089"/>
      <c r="AE4089"/>
    </row>
    <row r="4090" spans="14:31" x14ac:dyDescent="0.3">
      <c r="N4090"/>
      <c r="O4090"/>
      <c r="AD4090"/>
      <c r="AE4090"/>
    </row>
    <row r="4091" spans="14:31" x14ac:dyDescent="0.3">
      <c r="N4091"/>
      <c r="O4091"/>
      <c r="AD4091"/>
      <c r="AE4091"/>
    </row>
    <row r="4092" spans="14:31" x14ac:dyDescent="0.3">
      <c r="N4092"/>
      <c r="O4092"/>
      <c r="AD4092"/>
      <c r="AE4092"/>
    </row>
    <row r="4093" spans="14:31" x14ac:dyDescent="0.3">
      <c r="N4093"/>
      <c r="O4093"/>
      <c r="AD4093"/>
      <c r="AE4093"/>
    </row>
    <row r="4094" spans="14:31" x14ac:dyDescent="0.3">
      <c r="N4094"/>
      <c r="O4094"/>
      <c r="AD4094"/>
      <c r="AE4094"/>
    </row>
    <row r="4095" spans="14:31" x14ac:dyDescent="0.3">
      <c r="N4095"/>
      <c r="O4095"/>
      <c r="AD4095"/>
      <c r="AE4095"/>
    </row>
    <row r="4096" spans="14:31" x14ac:dyDescent="0.3">
      <c r="N4096"/>
      <c r="O4096"/>
      <c r="AD4096"/>
      <c r="AE4096"/>
    </row>
    <row r="4097" spans="14:31" x14ac:dyDescent="0.3">
      <c r="N4097"/>
      <c r="O4097"/>
      <c r="AD4097"/>
      <c r="AE4097"/>
    </row>
    <row r="4098" spans="14:31" x14ac:dyDescent="0.3">
      <c r="N4098"/>
      <c r="O4098"/>
      <c r="AD4098"/>
      <c r="AE4098"/>
    </row>
    <row r="4099" spans="14:31" x14ac:dyDescent="0.3">
      <c r="N4099"/>
      <c r="O4099"/>
      <c r="AD4099"/>
      <c r="AE4099"/>
    </row>
    <row r="4100" spans="14:31" x14ac:dyDescent="0.3">
      <c r="N4100"/>
      <c r="O4100"/>
      <c r="AD4100"/>
      <c r="AE4100"/>
    </row>
    <row r="4101" spans="14:31" x14ac:dyDescent="0.3">
      <c r="N4101"/>
      <c r="O4101"/>
      <c r="AD4101"/>
      <c r="AE4101"/>
    </row>
    <row r="4102" spans="14:31" x14ac:dyDescent="0.3">
      <c r="N4102"/>
      <c r="O4102"/>
      <c r="AD4102"/>
      <c r="AE4102"/>
    </row>
    <row r="4103" spans="14:31" x14ac:dyDescent="0.3">
      <c r="N4103"/>
      <c r="O4103"/>
      <c r="AD4103"/>
      <c r="AE4103"/>
    </row>
    <row r="4104" spans="14:31" x14ac:dyDescent="0.3">
      <c r="N4104"/>
      <c r="O4104"/>
      <c r="AD4104"/>
      <c r="AE4104"/>
    </row>
    <row r="4105" spans="14:31" x14ac:dyDescent="0.3">
      <c r="N4105"/>
      <c r="O4105"/>
      <c r="AD4105"/>
      <c r="AE4105"/>
    </row>
    <row r="4106" spans="14:31" x14ac:dyDescent="0.3">
      <c r="N4106"/>
      <c r="O4106"/>
      <c r="AD4106"/>
      <c r="AE4106"/>
    </row>
    <row r="4107" spans="14:31" x14ac:dyDescent="0.3">
      <c r="N4107"/>
      <c r="O4107"/>
      <c r="AD4107"/>
      <c r="AE4107"/>
    </row>
    <row r="4108" spans="14:31" x14ac:dyDescent="0.3">
      <c r="N4108"/>
      <c r="O4108"/>
      <c r="AD4108"/>
      <c r="AE4108"/>
    </row>
    <row r="4109" spans="14:31" x14ac:dyDescent="0.3">
      <c r="N4109"/>
      <c r="O4109"/>
      <c r="AD4109"/>
      <c r="AE4109"/>
    </row>
    <row r="4110" spans="14:31" x14ac:dyDescent="0.3">
      <c r="N4110"/>
      <c r="O4110"/>
      <c r="AD4110"/>
      <c r="AE4110"/>
    </row>
    <row r="4111" spans="14:31" x14ac:dyDescent="0.3">
      <c r="N4111"/>
      <c r="O4111"/>
      <c r="AD4111"/>
      <c r="AE4111"/>
    </row>
    <row r="4112" spans="14:31" x14ac:dyDescent="0.3">
      <c r="N4112"/>
      <c r="O4112"/>
      <c r="AD4112"/>
      <c r="AE4112"/>
    </row>
    <row r="4113" spans="14:31" x14ac:dyDescent="0.3">
      <c r="N4113"/>
      <c r="O4113"/>
      <c r="AD4113"/>
      <c r="AE4113"/>
    </row>
    <row r="4114" spans="14:31" x14ac:dyDescent="0.3">
      <c r="N4114"/>
      <c r="O4114"/>
      <c r="AD4114"/>
      <c r="AE4114"/>
    </row>
    <row r="4115" spans="14:31" x14ac:dyDescent="0.3">
      <c r="N4115"/>
      <c r="O4115"/>
      <c r="AD4115"/>
      <c r="AE4115"/>
    </row>
    <row r="4116" spans="14:31" x14ac:dyDescent="0.3">
      <c r="N4116"/>
      <c r="O4116"/>
      <c r="AD4116"/>
      <c r="AE4116"/>
    </row>
    <row r="4117" spans="14:31" x14ac:dyDescent="0.3">
      <c r="N4117"/>
      <c r="O4117"/>
      <c r="AD4117"/>
      <c r="AE4117"/>
    </row>
    <row r="4118" spans="14:31" x14ac:dyDescent="0.3">
      <c r="N4118"/>
      <c r="O4118"/>
      <c r="AD4118"/>
      <c r="AE4118"/>
    </row>
    <row r="4119" spans="14:31" x14ac:dyDescent="0.3">
      <c r="N4119"/>
      <c r="O4119"/>
      <c r="AD4119"/>
      <c r="AE4119"/>
    </row>
    <row r="4120" spans="14:31" x14ac:dyDescent="0.3">
      <c r="N4120"/>
      <c r="O4120"/>
      <c r="AD4120"/>
      <c r="AE4120"/>
    </row>
    <row r="4121" spans="14:31" x14ac:dyDescent="0.3">
      <c r="N4121"/>
      <c r="O4121"/>
      <c r="AD4121"/>
      <c r="AE4121"/>
    </row>
    <row r="4122" spans="14:31" x14ac:dyDescent="0.3">
      <c r="N4122"/>
      <c r="O4122"/>
      <c r="AD4122"/>
      <c r="AE4122"/>
    </row>
    <row r="4123" spans="14:31" x14ac:dyDescent="0.3">
      <c r="N4123"/>
      <c r="O4123"/>
      <c r="AD4123"/>
      <c r="AE4123"/>
    </row>
    <row r="4124" spans="14:31" x14ac:dyDescent="0.3">
      <c r="N4124"/>
      <c r="O4124"/>
      <c r="AD4124"/>
      <c r="AE4124"/>
    </row>
    <row r="4125" spans="14:31" x14ac:dyDescent="0.3">
      <c r="N4125"/>
      <c r="O4125"/>
      <c r="AD4125"/>
      <c r="AE4125"/>
    </row>
    <row r="4126" spans="14:31" x14ac:dyDescent="0.3">
      <c r="N4126"/>
      <c r="O4126"/>
      <c r="AD4126"/>
      <c r="AE4126"/>
    </row>
    <row r="4127" spans="14:31" x14ac:dyDescent="0.3">
      <c r="N4127"/>
      <c r="O4127"/>
      <c r="AD4127"/>
      <c r="AE4127"/>
    </row>
    <row r="4128" spans="14:31" x14ac:dyDescent="0.3">
      <c r="N4128"/>
      <c r="O4128"/>
      <c r="AD4128"/>
      <c r="AE4128"/>
    </row>
    <row r="4129" spans="14:31" x14ac:dyDescent="0.3">
      <c r="N4129"/>
      <c r="O4129"/>
      <c r="AD4129"/>
      <c r="AE4129"/>
    </row>
    <row r="4130" spans="14:31" x14ac:dyDescent="0.3">
      <c r="N4130"/>
      <c r="O4130"/>
      <c r="AD4130"/>
      <c r="AE4130"/>
    </row>
    <row r="4131" spans="14:31" x14ac:dyDescent="0.3">
      <c r="N4131"/>
      <c r="O4131"/>
      <c r="AD4131"/>
      <c r="AE4131"/>
    </row>
    <row r="4132" spans="14:31" x14ac:dyDescent="0.3">
      <c r="N4132"/>
      <c r="O4132"/>
      <c r="AD4132"/>
      <c r="AE4132"/>
    </row>
    <row r="4133" spans="14:31" x14ac:dyDescent="0.3">
      <c r="N4133"/>
      <c r="O4133"/>
      <c r="AD4133"/>
      <c r="AE4133"/>
    </row>
    <row r="4134" spans="14:31" x14ac:dyDescent="0.3">
      <c r="N4134"/>
      <c r="O4134"/>
      <c r="AD4134"/>
      <c r="AE4134"/>
    </row>
    <row r="4135" spans="14:31" x14ac:dyDescent="0.3">
      <c r="N4135"/>
      <c r="O4135"/>
      <c r="AD4135"/>
      <c r="AE4135"/>
    </row>
    <row r="4136" spans="14:31" x14ac:dyDescent="0.3">
      <c r="N4136"/>
      <c r="O4136"/>
      <c r="AD4136"/>
      <c r="AE4136"/>
    </row>
    <row r="4137" spans="14:31" x14ac:dyDescent="0.3">
      <c r="N4137"/>
      <c r="O4137"/>
      <c r="AD4137"/>
      <c r="AE4137"/>
    </row>
    <row r="4138" spans="14:31" x14ac:dyDescent="0.3">
      <c r="N4138"/>
      <c r="O4138"/>
      <c r="AD4138"/>
      <c r="AE4138"/>
    </row>
    <row r="4139" spans="14:31" x14ac:dyDescent="0.3">
      <c r="N4139"/>
      <c r="O4139"/>
      <c r="AD4139"/>
      <c r="AE4139"/>
    </row>
    <row r="4140" spans="14:31" x14ac:dyDescent="0.3">
      <c r="N4140"/>
      <c r="O4140"/>
      <c r="AD4140"/>
      <c r="AE4140"/>
    </row>
    <row r="4141" spans="14:31" x14ac:dyDescent="0.3">
      <c r="N4141"/>
      <c r="O4141"/>
      <c r="AD4141"/>
      <c r="AE4141"/>
    </row>
    <row r="4142" spans="14:31" x14ac:dyDescent="0.3">
      <c r="N4142"/>
      <c r="O4142"/>
      <c r="AD4142"/>
      <c r="AE4142"/>
    </row>
    <row r="4143" spans="14:31" x14ac:dyDescent="0.3">
      <c r="N4143"/>
      <c r="O4143"/>
      <c r="AD4143"/>
      <c r="AE4143"/>
    </row>
    <row r="4144" spans="14:31" x14ac:dyDescent="0.3">
      <c r="N4144"/>
      <c r="O4144"/>
      <c r="AD4144"/>
      <c r="AE4144"/>
    </row>
    <row r="4145" spans="14:31" x14ac:dyDescent="0.3">
      <c r="N4145"/>
      <c r="O4145"/>
      <c r="AD4145"/>
      <c r="AE4145"/>
    </row>
    <row r="4146" spans="14:31" x14ac:dyDescent="0.3">
      <c r="N4146"/>
      <c r="O4146"/>
      <c r="AD4146"/>
      <c r="AE4146"/>
    </row>
    <row r="4147" spans="14:31" x14ac:dyDescent="0.3">
      <c r="N4147"/>
      <c r="O4147"/>
      <c r="AD4147"/>
      <c r="AE4147"/>
    </row>
    <row r="4148" spans="14:31" x14ac:dyDescent="0.3">
      <c r="N4148"/>
      <c r="O4148"/>
      <c r="AD4148"/>
      <c r="AE4148"/>
    </row>
    <row r="4149" spans="14:31" x14ac:dyDescent="0.3">
      <c r="N4149"/>
      <c r="O4149"/>
      <c r="AD4149"/>
      <c r="AE4149"/>
    </row>
    <row r="4150" spans="14:31" x14ac:dyDescent="0.3">
      <c r="N4150"/>
      <c r="O4150"/>
      <c r="AD4150"/>
      <c r="AE4150"/>
    </row>
    <row r="4151" spans="14:31" x14ac:dyDescent="0.3">
      <c r="N4151"/>
      <c r="O4151"/>
      <c r="AD4151"/>
      <c r="AE4151"/>
    </row>
    <row r="4152" spans="14:31" x14ac:dyDescent="0.3">
      <c r="N4152"/>
      <c r="O4152"/>
      <c r="AD4152"/>
      <c r="AE4152"/>
    </row>
    <row r="4153" spans="14:31" x14ac:dyDescent="0.3">
      <c r="N4153"/>
      <c r="O4153"/>
      <c r="AD4153"/>
      <c r="AE4153"/>
    </row>
    <row r="4154" spans="14:31" x14ac:dyDescent="0.3">
      <c r="N4154"/>
      <c r="O4154"/>
      <c r="AD4154"/>
      <c r="AE4154"/>
    </row>
    <row r="4155" spans="14:31" x14ac:dyDescent="0.3">
      <c r="N4155"/>
      <c r="O4155"/>
      <c r="AD4155"/>
      <c r="AE4155"/>
    </row>
    <row r="4156" spans="14:31" x14ac:dyDescent="0.3">
      <c r="N4156"/>
      <c r="O4156"/>
      <c r="AD4156"/>
      <c r="AE4156"/>
    </row>
    <row r="4157" spans="14:31" x14ac:dyDescent="0.3">
      <c r="N4157"/>
      <c r="O4157"/>
      <c r="AD4157"/>
      <c r="AE4157"/>
    </row>
    <row r="4158" spans="14:31" x14ac:dyDescent="0.3">
      <c r="N4158"/>
      <c r="O4158"/>
      <c r="AD4158"/>
      <c r="AE4158"/>
    </row>
    <row r="4159" spans="14:31" x14ac:dyDescent="0.3">
      <c r="N4159"/>
      <c r="O4159"/>
      <c r="AD4159"/>
      <c r="AE4159"/>
    </row>
    <row r="4160" spans="14:31" x14ac:dyDescent="0.3">
      <c r="N4160"/>
      <c r="O4160"/>
      <c r="AD4160"/>
      <c r="AE4160"/>
    </row>
    <row r="4161" spans="14:31" x14ac:dyDescent="0.3">
      <c r="N4161"/>
      <c r="O4161"/>
      <c r="AD4161"/>
      <c r="AE4161"/>
    </row>
    <row r="4162" spans="14:31" x14ac:dyDescent="0.3">
      <c r="N4162"/>
      <c r="O4162"/>
      <c r="AD4162"/>
      <c r="AE4162"/>
    </row>
    <row r="4163" spans="14:31" x14ac:dyDescent="0.3">
      <c r="N4163"/>
      <c r="O4163"/>
      <c r="AD4163"/>
      <c r="AE4163"/>
    </row>
    <row r="4164" spans="14:31" x14ac:dyDescent="0.3">
      <c r="N4164"/>
      <c r="O4164"/>
      <c r="AD4164"/>
      <c r="AE4164"/>
    </row>
    <row r="4165" spans="14:31" x14ac:dyDescent="0.3">
      <c r="N4165"/>
      <c r="O4165"/>
      <c r="AD4165"/>
      <c r="AE4165"/>
    </row>
    <row r="4166" spans="14:31" x14ac:dyDescent="0.3">
      <c r="N4166"/>
      <c r="O4166"/>
      <c r="AD4166"/>
      <c r="AE4166"/>
    </row>
    <row r="4167" spans="14:31" x14ac:dyDescent="0.3">
      <c r="N4167"/>
      <c r="O4167"/>
      <c r="AD4167"/>
      <c r="AE4167"/>
    </row>
    <row r="4168" spans="14:31" x14ac:dyDescent="0.3">
      <c r="N4168"/>
      <c r="O4168"/>
      <c r="AD4168"/>
      <c r="AE4168"/>
    </row>
    <row r="4169" spans="14:31" x14ac:dyDescent="0.3">
      <c r="N4169"/>
      <c r="O4169"/>
      <c r="AD4169"/>
      <c r="AE4169"/>
    </row>
    <row r="4170" spans="14:31" x14ac:dyDescent="0.3">
      <c r="N4170"/>
      <c r="O4170"/>
      <c r="AD4170"/>
      <c r="AE4170"/>
    </row>
    <row r="4171" spans="14:31" x14ac:dyDescent="0.3">
      <c r="N4171"/>
      <c r="O4171"/>
      <c r="AD4171"/>
      <c r="AE4171"/>
    </row>
    <row r="4172" spans="14:31" x14ac:dyDescent="0.3">
      <c r="N4172"/>
      <c r="O4172"/>
      <c r="AD4172"/>
      <c r="AE4172"/>
    </row>
    <row r="4173" spans="14:31" x14ac:dyDescent="0.3">
      <c r="N4173"/>
      <c r="O4173"/>
      <c r="AD4173"/>
      <c r="AE4173"/>
    </row>
    <row r="4174" spans="14:31" x14ac:dyDescent="0.3">
      <c r="N4174"/>
      <c r="O4174"/>
      <c r="AD4174"/>
      <c r="AE4174"/>
    </row>
    <row r="4175" spans="14:31" x14ac:dyDescent="0.3">
      <c r="N4175"/>
      <c r="O4175"/>
      <c r="AD4175"/>
      <c r="AE4175"/>
    </row>
    <row r="4176" spans="14:31" x14ac:dyDescent="0.3">
      <c r="N4176"/>
      <c r="O4176"/>
      <c r="AD4176"/>
      <c r="AE4176"/>
    </row>
    <row r="4177" spans="14:31" x14ac:dyDescent="0.3">
      <c r="N4177"/>
      <c r="O4177"/>
      <c r="AD4177"/>
      <c r="AE4177"/>
    </row>
    <row r="4178" spans="14:31" x14ac:dyDescent="0.3">
      <c r="N4178"/>
      <c r="O4178"/>
      <c r="AD4178"/>
      <c r="AE4178"/>
    </row>
    <row r="4179" spans="14:31" x14ac:dyDescent="0.3">
      <c r="N4179"/>
      <c r="O4179"/>
      <c r="AD4179"/>
      <c r="AE4179"/>
    </row>
    <row r="4180" spans="14:31" x14ac:dyDescent="0.3">
      <c r="N4180"/>
      <c r="O4180"/>
      <c r="AD4180"/>
      <c r="AE4180"/>
    </row>
    <row r="4181" spans="14:31" x14ac:dyDescent="0.3">
      <c r="N4181"/>
      <c r="O4181"/>
      <c r="AD4181"/>
      <c r="AE4181"/>
    </row>
    <row r="4182" spans="14:31" x14ac:dyDescent="0.3">
      <c r="N4182"/>
      <c r="O4182"/>
      <c r="AD4182"/>
      <c r="AE4182"/>
    </row>
    <row r="4183" spans="14:31" x14ac:dyDescent="0.3">
      <c r="N4183"/>
      <c r="O4183"/>
      <c r="AD4183"/>
      <c r="AE4183"/>
    </row>
    <row r="4184" spans="14:31" x14ac:dyDescent="0.3">
      <c r="N4184"/>
      <c r="O4184"/>
      <c r="AD4184"/>
      <c r="AE4184"/>
    </row>
    <row r="4185" spans="14:31" x14ac:dyDescent="0.3">
      <c r="N4185"/>
      <c r="O4185"/>
      <c r="AD4185"/>
      <c r="AE4185"/>
    </row>
    <row r="4186" spans="14:31" x14ac:dyDescent="0.3">
      <c r="N4186"/>
      <c r="O4186"/>
      <c r="AD4186"/>
      <c r="AE4186"/>
    </row>
    <row r="4187" spans="14:31" x14ac:dyDescent="0.3">
      <c r="N4187"/>
      <c r="O4187"/>
      <c r="AD4187"/>
      <c r="AE4187"/>
    </row>
    <row r="4188" spans="14:31" x14ac:dyDescent="0.3">
      <c r="N4188"/>
      <c r="O4188"/>
      <c r="AD4188"/>
      <c r="AE4188"/>
    </row>
    <row r="4189" spans="14:31" x14ac:dyDescent="0.3">
      <c r="N4189"/>
      <c r="O4189"/>
      <c r="AD4189"/>
      <c r="AE4189"/>
    </row>
    <row r="4190" spans="14:31" x14ac:dyDescent="0.3">
      <c r="N4190"/>
      <c r="O4190"/>
      <c r="AD4190"/>
      <c r="AE4190"/>
    </row>
    <row r="4191" spans="14:31" x14ac:dyDescent="0.3">
      <c r="N4191"/>
      <c r="O4191"/>
      <c r="AD4191"/>
      <c r="AE4191"/>
    </row>
    <row r="4192" spans="14:31" x14ac:dyDescent="0.3">
      <c r="N4192"/>
      <c r="O4192"/>
      <c r="AD4192"/>
      <c r="AE4192"/>
    </row>
    <row r="4193" spans="14:31" x14ac:dyDescent="0.3">
      <c r="N4193"/>
      <c r="O4193"/>
      <c r="AD4193"/>
      <c r="AE4193"/>
    </row>
    <row r="4194" spans="14:31" x14ac:dyDescent="0.3">
      <c r="N4194"/>
      <c r="O4194"/>
      <c r="AD4194"/>
      <c r="AE4194"/>
    </row>
    <row r="4195" spans="14:31" x14ac:dyDescent="0.3">
      <c r="N4195"/>
      <c r="O4195"/>
      <c r="AD4195"/>
      <c r="AE4195"/>
    </row>
    <row r="4196" spans="14:31" x14ac:dyDescent="0.3">
      <c r="N4196"/>
      <c r="O4196"/>
      <c r="AD4196"/>
      <c r="AE4196"/>
    </row>
    <row r="4197" spans="14:31" x14ac:dyDescent="0.3">
      <c r="N4197"/>
      <c r="O4197"/>
      <c r="AD4197"/>
      <c r="AE4197"/>
    </row>
    <row r="4198" spans="14:31" x14ac:dyDescent="0.3">
      <c r="N4198"/>
      <c r="O4198"/>
      <c r="AD4198"/>
      <c r="AE4198"/>
    </row>
    <row r="4199" spans="14:31" x14ac:dyDescent="0.3">
      <c r="N4199"/>
      <c r="O4199"/>
      <c r="AD4199"/>
      <c r="AE4199"/>
    </row>
    <row r="4200" spans="14:31" x14ac:dyDescent="0.3">
      <c r="N4200"/>
      <c r="O4200"/>
      <c r="AD4200"/>
      <c r="AE4200"/>
    </row>
    <row r="4201" spans="14:31" x14ac:dyDescent="0.3">
      <c r="N4201"/>
      <c r="O4201"/>
      <c r="AD4201"/>
      <c r="AE4201"/>
    </row>
    <row r="4202" spans="14:31" x14ac:dyDescent="0.3">
      <c r="N4202"/>
      <c r="O4202"/>
      <c r="AD4202"/>
      <c r="AE4202"/>
    </row>
    <row r="4203" spans="14:31" x14ac:dyDescent="0.3">
      <c r="N4203"/>
      <c r="O4203"/>
      <c r="AD4203"/>
      <c r="AE4203"/>
    </row>
    <row r="4204" spans="14:31" x14ac:dyDescent="0.3">
      <c r="N4204"/>
      <c r="O4204"/>
      <c r="AD4204"/>
      <c r="AE4204"/>
    </row>
    <row r="4205" spans="14:31" x14ac:dyDescent="0.3">
      <c r="N4205"/>
      <c r="O4205"/>
      <c r="AD4205"/>
      <c r="AE4205"/>
    </row>
    <row r="4206" spans="14:31" x14ac:dyDescent="0.3">
      <c r="N4206"/>
      <c r="O4206"/>
      <c r="AD4206"/>
      <c r="AE4206"/>
    </row>
    <row r="4207" spans="14:31" x14ac:dyDescent="0.3">
      <c r="N4207"/>
      <c r="O4207"/>
      <c r="AD4207"/>
      <c r="AE4207"/>
    </row>
    <row r="4208" spans="14:31" x14ac:dyDescent="0.3">
      <c r="N4208"/>
      <c r="O4208"/>
      <c r="AD4208"/>
      <c r="AE4208"/>
    </row>
    <row r="4209" spans="14:31" x14ac:dyDescent="0.3">
      <c r="N4209"/>
      <c r="O4209"/>
      <c r="AD4209"/>
      <c r="AE4209"/>
    </row>
    <row r="4210" spans="14:31" x14ac:dyDescent="0.3">
      <c r="N4210"/>
      <c r="O4210"/>
      <c r="AD4210"/>
      <c r="AE4210"/>
    </row>
    <row r="4211" spans="14:31" x14ac:dyDescent="0.3">
      <c r="N4211"/>
      <c r="O4211"/>
      <c r="AD4211"/>
      <c r="AE4211"/>
    </row>
    <row r="4212" spans="14:31" x14ac:dyDescent="0.3">
      <c r="N4212"/>
      <c r="O4212"/>
      <c r="AD4212"/>
      <c r="AE4212"/>
    </row>
    <row r="4213" spans="14:31" x14ac:dyDescent="0.3">
      <c r="N4213"/>
      <c r="O4213"/>
      <c r="AD4213"/>
      <c r="AE4213"/>
    </row>
    <row r="4214" spans="14:31" x14ac:dyDescent="0.3">
      <c r="N4214"/>
      <c r="O4214"/>
      <c r="AD4214"/>
      <c r="AE4214"/>
    </row>
    <row r="4215" spans="14:31" x14ac:dyDescent="0.3">
      <c r="N4215"/>
      <c r="O4215"/>
      <c r="AD4215"/>
      <c r="AE4215"/>
    </row>
    <row r="4216" spans="14:31" x14ac:dyDescent="0.3">
      <c r="N4216"/>
      <c r="O4216"/>
      <c r="AD4216"/>
      <c r="AE4216"/>
    </row>
    <row r="4217" spans="14:31" x14ac:dyDescent="0.3">
      <c r="N4217"/>
      <c r="O4217"/>
      <c r="AD4217"/>
      <c r="AE4217"/>
    </row>
    <row r="4218" spans="14:31" x14ac:dyDescent="0.3">
      <c r="N4218"/>
      <c r="O4218"/>
      <c r="AD4218"/>
      <c r="AE4218"/>
    </row>
    <row r="4219" spans="14:31" x14ac:dyDescent="0.3">
      <c r="N4219"/>
      <c r="O4219"/>
      <c r="AD4219"/>
      <c r="AE4219"/>
    </row>
    <row r="4220" spans="14:31" x14ac:dyDescent="0.3">
      <c r="N4220"/>
      <c r="O4220"/>
      <c r="AD4220"/>
      <c r="AE4220"/>
    </row>
    <row r="4221" spans="14:31" x14ac:dyDescent="0.3">
      <c r="N4221"/>
      <c r="O4221"/>
      <c r="AD4221"/>
      <c r="AE4221"/>
    </row>
    <row r="4222" spans="14:31" x14ac:dyDescent="0.3">
      <c r="N4222"/>
      <c r="O4222"/>
      <c r="AD4222"/>
      <c r="AE4222"/>
    </row>
    <row r="4223" spans="14:31" x14ac:dyDescent="0.3">
      <c r="N4223"/>
      <c r="O4223"/>
      <c r="AD4223"/>
      <c r="AE4223"/>
    </row>
    <row r="4224" spans="14:31" x14ac:dyDescent="0.3">
      <c r="N4224"/>
      <c r="O4224"/>
      <c r="AD4224"/>
      <c r="AE4224"/>
    </row>
    <row r="4225" spans="14:31" x14ac:dyDescent="0.3">
      <c r="N4225"/>
      <c r="O4225"/>
      <c r="AD4225"/>
      <c r="AE4225"/>
    </row>
    <row r="4226" spans="14:31" x14ac:dyDescent="0.3">
      <c r="N4226"/>
      <c r="O4226"/>
      <c r="AD4226"/>
      <c r="AE4226"/>
    </row>
    <row r="4227" spans="14:31" x14ac:dyDescent="0.3">
      <c r="N4227"/>
      <c r="O4227"/>
      <c r="AD4227"/>
      <c r="AE4227"/>
    </row>
    <row r="4228" spans="14:31" x14ac:dyDescent="0.3">
      <c r="N4228"/>
      <c r="O4228"/>
      <c r="AD4228"/>
      <c r="AE4228"/>
    </row>
    <row r="4229" spans="14:31" x14ac:dyDescent="0.3">
      <c r="N4229"/>
      <c r="O4229"/>
      <c r="AD4229"/>
      <c r="AE4229"/>
    </row>
    <row r="4230" spans="14:31" x14ac:dyDescent="0.3">
      <c r="N4230"/>
      <c r="O4230"/>
      <c r="AD4230"/>
      <c r="AE4230"/>
    </row>
    <row r="4231" spans="14:31" x14ac:dyDescent="0.3">
      <c r="N4231"/>
      <c r="O4231"/>
      <c r="AD4231"/>
      <c r="AE4231"/>
    </row>
    <row r="4232" spans="14:31" x14ac:dyDescent="0.3">
      <c r="N4232"/>
      <c r="O4232"/>
      <c r="AD4232"/>
      <c r="AE4232"/>
    </row>
    <row r="4233" spans="14:31" x14ac:dyDescent="0.3">
      <c r="N4233"/>
      <c r="O4233"/>
      <c r="AD4233"/>
      <c r="AE4233"/>
    </row>
    <row r="4234" spans="14:31" x14ac:dyDescent="0.3">
      <c r="N4234"/>
      <c r="O4234"/>
      <c r="AD4234"/>
      <c r="AE4234"/>
    </row>
    <row r="4235" spans="14:31" x14ac:dyDescent="0.3">
      <c r="N4235"/>
      <c r="O4235"/>
      <c r="AD4235"/>
      <c r="AE4235"/>
    </row>
    <row r="4236" spans="14:31" x14ac:dyDescent="0.3">
      <c r="N4236"/>
      <c r="O4236"/>
      <c r="AD4236"/>
      <c r="AE4236"/>
    </row>
    <row r="4237" spans="14:31" x14ac:dyDescent="0.3">
      <c r="N4237"/>
      <c r="O4237"/>
      <c r="AD4237"/>
      <c r="AE4237"/>
    </row>
    <row r="4238" spans="14:31" x14ac:dyDescent="0.3">
      <c r="N4238"/>
      <c r="O4238"/>
      <c r="AD4238"/>
      <c r="AE4238"/>
    </row>
    <row r="4239" spans="14:31" x14ac:dyDescent="0.3">
      <c r="N4239"/>
      <c r="O4239"/>
      <c r="AD4239"/>
      <c r="AE4239"/>
    </row>
    <row r="4240" spans="14:31" x14ac:dyDescent="0.3">
      <c r="N4240"/>
      <c r="O4240"/>
      <c r="AD4240"/>
      <c r="AE4240"/>
    </row>
    <row r="4241" spans="14:31" x14ac:dyDescent="0.3">
      <c r="N4241"/>
      <c r="O4241"/>
      <c r="AD4241"/>
      <c r="AE4241"/>
    </row>
    <row r="4242" spans="14:31" x14ac:dyDescent="0.3">
      <c r="N4242"/>
      <c r="O4242"/>
      <c r="AD4242"/>
      <c r="AE4242"/>
    </row>
    <row r="4243" spans="14:31" x14ac:dyDescent="0.3">
      <c r="N4243"/>
      <c r="O4243"/>
      <c r="AD4243"/>
      <c r="AE4243"/>
    </row>
    <row r="4244" spans="14:31" x14ac:dyDescent="0.3">
      <c r="N4244"/>
      <c r="O4244"/>
      <c r="AD4244"/>
      <c r="AE4244"/>
    </row>
    <row r="4245" spans="14:31" x14ac:dyDescent="0.3">
      <c r="N4245"/>
      <c r="O4245"/>
      <c r="AD4245"/>
      <c r="AE4245"/>
    </row>
    <row r="4246" spans="14:31" x14ac:dyDescent="0.3">
      <c r="N4246"/>
      <c r="O4246"/>
      <c r="AD4246"/>
      <c r="AE4246"/>
    </row>
    <row r="4247" spans="14:31" x14ac:dyDescent="0.3">
      <c r="N4247"/>
      <c r="O4247"/>
      <c r="AD4247"/>
      <c r="AE4247"/>
    </row>
    <row r="4248" spans="14:31" x14ac:dyDescent="0.3">
      <c r="N4248"/>
      <c r="O4248"/>
      <c r="AD4248"/>
      <c r="AE4248"/>
    </row>
    <row r="4249" spans="14:31" x14ac:dyDescent="0.3">
      <c r="N4249"/>
      <c r="O4249"/>
      <c r="AD4249"/>
      <c r="AE4249"/>
    </row>
    <row r="4250" spans="14:31" x14ac:dyDescent="0.3">
      <c r="N4250"/>
      <c r="O4250"/>
      <c r="AD4250"/>
      <c r="AE4250"/>
    </row>
    <row r="4251" spans="14:31" x14ac:dyDescent="0.3">
      <c r="N4251"/>
      <c r="O4251"/>
      <c r="AD4251"/>
      <c r="AE4251"/>
    </row>
    <row r="4252" spans="14:31" x14ac:dyDescent="0.3">
      <c r="N4252"/>
      <c r="O4252"/>
      <c r="AD4252"/>
      <c r="AE4252"/>
    </row>
    <row r="4253" spans="14:31" x14ac:dyDescent="0.3">
      <c r="N4253"/>
      <c r="O4253"/>
      <c r="AD4253"/>
      <c r="AE4253"/>
    </row>
    <row r="4254" spans="14:31" x14ac:dyDescent="0.3">
      <c r="N4254"/>
      <c r="O4254"/>
      <c r="AD4254"/>
      <c r="AE4254"/>
    </row>
    <row r="4255" spans="14:31" x14ac:dyDescent="0.3">
      <c r="N4255"/>
      <c r="O4255"/>
      <c r="AD4255"/>
      <c r="AE4255"/>
    </row>
    <row r="4256" spans="14:31" x14ac:dyDescent="0.3">
      <c r="N4256"/>
      <c r="O4256"/>
      <c r="AD4256"/>
      <c r="AE4256"/>
    </row>
    <row r="4257" spans="14:31" x14ac:dyDescent="0.3">
      <c r="N4257"/>
      <c r="O4257"/>
      <c r="AD4257"/>
      <c r="AE4257"/>
    </row>
    <row r="4258" spans="14:31" x14ac:dyDescent="0.3">
      <c r="N4258"/>
      <c r="O4258"/>
      <c r="AD4258"/>
      <c r="AE4258"/>
    </row>
    <row r="4259" spans="14:31" x14ac:dyDescent="0.3">
      <c r="N4259"/>
      <c r="O4259"/>
      <c r="AD4259"/>
      <c r="AE4259"/>
    </row>
    <row r="4260" spans="14:31" x14ac:dyDescent="0.3">
      <c r="N4260"/>
      <c r="O4260"/>
      <c r="AD4260"/>
      <c r="AE4260"/>
    </row>
    <row r="4261" spans="14:31" x14ac:dyDescent="0.3">
      <c r="N4261"/>
      <c r="O4261"/>
      <c r="AD4261"/>
      <c r="AE4261"/>
    </row>
    <row r="4262" spans="14:31" x14ac:dyDescent="0.3">
      <c r="N4262"/>
      <c r="O4262"/>
      <c r="AD4262"/>
      <c r="AE4262"/>
    </row>
    <row r="4263" spans="14:31" x14ac:dyDescent="0.3">
      <c r="N4263"/>
      <c r="O4263"/>
      <c r="AD4263"/>
      <c r="AE4263"/>
    </row>
    <row r="4264" spans="14:31" x14ac:dyDescent="0.3">
      <c r="N4264"/>
      <c r="O4264"/>
      <c r="AD4264"/>
      <c r="AE4264"/>
    </row>
    <row r="4265" spans="14:31" x14ac:dyDescent="0.3">
      <c r="N4265"/>
      <c r="O4265"/>
      <c r="AD4265"/>
      <c r="AE4265"/>
    </row>
    <row r="4266" spans="14:31" x14ac:dyDescent="0.3">
      <c r="N4266"/>
      <c r="O4266"/>
      <c r="AD4266"/>
      <c r="AE4266"/>
    </row>
    <row r="4267" spans="14:31" x14ac:dyDescent="0.3">
      <c r="N4267"/>
      <c r="O4267"/>
      <c r="AD4267"/>
      <c r="AE4267"/>
    </row>
    <row r="4268" spans="14:31" x14ac:dyDescent="0.3">
      <c r="N4268"/>
      <c r="O4268"/>
      <c r="AD4268"/>
      <c r="AE4268"/>
    </row>
    <row r="4269" spans="14:31" x14ac:dyDescent="0.3">
      <c r="N4269"/>
      <c r="O4269"/>
      <c r="AD4269"/>
      <c r="AE4269"/>
    </row>
    <row r="4270" spans="14:31" x14ac:dyDescent="0.3">
      <c r="N4270"/>
      <c r="O4270"/>
      <c r="AD4270"/>
      <c r="AE4270"/>
    </row>
    <row r="4271" spans="14:31" x14ac:dyDescent="0.3">
      <c r="N4271"/>
      <c r="O4271"/>
      <c r="AD4271"/>
      <c r="AE4271"/>
    </row>
    <row r="4272" spans="14:31" x14ac:dyDescent="0.3">
      <c r="N4272"/>
      <c r="O4272"/>
      <c r="AD4272"/>
      <c r="AE4272"/>
    </row>
    <row r="4273" spans="14:31" x14ac:dyDescent="0.3">
      <c r="N4273"/>
      <c r="O4273"/>
      <c r="AD4273"/>
      <c r="AE4273"/>
    </row>
    <row r="4274" spans="14:31" x14ac:dyDescent="0.3">
      <c r="N4274"/>
      <c r="O4274"/>
      <c r="AD4274"/>
      <c r="AE4274"/>
    </row>
    <row r="4275" spans="14:31" x14ac:dyDescent="0.3">
      <c r="N4275"/>
      <c r="O4275"/>
      <c r="AD4275"/>
      <c r="AE4275"/>
    </row>
    <row r="4276" spans="14:31" x14ac:dyDescent="0.3">
      <c r="N4276"/>
      <c r="O4276"/>
      <c r="AD4276"/>
      <c r="AE4276"/>
    </row>
    <row r="4277" spans="14:31" x14ac:dyDescent="0.3">
      <c r="N4277"/>
      <c r="O4277"/>
      <c r="AD4277"/>
      <c r="AE4277"/>
    </row>
    <row r="4278" spans="14:31" x14ac:dyDescent="0.3">
      <c r="N4278"/>
      <c r="O4278"/>
      <c r="AD4278"/>
      <c r="AE4278"/>
    </row>
    <row r="4279" spans="14:31" x14ac:dyDescent="0.3">
      <c r="N4279"/>
      <c r="O4279"/>
      <c r="AD4279"/>
      <c r="AE4279"/>
    </row>
    <row r="4280" spans="14:31" x14ac:dyDescent="0.3">
      <c r="N4280"/>
      <c r="O4280"/>
      <c r="AD4280"/>
      <c r="AE4280"/>
    </row>
    <row r="4281" spans="14:31" x14ac:dyDescent="0.3">
      <c r="N4281"/>
      <c r="O4281"/>
      <c r="AD4281"/>
      <c r="AE4281"/>
    </row>
    <row r="4282" spans="14:31" x14ac:dyDescent="0.3">
      <c r="N4282"/>
      <c r="O4282"/>
      <c r="AD4282"/>
      <c r="AE4282"/>
    </row>
    <row r="4283" spans="14:31" x14ac:dyDescent="0.3">
      <c r="N4283"/>
      <c r="O4283"/>
      <c r="AD4283"/>
      <c r="AE4283"/>
    </row>
    <row r="4284" spans="14:31" x14ac:dyDescent="0.3">
      <c r="N4284"/>
      <c r="O4284"/>
      <c r="AD4284"/>
      <c r="AE4284"/>
    </row>
    <row r="4285" spans="14:31" x14ac:dyDescent="0.3">
      <c r="N4285"/>
      <c r="O4285"/>
      <c r="AD4285"/>
      <c r="AE4285"/>
    </row>
    <row r="4286" spans="14:31" x14ac:dyDescent="0.3">
      <c r="N4286"/>
      <c r="O4286"/>
      <c r="AD4286"/>
      <c r="AE4286"/>
    </row>
    <row r="4287" spans="14:31" x14ac:dyDescent="0.3">
      <c r="N4287"/>
      <c r="O4287"/>
      <c r="AD4287"/>
      <c r="AE4287"/>
    </row>
    <row r="4288" spans="14:31" x14ac:dyDescent="0.3">
      <c r="N4288"/>
      <c r="O4288"/>
      <c r="AD4288"/>
      <c r="AE4288"/>
    </row>
    <row r="4289" spans="14:31" x14ac:dyDescent="0.3">
      <c r="N4289"/>
      <c r="O4289"/>
      <c r="AD4289"/>
      <c r="AE4289"/>
    </row>
    <row r="4290" spans="14:31" x14ac:dyDescent="0.3">
      <c r="N4290"/>
      <c r="O4290"/>
      <c r="AD4290"/>
      <c r="AE4290"/>
    </row>
    <row r="4291" spans="14:31" x14ac:dyDescent="0.3">
      <c r="N4291"/>
      <c r="O4291"/>
      <c r="AD4291"/>
      <c r="AE4291"/>
    </row>
    <row r="4292" spans="14:31" x14ac:dyDescent="0.3">
      <c r="N4292"/>
      <c r="O4292"/>
      <c r="AD4292"/>
      <c r="AE4292"/>
    </row>
    <row r="4293" spans="14:31" x14ac:dyDescent="0.3">
      <c r="N4293"/>
      <c r="O4293"/>
      <c r="AD4293"/>
      <c r="AE4293"/>
    </row>
    <row r="4294" spans="14:31" x14ac:dyDescent="0.3">
      <c r="N4294"/>
      <c r="O4294"/>
      <c r="AD4294"/>
      <c r="AE4294"/>
    </row>
    <row r="4295" spans="14:31" x14ac:dyDescent="0.3">
      <c r="N4295"/>
      <c r="O4295"/>
      <c r="AD4295"/>
      <c r="AE4295"/>
    </row>
    <row r="4296" spans="14:31" x14ac:dyDescent="0.3">
      <c r="N4296"/>
      <c r="O4296"/>
      <c r="AD4296"/>
      <c r="AE4296"/>
    </row>
    <row r="4297" spans="14:31" x14ac:dyDescent="0.3">
      <c r="N4297"/>
      <c r="O4297"/>
      <c r="AD4297"/>
      <c r="AE4297"/>
    </row>
    <row r="4298" spans="14:31" x14ac:dyDescent="0.3">
      <c r="N4298"/>
      <c r="O4298"/>
      <c r="AD4298"/>
      <c r="AE4298"/>
    </row>
    <row r="4299" spans="14:31" x14ac:dyDescent="0.3">
      <c r="N4299"/>
      <c r="O4299"/>
      <c r="AD4299"/>
      <c r="AE4299"/>
    </row>
    <row r="4300" spans="14:31" x14ac:dyDescent="0.3">
      <c r="N4300"/>
      <c r="O4300"/>
      <c r="AD4300"/>
      <c r="AE4300"/>
    </row>
    <row r="4301" spans="14:31" x14ac:dyDescent="0.3">
      <c r="N4301"/>
      <c r="O4301"/>
      <c r="AD4301"/>
      <c r="AE4301"/>
    </row>
    <row r="4302" spans="14:31" x14ac:dyDescent="0.3">
      <c r="N4302"/>
      <c r="O4302"/>
      <c r="AD4302"/>
      <c r="AE4302"/>
    </row>
    <row r="4303" spans="14:31" x14ac:dyDescent="0.3">
      <c r="N4303"/>
      <c r="O4303"/>
      <c r="AD4303"/>
      <c r="AE4303"/>
    </row>
    <row r="4304" spans="14:31" x14ac:dyDescent="0.3">
      <c r="N4304"/>
      <c r="O4304"/>
      <c r="AD4304"/>
      <c r="AE4304"/>
    </row>
    <row r="4305" spans="14:31" x14ac:dyDescent="0.3">
      <c r="N4305"/>
      <c r="O4305"/>
      <c r="AD4305"/>
      <c r="AE4305"/>
    </row>
    <row r="4306" spans="14:31" x14ac:dyDescent="0.3">
      <c r="N4306"/>
      <c r="O4306"/>
      <c r="AD4306"/>
      <c r="AE4306"/>
    </row>
    <row r="4307" spans="14:31" x14ac:dyDescent="0.3">
      <c r="N4307"/>
      <c r="O4307"/>
      <c r="AD4307"/>
      <c r="AE4307"/>
    </row>
    <row r="4308" spans="14:31" x14ac:dyDescent="0.3">
      <c r="N4308"/>
      <c r="O4308"/>
      <c r="AD4308"/>
      <c r="AE4308"/>
    </row>
    <row r="4309" spans="14:31" x14ac:dyDescent="0.3">
      <c r="N4309"/>
      <c r="O4309"/>
      <c r="AD4309"/>
      <c r="AE4309"/>
    </row>
    <row r="4310" spans="14:31" x14ac:dyDescent="0.3">
      <c r="N4310"/>
      <c r="O4310"/>
      <c r="AD4310"/>
      <c r="AE4310"/>
    </row>
    <row r="4311" spans="14:31" x14ac:dyDescent="0.3">
      <c r="N4311"/>
      <c r="O4311"/>
      <c r="AD4311"/>
      <c r="AE4311"/>
    </row>
    <row r="4312" spans="14:31" x14ac:dyDescent="0.3">
      <c r="N4312"/>
      <c r="O4312"/>
      <c r="AD4312"/>
      <c r="AE4312"/>
    </row>
    <row r="4313" spans="14:31" x14ac:dyDescent="0.3">
      <c r="N4313"/>
      <c r="O4313"/>
      <c r="AD4313"/>
      <c r="AE4313"/>
    </row>
    <row r="4314" spans="14:31" x14ac:dyDescent="0.3">
      <c r="N4314"/>
      <c r="O4314"/>
      <c r="AD4314"/>
      <c r="AE4314"/>
    </row>
    <row r="4315" spans="14:31" x14ac:dyDescent="0.3">
      <c r="N4315"/>
      <c r="O4315"/>
      <c r="AD4315"/>
      <c r="AE4315"/>
    </row>
    <row r="4316" spans="14:31" x14ac:dyDescent="0.3">
      <c r="N4316"/>
      <c r="O4316"/>
      <c r="AD4316"/>
      <c r="AE4316"/>
    </row>
    <row r="4317" spans="14:31" x14ac:dyDescent="0.3">
      <c r="N4317"/>
      <c r="O4317"/>
      <c r="AD4317"/>
      <c r="AE4317"/>
    </row>
    <row r="4318" spans="14:31" x14ac:dyDescent="0.3">
      <c r="N4318"/>
      <c r="O4318"/>
      <c r="AD4318"/>
      <c r="AE4318"/>
    </row>
    <row r="4319" spans="14:31" x14ac:dyDescent="0.3">
      <c r="N4319"/>
      <c r="O4319"/>
      <c r="AD4319"/>
      <c r="AE4319"/>
    </row>
    <row r="4320" spans="14:31" x14ac:dyDescent="0.3">
      <c r="N4320"/>
      <c r="O4320"/>
      <c r="AD4320"/>
      <c r="AE4320"/>
    </row>
    <row r="4321" spans="14:31" x14ac:dyDescent="0.3">
      <c r="N4321"/>
      <c r="O4321"/>
      <c r="AD4321"/>
      <c r="AE4321"/>
    </row>
    <row r="4322" spans="14:31" x14ac:dyDescent="0.3">
      <c r="N4322"/>
      <c r="O4322"/>
      <c r="AD4322"/>
      <c r="AE4322"/>
    </row>
    <row r="4323" spans="14:31" x14ac:dyDescent="0.3">
      <c r="N4323"/>
      <c r="O4323"/>
      <c r="AD4323"/>
      <c r="AE4323"/>
    </row>
    <row r="4324" spans="14:31" x14ac:dyDescent="0.3">
      <c r="N4324"/>
      <c r="O4324"/>
      <c r="AD4324"/>
      <c r="AE4324"/>
    </row>
    <row r="4325" spans="14:31" x14ac:dyDescent="0.3">
      <c r="N4325"/>
      <c r="O4325"/>
      <c r="AD4325"/>
      <c r="AE4325"/>
    </row>
    <row r="4326" spans="14:31" x14ac:dyDescent="0.3">
      <c r="N4326"/>
      <c r="O4326"/>
      <c r="AD4326"/>
      <c r="AE4326"/>
    </row>
    <row r="4327" spans="14:31" x14ac:dyDescent="0.3">
      <c r="N4327"/>
      <c r="O4327"/>
      <c r="AD4327"/>
      <c r="AE4327"/>
    </row>
    <row r="4328" spans="14:31" x14ac:dyDescent="0.3">
      <c r="N4328"/>
      <c r="O4328"/>
      <c r="AD4328"/>
      <c r="AE4328"/>
    </row>
    <row r="4329" spans="14:31" x14ac:dyDescent="0.3">
      <c r="N4329"/>
      <c r="O4329"/>
      <c r="AD4329"/>
      <c r="AE4329"/>
    </row>
    <row r="4330" spans="14:31" x14ac:dyDescent="0.3">
      <c r="N4330"/>
      <c r="O4330"/>
      <c r="AD4330"/>
      <c r="AE4330"/>
    </row>
    <row r="4331" spans="14:31" x14ac:dyDescent="0.3">
      <c r="N4331"/>
      <c r="O4331"/>
      <c r="AD4331"/>
      <c r="AE4331"/>
    </row>
    <row r="4332" spans="14:31" x14ac:dyDescent="0.3">
      <c r="N4332"/>
      <c r="O4332"/>
      <c r="AD4332"/>
      <c r="AE4332"/>
    </row>
    <row r="4333" spans="14:31" x14ac:dyDescent="0.3">
      <c r="N4333"/>
      <c r="O4333"/>
      <c r="AD4333"/>
      <c r="AE4333"/>
    </row>
    <row r="4334" spans="14:31" x14ac:dyDescent="0.3">
      <c r="N4334"/>
      <c r="O4334"/>
      <c r="AD4334"/>
      <c r="AE4334"/>
    </row>
    <row r="4335" spans="14:31" x14ac:dyDescent="0.3">
      <c r="N4335"/>
      <c r="O4335"/>
      <c r="AD4335"/>
      <c r="AE4335"/>
    </row>
    <row r="4336" spans="14:31" x14ac:dyDescent="0.3">
      <c r="N4336"/>
      <c r="O4336"/>
      <c r="AD4336"/>
      <c r="AE4336"/>
    </row>
    <row r="4337" spans="14:31" x14ac:dyDescent="0.3">
      <c r="N4337"/>
      <c r="O4337"/>
      <c r="AD4337"/>
      <c r="AE4337"/>
    </row>
    <row r="4338" spans="14:31" x14ac:dyDescent="0.3">
      <c r="N4338"/>
      <c r="O4338"/>
      <c r="AD4338"/>
      <c r="AE4338"/>
    </row>
    <row r="4339" spans="14:31" x14ac:dyDescent="0.3">
      <c r="N4339"/>
      <c r="O4339"/>
      <c r="AD4339"/>
      <c r="AE4339"/>
    </row>
    <row r="4340" spans="14:31" x14ac:dyDescent="0.3">
      <c r="N4340"/>
      <c r="O4340"/>
      <c r="AD4340"/>
      <c r="AE4340"/>
    </row>
    <row r="4341" spans="14:31" x14ac:dyDescent="0.3">
      <c r="N4341"/>
      <c r="O4341"/>
      <c r="AD4341"/>
      <c r="AE4341"/>
    </row>
    <row r="4342" spans="14:31" x14ac:dyDescent="0.3">
      <c r="N4342"/>
      <c r="O4342"/>
      <c r="AD4342"/>
      <c r="AE4342"/>
    </row>
    <row r="4343" spans="14:31" x14ac:dyDescent="0.3">
      <c r="N4343"/>
      <c r="O4343"/>
      <c r="AD4343"/>
      <c r="AE4343"/>
    </row>
    <row r="4344" spans="14:31" x14ac:dyDescent="0.3">
      <c r="N4344"/>
      <c r="O4344"/>
      <c r="AD4344"/>
      <c r="AE4344"/>
    </row>
    <row r="4345" spans="14:31" x14ac:dyDescent="0.3">
      <c r="N4345"/>
      <c r="O4345"/>
      <c r="AD4345"/>
      <c r="AE4345"/>
    </row>
    <row r="4346" spans="14:31" x14ac:dyDescent="0.3">
      <c r="N4346"/>
      <c r="O4346"/>
      <c r="AD4346"/>
      <c r="AE4346"/>
    </row>
    <row r="4347" spans="14:31" x14ac:dyDescent="0.3">
      <c r="N4347"/>
      <c r="O4347"/>
      <c r="AD4347"/>
      <c r="AE4347"/>
    </row>
    <row r="4348" spans="14:31" x14ac:dyDescent="0.3">
      <c r="N4348"/>
      <c r="O4348"/>
      <c r="AD4348"/>
      <c r="AE4348"/>
    </row>
    <row r="4349" spans="14:31" x14ac:dyDescent="0.3">
      <c r="N4349"/>
      <c r="O4349"/>
      <c r="AD4349"/>
      <c r="AE4349"/>
    </row>
    <row r="4350" spans="14:31" x14ac:dyDescent="0.3">
      <c r="N4350"/>
      <c r="O4350"/>
      <c r="AD4350"/>
      <c r="AE4350"/>
    </row>
    <row r="4351" spans="14:31" x14ac:dyDescent="0.3">
      <c r="N4351"/>
      <c r="O4351"/>
      <c r="AD4351"/>
      <c r="AE4351"/>
    </row>
    <row r="4352" spans="14:31" x14ac:dyDescent="0.3">
      <c r="N4352"/>
      <c r="O4352"/>
      <c r="AD4352"/>
      <c r="AE4352"/>
    </row>
    <row r="4353" spans="14:31" x14ac:dyDescent="0.3">
      <c r="N4353"/>
      <c r="O4353"/>
      <c r="AD4353"/>
      <c r="AE4353"/>
    </row>
    <row r="4354" spans="14:31" x14ac:dyDescent="0.3">
      <c r="N4354"/>
      <c r="O4354"/>
      <c r="AD4354"/>
      <c r="AE4354"/>
    </row>
    <row r="4355" spans="14:31" x14ac:dyDescent="0.3">
      <c r="N4355"/>
      <c r="O4355"/>
      <c r="AD4355"/>
      <c r="AE4355"/>
    </row>
    <row r="4356" spans="14:31" x14ac:dyDescent="0.3">
      <c r="N4356"/>
      <c r="O4356"/>
      <c r="AD4356"/>
      <c r="AE4356"/>
    </row>
    <row r="4357" spans="14:31" x14ac:dyDescent="0.3">
      <c r="N4357"/>
      <c r="O4357"/>
      <c r="AD4357"/>
      <c r="AE4357"/>
    </row>
    <row r="4358" spans="14:31" x14ac:dyDescent="0.3">
      <c r="N4358"/>
      <c r="O4358"/>
      <c r="AD4358"/>
      <c r="AE4358"/>
    </row>
    <row r="4359" spans="14:31" x14ac:dyDescent="0.3">
      <c r="N4359"/>
      <c r="O4359"/>
      <c r="AD4359"/>
      <c r="AE4359"/>
    </row>
    <row r="4360" spans="14:31" x14ac:dyDescent="0.3">
      <c r="N4360"/>
      <c r="O4360"/>
      <c r="AD4360"/>
      <c r="AE4360"/>
    </row>
    <row r="4361" spans="14:31" x14ac:dyDescent="0.3">
      <c r="N4361"/>
      <c r="O4361"/>
      <c r="AD4361"/>
      <c r="AE4361"/>
    </row>
    <row r="4362" spans="14:31" x14ac:dyDescent="0.3">
      <c r="N4362"/>
      <c r="O4362"/>
      <c r="AD4362"/>
      <c r="AE4362"/>
    </row>
    <row r="4363" spans="14:31" x14ac:dyDescent="0.3">
      <c r="N4363"/>
      <c r="O4363"/>
      <c r="AD4363"/>
      <c r="AE4363"/>
    </row>
    <row r="4364" spans="14:31" x14ac:dyDescent="0.3">
      <c r="N4364"/>
      <c r="O4364"/>
      <c r="AD4364"/>
      <c r="AE4364"/>
    </row>
    <row r="4365" spans="14:31" x14ac:dyDescent="0.3">
      <c r="N4365"/>
      <c r="O4365"/>
      <c r="AD4365"/>
      <c r="AE4365"/>
    </row>
    <row r="4366" spans="14:31" x14ac:dyDescent="0.3">
      <c r="N4366"/>
      <c r="O4366"/>
      <c r="AD4366"/>
      <c r="AE4366"/>
    </row>
    <row r="4367" spans="14:31" x14ac:dyDescent="0.3">
      <c r="N4367"/>
      <c r="O4367"/>
      <c r="AD4367"/>
      <c r="AE4367"/>
    </row>
    <row r="4368" spans="14:31" x14ac:dyDescent="0.3">
      <c r="N4368"/>
      <c r="O4368"/>
      <c r="AD4368"/>
      <c r="AE4368"/>
    </row>
    <row r="4369" spans="14:31" x14ac:dyDescent="0.3">
      <c r="N4369"/>
      <c r="O4369"/>
      <c r="AD4369"/>
      <c r="AE4369"/>
    </row>
    <row r="4370" spans="14:31" x14ac:dyDescent="0.3">
      <c r="N4370"/>
      <c r="O4370"/>
      <c r="AD4370"/>
      <c r="AE4370"/>
    </row>
    <row r="4371" spans="14:31" x14ac:dyDescent="0.3">
      <c r="N4371"/>
      <c r="O4371"/>
      <c r="AD4371"/>
      <c r="AE4371"/>
    </row>
    <row r="4372" spans="14:31" x14ac:dyDescent="0.3">
      <c r="N4372"/>
      <c r="O4372"/>
      <c r="AD4372"/>
      <c r="AE4372"/>
    </row>
    <row r="4373" spans="14:31" x14ac:dyDescent="0.3">
      <c r="N4373"/>
      <c r="O4373"/>
      <c r="AD4373"/>
      <c r="AE4373"/>
    </row>
    <row r="4374" spans="14:31" x14ac:dyDescent="0.3">
      <c r="N4374"/>
      <c r="O4374"/>
      <c r="AD4374"/>
      <c r="AE4374"/>
    </row>
    <row r="4375" spans="14:31" x14ac:dyDescent="0.3">
      <c r="N4375"/>
      <c r="O4375"/>
      <c r="AD4375"/>
      <c r="AE4375"/>
    </row>
    <row r="4376" spans="14:31" x14ac:dyDescent="0.3">
      <c r="N4376"/>
      <c r="O4376"/>
      <c r="AD4376"/>
      <c r="AE4376"/>
    </row>
    <row r="4377" spans="14:31" x14ac:dyDescent="0.3">
      <c r="N4377"/>
      <c r="O4377"/>
      <c r="AD4377"/>
      <c r="AE4377"/>
    </row>
    <row r="4378" spans="14:31" x14ac:dyDescent="0.3">
      <c r="N4378"/>
      <c r="O4378"/>
      <c r="AD4378"/>
      <c r="AE4378"/>
    </row>
    <row r="4379" spans="14:31" x14ac:dyDescent="0.3">
      <c r="N4379"/>
      <c r="O4379"/>
      <c r="AD4379"/>
      <c r="AE4379"/>
    </row>
    <row r="4380" spans="14:31" x14ac:dyDescent="0.3">
      <c r="N4380"/>
      <c r="O4380"/>
      <c r="AD4380"/>
      <c r="AE4380"/>
    </row>
    <row r="4381" spans="14:31" x14ac:dyDescent="0.3">
      <c r="N4381"/>
      <c r="O4381"/>
      <c r="AD4381"/>
      <c r="AE4381"/>
    </row>
    <row r="4382" spans="14:31" x14ac:dyDescent="0.3">
      <c r="N4382"/>
      <c r="O4382"/>
      <c r="AD4382"/>
      <c r="AE4382"/>
    </row>
    <row r="4383" spans="14:31" x14ac:dyDescent="0.3">
      <c r="N4383"/>
      <c r="O4383"/>
      <c r="AD4383"/>
      <c r="AE4383"/>
    </row>
    <row r="4384" spans="14:31" x14ac:dyDescent="0.3">
      <c r="N4384"/>
      <c r="O4384"/>
      <c r="AD4384"/>
      <c r="AE4384"/>
    </row>
    <row r="4385" spans="14:31" x14ac:dyDescent="0.3">
      <c r="N4385"/>
      <c r="O4385"/>
      <c r="AD4385"/>
      <c r="AE4385"/>
    </row>
    <row r="4386" spans="14:31" x14ac:dyDescent="0.3">
      <c r="N4386"/>
      <c r="O4386"/>
      <c r="AD4386"/>
      <c r="AE4386"/>
    </row>
    <row r="4387" spans="14:31" x14ac:dyDescent="0.3">
      <c r="N4387"/>
      <c r="O4387"/>
      <c r="AD4387"/>
      <c r="AE4387"/>
    </row>
    <row r="4388" spans="14:31" x14ac:dyDescent="0.3">
      <c r="N4388"/>
      <c r="O4388"/>
      <c r="AD4388"/>
      <c r="AE4388"/>
    </row>
    <row r="4389" spans="14:31" x14ac:dyDescent="0.3">
      <c r="N4389"/>
      <c r="O4389"/>
      <c r="AD4389"/>
      <c r="AE4389"/>
    </row>
    <row r="4390" spans="14:31" x14ac:dyDescent="0.3">
      <c r="N4390"/>
      <c r="O4390"/>
      <c r="AD4390"/>
      <c r="AE4390"/>
    </row>
    <row r="4391" spans="14:31" x14ac:dyDescent="0.3">
      <c r="N4391"/>
      <c r="O4391"/>
      <c r="AD4391"/>
      <c r="AE4391"/>
    </row>
    <row r="4392" spans="14:31" x14ac:dyDescent="0.3">
      <c r="N4392"/>
      <c r="O4392"/>
      <c r="AD4392"/>
      <c r="AE4392"/>
    </row>
    <row r="4393" spans="14:31" x14ac:dyDescent="0.3">
      <c r="N4393"/>
      <c r="O4393"/>
      <c r="AD4393"/>
      <c r="AE4393"/>
    </row>
    <row r="4394" spans="14:31" x14ac:dyDescent="0.3">
      <c r="N4394"/>
      <c r="O4394"/>
      <c r="AD4394"/>
      <c r="AE4394"/>
    </row>
    <row r="4395" spans="14:31" x14ac:dyDescent="0.3">
      <c r="N4395"/>
      <c r="O4395"/>
      <c r="AD4395"/>
      <c r="AE4395"/>
    </row>
    <row r="4396" spans="14:31" x14ac:dyDescent="0.3">
      <c r="N4396"/>
      <c r="O4396"/>
      <c r="AD4396"/>
      <c r="AE4396"/>
    </row>
    <row r="4397" spans="14:31" x14ac:dyDescent="0.3">
      <c r="N4397"/>
      <c r="O4397"/>
      <c r="AD4397"/>
      <c r="AE4397"/>
    </row>
    <row r="4398" spans="14:31" x14ac:dyDescent="0.3">
      <c r="N4398"/>
      <c r="O4398"/>
      <c r="AD4398"/>
      <c r="AE4398"/>
    </row>
    <row r="4399" spans="14:31" x14ac:dyDescent="0.3">
      <c r="N4399"/>
      <c r="O4399"/>
      <c r="AD4399"/>
      <c r="AE4399"/>
    </row>
    <row r="4400" spans="14:31" x14ac:dyDescent="0.3">
      <c r="N4400"/>
      <c r="O4400"/>
      <c r="AD4400"/>
      <c r="AE4400"/>
    </row>
    <row r="4401" spans="14:31" x14ac:dyDescent="0.3">
      <c r="N4401"/>
      <c r="O4401"/>
      <c r="AD4401"/>
      <c r="AE4401"/>
    </row>
    <row r="4402" spans="14:31" x14ac:dyDescent="0.3">
      <c r="N4402"/>
      <c r="O4402"/>
      <c r="AD4402"/>
      <c r="AE4402"/>
    </row>
    <row r="4403" spans="14:31" x14ac:dyDescent="0.3">
      <c r="N4403"/>
      <c r="O4403"/>
      <c r="AD4403"/>
      <c r="AE4403"/>
    </row>
    <row r="4404" spans="14:31" x14ac:dyDescent="0.3">
      <c r="N4404"/>
      <c r="O4404"/>
      <c r="AD4404"/>
      <c r="AE4404"/>
    </row>
    <row r="4405" spans="14:31" x14ac:dyDescent="0.3">
      <c r="N4405"/>
      <c r="O4405"/>
      <c r="AD4405"/>
      <c r="AE4405"/>
    </row>
    <row r="4406" spans="14:31" x14ac:dyDescent="0.3">
      <c r="N4406"/>
      <c r="O4406"/>
      <c r="AD4406"/>
      <c r="AE4406"/>
    </row>
    <row r="4407" spans="14:31" x14ac:dyDescent="0.3">
      <c r="N4407"/>
      <c r="O4407"/>
      <c r="AD4407"/>
      <c r="AE4407"/>
    </row>
    <row r="4408" spans="14:31" x14ac:dyDescent="0.3">
      <c r="N4408"/>
      <c r="O4408"/>
      <c r="AD4408"/>
      <c r="AE4408"/>
    </row>
    <row r="4409" spans="14:31" x14ac:dyDescent="0.3">
      <c r="N4409"/>
      <c r="O4409"/>
      <c r="AD4409"/>
      <c r="AE4409"/>
    </row>
    <row r="4410" spans="14:31" x14ac:dyDescent="0.3">
      <c r="N4410"/>
      <c r="O4410"/>
      <c r="AD4410"/>
      <c r="AE4410"/>
    </row>
    <row r="4411" spans="14:31" x14ac:dyDescent="0.3">
      <c r="N4411"/>
      <c r="O4411"/>
      <c r="AD4411"/>
      <c r="AE4411"/>
    </row>
    <row r="4412" spans="14:31" x14ac:dyDescent="0.3">
      <c r="N4412"/>
      <c r="O4412"/>
      <c r="AD4412"/>
      <c r="AE4412"/>
    </row>
    <row r="4413" spans="14:31" x14ac:dyDescent="0.3">
      <c r="N4413"/>
      <c r="O4413"/>
      <c r="AD4413"/>
      <c r="AE4413"/>
    </row>
    <row r="4414" spans="14:31" x14ac:dyDescent="0.3">
      <c r="N4414"/>
      <c r="O4414"/>
      <c r="AD4414"/>
      <c r="AE4414"/>
    </row>
    <row r="4415" spans="14:31" x14ac:dyDescent="0.3">
      <c r="N4415"/>
      <c r="O4415"/>
      <c r="AD4415"/>
      <c r="AE4415"/>
    </row>
    <row r="4416" spans="14:31" x14ac:dyDescent="0.3">
      <c r="N4416"/>
      <c r="O4416"/>
      <c r="AD4416"/>
      <c r="AE4416"/>
    </row>
    <row r="4417" spans="14:31" x14ac:dyDescent="0.3">
      <c r="N4417"/>
      <c r="O4417"/>
      <c r="AD4417"/>
      <c r="AE4417"/>
    </row>
    <row r="4418" spans="14:31" x14ac:dyDescent="0.3">
      <c r="N4418"/>
      <c r="O4418"/>
      <c r="AD4418"/>
      <c r="AE4418"/>
    </row>
    <row r="4419" spans="14:31" x14ac:dyDescent="0.3">
      <c r="N4419"/>
      <c r="O4419"/>
      <c r="AD4419"/>
      <c r="AE4419"/>
    </row>
    <row r="4420" spans="14:31" x14ac:dyDescent="0.3">
      <c r="N4420"/>
      <c r="O4420"/>
      <c r="AD4420"/>
      <c r="AE4420"/>
    </row>
    <row r="4421" spans="14:31" x14ac:dyDescent="0.3">
      <c r="N4421"/>
      <c r="O4421"/>
      <c r="AD4421"/>
      <c r="AE4421"/>
    </row>
    <row r="4422" spans="14:31" x14ac:dyDescent="0.3">
      <c r="N4422"/>
      <c r="O4422"/>
      <c r="AD4422"/>
      <c r="AE4422"/>
    </row>
    <row r="4423" spans="14:31" x14ac:dyDescent="0.3">
      <c r="N4423"/>
      <c r="O4423"/>
      <c r="AD4423"/>
      <c r="AE4423"/>
    </row>
    <row r="4424" spans="14:31" x14ac:dyDescent="0.3">
      <c r="N4424"/>
      <c r="O4424"/>
      <c r="AD4424"/>
      <c r="AE4424"/>
    </row>
    <row r="4425" spans="14:31" x14ac:dyDescent="0.3">
      <c r="N4425"/>
      <c r="O4425"/>
      <c r="AD4425"/>
      <c r="AE4425"/>
    </row>
    <row r="4426" spans="14:31" x14ac:dyDescent="0.3">
      <c r="N4426"/>
      <c r="O4426"/>
      <c r="AD4426"/>
      <c r="AE4426"/>
    </row>
    <row r="4427" spans="14:31" x14ac:dyDescent="0.3">
      <c r="N4427"/>
      <c r="O4427"/>
      <c r="AD4427"/>
      <c r="AE4427"/>
    </row>
    <row r="4428" spans="14:31" x14ac:dyDescent="0.3">
      <c r="N4428"/>
      <c r="O4428"/>
      <c r="AD4428"/>
      <c r="AE4428"/>
    </row>
    <row r="4429" spans="14:31" x14ac:dyDescent="0.3">
      <c r="N4429"/>
      <c r="O4429"/>
      <c r="AD4429"/>
      <c r="AE4429"/>
    </row>
    <row r="4430" spans="14:31" x14ac:dyDescent="0.3">
      <c r="N4430"/>
      <c r="O4430"/>
      <c r="AD4430"/>
      <c r="AE4430"/>
    </row>
    <row r="4431" spans="14:31" x14ac:dyDescent="0.3">
      <c r="N4431"/>
      <c r="O4431"/>
      <c r="AD4431"/>
      <c r="AE4431"/>
    </row>
    <row r="4432" spans="14:31" x14ac:dyDescent="0.3">
      <c r="N4432"/>
      <c r="O4432"/>
      <c r="AD4432"/>
      <c r="AE4432"/>
    </row>
    <row r="4433" spans="14:31" x14ac:dyDescent="0.3">
      <c r="N4433"/>
      <c r="O4433"/>
      <c r="AD4433"/>
      <c r="AE4433"/>
    </row>
    <row r="4434" spans="14:31" x14ac:dyDescent="0.3">
      <c r="N4434"/>
      <c r="O4434"/>
      <c r="AD4434"/>
      <c r="AE4434"/>
    </row>
    <row r="4435" spans="14:31" x14ac:dyDescent="0.3">
      <c r="N4435"/>
      <c r="O4435"/>
      <c r="AD4435"/>
      <c r="AE4435"/>
    </row>
    <row r="4436" spans="14:31" x14ac:dyDescent="0.3">
      <c r="N4436"/>
      <c r="O4436"/>
      <c r="AD4436"/>
      <c r="AE4436"/>
    </row>
    <row r="4437" spans="14:31" x14ac:dyDescent="0.3">
      <c r="N4437"/>
      <c r="O4437"/>
      <c r="AD4437"/>
      <c r="AE4437"/>
    </row>
    <row r="4438" spans="14:31" x14ac:dyDescent="0.3">
      <c r="N4438"/>
      <c r="O4438"/>
      <c r="AD4438"/>
      <c r="AE4438"/>
    </row>
    <row r="4439" spans="14:31" x14ac:dyDescent="0.3">
      <c r="N4439"/>
      <c r="O4439"/>
      <c r="AD4439"/>
      <c r="AE4439"/>
    </row>
    <row r="4440" spans="14:31" x14ac:dyDescent="0.3">
      <c r="N4440"/>
      <c r="O4440"/>
      <c r="AD4440"/>
      <c r="AE4440"/>
    </row>
    <row r="4441" spans="14:31" x14ac:dyDescent="0.3">
      <c r="N4441"/>
      <c r="O4441"/>
      <c r="AD4441"/>
      <c r="AE4441"/>
    </row>
    <row r="4442" spans="14:31" x14ac:dyDescent="0.3">
      <c r="N4442"/>
      <c r="O4442"/>
      <c r="AD4442"/>
      <c r="AE4442"/>
    </row>
    <row r="4443" spans="14:31" x14ac:dyDescent="0.3">
      <c r="N4443"/>
      <c r="O4443"/>
      <c r="AD4443"/>
      <c r="AE4443"/>
    </row>
    <row r="4444" spans="14:31" x14ac:dyDescent="0.3">
      <c r="N4444"/>
      <c r="O4444"/>
      <c r="AD4444"/>
      <c r="AE4444"/>
    </row>
    <row r="4445" spans="14:31" x14ac:dyDescent="0.3">
      <c r="N4445"/>
      <c r="O4445"/>
      <c r="AD4445"/>
      <c r="AE4445"/>
    </row>
    <row r="4446" spans="14:31" x14ac:dyDescent="0.3">
      <c r="N4446"/>
      <c r="O4446"/>
      <c r="AD4446"/>
      <c r="AE4446"/>
    </row>
    <row r="4447" spans="14:31" x14ac:dyDescent="0.3">
      <c r="N4447"/>
      <c r="O4447"/>
      <c r="AD4447"/>
      <c r="AE4447"/>
    </row>
    <row r="4448" spans="14:31" x14ac:dyDescent="0.3">
      <c r="N4448"/>
      <c r="O4448"/>
      <c r="AD4448"/>
      <c r="AE4448"/>
    </row>
    <row r="4449" spans="14:31" x14ac:dyDescent="0.3">
      <c r="N4449"/>
      <c r="O4449"/>
      <c r="AD4449"/>
      <c r="AE4449"/>
    </row>
    <row r="4450" spans="14:31" x14ac:dyDescent="0.3">
      <c r="N4450"/>
      <c r="O4450"/>
      <c r="AD4450"/>
      <c r="AE4450"/>
    </row>
    <row r="4451" spans="14:31" x14ac:dyDescent="0.3">
      <c r="N4451"/>
      <c r="O4451"/>
      <c r="AD4451"/>
      <c r="AE4451"/>
    </row>
    <row r="4452" spans="14:31" x14ac:dyDescent="0.3">
      <c r="N4452"/>
      <c r="O4452"/>
      <c r="AD4452"/>
      <c r="AE4452"/>
    </row>
    <row r="4453" spans="14:31" x14ac:dyDescent="0.3">
      <c r="N4453"/>
      <c r="O4453"/>
      <c r="AD4453"/>
      <c r="AE4453"/>
    </row>
    <row r="4454" spans="14:31" x14ac:dyDescent="0.3">
      <c r="N4454"/>
      <c r="O4454"/>
      <c r="AD4454"/>
      <c r="AE4454"/>
    </row>
    <row r="4455" spans="14:31" x14ac:dyDescent="0.3">
      <c r="N4455"/>
      <c r="O4455"/>
      <c r="AD4455"/>
      <c r="AE4455"/>
    </row>
    <row r="4456" spans="14:31" x14ac:dyDescent="0.3">
      <c r="N4456"/>
      <c r="O4456"/>
      <c r="AD4456"/>
      <c r="AE4456"/>
    </row>
    <row r="4457" spans="14:31" x14ac:dyDescent="0.3">
      <c r="N4457"/>
      <c r="O4457"/>
      <c r="AD4457"/>
      <c r="AE4457"/>
    </row>
    <row r="4458" spans="14:31" x14ac:dyDescent="0.3">
      <c r="N4458"/>
      <c r="O4458"/>
      <c r="AD4458"/>
      <c r="AE4458"/>
    </row>
    <row r="4459" spans="14:31" x14ac:dyDescent="0.3">
      <c r="N4459"/>
      <c r="O4459"/>
      <c r="AD4459"/>
      <c r="AE4459"/>
    </row>
    <row r="4460" spans="14:31" x14ac:dyDescent="0.3">
      <c r="N4460"/>
      <c r="O4460"/>
      <c r="AD4460"/>
      <c r="AE4460"/>
    </row>
    <row r="4461" spans="14:31" x14ac:dyDescent="0.3">
      <c r="N4461"/>
      <c r="O4461"/>
      <c r="AD4461"/>
      <c r="AE4461"/>
    </row>
    <row r="4462" spans="14:31" x14ac:dyDescent="0.3">
      <c r="N4462"/>
      <c r="O4462"/>
      <c r="AD4462"/>
      <c r="AE4462"/>
    </row>
    <row r="4463" spans="14:31" x14ac:dyDescent="0.3">
      <c r="N4463"/>
      <c r="O4463"/>
      <c r="AD4463"/>
      <c r="AE4463"/>
    </row>
    <row r="4464" spans="14:31" x14ac:dyDescent="0.3">
      <c r="N4464"/>
      <c r="O4464"/>
      <c r="AD4464"/>
      <c r="AE4464"/>
    </row>
    <row r="4465" spans="14:31" x14ac:dyDescent="0.3">
      <c r="N4465"/>
      <c r="O4465"/>
      <c r="AD4465"/>
      <c r="AE4465"/>
    </row>
    <row r="4466" spans="14:31" x14ac:dyDescent="0.3">
      <c r="N4466"/>
      <c r="O4466"/>
      <c r="AD4466"/>
      <c r="AE4466"/>
    </row>
    <row r="4467" spans="14:31" x14ac:dyDescent="0.3">
      <c r="N4467"/>
      <c r="O4467"/>
      <c r="AD4467"/>
      <c r="AE4467"/>
    </row>
    <row r="4468" spans="14:31" x14ac:dyDescent="0.3">
      <c r="N4468"/>
      <c r="O4468"/>
      <c r="AD4468"/>
      <c r="AE4468"/>
    </row>
    <row r="4469" spans="14:31" x14ac:dyDescent="0.3">
      <c r="N4469"/>
      <c r="O4469"/>
      <c r="AD4469"/>
      <c r="AE4469"/>
    </row>
    <row r="4470" spans="14:31" x14ac:dyDescent="0.3">
      <c r="N4470"/>
      <c r="O4470"/>
      <c r="AD4470"/>
      <c r="AE4470"/>
    </row>
    <row r="4471" spans="14:31" x14ac:dyDescent="0.3">
      <c r="N4471"/>
      <c r="O4471"/>
      <c r="AD4471"/>
      <c r="AE4471"/>
    </row>
    <row r="4472" spans="14:31" x14ac:dyDescent="0.3">
      <c r="N4472"/>
      <c r="O4472"/>
      <c r="AD4472"/>
      <c r="AE4472"/>
    </row>
    <row r="4473" spans="14:31" x14ac:dyDescent="0.3">
      <c r="N4473"/>
      <c r="O4473"/>
      <c r="AD4473"/>
      <c r="AE4473"/>
    </row>
    <row r="4474" spans="14:31" x14ac:dyDescent="0.3">
      <c r="N4474"/>
      <c r="O4474"/>
      <c r="AD4474"/>
      <c r="AE4474"/>
    </row>
    <row r="4475" spans="14:31" x14ac:dyDescent="0.3">
      <c r="N4475"/>
      <c r="O4475"/>
      <c r="AD4475"/>
      <c r="AE4475"/>
    </row>
    <row r="4476" spans="14:31" x14ac:dyDescent="0.3">
      <c r="N4476"/>
      <c r="O4476"/>
      <c r="AD4476"/>
      <c r="AE4476"/>
    </row>
    <row r="4477" spans="14:31" x14ac:dyDescent="0.3">
      <c r="N4477"/>
      <c r="O4477"/>
      <c r="AD4477"/>
      <c r="AE4477"/>
    </row>
    <row r="4478" spans="14:31" x14ac:dyDescent="0.3">
      <c r="N4478"/>
      <c r="O4478"/>
      <c r="AD4478"/>
      <c r="AE4478"/>
    </row>
    <row r="4479" spans="14:31" x14ac:dyDescent="0.3">
      <c r="N4479"/>
      <c r="O4479"/>
      <c r="AD4479"/>
      <c r="AE4479"/>
    </row>
    <row r="4480" spans="14:31" x14ac:dyDescent="0.3">
      <c r="N4480"/>
      <c r="O4480"/>
      <c r="AD4480"/>
      <c r="AE4480"/>
    </row>
    <row r="4481" spans="14:31" x14ac:dyDescent="0.3">
      <c r="N4481"/>
      <c r="O4481"/>
      <c r="AD4481"/>
      <c r="AE4481"/>
    </row>
    <row r="4482" spans="14:31" x14ac:dyDescent="0.3">
      <c r="N4482"/>
      <c r="O4482"/>
      <c r="AD4482"/>
      <c r="AE4482"/>
    </row>
    <row r="4483" spans="14:31" x14ac:dyDescent="0.3">
      <c r="N4483"/>
      <c r="O4483"/>
      <c r="AD4483"/>
      <c r="AE4483"/>
    </row>
    <row r="4484" spans="14:31" x14ac:dyDescent="0.3">
      <c r="N4484"/>
      <c r="O4484"/>
      <c r="AD4484"/>
      <c r="AE4484"/>
    </row>
    <row r="4485" spans="14:31" x14ac:dyDescent="0.3">
      <c r="N4485"/>
      <c r="O4485"/>
      <c r="AD4485"/>
      <c r="AE4485"/>
    </row>
    <row r="4486" spans="14:31" x14ac:dyDescent="0.3">
      <c r="N4486"/>
      <c r="O4486"/>
      <c r="AD4486"/>
      <c r="AE4486"/>
    </row>
    <row r="4487" spans="14:31" x14ac:dyDescent="0.3">
      <c r="N4487"/>
      <c r="O4487"/>
      <c r="AD4487"/>
      <c r="AE4487"/>
    </row>
    <row r="4488" spans="14:31" x14ac:dyDescent="0.3">
      <c r="N4488"/>
      <c r="O4488"/>
      <c r="AD4488"/>
      <c r="AE4488"/>
    </row>
    <row r="4489" spans="14:31" x14ac:dyDescent="0.3">
      <c r="N4489"/>
      <c r="O4489"/>
      <c r="AD4489"/>
      <c r="AE4489"/>
    </row>
    <row r="4490" spans="14:31" x14ac:dyDescent="0.3">
      <c r="N4490"/>
      <c r="O4490"/>
      <c r="AD4490"/>
      <c r="AE4490"/>
    </row>
    <row r="4491" spans="14:31" x14ac:dyDescent="0.3">
      <c r="N4491"/>
      <c r="O4491"/>
      <c r="AD4491"/>
      <c r="AE4491"/>
    </row>
    <row r="4492" spans="14:31" x14ac:dyDescent="0.3">
      <c r="N4492"/>
      <c r="O4492"/>
      <c r="AD4492"/>
      <c r="AE4492"/>
    </row>
    <row r="4493" spans="14:31" x14ac:dyDescent="0.3">
      <c r="N4493"/>
      <c r="O4493"/>
      <c r="AD4493"/>
      <c r="AE4493"/>
    </row>
    <row r="4494" spans="14:31" x14ac:dyDescent="0.3">
      <c r="N4494"/>
      <c r="O4494"/>
      <c r="AD4494"/>
      <c r="AE4494"/>
    </row>
    <row r="4495" spans="14:31" x14ac:dyDescent="0.3">
      <c r="N4495"/>
      <c r="O4495"/>
      <c r="AD4495"/>
      <c r="AE4495"/>
    </row>
    <row r="4496" spans="14:31" x14ac:dyDescent="0.3">
      <c r="N4496"/>
      <c r="O4496"/>
      <c r="AD4496"/>
      <c r="AE4496"/>
    </row>
    <row r="4497" spans="14:31" x14ac:dyDescent="0.3">
      <c r="N4497"/>
      <c r="O4497"/>
      <c r="AD4497"/>
      <c r="AE4497"/>
    </row>
    <row r="4498" spans="14:31" x14ac:dyDescent="0.3">
      <c r="N4498"/>
      <c r="O4498"/>
      <c r="AD4498"/>
      <c r="AE4498"/>
    </row>
    <row r="4499" spans="14:31" x14ac:dyDescent="0.3">
      <c r="N4499"/>
      <c r="O4499"/>
      <c r="AD4499"/>
      <c r="AE4499"/>
    </row>
    <row r="4500" spans="14:31" x14ac:dyDescent="0.3">
      <c r="N4500"/>
      <c r="O4500"/>
      <c r="AD4500"/>
      <c r="AE4500"/>
    </row>
    <row r="4501" spans="14:31" x14ac:dyDescent="0.3">
      <c r="N4501"/>
      <c r="O4501"/>
      <c r="AD4501"/>
      <c r="AE4501"/>
    </row>
    <row r="4502" spans="14:31" x14ac:dyDescent="0.3">
      <c r="N4502"/>
      <c r="O4502"/>
      <c r="AD4502"/>
      <c r="AE4502"/>
    </row>
    <row r="4503" spans="14:31" x14ac:dyDescent="0.3">
      <c r="N4503"/>
      <c r="O4503"/>
      <c r="AD4503"/>
      <c r="AE4503"/>
    </row>
    <row r="4504" spans="14:31" x14ac:dyDescent="0.3">
      <c r="N4504"/>
      <c r="O4504"/>
      <c r="AD4504"/>
      <c r="AE4504"/>
    </row>
    <row r="4505" spans="14:31" x14ac:dyDescent="0.3">
      <c r="N4505"/>
      <c r="O4505"/>
      <c r="AD4505"/>
      <c r="AE4505"/>
    </row>
    <row r="4506" spans="14:31" x14ac:dyDescent="0.3">
      <c r="N4506"/>
      <c r="O4506"/>
      <c r="AD4506"/>
      <c r="AE4506"/>
    </row>
    <row r="4507" spans="14:31" x14ac:dyDescent="0.3">
      <c r="N4507"/>
      <c r="O4507"/>
      <c r="AD4507"/>
      <c r="AE4507"/>
    </row>
    <row r="4508" spans="14:31" x14ac:dyDescent="0.3">
      <c r="N4508"/>
      <c r="O4508"/>
      <c r="AD4508"/>
      <c r="AE4508"/>
    </row>
    <row r="4509" spans="14:31" x14ac:dyDescent="0.3">
      <c r="N4509"/>
      <c r="O4509"/>
      <c r="AD4509"/>
      <c r="AE4509"/>
    </row>
    <row r="4510" spans="14:31" x14ac:dyDescent="0.3">
      <c r="N4510"/>
      <c r="O4510"/>
      <c r="AD4510"/>
      <c r="AE4510"/>
    </row>
    <row r="4511" spans="14:31" x14ac:dyDescent="0.3">
      <c r="N4511"/>
      <c r="O4511"/>
      <c r="AD4511"/>
      <c r="AE4511"/>
    </row>
    <row r="4512" spans="14:31" x14ac:dyDescent="0.3">
      <c r="N4512"/>
      <c r="O4512"/>
      <c r="AD4512"/>
      <c r="AE4512"/>
    </row>
    <row r="4513" spans="14:31" x14ac:dyDescent="0.3">
      <c r="N4513"/>
      <c r="O4513"/>
      <c r="AD4513"/>
      <c r="AE4513"/>
    </row>
    <row r="4514" spans="14:31" x14ac:dyDescent="0.3">
      <c r="N4514"/>
      <c r="O4514"/>
      <c r="AD4514"/>
      <c r="AE4514"/>
    </row>
    <row r="4515" spans="14:31" x14ac:dyDescent="0.3">
      <c r="N4515"/>
      <c r="O4515"/>
      <c r="AD4515"/>
      <c r="AE4515"/>
    </row>
    <row r="4516" spans="14:31" x14ac:dyDescent="0.3">
      <c r="N4516"/>
      <c r="O4516"/>
      <c r="AD4516"/>
      <c r="AE4516"/>
    </row>
    <row r="4517" spans="14:31" x14ac:dyDescent="0.3">
      <c r="N4517"/>
      <c r="O4517"/>
      <c r="AD4517"/>
      <c r="AE4517"/>
    </row>
    <row r="4518" spans="14:31" x14ac:dyDescent="0.3">
      <c r="N4518"/>
      <c r="O4518"/>
      <c r="AD4518"/>
      <c r="AE4518"/>
    </row>
    <row r="4519" spans="14:31" x14ac:dyDescent="0.3">
      <c r="N4519"/>
      <c r="O4519"/>
      <c r="AD4519"/>
      <c r="AE4519"/>
    </row>
    <row r="4520" spans="14:31" x14ac:dyDescent="0.3">
      <c r="N4520"/>
      <c r="O4520"/>
      <c r="AD4520"/>
      <c r="AE4520"/>
    </row>
    <row r="4521" spans="14:31" x14ac:dyDescent="0.3">
      <c r="N4521"/>
      <c r="O4521"/>
      <c r="AD4521"/>
      <c r="AE4521"/>
    </row>
    <row r="4522" spans="14:31" x14ac:dyDescent="0.3">
      <c r="N4522"/>
      <c r="O4522"/>
      <c r="AD4522"/>
      <c r="AE4522"/>
    </row>
    <row r="4523" spans="14:31" x14ac:dyDescent="0.3">
      <c r="N4523"/>
      <c r="O4523"/>
      <c r="AD4523"/>
      <c r="AE4523"/>
    </row>
    <row r="4524" spans="14:31" x14ac:dyDescent="0.3">
      <c r="N4524"/>
      <c r="O4524"/>
      <c r="AD4524"/>
      <c r="AE4524"/>
    </row>
    <row r="4525" spans="14:31" x14ac:dyDescent="0.3">
      <c r="N4525"/>
      <c r="O4525"/>
      <c r="AD4525"/>
      <c r="AE4525"/>
    </row>
    <row r="4526" spans="14:31" x14ac:dyDescent="0.3">
      <c r="N4526"/>
      <c r="O4526"/>
      <c r="AD4526"/>
      <c r="AE4526"/>
    </row>
    <row r="4527" spans="14:31" x14ac:dyDescent="0.3">
      <c r="N4527"/>
      <c r="O4527"/>
      <c r="AD4527"/>
      <c r="AE4527"/>
    </row>
    <row r="4528" spans="14:31" x14ac:dyDescent="0.3">
      <c r="N4528"/>
      <c r="O4528"/>
      <c r="AD4528"/>
      <c r="AE4528"/>
    </row>
    <row r="4529" spans="14:31" x14ac:dyDescent="0.3">
      <c r="N4529"/>
      <c r="O4529"/>
      <c r="AD4529"/>
      <c r="AE4529"/>
    </row>
    <row r="4530" spans="14:31" x14ac:dyDescent="0.3">
      <c r="N4530"/>
      <c r="O4530"/>
      <c r="AD4530"/>
      <c r="AE4530"/>
    </row>
    <row r="4531" spans="14:31" x14ac:dyDescent="0.3">
      <c r="N4531"/>
      <c r="O4531"/>
      <c r="AD4531"/>
      <c r="AE4531"/>
    </row>
    <row r="4532" spans="14:31" x14ac:dyDescent="0.3">
      <c r="N4532"/>
      <c r="O4532"/>
      <c r="AD4532"/>
      <c r="AE4532"/>
    </row>
    <row r="4533" spans="14:31" x14ac:dyDescent="0.3">
      <c r="N4533"/>
      <c r="O4533"/>
      <c r="AD4533"/>
      <c r="AE4533"/>
    </row>
    <row r="4534" spans="14:31" x14ac:dyDescent="0.3">
      <c r="N4534"/>
      <c r="O4534"/>
      <c r="AD4534"/>
      <c r="AE4534"/>
    </row>
    <row r="4535" spans="14:31" x14ac:dyDescent="0.3">
      <c r="N4535"/>
      <c r="O4535"/>
      <c r="AD4535"/>
      <c r="AE4535"/>
    </row>
    <row r="4536" spans="14:31" x14ac:dyDescent="0.3">
      <c r="N4536"/>
      <c r="O4536"/>
      <c r="AD4536"/>
      <c r="AE4536"/>
    </row>
    <row r="4537" spans="14:31" x14ac:dyDescent="0.3">
      <c r="N4537"/>
      <c r="O4537"/>
      <c r="AD4537"/>
      <c r="AE4537"/>
    </row>
    <row r="4538" spans="14:31" x14ac:dyDescent="0.3">
      <c r="N4538"/>
      <c r="O4538"/>
      <c r="AD4538"/>
      <c r="AE4538"/>
    </row>
    <row r="4539" spans="14:31" x14ac:dyDescent="0.3">
      <c r="N4539"/>
      <c r="O4539"/>
      <c r="AD4539"/>
      <c r="AE4539"/>
    </row>
    <row r="4540" spans="14:31" x14ac:dyDescent="0.3">
      <c r="N4540"/>
      <c r="O4540"/>
      <c r="AD4540"/>
      <c r="AE4540"/>
    </row>
    <row r="4541" spans="14:31" x14ac:dyDescent="0.3">
      <c r="N4541"/>
      <c r="O4541"/>
      <c r="AD4541"/>
      <c r="AE4541"/>
    </row>
    <row r="4542" spans="14:31" x14ac:dyDescent="0.3">
      <c r="N4542"/>
      <c r="O4542"/>
      <c r="AD4542"/>
      <c r="AE4542"/>
    </row>
    <row r="4543" spans="14:31" x14ac:dyDescent="0.3">
      <c r="N4543"/>
      <c r="O4543"/>
      <c r="AD4543"/>
      <c r="AE4543"/>
    </row>
    <row r="4544" spans="14:31" x14ac:dyDescent="0.3">
      <c r="N4544"/>
      <c r="O4544"/>
      <c r="AD4544"/>
      <c r="AE4544"/>
    </row>
    <row r="4545" spans="14:31" x14ac:dyDescent="0.3">
      <c r="N4545"/>
      <c r="O4545"/>
      <c r="AD4545"/>
      <c r="AE4545"/>
    </row>
    <row r="4546" spans="14:31" x14ac:dyDescent="0.3">
      <c r="N4546"/>
      <c r="O4546"/>
      <c r="AD4546"/>
      <c r="AE4546"/>
    </row>
    <row r="4547" spans="14:31" x14ac:dyDescent="0.3">
      <c r="N4547"/>
      <c r="O4547"/>
      <c r="AD4547"/>
      <c r="AE4547"/>
    </row>
    <row r="4548" spans="14:31" x14ac:dyDescent="0.3">
      <c r="N4548"/>
      <c r="O4548"/>
      <c r="AD4548"/>
      <c r="AE4548"/>
    </row>
    <row r="4549" spans="14:31" x14ac:dyDescent="0.3">
      <c r="N4549"/>
      <c r="O4549"/>
      <c r="AD4549"/>
      <c r="AE4549"/>
    </row>
    <row r="4550" spans="14:31" x14ac:dyDescent="0.3">
      <c r="N4550"/>
      <c r="O4550"/>
      <c r="AD4550"/>
      <c r="AE4550"/>
    </row>
    <row r="4551" spans="14:31" x14ac:dyDescent="0.3">
      <c r="N4551"/>
      <c r="O4551"/>
      <c r="AD4551"/>
      <c r="AE4551"/>
    </row>
    <row r="4552" spans="14:31" x14ac:dyDescent="0.3">
      <c r="N4552"/>
      <c r="O4552"/>
      <c r="AD4552"/>
      <c r="AE4552"/>
    </row>
    <row r="4553" spans="14:31" x14ac:dyDescent="0.3">
      <c r="N4553"/>
      <c r="O4553"/>
      <c r="AD4553"/>
      <c r="AE4553"/>
    </row>
    <row r="4554" spans="14:31" x14ac:dyDescent="0.3">
      <c r="N4554"/>
      <c r="O4554"/>
      <c r="AD4554"/>
      <c r="AE4554"/>
    </row>
    <row r="4555" spans="14:31" x14ac:dyDescent="0.3">
      <c r="N4555"/>
      <c r="O4555"/>
      <c r="AD4555"/>
      <c r="AE4555"/>
    </row>
    <row r="4556" spans="14:31" x14ac:dyDescent="0.3">
      <c r="N4556"/>
      <c r="O4556"/>
      <c r="AD4556"/>
      <c r="AE4556"/>
    </row>
    <row r="4557" spans="14:31" x14ac:dyDescent="0.3">
      <c r="N4557"/>
      <c r="O4557"/>
      <c r="AD4557"/>
      <c r="AE4557"/>
    </row>
    <row r="4558" spans="14:31" x14ac:dyDescent="0.3">
      <c r="N4558"/>
      <c r="O4558"/>
      <c r="AD4558"/>
      <c r="AE4558"/>
    </row>
    <row r="4559" spans="14:31" x14ac:dyDescent="0.3">
      <c r="N4559"/>
      <c r="O4559"/>
      <c r="AD4559"/>
      <c r="AE4559"/>
    </row>
    <row r="4560" spans="14:31" x14ac:dyDescent="0.3">
      <c r="N4560"/>
      <c r="O4560"/>
      <c r="AD4560"/>
      <c r="AE4560"/>
    </row>
    <row r="4561" spans="14:31" x14ac:dyDescent="0.3">
      <c r="N4561"/>
      <c r="O4561"/>
      <c r="AD4561"/>
      <c r="AE4561"/>
    </row>
    <row r="4562" spans="14:31" x14ac:dyDescent="0.3">
      <c r="N4562"/>
      <c r="O4562"/>
      <c r="AD4562"/>
      <c r="AE4562"/>
    </row>
    <row r="4563" spans="14:31" x14ac:dyDescent="0.3">
      <c r="N4563"/>
      <c r="O4563"/>
      <c r="AD4563"/>
      <c r="AE4563"/>
    </row>
    <row r="4564" spans="14:31" x14ac:dyDescent="0.3">
      <c r="N4564"/>
      <c r="O4564"/>
      <c r="AD4564"/>
      <c r="AE4564"/>
    </row>
    <row r="4565" spans="14:31" x14ac:dyDescent="0.3">
      <c r="N4565"/>
      <c r="O4565"/>
      <c r="AD4565"/>
      <c r="AE4565"/>
    </row>
    <row r="4566" spans="14:31" x14ac:dyDescent="0.3">
      <c r="N4566"/>
      <c r="O4566"/>
      <c r="AD4566"/>
      <c r="AE4566"/>
    </row>
    <row r="4567" spans="14:31" x14ac:dyDescent="0.3">
      <c r="N4567"/>
      <c r="O4567"/>
      <c r="AD4567"/>
      <c r="AE4567"/>
    </row>
    <row r="4568" spans="14:31" x14ac:dyDescent="0.3">
      <c r="N4568"/>
      <c r="O4568"/>
      <c r="AD4568"/>
      <c r="AE4568"/>
    </row>
    <row r="4569" spans="14:31" x14ac:dyDescent="0.3">
      <c r="N4569"/>
      <c r="O4569"/>
      <c r="AD4569"/>
      <c r="AE4569"/>
    </row>
    <row r="4570" spans="14:31" x14ac:dyDescent="0.3">
      <c r="N4570"/>
      <c r="O4570"/>
      <c r="AD4570"/>
      <c r="AE4570"/>
    </row>
    <row r="4571" spans="14:31" x14ac:dyDescent="0.3">
      <c r="N4571"/>
      <c r="O4571"/>
      <c r="AD4571"/>
      <c r="AE4571"/>
    </row>
    <row r="4572" spans="14:31" x14ac:dyDescent="0.3">
      <c r="N4572"/>
      <c r="O4572"/>
      <c r="AD4572"/>
      <c r="AE4572"/>
    </row>
    <row r="4573" spans="14:31" x14ac:dyDescent="0.3">
      <c r="N4573"/>
      <c r="O4573"/>
      <c r="AD4573"/>
      <c r="AE4573"/>
    </row>
    <row r="4574" spans="14:31" x14ac:dyDescent="0.3">
      <c r="N4574"/>
      <c r="O4574"/>
      <c r="AD4574"/>
      <c r="AE4574"/>
    </row>
    <row r="4575" spans="14:31" x14ac:dyDescent="0.3">
      <c r="N4575"/>
      <c r="O4575"/>
      <c r="AD4575"/>
      <c r="AE4575"/>
    </row>
    <row r="4576" spans="14:31" x14ac:dyDescent="0.3">
      <c r="N4576"/>
      <c r="O4576"/>
      <c r="AD4576"/>
      <c r="AE4576"/>
    </row>
    <row r="4577" spans="14:31" x14ac:dyDescent="0.3">
      <c r="N4577"/>
      <c r="O4577"/>
      <c r="AD4577"/>
      <c r="AE4577"/>
    </row>
    <row r="4578" spans="14:31" x14ac:dyDescent="0.3">
      <c r="N4578"/>
      <c r="O4578"/>
      <c r="AD4578"/>
      <c r="AE4578"/>
    </row>
    <row r="4579" spans="14:31" x14ac:dyDescent="0.3">
      <c r="N4579"/>
      <c r="O4579"/>
      <c r="AD4579"/>
      <c r="AE4579"/>
    </row>
    <row r="4580" spans="14:31" x14ac:dyDescent="0.3">
      <c r="N4580"/>
      <c r="O4580"/>
      <c r="AD4580"/>
      <c r="AE4580"/>
    </row>
    <row r="4581" spans="14:31" x14ac:dyDescent="0.3">
      <c r="N4581"/>
      <c r="O4581"/>
      <c r="AD4581"/>
      <c r="AE4581"/>
    </row>
    <row r="4582" spans="14:31" x14ac:dyDescent="0.3">
      <c r="N4582"/>
      <c r="O4582"/>
      <c r="AD4582"/>
      <c r="AE4582"/>
    </row>
    <row r="4583" spans="14:31" x14ac:dyDescent="0.3">
      <c r="N4583"/>
      <c r="O4583"/>
      <c r="AD4583"/>
      <c r="AE4583"/>
    </row>
    <row r="4584" spans="14:31" x14ac:dyDescent="0.3">
      <c r="N4584"/>
      <c r="O4584"/>
      <c r="AD4584"/>
      <c r="AE4584"/>
    </row>
    <row r="4585" spans="14:31" x14ac:dyDescent="0.3">
      <c r="N4585"/>
      <c r="O4585"/>
      <c r="AD4585"/>
      <c r="AE4585"/>
    </row>
    <row r="4586" spans="14:31" x14ac:dyDescent="0.3">
      <c r="N4586"/>
      <c r="O4586"/>
      <c r="AD4586"/>
      <c r="AE4586"/>
    </row>
    <row r="4587" spans="14:31" x14ac:dyDescent="0.3">
      <c r="N4587"/>
      <c r="O4587"/>
      <c r="AD4587"/>
      <c r="AE4587"/>
    </row>
    <row r="4588" spans="14:31" x14ac:dyDescent="0.3">
      <c r="N4588"/>
      <c r="O4588"/>
      <c r="AD4588"/>
      <c r="AE4588"/>
    </row>
    <row r="4589" spans="14:31" x14ac:dyDescent="0.3">
      <c r="N4589"/>
      <c r="O4589"/>
      <c r="AD4589"/>
      <c r="AE4589"/>
    </row>
    <row r="4590" spans="14:31" x14ac:dyDescent="0.3">
      <c r="N4590"/>
      <c r="O4590"/>
      <c r="AD4590"/>
      <c r="AE4590"/>
    </row>
    <row r="4591" spans="14:31" x14ac:dyDescent="0.3">
      <c r="N4591"/>
      <c r="O4591"/>
      <c r="AD4591"/>
      <c r="AE4591"/>
    </row>
    <row r="4592" spans="14:31" x14ac:dyDescent="0.3">
      <c r="N4592"/>
      <c r="O4592"/>
      <c r="AD4592"/>
      <c r="AE4592"/>
    </row>
    <row r="4593" spans="14:31" x14ac:dyDescent="0.3">
      <c r="N4593"/>
      <c r="O4593"/>
      <c r="AD4593"/>
      <c r="AE4593"/>
    </row>
    <row r="4594" spans="14:31" x14ac:dyDescent="0.3">
      <c r="N4594"/>
      <c r="O4594"/>
      <c r="AD4594"/>
      <c r="AE4594"/>
    </row>
    <row r="4595" spans="14:31" x14ac:dyDescent="0.3">
      <c r="N4595"/>
      <c r="O4595"/>
      <c r="AD4595"/>
      <c r="AE4595"/>
    </row>
    <row r="4596" spans="14:31" x14ac:dyDescent="0.3">
      <c r="N4596"/>
      <c r="O4596"/>
      <c r="AD4596"/>
      <c r="AE4596"/>
    </row>
    <row r="4597" spans="14:31" x14ac:dyDescent="0.3">
      <c r="N4597"/>
      <c r="O4597"/>
      <c r="AD4597"/>
      <c r="AE4597"/>
    </row>
    <row r="4598" spans="14:31" x14ac:dyDescent="0.3">
      <c r="N4598"/>
      <c r="O4598"/>
      <c r="AD4598"/>
      <c r="AE4598"/>
    </row>
    <row r="4599" spans="14:31" x14ac:dyDescent="0.3">
      <c r="N4599"/>
      <c r="O4599"/>
      <c r="AD4599"/>
      <c r="AE4599"/>
    </row>
    <row r="4600" spans="14:31" x14ac:dyDescent="0.3">
      <c r="N4600"/>
      <c r="O4600"/>
      <c r="AD4600"/>
      <c r="AE4600"/>
    </row>
    <row r="4601" spans="14:31" x14ac:dyDescent="0.3">
      <c r="N4601"/>
      <c r="O4601"/>
      <c r="AD4601"/>
      <c r="AE4601"/>
    </row>
    <row r="4602" spans="14:31" x14ac:dyDescent="0.3">
      <c r="N4602"/>
      <c r="O4602"/>
      <c r="AD4602"/>
      <c r="AE4602"/>
    </row>
    <row r="4603" spans="14:31" x14ac:dyDescent="0.3">
      <c r="N4603"/>
      <c r="O4603"/>
      <c r="AD4603"/>
      <c r="AE4603"/>
    </row>
    <row r="4604" spans="14:31" x14ac:dyDescent="0.3">
      <c r="N4604"/>
      <c r="O4604"/>
      <c r="AD4604"/>
      <c r="AE4604"/>
    </row>
    <row r="4605" spans="14:31" x14ac:dyDescent="0.3">
      <c r="N4605"/>
      <c r="O4605"/>
      <c r="AD4605"/>
      <c r="AE4605"/>
    </row>
    <row r="4606" spans="14:31" x14ac:dyDescent="0.3">
      <c r="N4606"/>
      <c r="O4606"/>
      <c r="AD4606"/>
      <c r="AE4606"/>
    </row>
    <row r="4607" spans="14:31" x14ac:dyDescent="0.3">
      <c r="N4607"/>
      <c r="O4607"/>
      <c r="AD4607"/>
      <c r="AE4607"/>
    </row>
    <row r="4608" spans="14:31" x14ac:dyDescent="0.3">
      <c r="N4608"/>
      <c r="O4608"/>
      <c r="AD4608"/>
      <c r="AE4608"/>
    </row>
    <row r="4609" spans="14:31" x14ac:dyDescent="0.3">
      <c r="N4609"/>
      <c r="O4609"/>
      <c r="AD4609"/>
      <c r="AE4609"/>
    </row>
    <row r="4610" spans="14:31" x14ac:dyDescent="0.3">
      <c r="N4610"/>
      <c r="O4610"/>
      <c r="AD4610"/>
      <c r="AE4610"/>
    </row>
    <row r="4611" spans="14:31" x14ac:dyDescent="0.3">
      <c r="N4611"/>
      <c r="O4611"/>
      <c r="AD4611"/>
      <c r="AE4611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4612"/>
  <sheetViews>
    <sheetView zoomScaleNormal="100" workbookViewId="0">
      <selection activeCell="E25" sqref="E25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5" width="8.88671875" customWidth="1"/>
    <col min="30" max="31" width="11" style="6" customWidth="1"/>
    <col min="36" max="37" width="11" customWidth="1"/>
  </cols>
  <sheetData>
    <row r="1" spans="1:4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112" t="s">
        <v>92</v>
      </c>
      <c r="R1" s="93" t="s">
        <v>82</v>
      </c>
      <c r="S1" s="2" t="s">
        <v>1</v>
      </c>
      <c r="T1" s="2" t="s">
        <v>2</v>
      </c>
      <c r="U1" s="112" t="s">
        <v>93</v>
      </c>
      <c r="V1" s="40" t="s">
        <v>88</v>
      </c>
      <c r="W1" s="40" t="s">
        <v>89</v>
      </c>
      <c r="X1" s="40" t="s">
        <v>86</v>
      </c>
      <c r="Y1" s="40" t="s">
        <v>87</v>
      </c>
      <c r="Z1" s="108" t="s">
        <v>90</v>
      </c>
      <c r="AA1" s="108" t="s">
        <v>91</v>
      </c>
      <c r="AB1" s="40" t="s">
        <v>64</v>
      </c>
      <c r="AC1" s="40" t="s">
        <v>88</v>
      </c>
      <c r="AD1" s="40" t="s">
        <v>85</v>
      </c>
      <c r="AE1" s="40" t="s">
        <v>76</v>
      </c>
      <c r="AJ1" s="2"/>
      <c r="AK1" s="2" t="s">
        <v>1</v>
      </c>
      <c r="AL1" s="2" t="s">
        <v>2</v>
      </c>
      <c r="AM1" s="2" t="s">
        <v>4</v>
      </c>
      <c r="AN1" s="2" t="s">
        <v>5</v>
      </c>
      <c r="AO1" s="2" t="s">
        <v>7</v>
      </c>
      <c r="AP1" s="2" t="s">
        <v>8</v>
      </c>
    </row>
    <row r="2" spans="1:4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0.1</v>
      </c>
      <c r="G2" s="32">
        <f t="shared" ref="G2:G8" si="0">D2/$D$8</f>
        <v>0.39539347408829179</v>
      </c>
      <c r="H2" s="32">
        <f t="shared" ref="H2:H8" si="1">-L2/($AP$3)</f>
        <v>0.69053708439897699</v>
      </c>
      <c r="I2" s="32">
        <f t="shared" ref="I2:I8" si="2">D2/($AP$3)</f>
        <v>0.52685421994884907</v>
      </c>
      <c r="J2" s="32">
        <f t="shared" ref="J2:J16" si="3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4">J2/($AP$3)</f>
        <v>0.53580562659846553</v>
      </c>
      <c r="O2" s="32">
        <f t="shared" si="4"/>
        <v>0.38107416879795397</v>
      </c>
      <c r="P2">
        <f t="shared" ref="P2:P46" si="5">ABS(AE2)</f>
        <v>0.69053708439897699</v>
      </c>
      <c r="Q2">
        <f t="shared" ref="Q2:Q16" si="6">X2</f>
        <v>0.25319693094629153</v>
      </c>
      <c r="R2">
        <f t="shared" ref="R2:R8" si="7">($AP$3)</f>
        <v>3.91</v>
      </c>
      <c r="S2">
        <v>0</v>
      </c>
      <c r="T2">
        <v>0</v>
      </c>
      <c r="U2">
        <f t="shared" ref="U2:U16" si="8">Y2</f>
        <v>5.6265984654731455E-2</v>
      </c>
      <c r="V2">
        <v>-0.22</v>
      </c>
      <c r="W2">
        <v>0</v>
      </c>
      <c r="X2">
        <f t="shared" ref="X2:X46" si="9">-(AD2)</f>
        <v>0.25319693094629153</v>
      </c>
      <c r="Y2">
        <f t="shared" ref="Y2:Y46" si="10">-V2/R2</f>
        <v>5.6265984654731455E-2</v>
      </c>
      <c r="AD2" s="32">
        <f t="shared" ref="AD2:AD8" si="11">M2/($AP$3)</f>
        <v>-0.25319693094629153</v>
      </c>
      <c r="AE2" s="32">
        <f t="shared" ref="AE2:AE8" si="12">L2/($AP$3)</f>
        <v>-0.69053708439897699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</row>
    <row r="3" spans="1:4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0.2</v>
      </c>
      <c r="G3" s="32">
        <f t="shared" si="0"/>
        <v>0.50671785028790794</v>
      </c>
      <c r="H3" s="32">
        <f t="shared" si="1"/>
        <v>1.0997442455242965</v>
      </c>
      <c r="I3" s="32">
        <f t="shared" si="2"/>
        <v>0.67519181585677746</v>
      </c>
      <c r="J3" s="32">
        <f t="shared" si="3"/>
        <v>2.7850000000000001</v>
      </c>
      <c r="K3" s="49">
        <v>1.27</v>
      </c>
      <c r="L3" s="32">
        <v>-4.3</v>
      </c>
      <c r="M3" s="32">
        <v>-2.35</v>
      </c>
      <c r="N3" s="32">
        <f t="shared" si="4"/>
        <v>0.71227621483375958</v>
      </c>
      <c r="O3" s="32">
        <f t="shared" si="4"/>
        <v>0.32480818414322249</v>
      </c>
      <c r="P3">
        <f t="shared" si="5"/>
        <v>1.0997442455242965</v>
      </c>
      <c r="Q3">
        <f t="shared" si="6"/>
        <v>0.60102301790281332</v>
      </c>
      <c r="R3">
        <f t="shared" si="7"/>
        <v>3.91</v>
      </c>
      <c r="S3">
        <v>0</v>
      </c>
      <c r="T3">
        <v>0</v>
      </c>
      <c r="U3">
        <f t="shared" si="8"/>
        <v>0.17135549872122763</v>
      </c>
      <c r="V3">
        <v>-0.67</v>
      </c>
      <c r="W3">
        <v>0</v>
      </c>
      <c r="X3">
        <f t="shared" si="9"/>
        <v>0.60102301790281332</v>
      </c>
      <c r="Y3">
        <f t="shared" si="10"/>
        <v>0.17135549872122763</v>
      </c>
      <c r="AD3" s="32">
        <f t="shared" si="11"/>
        <v>-0.60102301790281332</v>
      </c>
      <c r="AE3" s="32">
        <f t="shared" si="12"/>
        <v>-1.0997442455242965</v>
      </c>
      <c r="AJ3" t="s">
        <v>3</v>
      </c>
      <c r="AK3">
        <v>0</v>
      </c>
      <c r="AL3">
        <v>0</v>
      </c>
      <c r="AM3">
        <v>3.31</v>
      </c>
      <c r="AN3">
        <v>0.42</v>
      </c>
      <c r="AO3">
        <v>43</v>
      </c>
      <c r="AP3">
        <v>3.91</v>
      </c>
    </row>
    <row r="4" spans="1:4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0.3</v>
      </c>
      <c r="G4" s="32">
        <f t="shared" si="0"/>
        <v>0.57773512476007671</v>
      </c>
      <c r="H4" s="32">
        <f t="shared" si="1"/>
        <v>1.4066496163682864</v>
      </c>
      <c r="I4" s="32">
        <f t="shared" si="2"/>
        <v>0.7698209718670076</v>
      </c>
      <c r="J4" s="32">
        <f t="shared" si="3"/>
        <v>3.335</v>
      </c>
      <c r="K4" s="49">
        <v>1.17</v>
      </c>
      <c r="L4" s="32">
        <v>-5.5</v>
      </c>
      <c r="M4" s="32">
        <v>-3.32</v>
      </c>
      <c r="N4" s="32">
        <f t="shared" si="4"/>
        <v>0.8529411764705882</v>
      </c>
      <c r="O4" s="32">
        <f t="shared" si="4"/>
        <v>0.29923273657289001</v>
      </c>
      <c r="P4">
        <f t="shared" si="5"/>
        <v>1.4066496163682864</v>
      </c>
      <c r="Q4">
        <f t="shared" si="6"/>
        <v>0.84910485933503832</v>
      </c>
      <c r="R4">
        <f t="shared" si="7"/>
        <v>3.91</v>
      </c>
      <c r="S4">
        <v>0</v>
      </c>
      <c r="T4">
        <v>0</v>
      </c>
      <c r="U4">
        <f t="shared" si="8"/>
        <v>0.26342710997442453</v>
      </c>
      <c r="V4">
        <v>-1.03</v>
      </c>
      <c r="W4">
        <v>0</v>
      </c>
      <c r="X4">
        <f t="shared" si="9"/>
        <v>0.84910485933503832</v>
      </c>
      <c r="Y4">
        <f t="shared" si="10"/>
        <v>0.26342710997442453</v>
      </c>
      <c r="AD4" s="32">
        <f t="shared" si="11"/>
        <v>-0.84910485933503832</v>
      </c>
      <c r="AE4" s="32">
        <f t="shared" si="12"/>
        <v>-1.4066496163682864</v>
      </c>
      <c r="AJ4" t="s">
        <v>57</v>
      </c>
      <c r="AK4">
        <v>0</v>
      </c>
      <c r="AL4">
        <v>0</v>
      </c>
      <c r="AM4">
        <v>3.31</v>
      </c>
      <c r="AN4">
        <v>0.42</v>
      </c>
      <c r="AO4">
        <v>43</v>
      </c>
      <c r="AP4">
        <v>3.91</v>
      </c>
    </row>
    <row r="5" spans="1:4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0.3</v>
      </c>
      <c r="G5" s="32">
        <f t="shared" si="0"/>
        <v>0.70057581573896355</v>
      </c>
      <c r="H5" s="32">
        <f t="shared" si="1"/>
        <v>1.7391304347826086</v>
      </c>
      <c r="I5" s="32">
        <f t="shared" si="2"/>
        <v>0.93350383631713552</v>
      </c>
      <c r="J5" s="32">
        <f t="shared" si="3"/>
        <v>3.9449999999999998</v>
      </c>
      <c r="K5" s="49">
        <v>1.0900000000000001</v>
      </c>
      <c r="L5" s="32">
        <v>-6.8</v>
      </c>
      <c r="M5" s="32">
        <v>-4.29</v>
      </c>
      <c r="N5" s="32">
        <f t="shared" si="4"/>
        <v>1.0089514066496164</v>
      </c>
      <c r="O5" s="32">
        <f t="shared" si="4"/>
        <v>0.27877237851662406</v>
      </c>
      <c r="P5">
        <f t="shared" si="5"/>
        <v>1.7391304347826086</v>
      </c>
      <c r="Q5">
        <f t="shared" si="6"/>
        <v>1.0971867007672633</v>
      </c>
      <c r="R5">
        <f t="shared" si="7"/>
        <v>3.91</v>
      </c>
      <c r="S5">
        <v>0</v>
      </c>
      <c r="T5">
        <v>0</v>
      </c>
      <c r="U5">
        <f t="shared" si="8"/>
        <v>0.3631713554987212</v>
      </c>
      <c r="V5">
        <v>-1.42</v>
      </c>
      <c r="W5">
        <v>0</v>
      </c>
      <c r="X5">
        <f t="shared" si="9"/>
        <v>1.0971867007672633</v>
      </c>
      <c r="Y5">
        <f t="shared" si="10"/>
        <v>0.3631713554987212</v>
      </c>
      <c r="AD5" s="32">
        <f t="shared" si="11"/>
        <v>-1.0971867007672633</v>
      </c>
      <c r="AE5" s="32">
        <f t="shared" si="12"/>
        <v>-1.7391304347826086</v>
      </c>
      <c r="AJ5" t="s">
        <v>10</v>
      </c>
      <c r="AK5">
        <v>0.5</v>
      </c>
      <c r="AL5">
        <v>79</v>
      </c>
      <c r="AM5">
        <v>3.31</v>
      </c>
      <c r="AN5">
        <v>0</v>
      </c>
      <c r="AO5">
        <v>53.2</v>
      </c>
      <c r="AP5">
        <v>3.66</v>
      </c>
    </row>
    <row r="6" spans="1:4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0.4</v>
      </c>
      <c r="G6" s="32">
        <f t="shared" si="0"/>
        <v>0.80038387715930903</v>
      </c>
      <c r="H6" s="32">
        <f t="shared" si="1"/>
        <v>2.0204603580562659</v>
      </c>
      <c r="I6" s="32">
        <f t="shared" si="2"/>
        <v>1.0664961636828645</v>
      </c>
      <c r="J6" s="32">
        <f t="shared" si="3"/>
        <v>4.4700000000000006</v>
      </c>
      <c r="K6" s="49">
        <v>1.04</v>
      </c>
      <c r="L6" s="32">
        <v>-7.9</v>
      </c>
      <c r="M6" s="32">
        <v>-5.09</v>
      </c>
      <c r="N6" s="32">
        <f t="shared" si="4"/>
        <v>1.1432225063938619</v>
      </c>
      <c r="O6" s="32">
        <f t="shared" si="4"/>
        <v>0.26598465473145783</v>
      </c>
      <c r="P6">
        <f t="shared" si="5"/>
        <v>2.0204603580562659</v>
      </c>
      <c r="Q6">
        <f t="shared" si="6"/>
        <v>1.3017902813299231</v>
      </c>
      <c r="R6">
        <f t="shared" si="7"/>
        <v>3.91</v>
      </c>
      <c r="S6">
        <v>0</v>
      </c>
      <c r="T6">
        <v>0</v>
      </c>
      <c r="U6">
        <f t="shared" si="8"/>
        <v>0.44501278772378516</v>
      </c>
      <c r="V6">
        <v>-1.74</v>
      </c>
      <c r="W6">
        <v>0</v>
      </c>
      <c r="X6">
        <f t="shared" si="9"/>
        <v>1.3017902813299231</v>
      </c>
      <c r="Y6">
        <f t="shared" si="10"/>
        <v>0.44501278772378516</v>
      </c>
      <c r="AD6" s="32">
        <f t="shared" si="11"/>
        <v>-1.3017902813299231</v>
      </c>
      <c r="AE6" s="32">
        <f t="shared" si="12"/>
        <v>-2.0204603580562659</v>
      </c>
      <c r="AJ6" t="s">
        <v>11</v>
      </c>
      <c r="AK6">
        <v>0.5</v>
      </c>
      <c r="AL6">
        <v>79</v>
      </c>
      <c r="AM6">
        <v>3.31</v>
      </c>
      <c r="AN6">
        <v>0</v>
      </c>
      <c r="AO6">
        <v>53.2</v>
      </c>
      <c r="AP6">
        <v>3.66</v>
      </c>
    </row>
    <row r="7" spans="1:4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0.45</v>
      </c>
      <c r="G7" s="32">
        <f t="shared" si="0"/>
        <v>0.89827255278310936</v>
      </c>
      <c r="H7" s="32">
        <f t="shared" si="1"/>
        <v>2.3529411764705879</v>
      </c>
      <c r="I7" s="32">
        <f t="shared" si="2"/>
        <v>1.19693094629156</v>
      </c>
      <c r="J7" s="32">
        <f t="shared" si="3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4"/>
        <v>1.3030690537084397</v>
      </c>
      <c r="O7" s="32">
        <f t="shared" si="4"/>
        <v>0.25319693094629153</v>
      </c>
      <c r="P7">
        <f t="shared" si="5"/>
        <v>2.3529411764705879</v>
      </c>
      <c r="Q7">
        <f t="shared" si="6"/>
        <v>1.5447570332480818</v>
      </c>
      <c r="R7">
        <f t="shared" si="7"/>
        <v>3.91</v>
      </c>
      <c r="S7">
        <v>0</v>
      </c>
      <c r="T7">
        <v>0</v>
      </c>
      <c r="U7">
        <f t="shared" si="8"/>
        <v>0.54475703324808178</v>
      </c>
      <c r="V7">
        <v>-2.13</v>
      </c>
      <c r="W7">
        <v>0</v>
      </c>
      <c r="X7">
        <f t="shared" si="9"/>
        <v>1.5447570332480818</v>
      </c>
      <c r="Y7">
        <f t="shared" si="10"/>
        <v>0.54475703324808178</v>
      </c>
      <c r="AD7" s="32">
        <f t="shared" si="11"/>
        <v>-1.5447570332480818</v>
      </c>
      <c r="AE7" s="32">
        <f t="shared" si="12"/>
        <v>-2.3529411764705879</v>
      </c>
      <c r="AJ7" t="s">
        <v>12</v>
      </c>
      <c r="AK7">
        <v>1</v>
      </c>
      <c r="AL7">
        <v>79</v>
      </c>
      <c r="AM7">
        <v>3.31</v>
      </c>
      <c r="AN7">
        <v>0</v>
      </c>
      <c r="AO7">
        <v>57.5</v>
      </c>
      <c r="AP7">
        <v>4.13</v>
      </c>
    </row>
    <row r="8" spans="1:42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0.5</v>
      </c>
      <c r="G8" s="32">
        <f t="shared" si="0"/>
        <v>1</v>
      </c>
      <c r="H8" s="32">
        <f t="shared" si="1"/>
        <v>2.7365728900255752</v>
      </c>
      <c r="I8" s="32">
        <f t="shared" si="2"/>
        <v>1.3324808184143222</v>
      </c>
      <c r="J8" s="32">
        <f t="shared" si="3"/>
        <v>5.8199999999999994</v>
      </c>
      <c r="K8" s="49">
        <v>0.94</v>
      </c>
      <c r="L8" s="32">
        <v>-10.7</v>
      </c>
      <c r="M8" s="32">
        <v>-7.14</v>
      </c>
      <c r="N8" s="32">
        <f t="shared" si="4"/>
        <v>1.4884910485933502</v>
      </c>
      <c r="O8" s="32">
        <f t="shared" si="4"/>
        <v>0.24040920716112529</v>
      </c>
      <c r="P8">
        <f t="shared" si="5"/>
        <v>2.7365728900255752</v>
      </c>
      <c r="Q8">
        <f t="shared" si="6"/>
        <v>1.826086956521739</v>
      </c>
      <c r="R8">
        <f t="shared" si="7"/>
        <v>3.91</v>
      </c>
      <c r="S8">
        <v>0</v>
      </c>
      <c r="T8">
        <v>0</v>
      </c>
      <c r="U8">
        <f t="shared" si="8"/>
        <v>0.66240409207161122</v>
      </c>
      <c r="V8">
        <v>-2.59</v>
      </c>
      <c r="W8">
        <v>0</v>
      </c>
      <c r="X8">
        <f t="shared" si="9"/>
        <v>1.826086956521739</v>
      </c>
      <c r="Y8">
        <f t="shared" si="10"/>
        <v>0.66240409207161122</v>
      </c>
      <c r="AD8" s="32">
        <f t="shared" si="11"/>
        <v>-1.826086956521739</v>
      </c>
      <c r="AE8" s="32">
        <f t="shared" si="12"/>
        <v>-2.7365728900255752</v>
      </c>
      <c r="AJ8" t="s">
        <v>13</v>
      </c>
      <c r="AK8">
        <v>1</v>
      </c>
      <c r="AL8">
        <v>79</v>
      </c>
      <c r="AM8">
        <v>3.31</v>
      </c>
      <c r="AN8">
        <v>0</v>
      </c>
      <c r="AO8">
        <v>57.5</v>
      </c>
      <c r="AP8">
        <v>4.13</v>
      </c>
    </row>
    <row r="9" spans="1:42" x14ac:dyDescent="0.3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-L9/($AP$14)</f>
        <v>0.39287469287469284</v>
      </c>
      <c r="I9" s="29">
        <f>D9/($AP$14)</f>
        <v>0.49385749385749378</v>
      </c>
      <c r="J9" s="29">
        <f t="shared" si="3"/>
        <v>2.0415000000000001</v>
      </c>
      <c r="K9" s="29">
        <v>2.484</v>
      </c>
      <c r="L9" s="29">
        <v>-1.599</v>
      </c>
      <c r="M9" s="29">
        <v>0.79600000000000004</v>
      </c>
      <c r="N9" s="29">
        <f t="shared" ref="N9:O12" si="13">J9/($AP$14)</f>
        <v>0.50159705159705159</v>
      </c>
      <c r="O9" s="29">
        <f t="shared" si="13"/>
        <v>0.61031941031941028</v>
      </c>
      <c r="P9">
        <f t="shared" si="5"/>
        <v>0.39287469287469284</v>
      </c>
      <c r="Q9">
        <f t="shared" si="6"/>
        <v>-0.19557739557739556</v>
      </c>
      <c r="R9">
        <f>$AP$14</f>
        <v>4.07</v>
      </c>
      <c r="S9">
        <v>0</v>
      </c>
      <c r="T9">
        <v>0</v>
      </c>
      <c r="U9">
        <f t="shared" si="8"/>
        <v>-3.1695331695331695E-2</v>
      </c>
      <c r="V9">
        <v>0.129</v>
      </c>
      <c r="W9">
        <v>47.2</v>
      </c>
      <c r="X9">
        <f t="shared" si="9"/>
        <v>-0.19557739557739556</v>
      </c>
      <c r="Y9">
        <f t="shared" si="10"/>
        <v>-3.1695331695331695E-2</v>
      </c>
      <c r="AD9" s="29">
        <f>M9/($AP$14)</f>
        <v>0.19557739557739556</v>
      </c>
      <c r="AE9" s="29">
        <f>L9/($AP$14)</f>
        <v>-0.39287469287469284</v>
      </c>
      <c r="AJ9" t="s">
        <v>33</v>
      </c>
      <c r="AK9">
        <v>1</v>
      </c>
      <c r="AL9">
        <v>79</v>
      </c>
      <c r="AM9">
        <v>3.31</v>
      </c>
      <c r="AN9">
        <v>0</v>
      </c>
      <c r="AO9">
        <v>43.2</v>
      </c>
      <c r="AP9">
        <v>4</v>
      </c>
    </row>
    <row r="10" spans="1:42" x14ac:dyDescent="0.3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>-L10/($AP$14)</f>
        <v>0.58574938574938573</v>
      </c>
      <c r="I10" s="29">
        <f>D10/($AP$14)</f>
        <v>0.60933660933660927</v>
      </c>
      <c r="J10" s="29">
        <f t="shared" si="3"/>
        <v>2.4820000000000002</v>
      </c>
      <c r="K10" s="29">
        <v>2.58</v>
      </c>
      <c r="L10" s="29">
        <v>-2.3839999999999999</v>
      </c>
      <c r="M10" s="29">
        <v>0.23400000000000001</v>
      </c>
      <c r="N10" s="29">
        <f t="shared" si="13"/>
        <v>0.60982800982800989</v>
      </c>
      <c r="O10" s="29">
        <f t="shared" si="13"/>
        <v>0.63390663390663393</v>
      </c>
      <c r="P10">
        <f t="shared" si="5"/>
        <v>0.58574938574938573</v>
      </c>
      <c r="Q10">
        <f t="shared" si="6"/>
        <v>-5.7493857493857492E-2</v>
      </c>
      <c r="R10">
        <f>$AP$14</f>
        <v>4.07</v>
      </c>
      <c r="S10">
        <v>0</v>
      </c>
      <c r="T10">
        <v>0</v>
      </c>
      <c r="U10">
        <f t="shared" si="8"/>
        <v>8.8452088452088441E-3</v>
      </c>
      <c r="V10">
        <v>-3.5999999999999997E-2</v>
      </c>
      <c r="W10">
        <v>53.7</v>
      </c>
      <c r="X10">
        <f t="shared" si="9"/>
        <v>-5.7493857493857492E-2</v>
      </c>
      <c r="Y10">
        <f t="shared" si="10"/>
        <v>8.8452088452088441E-3</v>
      </c>
      <c r="AD10" s="29">
        <f>M10/($AP$14)</f>
        <v>5.7493857493857492E-2</v>
      </c>
      <c r="AE10" s="29">
        <f>L10/($AP$14)</f>
        <v>-0.58574938574938573</v>
      </c>
      <c r="AJ10" t="s">
        <v>34</v>
      </c>
      <c r="AK10">
        <v>1</v>
      </c>
      <c r="AL10">
        <v>79</v>
      </c>
      <c r="AM10">
        <v>3.31</v>
      </c>
      <c r="AN10">
        <v>0</v>
      </c>
      <c r="AO10">
        <v>60.2</v>
      </c>
      <c r="AP10">
        <v>4.57</v>
      </c>
    </row>
    <row r="11" spans="1:42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>-L11/($AP$14)</f>
        <v>1.5628992628992628</v>
      </c>
      <c r="I11" s="29">
        <f>D11/($AP$14)</f>
        <v>0.94103194103194099</v>
      </c>
      <c r="J11" s="29">
        <f t="shared" si="3"/>
        <v>3.9924999999999997</v>
      </c>
      <c r="K11" s="29">
        <v>1.6240000000000001</v>
      </c>
      <c r="L11" s="29">
        <v>-6.3609999999999998</v>
      </c>
      <c r="M11" s="29">
        <v>-3.5049999999999999</v>
      </c>
      <c r="N11" s="29">
        <f t="shared" si="13"/>
        <v>0.98095823095823087</v>
      </c>
      <c r="O11" s="29">
        <f t="shared" si="13"/>
        <v>0.39901719901719901</v>
      </c>
      <c r="P11">
        <f t="shared" si="5"/>
        <v>1.5628992628992628</v>
      </c>
      <c r="Q11">
        <f t="shared" si="6"/>
        <v>0.86117936117936111</v>
      </c>
      <c r="R11">
        <f>$AP$14</f>
        <v>4.07</v>
      </c>
      <c r="S11">
        <v>0</v>
      </c>
      <c r="T11">
        <v>0</v>
      </c>
      <c r="U11">
        <f t="shared" si="8"/>
        <v>0.30294840294840297</v>
      </c>
      <c r="V11">
        <v>-1.2330000000000001</v>
      </c>
      <c r="W11">
        <v>55.8</v>
      </c>
      <c r="X11">
        <f t="shared" si="9"/>
        <v>0.86117936117936111</v>
      </c>
      <c r="Y11">
        <f t="shared" si="10"/>
        <v>0.30294840294840297</v>
      </c>
      <c r="AD11" s="29">
        <f>M11/($AP$14)</f>
        <v>-0.86117936117936111</v>
      </c>
      <c r="AE11" s="29">
        <f>L11/($AP$14)</f>
        <v>-1.5628992628992628</v>
      </c>
      <c r="AJ11" t="s">
        <v>15</v>
      </c>
      <c r="AK11">
        <v>1.5</v>
      </c>
      <c r="AL11">
        <v>79</v>
      </c>
      <c r="AM11">
        <v>3.31</v>
      </c>
      <c r="AN11">
        <v>0</v>
      </c>
      <c r="AO11">
        <v>48.9</v>
      </c>
      <c r="AP11">
        <v>3.89</v>
      </c>
    </row>
    <row r="12" spans="1:42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>-L12/($AP$14)</f>
        <v>2.6869778869778869</v>
      </c>
      <c r="I12" s="29">
        <f>D12/($AP$14)</f>
        <v>1.3390663390663391</v>
      </c>
      <c r="J12" s="29">
        <f t="shared" si="3"/>
        <v>6.1364999999999998</v>
      </c>
      <c r="K12" s="29">
        <v>1.337</v>
      </c>
      <c r="L12" s="29">
        <v>-10.936</v>
      </c>
      <c r="M12" s="29">
        <v>-7.6239999999999997</v>
      </c>
      <c r="N12" s="29">
        <f t="shared" si="13"/>
        <v>1.5077395577395576</v>
      </c>
      <c r="O12" s="29">
        <f t="shared" si="13"/>
        <v>0.32850122850122848</v>
      </c>
      <c r="P12">
        <f t="shared" si="5"/>
        <v>2.6869778869778869</v>
      </c>
      <c r="Q12">
        <f t="shared" si="6"/>
        <v>1.8732186732186731</v>
      </c>
      <c r="R12">
        <f>$AP$14</f>
        <v>4.07</v>
      </c>
      <c r="S12">
        <v>0</v>
      </c>
      <c r="T12">
        <v>0</v>
      </c>
      <c r="U12">
        <f t="shared" si="8"/>
        <v>0.48550368550368544</v>
      </c>
      <c r="V12">
        <v>-1.976</v>
      </c>
      <c r="W12">
        <v>57.5</v>
      </c>
      <c r="X12">
        <f t="shared" si="9"/>
        <v>1.8732186732186731</v>
      </c>
      <c r="Y12">
        <f t="shared" si="10"/>
        <v>0.48550368550368544</v>
      </c>
      <c r="AD12" s="29">
        <f>M12/($AP$14)</f>
        <v>-1.8732186732186731</v>
      </c>
      <c r="AE12" s="29">
        <f>L12/($AP$14)</f>
        <v>-2.6869778869778869</v>
      </c>
      <c r="AJ12" t="s">
        <v>16</v>
      </c>
      <c r="AK12">
        <v>1</v>
      </c>
      <c r="AL12">
        <v>55</v>
      </c>
      <c r="AM12">
        <v>3.31</v>
      </c>
      <c r="AN12">
        <v>0</v>
      </c>
      <c r="AO12">
        <v>50.1</v>
      </c>
      <c r="AP12">
        <v>3.32</v>
      </c>
    </row>
    <row r="13" spans="1:42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-L13/$AP$18</f>
        <v>0.70992736077481844</v>
      </c>
      <c r="I13" s="14">
        <f>D13/$AP$18</f>
        <v>0.62227602905569002</v>
      </c>
      <c r="J13" s="14">
        <f t="shared" si="3"/>
        <v>2.5999999999999996</v>
      </c>
      <c r="K13" s="14">
        <v>2.2679999999999998</v>
      </c>
      <c r="L13" s="14">
        <v>-2.9319999999999999</v>
      </c>
      <c r="M13" s="14">
        <v>-0.49399999999999999</v>
      </c>
      <c r="N13" s="14">
        <f>J13/$AP$18</f>
        <v>0.62953995157384979</v>
      </c>
      <c r="O13" s="14">
        <f>K13/$AP$18</f>
        <v>0.54915254237288136</v>
      </c>
      <c r="P13">
        <f t="shared" si="5"/>
        <v>0.70992736077481844</v>
      </c>
      <c r="Q13">
        <f t="shared" si="6"/>
        <v>0.11961259079903148</v>
      </c>
      <c r="R13">
        <f>$AP$18</f>
        <v>4.13</v>
      </c>
      <c r="S13">
        <v>0</v>
      </c>
      <c r="T13">
        <v>0</v>
      </c>
      <c r="U13">
        <f t="shared" si="8"/>
        <v>4.0920096852300247E-2</v>
      </c>
      <c r="V13">
        <v>-0.16900000000000001</v>
      </c>
      <c r="W13">
        <v>42.3</v>
      </c>
      <c r="X13">
        <f t="shared" si="9"/>
        <v>0.11961259079903148</v>
      </c>
      <c r="Y13">
        <f t="shared" si="10"/>
        <v>4.0920096852300247E-2</v>
      </c>
      <c r="AD13" s="14">
        <f>M13/$AP$18</f>
        <v>-0.11961259079903148</v>
      </c>
      <c r="AE13" s="14">
        <f>L13/$AP$18</f>
        <v>-0.70992736077481844</v>
      </c>
      <c r="AJ13" t="s">
        <v>17</v>
      </c>
      <c r="AK13">
        <v>1</v>
      </c>
      <c r="AL13">
        <v>55</v>
      </c>
      <c r="AM13">
        <v>3.31</v>
      </c>
      <c r="AN13">
        <v>0</v>
      </c>
      <c r="AO13">
        <v>50.1</v>
      </c>
      <c r="AP13">
        <v>3.32</v>
      </c>
    </row>
    <row r="14" spans="1:42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 t="shared" ref="H14:H16" si="14">-L14/$AP$18</f>
        <v>1.0377723970944308</v>
      </c>
      <c r="I14" s="14">
        <f t="shared" ref="I14:I16" si="15">D14/$AP$18</f>
        <v>0.75060532687651338</v>
      </c>
      <c r="J14" s="14">
        <f t="shared" si="3"/>
        <v>3.1534999999999997</v>
      </c>
      <c r="K14" s="14">
        <v>2.0209999999999999</v>
      </c>
      <c r="L14" s="14">
        <v>-4.2859999999999996</v>
      </c>
      <c r="M14" s="14">
        <v>-1.772</v>
      </c>
      <c r="N14" s="14">
        <f t="shared" ref="N14:O16" si="16">J14/$AP$18</f>
        <v>0.76355932203389831</v>
      </c>
      <c r="O14" s="14">
        <f t="shared" si="16"/>
        <v>0.4893462469733656</v>
      </c>
      <c r="P14">
        <f t="shared" si="5"/>
        <v>1.0377723970944308</v>
      </c>
      <c r="Q14">
        <f t="shared" si="6"/>
        <v>0.42905569007263922</v>
      </c>
      <c r="R14">
        <f t="shared" ref="R14:R16" si="17">$AP$18</f>
        <v>4.13</v>
      </c>
      <c r="S14">
        <v>0</v>
      </c>
      <c r="T14">
        <v>0</v>
      </c>
      <c r="U14">
        <f t="shared" si="8"/>
        <v>0.11937046004842615</v>
      </c>
      <c r="V14">
        <v>-0.49299999999999999</v>
      </c>
      <c r="W14">
        <v>55</v>
      </c>
      <c r="X14">
        <f t="shared" si="9"/>
        <v>0.42905569007263922</v>
      </c>
      <c r="Y14">
        <f t="shared" si="10"/>
        <v>0.11937046004842615</v>
      </c>
      <c r="AD14" s="14">
        <f t="shared" ref="AD14:AD16" si="18">M14/$AP$18</f>
        <v>-0.42905569007263922</v>
      </c>
      <c r="AE14" s="14">
        <f t="shared" ref="AE14:AE16" si="19">L14/$AP$18</f>
        <v>-1.0377723970944308</v>
      </c>
      <c r="AJ14" t="s">
        <v>18</v>
      </c>
      <c r="AK14">
        <v>0</v>
      </c>
      <c r="AL14">
        <v>0</v>
      </c>
      <c r="AM14">
        <v>3.31</v>
      </c>
      <c r="AN14">
        <v>0.42</v>
      </c>
      <c r="AO14">
        <v>65.7</v>
      </c>
      <c r="AP14">
        <v>4.07</v>
      </c>
    </row>
    <row r="15" spans="1:42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 t="shared" si="14"/>
        <v>2.3937046004842615</v>
      </c>
      <c r="I15" s="14">
        <f t="shared" si="15"/>
        <v>1.179176755447942</v>
      </c>
      <c r="J15" s="14">
        <f t="shared" si="3"/>
        <v>5.5204999999999993</v>
      </c>
      <c r="K15" s="14">
        <v>1.155</v>
      </c>
      <c r="L15" s="14">
        <v>-9.8859999999999992</v>
      </c>
      <c r="M15" s="14">
        <v>-6.968</v>
      </c>
      <c r="N15" s="14">
        <f t="shared" si="16"/>
        <v>1.3366828087167069</v>
      </c>
      <c r="O15" s="14">
        <f t="shared" si="16"/>
        <v>0.27966101694915257</v>
      </c>
      <c r="P15">
        <f t="shared" si="5"/>
        <v>2.3937046004842615</v>
      </c>
      <c r="Q15">
        <f t="shared" si="6"/>
        <v>1.6871670702179178</v>
      </c>
      <c r="R15">
        <f t="shared" si="17"/>
        <v>4.13</v>
      </c>
      <c r="S15">
        <v>0</v>
      </c>
      <c r="T15">
        <v>0</v>
      </c>
      <c r="U15">
        <f t="shared" si="8"/>
        <v>0.42711864406779665</v>
      </c>
      <c r="V15">
        <v>-1.764</v>
      </c>
      <c r="W15">
        <v>55.7</v>
      </c>
      <c r="X15">
        <f t="shared" si="9"/>
        <v>1.6871670702179178</v>
      </c>
      <c r="Y15">
        <f t="shared" si="10"/>
        <v>0.42711864406779665</v>
      </c>
      <c r="AD15" s="14">
        <f t="shared" si="18"/>
        <v>-1.6871670702179178</v>
      </c>
      <c r="AE15" s="14">
        <f t="shared" si="19"/>
        <v>-2.3937046004842615</v>
      </c>
      <c r="AJ15" t="s">
        <v>19</v>
      </c>
      <c r="AK15">
        <v>0.5</v>
      </c>
      <c r="AL15">
        <v>81</v>
      </c>
      <c r="AM15">
        <v>3.31</v>
      </c>
      <c r="AN15">
        <v>0</v>
      </c>
      <c r="AO15">
        <v>51.4</v>
      </c>
      <c r="AP15">
        <v>3.77</v>
      </c>
    </row>
    <row r="16" spans="1:42" ht="14.4" customHeight="1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 t="shared" si="14"/>
        <v>3.1627118644067798</v>
      </c>
      <c r="I16" s="14">
        <f t="shared" si="15"/>
        <v>1.4552058111380146</v>
      </c>
      <c r="J16" s="14">
        <f t="shared" si="3"/>
        <v>7.1609999999999996</v>
      </c>
      <c r="K16" s="14">
        <v>1.26</v>
      </c>
      <c r="L16" s="14">
        <v>-13.061999999999999</v>
      </c>
      <c r="M16" s="14">
        <v>-9.7859999999999996</v>
      </c>
      <c r="N16" s="14">
        <f t="shared" si="16"/>
        <v>1.7338983050847456</v>
      </c>
      <c r="O16" s="14">
        <f t="shared" si="16"/>
        <v>0.30508474576271188</v>
      </c>
      <c r="P16">
        <f t="shared" si="5"/>
        <v>3.1627118644067798</v>
      </c>
      <c r="Q16">
        <f t="shared" si="6"/>
        <v>2.369491525423729</v>
      </c>
      <c r="R16">
        <f t="shared" si="17"/>
        <v>4.13</v>
      </c>
      <c r="S16">
        <v>0</v>
      </c>
      <c r="T16">
        <v>0</v>
      </c>
      <c r="U16">
        <f t="shared" si="8"/>
        <v>0.488135593220339</v>
      </c>
      <c r="V16">
        <v>-2.016</v>
      </c>
      <c r="W16">
        <v>59.3</v>
      </c>
      <c r="X16">
        <f t="shared" si="9"/>
        <v>2.369491525423729</v>
      </c>
      <c r="Y16">
        <f t="shared" si="10"/>
        <v>0.488135593220339</v>
      </c>
      <c r="AD16" s="14">
        <f t="shared" si="18"/>
        <v>-2.369491525423729</v>
      </c>
      <c r="AE16" s="14">
        <f t="shared" si="19"/>
        <v>-3.1627118644067798</v>
      </c>
      <c r="AJ16" t="s">
        <v>20</v>
      </c>
      <c r="AK16">
        <v>1</v>
      </c>
      <c r="AL16">
        <v>81</v>
      </c>
      <c r="AM16">
        <v>3.31</v>
      </c>
      <c r="AN16">
        <v>0</v>
      </c>
      <c r="AO16">
        <v>53.4</v>
      </c>
      <c r="AP16">
        <v>3.74</v>
      </c>
    </row>
    <row r="17" spans="1:42" x14ac:dyDescent="0.3">
      <c r="A17" s="18" t="s">
        <v>58</v>
      </c>
      <c r="B17" s="18">
        <v>5</v>
      </c>
      <c r="C17" s="18">
        <v>158</v>
      </c>
      <c r="D17" s="18">
        <v>3.84</v>
      </c>
      <c r="E17" s="18">
        <v>0.86</v>
      </c>
      <c r="F17" s="18">
        <v>0.7</v>
      </c>
      <c r="G17" s="18">
        <f>D17/$D$19</f>
        <v>0.89095127610208824</v>
      </c>
      <c r="H17" s="18">
        <f>-L17/($AP$26)</f>
        <v>4.0975609756097562</v>
      </c>
      <c r="I17" s="18">
        <f>D17/($AP$26)</f>
        <v>1.8731707317073172</v>
      </c>
      <c r="J17" s="18">
        <f>SQRT(M17^2/4+D17^2)</f>
        <v>5.0794906240685203</v>
      </c>
      <c r="K17" s="41">
        <v>1.78</v>
      </c>
      <c r="L17" s="18">
        <v>-8.4</v>
      </c>
      <c r="M17" s="18">
        <v>-6.65</v>
      </c>
      <c r="N17" s="18">
        <f t="shared" ref="N17:O19" si="20">J17/($AP$26)</f>
        <v>2.4778003044236687</v>
      </c>
      <c r="O17" s="18">
        <f t="shared" si="20"/>
        <v>0.86829268292682937</v>
      </c>
      <c r="P17">
        <f t="shared" si="5"/>
        <v>4.0975609756097562</v>
      </c>
      <c r="Q17">
        <f t="shared" ref="Q17:Q28" si="21">-AB17/R17</f>
        <v>3.4068585365853661</v>
      </c>
      <c r="R17">
        <f>$AP$26</f>
        <v>2.0499999999999998</v>
      </c>
      <c r="S17">
        <v>0</v>
      </c>
      <c r="T17">
        <v>0</v>
      </c>
      <c r="U17">
        <f t="shared" ref="U17:U28" si="22">-AC17/R17</f>
        <v>0.20272585365853663</v>
      </c>
      <c r="V17">
        <v>0</v>
      </c>
      <c r="W17">
        <v>73.099999999999994</v>
      </c>
      <c r="X17">
        <f t="shared" si="9"/>
        <v>3.2439024390243909</v>
      </c>
      <c r="Y17">
        <f t="shared" si="10"/>
        <v>0</v>
      </c>
      <c r="Z17">
        <v>-0.21</v>
      </c>
      <c r="AA17">
        <v>1.07</v>
      </c>
      <c r="AB17">
        <f>-2*D17-1.657/100*200000*Z17/1000</f>
        <v>-6.9840599999999995</v>
      </c>
      <c r="AC17">
        <f t="shared" ref="AC17" si="23">-0.1942/100*200000*AA17/1000</f>
        <v>-0.41558800000000007</v>
      </c>
      <c r="AD17" s="18">
        <f>M17/($AP$26)</f>
        <v>-3.2439024390243909</v>
      </c>
      <c r="AE17" s="18">
        <f>L17/($AP$26)</f>
        <v>-4.0975609756097562</v>
      </c>
      <c r="AJ17" t="s">
        <v>25</v>
      </c>
      <c r="AK17">
        <v>1.5</v>
      </c>
      <c r="AL17">
        <v>81</v>
      </c>
      <c r="AM17">
        <v>3.31</v>
      </c>
      <c r="AN17">
        <v>0</v>
      </c>
      <c r="AO17">
        <v>79</v>
      </c>
      <c r="AP17">
        <v>4.99</v>
      </c>
    </row>
    <row r="18" spans="1:42" x14ac:dyDescent="0.3">
      <c r="A18" s="18" t="s">
        <v>58</v>
      </c>
      <c r="B18" s="18">
        <v>6</v>
      </c>
      <c r="C18" s="18">
        <v>159</v>
      </c>
      <c r="D18" s="18">
        <v>4.04</v>
      </c>
      <c r="E18" s="18">
        <v>3.73</v>
      </c>
      <c r="F18" s="18">
        <v>1.7</v>
      </c>
      <c r="G18" s="18">
        <f>D18/$D$19</f>
        <v>0.93735498839907205</v>
      </c>
      <c r="H18" s="18">
        <f>-L18/($AP$26)</f>
        <v>4.0975609756097562</v>
      </c>
      <c r="I18" s="18">
        <f>D18/($AP$26)</f>
        <v>1.9707317073170734</v>
      </c>
      <c r="J18" s="18">
        <f t="shared" ref="J18:J33" si="24">SQRT(M18^2/4+D18^2)</f>
        <v>5.2323250090184574</v>
      </c>
      <c r="K18" s="41">
        <v>1.78</v>
      </c>
      <c r="L18" s="18">
        <v>-8.4</v>
      </c>
      <c r="M18" s="18">
        <v>-6.65</v>
      </c>
      <c r="N18" s="18">
        <f t="shared" si="20"/>
        <v>2.552353662935833</v>
      </c>
      <c r="O18" s="18">
        <f t="shared" si="20"/>
        <v>0.86829268292682937</v>
      </c>
      <c r="P18">
        <f t="shared" si="5"/>
        <v>0</v>
      </c>
      <c r="Q18">
        <f t="shared" si="21"/>
        <v>4.086956097560976</v>
      </c>
      <c r="R18">
        <f>$AP$26</f>
        <v>2.0499999999999998</v>
      </c>
      <c r="S18">
        <v>0</v>
      </c>
      <c r="T18">
        <v>0</v>
      </c>
      <c r="U18">
        <f t="shared" si="22"/>
        <v>0.50192737800000009</v>
      </c>
      <c r="W18">
        <v>65.099999999999994</v>
      </c>
      <c r="X18">
        <f t="shared" si="9"/>
        <v>0</v>
      </c>
      <c r="Y18">
        <f t="shared" si="10"/>
        <v>0</v>
      </c>
      <c r="Z18">
        <v>0.09</v>
      </c>
      <c r="AA18" s="111">
        <v>3.25</v>
      </c>
      <c r="AB18">
        <f>-2*D18-1.657/100*200000*Z18/1000</f>
        <v>-8.3782600000000009</v>
      </c>
      <c r="AC18">
        <f>-0.1942/100*(529+1390*(AA18-2.645)/1000)</f>
        <v>-1.0289511249000001</v>
      </c>
      <c r="AD18" s="18"/>
      <c r="AE18" s="18"/>
      <c r="AJ18" t="s">
        <v>24</v>
      </c>
      <c r="AK18">
        <v>0</v>
      </c>
      <c r="AL18">
        <v>0</v>
      </c>
      <c r="AM18">
        <v>3.31</v>
      </c>
      <c r="AN18">
        <v>0.42</v>
      </c>
      <c r="AO18">
        <v>90.5</v>
      </c>
      <c r="AP18">
        <v>4.13</v>
      </c>
    </row>
    <row r="19" spans="1:42" x14ac:dyDescent="0.3">
      <c r="A19" s="18" t="s">
        <v>58</v>
      </c>
      <c r="B19" s="18">
        <v>7</v>
      </c>
      <c r="C19" s="18">
        <v>160</v>
      </c>
      <c r="D19" s="18">
        <v>4.3099999999999996</v>
      </c>
      <c r="E19" s="18">
        <v>7.55</v>
      </c>
      <c r="F19" s="41">
        <v>1.7</v>
      </c>
      <c r="G19" s="18">
        <f>D19/$D$19</f>
        <v>1</v>
      </c>
      <c r="H19" s="18">
        <f>-L19/($AP$26)</f>
        <v>4.0975609756097562</v>
      </c>
      <c r="I19" s="18">
        <f>D19/($AP$26)</f>
        <v>2.102439024390244</v>
      </c>
      <c r="J19" s="18">
        <f t="shared" si="24"/>
        <v>5.4435030081740559</v>
      </c>
      <c r="K19" s="41">
        <v>1.78</v>
      </c>
      <c r="L19" s="18">
        <v>-8.4</v>
      </c>
      <c r="M19" s="18">
        <v>-6.65</v>
      </c>
      <c r="N19" s="18">
        <f t="shared" si="20"/>
        <v>2.6553673210605151</v>
      </c>
      <c r="O19" s="18">
        <f t="shared" si="20"/>
        <v>0.86829268292682937</v>
      </c>
      <c r="P19">
        <f t="shared" si="5"/>
        <v>0</v>
      </c>
      <c r="Q19">
        <f t="shared" si="21"/>
        <v>4.7060195121951223</v>
      </c>
      <c r="R19">
        <f>$AP$26</f>
        <v>2.0499999999999998</v>
      </c>
      <c r="S19">
        <v>0</v>
      </c>
      <c r="T19">
        <v>0</v>
      </c>
      <c r="U19">
        <f t="shared" si="22"/>
        <v>0.50938030034146353</v>
      </c>
      <c r="W19">
        <v>69.400000000000006</v>
      </c>
      <c r="X19">
        <f t="shared" si="9"/>
        <v>0</v>
      </c>
      <c r="Y19">
        <f t="shared" si="10"/>
        <v>0</v>
      </c>
      <c r="Z19">
        <v>0.31</v>
      </c>
      <c r="AA19" s="111">
        <v>8.91</v>
      </c>
      <c r="AB19">
        <f>-2*D19-1.657/100*200000*Z19/1000</f>
        <v>-9.6473399999999998</v>
      </c>
      <c r="AC19">
        <f>-0.1942/100*(529+1390*(AA19-2.645)/1000)</f>
        <v>-1.0442296157000002</v>
      </c>
      <c r="AD19" s="18"/>
      <c r="AE19" s="18"/>
      <c r="AL19" s="3"/>
    </row>
    <row r="20" spans="1:42" x14ac:dyDescent="0.3">
      <c r="A20" s="16" t="s">
        <v>59</v>
      </c>
      <c r="B20" s="16">
        <v>1</v>
      </c>
      <c r="C20" s="16">
        <v>161</v>
      </c>
      <c r="D20" s="16">
        <v>2.1</v>
      </c>
      <c r="E20" s="16">
        <v>0.18</v>
      </c>
      <c r="F20" s="16">
        <v>0.1</v>
      </c>
      <c r="G20" s="16">
        <f t="shared" ref="G20:G25" si="25">D20/$D$25</f>
        <v>0.65420560747663559</v>
      </c>
      <c r="H20" s="16">
        <f t="shared" ref="H20:H25" si="26">-L20/($AP$27)</f>
        <v>1.5441176470588234</v>
      </c>
      <c r="I20" s="16">
        <f t="shared" ref="I20:I25" si="27">D20/($AP$27)</f>
        <v>1.0294117647058825</v>
      </c>
      <c r="J20" s="16">
        <f t="shared" si="24"/>
        <v>2.2749999999999999</v>
      </c>
      <c r="K20" s="43">
        <v>1.4</v>
      </c>
      <c r="L20" s="16">
        <f>M20/2-SQRT(M20^2/4+D20^2)</f>
        <v>-3.15</v>
      </c>
      <c r="M20" s="16">
        <f>-(D20^2-K20^2)/K20</f>
        <v>-1.7500000000000002</v>
      </c>
      <c r="N20" s="16">
        <f t="shared" ref="N20:O25" si="28">J20/($AP$27)</f>
        <v>1.1151960784313726</v>
      </c>
      <c r="O20" s="16">
        <f t="shared" si="28"/>
        <v>0.68627450980392146</v>
      </c>
      <c r="P20">
        <f t="shared" si="5"/>
        <v>1.5441176470588234</v>
      </c>
      <c r="Q20">
        <f t="shared" si="21"/>
        <v>0.94818627450980397</v>
      </c>
      <c r="R20">
        <f t="shared" ref="R20:R25" si="29">$AP$27</f>
        <v>2.04</v>
      </c>
      <c r="S20">
        <v>0</v>
      </c>
      <c r="T20">
        <v>0</v>
      </c>
      <c r="U20">
        <f t="shared" si="22"/>
        <v>0</v>
      </c>
      <c r="V20">
        <v>0</v>
      </c>
      <c r="W20">
        <v>53.5</v>
      </c>
      <c r="X20">
        <f t="shared" si="9"/>
        <v>0.85784313725490202</v>
      </c>
      <c r="Y20">
        <f t="shared" si="10"/>
        <v>0</v>
      </c>
      <c r="Z20">
        <v>-0.05</v>
      </c>
      <c r="AA20">
        <v>0</v>
      </c>
      <c r="AB20">
        <f>-1*D20-1.657/100*200000*Z20/1000</f>
        <v>-1.9343000000000001</v>
      </c>
      <c r="AC20">
        <f t="shared" ref="AC20" si="30">0.1942/100*200000*AA20/1000</f>
        <v>0</v>
      </c>
      <c r="AD20" s="16">
        <f t="shared" ref="AD20:AD25" si="31">M20/($AP$27)</f>
        <v>-0.85784313725490202</v>
      </c>
      <c r="AE20" s="16">
        <f t="shared" ref="AE20:AE25" si="32">L20/($AP$27)</f>
        <v>-1.5441176470588234</v>
      </c>
      <c r="AJ20" t="s">
        <v>28</v>
      </c>
      <c r="AK20">
        <v>0</v>
      </c>
      <c r="AL20">
        <v>0</v>
      </c>
      <c r="AM20">
        <v>3.31</v>
      </c>
      <c r="AN20">
        <v>0.42</v>
      </c>
      <c r="AO20">
        <v>71.7</v>
      </c>
      <c r="AP20">
        <v>4.3499999999999996</v>
      </c>
    </row>
    <row r="21" spans="1:42" x14ac:dyDescent="0.3">
      <c r="A21" s="16" t="s">
        <v>59</v>
      </c>
      <c r="B21" s="16">
        <v>2</v>
      </c>
      <c r="C21" s="16">
        <v>162</v>
      </c>
      <c r="D21" s="16">
        <v>2.36</v>
      </c>
      <c r="E21" s="16">
        <v>0.38</v>
      </c>
      <c r="F21" s="16">
        <v>0.15</v>
      </c>
      <c r="G21" s="16">
        <f t="shared" si="25"/>
        <v>0.73520249221183798</v>
      </c>
      <c r="H21" s="16">
        <f t="shared" si="26"/>
        <v>1.8137254901960784</v>
      </c>
      <c r="I21" s="16">
        <f t="shared" si="27"/>
        <v>1.1568627450980391</v>
      </c>
      <c r="J21" s="16">
        <f t="shared" si="24"/>
        <v>2.5995576546789647</v>
      </c>
      <c r="K21" s="103">
        <v>1.46</v>
      </c>
      <c r="L21" s="104">
        <v>-3.7</v>
      </c>
      <c r="M21" s="104">
        <v>-2.1800000000000002</v>
      </c>
      <c r="N21" s="16">
        <f t="shared" si="28"/>
        <v>1.2742929679798847</v>
      </c>
      <c r="O21" s="16">
        <f t="shared" si="28"/>
        <v>0.71568627450980393</v>
      </c>
      <c r="P21">
        <f t="shared" si="5"/>
        <v>1.8137254901960784</v>
      </c>
      <c r="Q21">
        <f t="shared" si="21"/>
        <v>1.2055980392156862</v>
      </c>
      <c r="R21">
        <f t="shared" si="29"/>
        <v>2.04</v>
      </c>
      <c r="S21">
        <v>0</v>
      </c>
      <c r="T21">
        <v>0</v>
      </c>
      <c r="U21">
        <f t="shared" si="22"/>
        <v>1.3327450980392161E-2</v>
      </c>
      <c r="V21">
        <v>-0.06</v>
      </c>
      <c r="W21">
        <v>47.9</v>
      </c>
      <c r="X21">
        <f t="shared" si="9"/>
        <v>1.0686274509803921</v>
      </c>
      <c r="Y21">
        <f t="shared" si="10"/>
        <v>2.9411764705882353E-2</v>
      </c>
      <c r="Z21">
        <v>0.03</v>
      </c>
      <c r="AA21">
        <v>7.0000000000000007E-2</v>
      </c>
      <c r="AB21">
        <f t="shared" ref="AB21:AB25" si="33">-1*D21-1.657/100*200000*Z21/1000</f>
        <v>-2.4594199999999997</v>
      </c>
      <c r="AC21">
        <f>-0.1942/100*200000*AA21/1000</f>
        <v>-2.7188000000000007E-2</v>
      </c>
      <c r="AD21" s="16">
        <f t="shared" si="31"/>
        <v>-1.0686274509803921</v>
      </c>
      <c r="AE21" s="16">
        <f t="shared" si="32"/>
        <v>-1.8137254901960784</v>
      </c>
      <c r="AJ21" t="s">
        <v>29</v>
      </c>
      <c r="AK21">
        <v>1</v>
      </c>
      <c r="AL21" s="3">
        <f>30/0.38</f>
        <v>78.94736842105263</v>
      </c>
      <c r="AM21">
        <v>3.31</v>
      </c>
      <c r="AN21">
        <v>0</v>
      </c>
      <c r="AO21">
        <v>62.1</v>
      </c>
      <c r="AP21">
        <v>3.9</v>
      </c>
    </row>
    <row r="22" spans="1:42" x14ac:dyDescent="0.3">
      <c r="A22" s="16" t="s">
        <v>59</v>
      </c>
      <c r="B22" s="16">
        <v>3</v>
      </c>
      <c r="C22" s="16">
        <v>163</v>
      </c>
      <c r="D22" s="16">
        <v>2.67</v>
      </c>
      <c r="E22" s="16">
        <v>0.97</v>
      </c>
      <c r="F22" s="16">
        <v>0.45</v>
      </c>
      <c r="G22" s="16">
        <f t="shared" si="25"/>
        <v>0.83177570093457942</v>
      </c>
      <c r="H22" s="16">
        <f t="shared" si="26"/>
        <v>2.5</v>
      </c>
      <c r="I22" s="16">
        <f t="shared" si="27"/>
        <v>1.3088235294117647</v>
      </c>
      <c r="J22" s="16">
        <f t="shared" si="24"/>
        <v>3.2228752690726337</v>
      </c>
      <c r="K22" s="103">
        <v>0.98</v>
      </c>
      <c r="L22">
        <v>-5.0999999999999996</v>
      </c>
      <c r="M22">
        <v>-3.61</v>
      </c>
      <c r="N22" s="16">
        <f t="shared" si="28"/>
        <v>1.5798408181728596</v>
      </c>
      <c r="O22" s="16">
        <f t="shared" si="28"/>
        <v>0.48039215686274506</v>
      </c>
      <c r="P22">
        <f t="shared" si="5"/>
        <v>2.5</v>
      </c>
      <c r="Q22">
        <f t="shared" si="21"/>
        <v>1.4387843137254901</v>
      </c>
      <c r="R22">
        <f t="shared" si="29"/>
        <v>2.04</v>
      </c>
      <c r="S22">
        <v>0</v>
      </c>
      <c r="T22">
        <v>0</v>
      </c>
      <c r="U22">
        <f t="shared" si="22"/>
        <v>0.11994705882352943</v>
      </c>
      <c r="V22">
        <v>-0.54</v>
      </c>
      <c r="W22">
        <v>59.9</v>
      </c>
      <c r="X22">
        <f t="shared" si="9"/>
        <v>1.7696078431372548</v>
      </c>
      <c r="Y22">
        <f t="shared" si="10"/>
        <v>0.26470588235294118</v>
      </c>
      <c r="Z22">
        <v>0.08</v>
      </c>
      <c r="AA22">
        <v>0.63</v>
      </c>
      <c r="AB22">
        <f t="shared" si="33"/>
        <v>-2.93512</v>
      </c>
      <c r="AC22">
        <f t="shared" ref="AC22:AC23" si="34">-0.1942/100*200000*AA22/1000</f>
        <v>-0.24469200000000005</v>
      </c>
      <c r="AD22" s="16">
        <f t="shared" si="31"/>
        <v>-1.7696078431372548</v>
      </c>
      <c r="AE22" s="16">
        <f t="shared" si="32"/>
        <v>-2.5</v>
      </c>
      <c r="AJ22" t="s">
        <v>30</v>
      </c>
      <c r="AK22">
        <v>2</v>
      </c>
      <c r="AL22" s="3">
        <f>54/0.81</f>
        <v>66.666666666666657</v>
      </c>
      <c r="AM22">
        <v>3.31</v>
      </c>
      <c r="AN22">
        <v>0</v>
      </c>
      <c r="AO22">
        <v>50.9</v>
      </c>
      <c r="AP22">
        <v>4.49</v>
      </c>
    </row>
    <row r="23" spans="1:42" x14ac:dyDescent="0.3">
      <c r="A23" s="16" t="s">
        <v>59</v>
      </c>
      <c r="B23" s="16">
        <v>4</v>
      </c>
      <c r="C23" s="16">
        <v>164</v>
      </c>
      <c r="D23" s="16">
        <v>2.81</v>
      </c>
      <c r="E23" s="16">
        <v>1.91</v>
      </c>
      <c r="F23" s="16">
        <v>1.05</v>
      </c>
      <c r="G23" s="16">
        <f t="shared" si="25"/>
        <v>0.87538940809968846</v>
      </c>
      <c r="H23" s="16">
        <f t="shared" si="26"/>
        <v>2.7450980392156858</v>
      </c>
      <c r="I23" s="16">
        <f t="shared" si="27"/>
        <v>1.3774509803921569</v>
      </c>
      <c r="J23" s="16">
        <f t="shared" si="24"/>
        <v>3.4577919254923368</v>
      </c>
      <c r="K23" s="103">
        <v>0.92</v>
      </c>
      <c r="L23">
        <v>-5.6</v>
      </c>
      <c r="M23">
        <v>-4.03</v>
      </c>
      <c r="N23" s="16">
        <f t="shared" si="28"/>
        <v>1.6949960419080081</v>
      </c>
      <c r="O23" s="16">
        <f t="shared" si="28"/>
        <v>0.45098039215686275</v>
      </c>
      <c r="P23">
        <f t="shared" si="5"/>
        <v>2.7450980392156858</v>
      </c>
      <c r="Q23">
        <f t="shared" si="21"/>
        <v>1.8648039215686276</v>
      </c>
      <c r="R23">
        <f t="shared" si="29"/>
        <v>2.04</v>
      </c>
      <c r="S23">
        <v>0</v>
      </c>
      <c r="T23">
        <v>0</v>
      </c>
      <c r="U23">
        <f t="shared" si="22"/>
        <v>0.36936078431372549</v>
      </c>
      <c r="V23">
        <v>-0.68</v>
      </c>
      <c r="W23">
        <v>65.3</v>
      </c>
      <c r="X23">
        <f t="shared" si="9"/>
        <v>1.9754901960784315</v>
      </c>
      <c r="Y23">
        <f t="shared" si="10"/>
        <v>0.33333333333333337</v>
      </c>
      <c r="Z23">
        <v>0.3</v>
      </c>
      <c r="AA23">
        <v>1.94</v>
      </c>
      <c r="AB23">
        <f t="shared" si="33"/>
        <v>-3.8042000000000002</v>
      </c>
      <c r="AC23">
        <f t="shared" si="34"/>
        <v>-0.75349600000000005</v>
      </c>
      <c r="AD23" s="16">
        <f t="shared" si="31"/>
        <v>-1.9754901960784315</v>
      </c>
      <c r="AE23" s="16">
        <f t="shared" si="32"/>
        <v>-2.7450980392156858</v>
      </c>
      <c r="AJ23" t="s">
        <v>31</v>
      </c>
      <c r="AK23">
        <v>1</v>
      </c>
      <c r="AL23" s="3">
        <f>30/0.38</f>
        <v>78.94736842105263</v>
      </c>
      <c r="AM23">
        <v>3.31</v>
      </c>
      <c r="AN23">
        <v>0</v>
      </c>
      <c r="AO23">
        <v>64</v>
      </c>
      <c r="AP23">
        <v>4.76</v>
      </c>
    </row>
    <row r="24" spans="1:42" x14ac:dyDescent="0.3">
      <c r="A24" s="16" t="s">
        <v>59</v>
      </c>
      <c r="B24" s="16">
        <v>5</v>
      </c>
      <c r="C24" s="16">
        <v>165</v>
      </c>
      <c r="D24" s="16">
        <v>2.97</v>
      </c>
      <c r="E24" s="16">
        <v>3.21</v>
      </c>
      <c r="F24" s="16">
        <v>1.4</v>
      </c>
      <c r="G24" s="16">
        <f t="shared" si="25"/>
        <v>0.92523364485981319</v>
      </c>
      <c r="H24" s="16">
        <f t="shared" si="26"/>
        <v>2.892156862745098</v>
      </c>
      <c r="I24" s="16">
        <f t="shared" si="27"/>
        <v>1.4558823529411766</v>
      </c>
      <c r="J24" s="16">
        <f t="shared" si="24"/>
        <v>3.6577486244956749</v>
      </c>
      <c r="K24" s="103">
        <v>0.9</v>
      </c>
      <c r="L24">
        <v>-5.9</v>
      </c>
      <c r="M24">
        <v>-4.2699999999999996</v>
      </c>
      <c r="N24" s="16">
        <f t="shared" si="28"/>
        <v>1.793014031615527</v>
      </c>
      <c r="O24" s="16">
        <f t="shared" si="28"/>
        <v>0.44117647058823528</v>
      </c>
      <c r="P24">
        <f t="shared" si="5"/>
        <v>2.892156862745098</v>
      </c>
      <c r="Q24">
        <f t="shared" si="21"/>
        <v>2.1706666666666665</v>
      </c>
      <c r="R24">
        <f t="shared" si="29"/>
        <v>2.04</v>
      </c>
      <c r="S24">
        <v>0</v>
      </c>
      <c r="T24">
        <v>0</v>
      </c>
      <c r="U24">
        <f t="shared" si="22"/>
        <v>0.50417609024509802</v>
      </c>
      <c r="V24">
        <v>-0.75</v>
      </c>
      <c r="W24">
        <v>64.8</v>
      </c>
      <c r="X24">
        <f t="shared" si="9"/>
        <v>2.0931372549019605</v>
      </c>
      <c r="Y24">
        <f t="shared" si="10"/>
        <v>0.36764705882352938</v>
      </c>
      <c r="Z24">
        <v>0.44</v>
      </c>
      <c r="AA24" s="111">
        <v>3.09</v>
      </c>
      <c r="AB24">
        <f t="shared" si="33"/>
        <v>-4.4281600000000001</v>
      </c>
      <c r="AC24">
        <f>-0.1942/100*(529+1390*(AA24-2.645)/1000)</f>
        <v>-1.0285192241000001</v>
      </c>
      <c r="AD24" s="16">
        <f t="shared" si="31"/>
        <v>-2.0931372549019605</v>
      </c>
      <c r="AE24" s="16">
        <f t="shared" si="32"/>
        <v>-2.892156862745098</v>
      </c>
      <c r="AJ24" t="s">
        <v>32</v>
      </c>
      <c r="AK24">
        <v>2</v>
      </c>
      <c r="AL24" s="3">
        <f>54/0.81</f>
        <v>66.666666666666657</v>
      </c>
      <c r="AM24">
        <v>3.31</v>
      </c>
      <c r="AN24">
        <v>0</v>
      </c>
      <c r="AO24">
        <v>54.3</v>
      </c>
      <c r="AP24">
        <v>4.67</v>
      </c>
    </row>
    <row r="25" spans="1:42" x14ac:dyDescent="0.3">
      <c r="A25" s="16" t="s">
        <v>59</v>
      </c>
      <c r="B25" s="16">
        <v>6</v>
      </c>
      <c r="C25" s="16">
        <v>166</v>
      </c>
      <c r="D25" s="16">
        <v>3.21</v>
      </c>
      <c r="E25" s="16">
        <v>6.77</v>
      </c>
      <c r="F25" s="43">
        <v>1.4</v>
      </c>
      <c r="G25" s="16">
        <f t="shared" si="25"/>
        <v>1</v>
      </c>
      <c r="H25" s="16">
        <f t="shared" si="26"/>
        <v>3.0392156862745097</v>
      </c>
      <c r="I25" s="16">
        <f t="shared" si="27"/>
        <v>1.5735294117647058</v>
      </c>
      <c r="J25" s="16">
        <f t="shared" si="24"/>
        <v>3.9257738090725502</v>
      </c>
      <c r="K25" s="103">
        <v>0.85</v>
      </c>
      <c r="L25">
        <v>-6.2</v>
      </c>
      <c r="M25">
        <v>-4.5199999999999996</v>
      </c>
      <c r="N25" s="16">
        <f t="shared" si="28"/>
        <v>1.924398926015956</v>
      </c>
      <c r="O25" s="16">
        <f t="shared" si="28"/>
        <v>0.41666666666666663</v>
      </c>
      <c r="P25">
        <f t="shared" si="5"/>
        <v>3.0392156862745097</v>
      </c>
      <c r="Q25">
        <f t="shared" si="21"/>
        <v>2.6132156862745104</v>
      </c>
      <c r="R25">
        <f t="shared" si="29"/>
        <v>2.04</v>
      </c>
      <c r="S25">
        <v>0</v>
      </c>
      <c r="T25">
        <v>0</v>
      </c>
      <c r="U25">
        <f t="shared" si="22"/>
        <v>0.50919111485294122</v>
      </c>
      <c r="V25">
        <v>-0.84</v>
      </c>
      <c r="W25">
        <v>69.8</v>
      </c>
      <c r="X25">
        <f t="shared" si="9"/>
        <v>2.2156862745098036</v>
      </c>
      <c r="Y25">
        <f t="shared" si="10"/>
        <v>0.41176470588235292</v>
      </c>
      <c r="Z25">
        <v>0.64</v>
      </c>
      <c r="AA25" s="111">
        <v>6.88</v>
      </c>
      <c r="AB25">
        <f t="shared" si="33"/>
        <v>-5.330960000000001</v>
      </c>
      <c r="AC25">
        <f>-0.1942/100*(529+1390*(AA25-2.645)/1000)</f>
        <v>-1.0387498743000001</v>
      </c>
      <c r="AD25" s="16">
        <f t="shared" si="31"/>
        <v>-2.2156862745098036</v>
      </c>
      <c r="AE25" s="16">
        <f t="shared" si="32"/>
        <v>-3.0392156862745097</v>
      </c>
      <c r="AJ25" t="s">
        <v>14</v>
      </c>
      <c r="AK25">
        <v>1.5</v>
      </c>
      <c r="AL25" s="3">
        <v>79</v>
      </c>
      <c r="AM25">
        <v>3.31</v>
      </c>
      <c r="AN25">
        <v>0</v>
      </c>
      <c r="AO25">
        <v>48.9</v>
      </c>
      <c r="AP25">
        <v>3.89</v>
      </c>
    </row>
    <row r="26" spans="1:42" x14ac:dyDescent="0.3">
      <c r="A26" s="15" t="s">
        <v>60</v>
      </c>
      <c r="B26" s="15">
        <v>1</v>
      </c>
      <c r="C26" s="15">
        <v>167</v>
      </c>
      <c r="D26" s="15">
        <v>0.67100000000000004</v>
      </c>
      <c r="E26" s="15">
        <v>0.04</v>
      </c>
      <c r="F26" s="15">
        <v>0.15</v>
      </c>
      <c r="G26" s="15">
        <f t="shared" ref="G26:G33" si="35">D26/$D$33</f>
        <v>0.22072368421052632</v>
      </c>
      <c r="H26" s="15">
        <f t="shared" ref="H26:H33" si="36">-L26/($AP$28)</f>
        <v>0.23364485981308411</v>
      </c>
      <c r="I26" s="15">
        <f t="shared" ref="I26:I33" si="37">D26/($AP$28)</f>
        <v>0.31355140186915886</v>
      </c>
      <c r="J26" s="15">
        <f t="shared" si="24"/>
        <v>0.73098631998143448</v>
      </c>
      <c r="K26" s="44">
        <v>1.04</v>
      </c>
      <c r="L26" s="15">
        <v>-0.5</v>
      </c>
      <c r="M26" s="15">
        <v>0.57999999999999996</v>
      </c>
      <c r="N26" s="15">
        <f t="shared" ref="N26:O33" si="38">J26/($AP$28)</f>
        <v>0.34158239251468897</v>
      </c>
      <c r="O26" s="15">
        <f t="shared" si="38"/>
        <v>0.48598130841121495</v>
      </c>
      <c r="P26">
        <f t="shared" si="5"/>
        <v>0.23364485981308411</v>
      </c>
      <c r="Q26">
        <f t="shared" si="21"/>
        <v>-0.18966355140186913</v>
      </c>
      <c r="R26">
        <f t="shared" ref="R26:R33" si="39">$AP$28</f>
        <v>2.14</v>
      </c>
      <c r="S26">
        <v>0</v>
      </c>
      <c r="T26">
        <v>0</v>
      </c>
      <c r="U26">
        <f t="shared" si="22"/>
        <v>1.45196261682243E-2</v>
      </c>
      <c r="V26">
        <v>0</v>
      </c>
      <c r="W26">
        <v>48</v>
      </c>
      <c r="X26">
        <f t="shared" si="9"/>
        <v>-0.27102803738317754</v>
      </c>
      <c r="Y26">
        <f t="shared" si="10"/>
        <v>0</v>
      </c>
      <c r="Z26">
        <v>0.08</v>
      </c>
      <c r="AA26">
        <v>0.08</v>
      </c>
      <c r="AB26">
        <f>1*D26-1.657/100*200000*Z26/1000</f>
        <v>0.40587999999999996</v>
      </c>
      <c r="AC26">
        <f>-0.1942/100*200000*AA26/1000</f>
        <v>-3.1072000000000002E-2</v>
      </c>
      <c r="AD26" s="15">
        <f t="shared" ref="AD26:AD32" si="40">M26/($AP$28)</f>
        <v>0.27102803738317754</v>
      </c>
      <c r="AE26" s="15">
        <f t="shared" ref="AE26:AE32" si="41">L26/($AP$28)</f>
        <v>-0.23364485981308411</v>
      </c>
      <c r="AJ26" t="s">
        <v>58</v>
      </c>
      <c r="AK26">
        <v>0</v>
      </c>
      <c r="AL26" s="3">
        <v>0</v>
      </c>
      <c r="AM26">
        <v>1.58</v>
      </c>
      <c r="AN26">
        <v>0.185</v>
      </c>
      <c r="AO26">
        <v>38.5</v>
      </c>
      <c r="AP26">
        <v>2.0499999999999998</v>
      </c>
    </row>
    <row r="27" spans="1:42" x14ac:dyDescent="0.3">
      <c r="A27" s="15" t="s">
        <v>60</v>
      </c>
      <c r="B27" s="15">
        <v>2</v>
      </c>
      <c r="C27" s="15">
        <v>168</v>
      </c>
      <c r="D27" s="15">
        <v>1.1859999999999999</v>
      </c>
      <c r="E27" s="15">
        <v>0.13</v>
      </c>
      <c r="F27" s="15">
        <v>0.4</v>
      </c>
      <c r="G27" s="15">
        <f t="shared" si="35"/>
        <v>0.39013157894736838</v>
      </c>
      <c r="H27" s="15">
        <f t="shared" si="36"/>
        <v>0.5140186915887851</v>
      </c>
      <c r="I27" s="15">
        <f t="shared" si="37"/>
        <v>0.5542056074766355</v>
      </c>
      <c r="J27" s="15">
        <f t="shared" si="24"/>
        <v>1.1974226488587896</v>
      </c>
      <c r="K27" s="103">
        <v>1.33</v>
      </c>
      <c r="L27">
        <v>-1.1000000000000001</v>
      </c>
      <c r="M27">
        <v>0.33</v>
      </c>
      <c r="N27" s="15">
        <f t="shared" si="38"/>
        <v>0.55954329385924739</v>
      </c>
      <c r="O27" s="15">
        <f t="shared" si="38"/>
        <v>0.62149532710280375</v>
      </c>
      <c r="P27">
        <f t="shared" si="5"/>
        <v>0.5140186915887851</v>
      </c>
      <c r="Q27">
        <f t="shared" si="21"/>
        <v>-0.16705607476635503</v>
      </c>
      <c r="R27">
        <f t="shared" si="39"/>
        <v>2.14</v>
      </c>
      <c r="S27">
        <v>0</v>
      </c>
      <c r="T27">
        <v>0</v>
      </c>
      <c r="U27">
        <f t="shared" si="22"/>
        <v>6.896822429906542E-2</v>
      </c>
      <c r="V27">
        <v>-7.0000000000000007E-2</v>
      </c>
      <c r="W27">
        <v>68.2</v>
      </c>
      <c r="X27">
        <f t="shared" si="9"/>
        <v>-0.1542056074766355</v>
      </c>
      <c r="Y27">
        <f t="shared" si="10"/>
        <v>3.2710280373831779E-2</v>
      </c>
      <c r="Z27">
        <v>0.25</v>
      </c>
      <c r="AA27">
        <v>0.38</v>
      </c>
      <c r="AB27">
        <f>1*D27-1.657/100*200000*Z27/1000</f>
        <v>0.35749999999999982</v>
      </c>
      <c r="AC27">
        <f t="shared" ref="AC27:AC28" si="42">-0.1942/100*200000*AA27/1000</f>
        <v>-0.147592</v>
      </c>
      <c r="AD27" s="15">
        <f t="shared" si="40"/>
        <v>0.1542056074766355</v>
      </c>
      <c r="AE27" s="15">
        <f t="shared" si="41"/>
        <v>-0.5140186915887851</v>
      </c>
      <c r="AJ27" t="s">
        <v>59</v>
      </c>
      <c r="AK27">
        <v>0</v>
      </c>
      <c r="AL27" s="3">
        <v>0</v>
      </c>
      <c r="AM27">
        <v>1.58</v>
      </c>
      <c r="AN27">
        <v>0.185</v>
      </c>
      <c r="AO27">
        <v>38.200000000000003</v>
      </c>
      <c r="AP27">
        <v>2.04</v>
      </c>
    </row>
    <row r="28" spans="1:42" x14ac:dyDescent="0.3">
      <c r="A28" s="15" t="s">
        <v>60</v>
      </c>
      <c r="B28" s="15">
        <v>3</v>
      </c>
      <c r="C28" s="15">
        <v>169</v>
      </c>
      <c r="D28" s="15">
        <v>1.34</v>
      </c>
      <c r="E28" s="15">
        <v>0.65</v>
      </c>
      <c r="F28" s="15">
        <v>0.55000000000000004</v>
      </c>
      <c r="G28" s="15">
        <f t="shared" si="35"/>
        <v>0.44078947368421056</v>
      </c>
      <c r="H28" s="15">
        <f t="shared" si="36"/>
        <v>0.42056074766355139</v>
      </c>
      <c r="I28" s="15">
        <f t="shared" si="37"/>
        <v>0.62616822429906538</v>
      </c>
      <c r="J28" s="15">
        <f t="shared" si="24"/>
        <v>1.4561936684383709</v>
      </c>
      <c r="K28" s="44">
        <v>2.02</v>
      </c>
      <c r="L28" s="15">
        <v>-0.9</v>
      </c>
      <c r="M28" s="15">
        <v>1.1399999999999999</v>
      </c>
      <c r="N28" s="15">
        <f t="shared" si="38"/>
        <v>0.68046433104596771</v>
      </c>
      <c r="O28" s="15">
        <f t="shared" si="38"/>
        <v>0.94392523364485981</v>
      </c>
      <c r="P28">
        <f t="shared" si="5"/>
        <v>0.42056074766355139</v>
      </c>
      <c r="Q28">
        <f t="shared" si="21"/>
        <v>0.16361682242990669</v>
      </c>
      <c r="R28">
        <f t="shared" si="39"/>
        <v>2.14</v>
      </c>
      <c r="S28">
        <v>0</v>
      </c>
      <c r="T28">
        <v>0</v>
      </c>
      <c r="U28">
        <f t="shared" si="22"/>
        <v>0.10889719626168225</v>
      </c>
      <c r="V28">
        <v>0</v>
      </c>
      <c r="W28">
        <v>48.9</v>
      </c>
      <c r="X28">
        <f t="shared" si="9"/>
        <v>-0.53271028037383172</v>
      </c>
      <c r="Y28">
        <f t="shared" si="10"/>
        <v>0</v>
      </c>
      <c r="Z28">
        <v>0.51</v>
      </c>
      <c r="AA28">
        <v>0.6</v>
      </c>
      <c r="AB28">
        <f>1*D28-1.657/100*200000*Z28/1000</f>
        <v>-0.35014000000000034</v>
      </c>
      <c r="AC28">
        <f t="shared" si="42"/>
        <v>-0.23304000000000002</v>
      </c>
      <c r="AD28" s="15">
        <f t="shared" si="40"/>
        <v>0.53271028037383172</v>
      </c>
      <c r="AE28" s="15">
        <f t="shared" si="41"/>
        <v>-0.42056074766355139</v>
      </c>
      <c r="AJ28" t="s">
        <v>60</v>
      </c>
      <c r="AK28">
        <v>0</v>
      </c>
      <c r="AL28" s="3">
        <v>0</v>
      </c>
      <c r="AM28">
        <v>1.58</v>
      </c>
      <c r="AN28">
        <v>0.185</v>
      </c>
      <c r="AO28">
        <v>42</v>
      </c>
      <c r="AP28">
        <v>2.14</v>
      </c>
    </row>
    <row r="29" spans="1:42" ht="18.600000000000001" customHeight="1" x14ac:dyDescent="0.3">
      <c r="A29" s="15" t="s">
        <v>60</v>
      </c>
      <c r="B29" s="15">
        <v>4</v>
      </c>
      <c r="C29" s="15">
        <v>170</v>
      </c>
      <c r="D29" s="15">
        <v>1.5940000000000001</v>
      </c>
      <c r="E29" s="44">
        <v>4.5</v>
      </c>
      <c r="F29" s="44">
        <v>0.55000000000000004</v>
      </c>
      <c r="G29" s="15">
        <f t="shared" si="35"/>
        <v>0.52434210526315794</v>
      </c>
      <c r="H29" s="15">
        <f t="shared" si="36"/>
        <v>1.0280373831775702</v>
      </c>
      <c r="I29" s="15">
        <f t="shared" si="37"/>
        <v>0.7448598130841122</v>
      </c>
      <c r="J29" s="15">
        <f t="shared" si="24"/>
        <v>1.6446461625529061</v>
      </c>
      <c r="K29" s="103">
        <v>1</v>
      </c>
      <c r="L29">
        <v>-2.2000000000000002</v>
      </c>
      <c r="M29">
        <v>-0.81</v>
      </c>
      <c r="N29" s="15">
        <f t="shared" si="38"/>
        <v>0.76852624418360094</v>
      </c>
      <c r="O29" s="15">
        <f t="shared" si="38"/>
        <v>0.46728971962616822</v>
      </c>
      <c r="P29">
        <f t="shared" si="5"/>
        <v>1.0280373831775702</v>
      </c>
      <c r="Q29">
        <f>X29</f>
        <v>0.37850467289719625</v>
      </c>
      <c r="R29">
        <f t="shared" si="39"/>
        <v>2.14</v>
      </c>
      <c r="S29">
        <v>0</v>
      </c>
      <c r="T29">
        <v>0</v>
      </c>
      <c r="U29">
        <f>Y29</f>
        <v>0.17757009345794392</v>
      </c>
      <c r="V29">
        <v>-0.38</v>
      </c>
      <c r="W29">
        <v>90</v>
      </c>
      <c r="X29">
        <f t="shared" si="9"/>
        <v>0.37850467289719625</v>
      </c>
      <c r="Y29">
        <f t="shared" si="10"/>
        <v>0.17757009345794392</v>
      </c>
      <c r="AD29" s="15">
        <f t="shared" si="40"/>
        <v>-0.37850467289719625</v>
      </c>
      <c r="AE29" s="15">
        <f t="shared" si="41"/>
        <v>-1.0280373831775702</v>
      </c>
      <c r="AJ29" t="s">
        <v>61</v>
      </c>
      <c r="AK29">
        <v>0</v>
      </c>
      <c r="AL29" s="3">
        <v>0</v>
      </c>
      <c r="AM29">
        <v>1.65</v>
      </c>
      <c r="AN29">
        <v>0.19400000000000001</v>
      </c>
      <c r="AO29">
        <v>43.1</v>
      </c>
      <c r="AP29">
        <v>2.17</v>
      </c>
    </row>
    <row r="30" spans="1:42" ht="16.8" customHeight="1" x14ac:dyDescent="0.3">
      <c r="A30" s="15" t="s">
        <v>60</v>
      </c>
      <c r="B30" s="15">
        <v>5</v>
      </c>
      <c r="C30" s="15">
        <v>171</v>
      </c>
      <c r="D30" s="15">
        <v>1.7789999999999999</v>
      </c>
      <c r="E30" s="44">
        <v>4.5</v>
      </c>
      <c r="F30" s="44">
        <v>0.9</v>
      </c>
      <c r="G30" s="15">
        <f t="shared" si="35"/>
        <v>0.58519736842105263</v>
      </c>
      <c r="H30" s="15">
        <f t="shared" si="36"/>
        <v>1.2616822429906542</v>
      </c>
      <c r="I30" s="15">
        <f t="shared" si="37"/>
        <v>0.83130841121495314</v>
      </c>
      <c r="J30" s="15">
        <f t="shared" si="24"/>
        <v>1.8823033761856773</v>
      </c>
      <c r="K30" s="105">
        <v>0.92</v>
      </c>
      <c r="L30" s="106">
        <v>-2.7</v>
      </c>
      <c r="M30" s="107">
        <v>-1.23</v>
      </c>
      <c r="N30" s="15">
        <f t="shared" si="38"/>
        <v>0.87958101690919499</v>
      </c>
      <c r="O30" s="15">
        <f t="shared" si="38"/>
        <v>0.42990654205607476</v>
      </c>
      <c r="P30">
        <f t="shared" si="5"/>
        <v>1.2616822429906542</v>
      </c>
      <c r="Q30">
        <f>X30</f>
        <v>0.57476635514018692</v>
      </c>
      <c r="R30">
        <f t="shared" si="39"/>
        <v>2.14</v>
      </c>
      <c r="S30">
        <v>0</v>
      </c>
      <c r="T30">
        <v>0</v>
      </c>
      <c r="U30">
        <f>Y30</f>
        <v>0.25233644859813087</v>
      </c>
      <c r="V30">
        <v>-0.54</v>
      </c>
      <c r="W30">
        <v>90</v>
      </c>
      <c r="X30">
        <f t="shared" si="9"/>
        <v>0.57476635514018692</v>
      </c>
      <c r="Y30">
        <f t="shared" si="10"/>
        <v>0.25233644859813087</v>
      </c>
      <c r="AD30" s="15">
        <f t="shared" si="40"/>
        <v>-0.57476635514018692</v>
      </c>
      <c r="AE30" s="15">
        <f t="shared" si="41"/>
        <v>-1.2616822429906542</v>
      </c>
      <c r="AJ30" t="s">
        <v>62</v>
      </c>
      <c r="AK30">
        <v>0</v>
      </c>
      <c r="AL30" s="3">
        <v>0</v>
      </c>
      <c r="AM30">
        <v>1.58</v>
      </c>
      <c r="AN30">
        <v>0.185</v>
      </c>
      <c r="AO30">
        <v>38.1</v>
      </c>
      <c r="AP30">
        <v>2.04</v>
      </c>
    </row>
    <row r="31" spans="1:42" x14ac:dyDescent="0.3">
      <c r="A31" s="15" t="s">
        <v>60</v>
      </c>
      <c r="B31" s="15">
        <v>6</v>
      </c>
      <c r="C31" s="15">
        <v>172</v>
      </c>
      <c r="D31" s="15">
        <v>2.06</v>
      </c>
      <c r="E31" s="15">
        <v>4.5599999999999996</v>
      </c>
      <c r="F31" s="15">
        <v>0.9</v>
      </c>
      <c r="G31" s="15">
        <f t="shared" si="35"/>
        <v>0.67763157894736847</v>
      </c>
      <c r="H31" s="15">
        <f t="shared" si="36"/>
        <v>1.542056074766355</v>
      </c>
      <c r="I31" s="15">
        <f t="shared" si="37"/>
        <v>0.96261682242990654</v>
      </c>
      <c r="J31" s="15">
        <f t="shared" si="24"/>
        <v>2.2381297996318263</v>
      </c>
      <c r="K31" s="103">
        <v>0.85</v>
      </c>
      <c r="L31">
        <v>-3.3</v>
      </c>
      <c r="M31">
        <v>-1.75</v>
      </c>
      <c r="N31" s="15">
        <f t="shared" si="38"/>
        <v>1.0458550465569281</v>
      </c>
      <c r="O31" s="15">
        <f t="shared" si="38"/>
        <v>0.39719626168224298</v>
      </c>
      <c r="P31">
        <f t="shared" si="5"/>
        <v>1.542056074766355</v>
      </c>
      <c r="Q31">
        <f t="shared" ref="Q31:Q41" si="43">-AB31/R31</f>
        <v>1.2673644859813085</v>
      </c>
      <c r="R31">
        <f t="shared" si="39"/>
        <v>2.14</v>
      </c>
      <c r="S31">
        <v>0</v>
      </c>
      <c r="T31">
        <v>0</v>
      </c>
      <c r="U31">
        <f t="shared" ref="U31:U41" si="44">-AC31/R31</f>
        <v>0.47551775700934579</v>
      </c>
      <c r="V31">
        <v>-0.75</v>
      </c>
      <c r="W31">
        <v>52.2</v>
      </c>
      <c r="X31">
        <f t="shared" si="9"/>
        <v>0.81775700934579432</v>
      </c>
      <c r="Y31">
        <f t="shared" si="10"/>
        <v>0.35046728971962615</v>
      </c>
      <c r="Z31">
        <v>1.44</v>
      </c>
      <c r="AA31">
        <v>2.62</v>
      </c>
      <c r="AB31">
        <f>1*D31-1.657/100*200000*Z31/1000</f>
        <v>-2.7121600000000003</v>
      </c>
      <c r="AC31">
        <f>-0.1942/100*200000*AA31/1000</f>
        <v>-1.0176080000000001</v>
      </c>
      <c r="AD31" s="15">
        <f t="shared" si="40"/>
        <v>-0.81775700934579432</v>
      </c>
      <c r="AE31" s="15">
        <f t="shared" si="41"/>
        <v>-1.542056074766355</v>
      </c>
      <c r="AJ31" t="s">
        <v>63</v>
      </c>
      <c r="AK31">
        <v>0</v>
      </c>
      <c r="AL31" s="3">
        <v>0</v>
      </c>
      <c r="AM31">
        <v>1.58</v>
      </c>
      <c r="AN31">
        <v>0.185</v>
      </c>
      <c r="AO31">
        <v>43.5</v>
      </c>
      <c r="AP31">
        <v>2.1800000000000002</v>
      </c>
    </row>
    <row r="32" spans="1:42" x14ac:dyDescent="0.3">
      <c r="A32" s="15" t="s">
        <v>60</v>
      </c>
      <c r="B32" s="15">
        <v>7</v>
      </c>
      <c r="C32" s="15">
        <v>173</v>
      </c>
      <c r="D32" s="15">
        <v>2.29</v>
      </c>
      <c r="E32" s="15">
        <v>4.55</v>
      </c>
      <c r="F32" s="15">
        <v>0.9</v>
      </c>
      <c r="G32" s="15">
        <f t="shared" si="35"/>
        <v>0.75328947368421051</v>
      </c>
      <c r="H32" s="15">
        <f t="shared" si="36"/>
        <v>1.8224299065420559</v>
      </c>
      <c r="I32" s="15">
        <f t="shared" si="37"/>
        <v>1.0700934579439252</v>
      </c>
      <c r="J32" s="15">
        <f t="shared" si="24"/>
        <v>2.5340333462683557</v>
      </c>
      <c r="K32" s="105">
        <v>0.8</v>
      </c>
      <c r="L32" s="106">
        <v>-3.9</v>
      </c>
      <c r="M32" s="107">
        <v>-2.17</v>
      </c>
      <c r="N32" s="15">
        <f t="shared" si="38"/>
        <v>1.1841277319011008</v>
      </c>
      <c r="O32" s="15">
        <f t="shared" si="38"/>
        <v>0.37383177570093457</v>
      </c>
      <c r="P32">
        <f t="shared" si="5"/>
        <v>1.8224299065420559</v>
      </c>
      <c r="Q32">
        <f t="shared" si="43"/>
        <v>1.1753738317757008</v>
      </c>
      <c r="R32">
        <f t="shared" si="39"/>
        <v>2.14</v>
      </c>
      <c r="S32">
        <v>0</v>
      </c>
      <c r="T32">
        <v>0</v>
      </c>
      <c r="U32">
        <f t="shared" si="44"/>
        <v>0.4718878504672897</v>
      </c>
      <c r="V32">
        <v>-0.93</v>
      </c>
      <c r="W32">
        <v>52.1</v>
      </c>
      <c r="X32">
        <f t="shared" si="9"/>
        <v>1.014018691588785</v>
      </c>
      <c r="Y32">
        <f t="shared" si="10"/>
        <v>0.43457943925233644</v>
      </c>
      <c r="Z32">
        <v>1.45</v>
      </c>
      <c r="AA32">
        <v>2.6</v>
      </c>
      <c r="AB32">
        <f>1*D32-1.657/100*200000*Z32/1000</f>
        <v>-2.5152999999999999</v>
      </c>
      <c r="AC32">
        <f>-0.1942/100*200000*AA32/1000</f>
        <v>-1.0098400000000001</v>
      </c>
      <c r="AD32" s="15">
        <f t="shared" si="40"/>
        <v>-1.014018691588785</v>
      </c>
      <c r="AE32" s="15">
        <f t="shared" si="41"/>
        <v>-1.8224299065420559</v>
      </c>
    </row>
    <row r="33" spans="1:31" x14ac:dyDescent="0.3">
      <c r="A33" s="15" t="s">
        <v>60</v>
      </c>
      <c r="B33" s="15">
        <v>9</v>
      </c>
      <c r="C33" s="15">
        <v>175</v>
      </c>
      <c r="D33" s="15">
        <v>3.04</v>
      </c>
      <c r="E33" s="15">
        <v>4.55</v>
      </c>
      <c r="F33" s="15">
        <v>1.1000000000000001</v>
      </c>
      <c r="G33" s="15">
        <f t="shared" si="35"/>
        <v>1</v>
      </c>
      <c r="H33" s="15">
        <f t="shared" si="36"/>
        <v>1.8224299065420559</v>
      </c>
      <c r="I33" s="15">
        <f t="shared" si="37"/>
        <v>1.4205607476635513</v>
      </c>
      <c r="J33" s="15">
        <f t="shared" si="24"/>
        <v>3.227820472083291</v>
      </c>
      <c r="K33" s="105">
        <v>0.8</v>
      </c>
      <c r="L33" s="106">
        <v>-3.9</v>
      </c>
      <c r="M33" s="107">
        <v>-2.17</v>
      </c>
      <c r="N33" s="15">
        <f t="shared" si="38"/>
        <v>1.5083273234034069</v>
      </c>
      <c r="O33" s="15">
        <f t="shared" si="38"/>
        <v>0.37383177570093457</v>
      </c>
      <c r="P33">
        <f t="shared" si="5"/>
        <v>0</v>
      </c>
      <c r="Q33">
        <f t="shared" si="43"/>
        <v>2.8071121495327107</v>
      </c>
      <c r="R33">
        <f t="shared" si="39"/>
        <v>2.14</v>
      </c>
      <c r="S33">
        <v>0</v>
      </c>
      <c r="T33">
        <v>0</v>
      </c>
      <c r="U33">
        <f t="shared" si="44"/>
        <v>0.49060668864485979</v>
      </c>
      <c r="V33">
        <v>-0.93</v>
      </c>
      <c r="W33">
        <v>63.5</v>
      </c>
      <c r="X33">
        <f t="shared" si="9"/>
        <v>0</v>
      </c>
      <c r="Y33">
        <f t="shared" si="10"/>
        <v>0.43457943925233644</v>
      </c>
      <c r="Z33">
        <v>2.73</v>
      </c>
      <c r="AA33" s="111">
        <v>11.01</v>
      </c>
      <c r="AB33">
        <f>1*D33-1.657/100*200000*Z33/1000</f>
        <v>-6.0072200000000011</v>
      </c>
      <c r="AC33">
        <f>-0.1942/100*(529+1390*(AA33-2.645)/1000)</f>
        <v>-1.0498983137</v>
      </c>
      <c r="AD33" s="15"/>
      <c r="AE33" s="15"/>
    </row>
    <row r="34" spans="1:31" x14ac:dyDescent="0.3">
      <c r="A34" s="20" t="s">
        <v>62</v>
      </c>
      <c r="B34" s="20">
        <v>1</v>
      </c>
      <c r="C34" s="20">
        <v>178</v>
      </c>
      <c r="D34" s="20">
        <v>1.7470000000000001</v>
      </c>
      <c r="E34" s="20">
        <v>0.34</v>
      </c>
      <c r="F34" s="20">
        <v>0.4</v>
      </c>
      <c r="G34" s="20">
        <f>D34/$D$38</f>
        <v>0.54423676012461064</v>
      </c>
      <c r="H34" s="20">
        <f>-L34/($AP$30)</f>
        <v>1.1764705882352942</v>
      </c>
      <c r="I34" s="20">
        <f>D34/($AP$30)</f>
        <v>0.85637254901960791</v>
      </c>
      <c r="J34" s="20">
        <f>SQRT(M34^2/4+D34^2)</f>
        <v>1.8213275378141078</v>
      </c>
      <c r="K34" s="46">
        <v>1.1499999999999999</v>
      </c>
      <c r="L34" s="20">
        <v>-2.4</v>
      </c>
      <c r="M34" s="20">
        <v>-1.03</v>
      </c>
      <c r="N34" s="20">
        <f t="shared" ref="N34:O38" si="45">J34/($AP$30)</f>
        <v>0.89280761657554308</v>
      </c>
      <c r="O34" s="20">
        <f t="shared" si="45"/>
        <v>0.56372549019607843</v>
      </c>
      <c r="P34">
        <f t="shared" si="5"/>
        <v>1.1764705882352942</v>
      </c>
      <c r="Q34">
        <f t="shared" si="43"/>
        <v>0.17869607843137258</v>
      </c>
      <c r="R34">
        <f>$AP$30</f>
        <v>2.04</v>
      </c>
      <c r="S34">
        <v>0</v>
      </c>
      <c r="T34">
        <v>0</v>
      </c>
      <c r="U34">
        <f t="shared" si="44"/>
        <v>6.4733333333333337E-2</v>
      </c>
      <c r="V34">
        <v>-0.22</v>
      </c>
      <c r="W34">
        <v>61.9</v>
      </c>
      <c r="X34">
        <f t="shared" si="9"/>
        <v>0.50490196078431371</v>
      </c>
      <c r="Y34">
        <f t="shared" si="10"/>
        <v>0.10784313725490197</v>
      </c>
      <c r="Z34">
        <v>0.11</v>
      </c>
      <c r="AA34">
        <v>0.34</v>
      </c>
      <c r="AB34">
        <f>0*D34-1.657/100*200000*Z34/1000</f>
        <v>-0.36454000000000009</v>
      </c>
      <c r="AC34">
        <f t="shared" ref="AC34:AC36" si="46">-0.1942/100*200000*AA34/1000</f>
        <v>-0.13205600000000001</v>
      </c>
      <c r="AD34" s="20">
        <f>M34/($AP$30)</f>
        <v>-0.50490196078431371</v>
      </c>
      <c r="AE34" s="20">
        <f>L34/($AP$30)</f>
        <v>-1.1764705882352942</v>
      </c>
    </row>
    <row r="35" spans="1:31" x14ac:dyDescent="0.3">
      <c r="A35" s="20" t="s">
        <v>62</v>
      </c>
      <c r="B35" s="20">
        <v>2</v>
      </c>
      <c r="C35" s="20">
        <v>179</v>
      </c>
      <c r="D35" s="20">
        <v>2.1</v>
      </c>
      <c r="E35" s="20">
        <v>1.43</v>
      </c>
      <c r="F35" s="20">
        <v>0.55000000000000004</v>
      </c>
      <c r="G35" s="20">
        <f t="shared" ref="G35:G38" si="47">D35/$D$38</f>
        <v>0.65420560747663559</v>
      </c>
      <c r="H35" s="20">
        <f>-L35/($AP$30)</f>
        <v>1.7647058823529411</v>
      </c>
      <c r="I35" s="20">
        <f>D35/($AP$30)</f>
        <v>1.0294117647058825</v>
      </c>
      <c r="J35" s="20">
        <f>SQRT(M35^2/4+D35^2)</f>
        <v>2.3478713763747794</v>
      </c>
      <c r="K35" s="46">
        <v>0.94</v>
      </c>
      <c r="L35" s="20">
        <v>-3.6</v>
      </c>
      <c r="M35" s="20">
        <v>-2.1</v>
      </c>
      <c r="N35" s="20">
        <f t="shared" si="45"/>
        <v>1.1509173413601859</v>
      </c>
      <c r="O35" s="20">
        <f t="shared" si="45"/>
        <v>0.46078431372549017</v>
      </c>
      <c r="P35">
        <f t="shared" si="5"/>
        <v>1.7647058823529411</v>
      </c>
      <c r="Q35">
        <f t="shared" si="43"/>
        <v>0.61731372549019614</v>
      </c>
      <c r="R35">
        <f>$AP$30</f>
        <v>2.04</v>
      </c>
      <c r="S35">
        <v>0</v>
      </c>
      <c r="T35">
        <v>0</v>
      </c>
      <c r="U35">
        <f t="shared" si="44"/>
        <v>0.14089019607843137</v>
      </c>
      <c r="V35">
        <v>-0.56000000000000005</v>
      </c>
      <c r="W35">
        <v>52.2</v>
      </c>
      <c r="X35">
        <f t="shared" si="9"/>
        <v>1.0294117647058825</v>
      </c>
      <c r="Y35">
        <f t="shared" si="10"/>
        <v>0.27450980392156865</v>
      </c>
      <c r="Z35">
        <v>0.38</v>
      </c>
      <c r="AA35">
        <v>0.74</v>
      </c>
      <c r="AB35">
        <f>0*D35-1.657/100*200000*Z35/1000</f>
        <v>-1.2593200000000002</v>
      </c>
      <c r="AC35">
        <f t="shared" si="46"/>
        <v>-0.287416</v>
      </c>
      <c r="AD35" s="20">
        <f>M35/($AP$30)</f>
        <v>-1.0294117647058825</v>
      </c>
      <c r="AE35" s="20">
        <f>L35/($AP$30)</f>
        <v>-1.7647058823529411</v>
      </c>
    </row>
    <row r="36" spans="1:31" x14ac:dyDescent="0.3">
      <c r="A36" s="20" t="s">
        <v>62</v>
      </c>
      <c r="B36" s="20">
        <v>3</v>
      </c>
      <c r="C36" s="20">
        <v>180</v>
      </c>
      <c r="D36" s="20">
        <v>2.4700000000000002</v>
      </c>
      <c r="E36" s="20">
        <v>3.19</v>
      </c>
      <c r="F36" s="20">
        <v>0.85</v>
      </c>
      <c r="G36" s="20">
        <f t="shared" si="47"/>
        <v>0.76947040498442376</v>
      </c>
      <c r="H36" s="20">
        <f>-L36/($AP$30)</f>
        <v>2.107843137254902</v>
      </c>
      <c r="I36" s="20">
        <f>D36/($AP$30)</f>
        <v>1.2107843137254903</v>
      </c>
      <c r="J36" s="20">
        <f>SQRT(M36^2/4+D36^2)</f>
        <v>2.8148534597737056</v>
      </c>
      <c r="K36" s="46">
        <v>0.86</v>
      </c>
      <c r="L36" s="20">
        <v>-4.3</v>
      </c>
      <c r="M36" s="20">
        <v>-2.7</v>
      </c>
      <c r="N36" s="20">
        <f t="shared" si="45"/>
        <v>1.3798301273400517</v>
      </c>
      <c r="O36" s="20">
        <f t="shared" si="45"/>
        <v>0.42156862745098039</v>
      </c>
      <c r="P36">
        <f t="shared" si="5"/>
        <v>2.107843137254902</v>
      </c>
      <c r="Q36">
        <f t="shared" si="43"/>
        <v>1.1371568627450981</v>
      </c>
      <c r="R36">
        <f>$AP$30</f>
        <v>2.04</v>
      </c>
      <c r="S36">
        <v>0</v>
      </c>
      <c r="T36">
        <v>0</v>
      </c>
      <c r="U36">
        <f t="shared" si="44"/>
        <v>0.27226078431372547</v>
      </c>
      <c r="V36">
        <v>-0.78</v>
      </c>
      <c r="W36">
        <v>51.5</v>
      </c>
      <c r="X36">
        <f t="shared" si="9"/>
        <v>1.3235294117647058</v>
      </c>
      <c r="Y36">
        <f t="shared" si="10"/>
        <v>0.38235294117647062</v>
      </c>
      <c r="Z36">
        <v>0.7</v>
      </c>
      <c r="AA36">
        <v>1.43</v>
      </c>
      <c r="AB36">
        <f>0*D36-1.657/100*200000*Z36/1000</f>
        <v>-2.3198000000000003</v>
      </c>
      <c r="AC36">
        <f t="shared" si="46"/>
        <v>-0.55541200000000002</v>
      </c>
      <c r="AD36" s="20">
        <f>M36/($AP$30)</f>
        <v>-1.3235294117647058</v>
      </c>
      <c r="AE36" s="20">
        <f>L36/($AP$30)</f>
        <v>-2.107843137254902</v>
      </c>
    </row>
    <row r="37" spans="1:31" x14ac:dyDescent="0.3">
      <c r="A37" s="20" t="s">
        <v>62</v>
      </c>
      <c r="B37" s="20">
        <v>4</v>
      </c>
      <c r="C37" s="20">
        <v>181</v>
      </c>
      <c r="D37" s="20">
        <v>2.9</v>
      </c>
      <c r="E37" s="20">
        <v>3.19</v>
      </c>
      <c r="F37" s="20">
        <v>1.05</v>
      </c>
      <c r="G37" s="20">
        <f t="shared" si="47"/>
        <v>0.90342679127725856</v>
      </c>
      <c r="H37" s="20">
        <f>-L37/($AP$30)</f>
        <v>2.107843137254902</v>
      </c>
      <c r="I37" s="20">
        <f>D37/($AP$30)</f>
        <v>1.4215686274509802</v>
      </c>
      <c r="J37" s="20">
        <f t="shared" ref="J37:J46" si="48">SQRT(M37^2/4+D37^2)</f>
        <v>3.1988279103446624</v>
      </c>
      <c r="K37" s="46">
        <v>0.86</v>
      </c>
      <c r="L37" s="20">
        <v>-4.3</v>
      </c>
      <c r="M37" s="20">
        <v>-2.7</v>
      </c>
      <c r="N37" s="20">
        <f t="shared" si="45"/>
        <v>1.5680528972277756</v>
      </c>
      <c r="O37" s="20">
        <f t="shared" si="45"/>
        <v>0.42156862745098039</v>
      </c>
      <c r="P37">
        <f t="shared" si="5"/>
        <v>0</v>
      </c>
      <c r="Q37">
        <f t="shared" si="43"/>
        <v>2.5342352941176474</v>
      </c>
      <c r="R37">
        <f>$AP$30</f>
        <v>2.04</v>
      </c>
      <c r="S37">
        <v>0</v>
      </c>
      <c r="T37">
        <v>0</v>
      </c>
      <c r="U37">
        <f t="shared" si="44"/>
        <v>0.50617416073529409</v>
      </c>
      <c r="V37">
        <v>-0.78</v>
      </c>
      <c r="W37">
        <v>59.6</v>
      </c>
      <c r="X37">
        <f t="shared" si="9"/>
        <v>0</v>
      </c>
      <c r="Y37">
        <f t="shared" si="10"/>
        <v>0.38235294117647062</v>
      </c>
      <c r="Z37">
        <v>1.56</v>
      </c>
      <c r="AA37" s="111">
        <v>4.5999999999999996</v>
      </c>
      <c r="AB37">
        <f>0*D37-1.657/100*200000*Z37/1000</f>
        <v>-5.1698400000000007</v>
      </c>
      <c r="AC37">
        <f>-0.1942/100*(529+1390*(AA37-2.645)/1000)</f>
        <v>-1.0325952879</v>
      </c>
      <c r="AD37" s="20"/>
      <c r="AE37" s="20"/>
    </row>
    <row r="38" spans="1:31" x14ac:dyDescent="0.3">
      <c r="A38" s="20" t="s">
        <v>62</v>
      </c>
      <c r="B38" s="20">
        <v>5</v>
      </c>
      <c r="C38" s="20">
        <v>182</v>
      </c>
      <c r="D38" s="20">
        <v>3.21</v>
      </c>
      <c r="E38" s="20">
        <v>3.19</v>
      </c>
      <c r="F38" s="20">
        <v>1.05</v>
      </c>
      <c r="G38" s="20">
        <f t="shared" si="47"/>
        <v>1</v>
      </c>
      <c r="H38" s="20">
        <f>-L38/($AP$30)</f>
        <v>2.107843137254902</v>
      </c>
      <c r="I38" s="20">
        <f>D38/($AP$30)</f>
        <v>1.5735294117647058</v>
      </c>
      <c r="J38" s="20">
        <f t="shared" si="48"/>
        <v>3.4823268083280179</v>
      </c>
      <c r="K38" s="46">
        <v>0.86</v>
      </c>
      <c r="L38" s="20">
        <v>-4.3</v>
      </c>
      <c r="M38" s="20">
        <v>-2.7</v>
      </c>
      <c r="N38" s="20">
        <f t="shared" si="45"/>
        <v>1.7070229452588324</v>
      </c>
      <c r="O38" s="20">
        <f t="shared" si="45"/>
        <v>0.42156862745098039</v>
      </c>
      <c r="P38">
        <f t="shared" si="5"/>
        <v>0</v>
      </c>
      <c r="Q38">
        <f t="shared" si="43"/>
        <v>3.7688627450980392</v>
      </c>
      <c r="R38">
        <f>$AP$30</f>
        <v>2.04</v>
      </c>
      <c r="S38">
        <v>0</v>
      </c>
      <c r="T38">
        <v>0</v>
      </c>
      <c r="U38">
        <f t="shared" si="44"/>
        <v>0.51877126740196078</v>
      </c>
      <c r="V38">
        <v>-0.78</v>
      </c>
      <c r="W38">
        <v>67.7</v>
      </c>
      <c r="X38">
        <f t="shared" si="9"/>
        <v>0</v>
      </c>
      <c r="Y38">
        <f t="shared" si="10"/>
        <v>0.38235294117647062</v>
      </c>
      <c r="Z38">
        <v>2.3199999999999998</v>
      </c>
      <c r="AA38" s="111">
        <v>14.12</v>
      </c>
      <c r="AB38">
        <f>0*D38-1.657/100*200000*Z38/1000</f>
        <v>-7.6884800000000002</v>
      </c>
      <c r="AC38">
        <f>-0.1942/100*(529+1390*(AA38-2.645)/1000)</f>
        <v>-1.0582933855000001</v>
      </c>
      <c r="AD38" s="20"/>
      <c r="AE38" s="20"/>
    </row>
    <row r="39" spans="1:31" x14ac:dyDescent="0.3">
      <c r="A39" s="22" t="s">
        <v>63</v>
      </c>
      <c r="B39" s="22">
        <v>1</v>
      </c>
      <c r="C39" s="22">
        <v>183</v>
      </c>
      <c r="D39" s="22">
        <v>0.754</v>
      </c>
      <c r="E39" s="22">
        <v>0.43</v>
      </c>
      <c r="F39" s="22">
        <v>0.1</v>
      </c>
      <c r="G39" s="22">
        <f>D39/$D$46</f>
        <v>0.30526315789473679</v>
      </c>
      <c r="H39" s="22">
        <f t="shared" ref="H39:H46" si="49">-L39/($AP$31)</f>
        <v>0.2293577981651376</v>
      </c>
      <c r="I39" s="22">
        <f t="shared" ref="I39:I46" si="50">D39/($AP$31)</f>
        <v>0.34587155963302751</v>
      </c>
      <c r="J39" s="22">
        <f t="shared" si="48"/>
        <v>0.87048319914861083</v>
      </c>
      <c r="K39" s="47">
        <v>1.29</v>
      </c>
      <c r="L39" s="22">
        <v>-0.5</v>
      </c>
      <c r="M39" s="22">
        <v>0.87</v>
      </c>
      <c r="N39" s="22">
        <f t="shared" ref="N39:O46" si="51">J39/($AP$31)</f>
        <v>0.39930421979294073</v>
      </c>
      <c r="O39" s="22">
        <f t="shared" si="51"/>
        <v>0.59174311926605505</v>
      </c>
      <c r="P39">
        <f t="shared" si="5"/>
        <v>0.2293577981651376</v>
      </c>
      <c r="Q39">
        <f t="shared" si="43"/>
        <v>-0.87039449541284397</v>
      </c>
      <c r="R39">
        <f t="shared" ref="R39:R46" si="52">$AP$31</f>
        <v>2.1800000000000002</v>
      </c>
      <c r="S39">
        <v>0</v>
      </c>
      <c r="T39">
        <v>0</v>
      </c>
      <c r="U39">
        <f t="shared" si="44"/>
        <v>-3.5633027522935781E-3</v>
      </c>
      <c r="V39">
        <v>-0.05</v>
      </c>
      <c r="W39">
        <v>35.700000000000003</v>
      </c>
      <c r="X39">
        <f t="shared" si="9"/>
        <v>-0.39908256880733944</v>
      </c>
      <c r="Y39">
        <f t="shared" si="10"/>
        <v>2.2935779816513763E-2</v>
      </c>
      <c r="Z39">
        <v>0.11</v>
      </c>
      <c r="AA39">
        <v>-0.02</v>
      </c>
      <c r="AB39">
        <f>3*D39-1.657/100*200000*Z39/1000</f>
        <v>1.8974599999999999</v>
      </c>
      <c r="AC39">
        <f>-0.1942/100*200000*AA39/1000</f>
        <v>7.7680000000000006E-3</v>
      </c>
      <c r="AD39" s="22">
        <f t="shared" ref="AD39:AD45" si="53">M39/($AP$31)</f>
        <v>0.39908256880733944</v>
      </c>
      <c r="AE39" s="22">
        <f t="shared" ref="AE39:AE45" si="54">L39/($AP$31)</f>
        <v>-0.2293577981651376</v>
      </c>
    </row>
    <row r="40" spans="1:31" x14ac:dyDescent="0.3">
      <c r="A40" s="22" t="s">
        <v>63</v>
      </c>
      <c r="B40" s="22">
        <v>2</v>
      </c>
      <c r="C40" s="22">
        <v>184</v>
      </c>
      <c r="D40" s="22">
        <v>1.006</v>
      </c>
      <c r="E40" s="22">
        <v>1.26</v>
      </c>
      <c r="F40" s="22">
        <v>0.2</v>
      </c>
      <c r="G40" s="22">
        <f t="shared" ref="G40:G46" si="55">D40/$D$46</f>
        <v>0.4072874493927125</v>
      </c>
      <c r="H40" s="22">
        <f t="shared" si="49"/>
        <v>0.50458715596330272</v>
      </c>
      <c r="I40" s="22">
        <f t="shared" si="50"/>
        <v>0.46146788990825682</v>
      </c>
      <c r="J40" s="22">
        <f t="shared" si="48"/>
        <v>1.0095845680278597</v>
      </c>
      <c r="K40" s="47">
        <v>1.04</v>
      </c>
      <c r="L40" s="22">
        <v>-1.1000000000000001</v>
      </c>
      <c r="M40" s="22">
        <v>0.17</v>
      </c>
      <c r="N40" s="22">
        <f t="shared" si="51"/>
        <v>0.46311218716874292</v>
      </c>
      <c r="O40" s="22">
        <f t="shared" si="51"/>
        <v>0.47706422018348621</v>
      </c>
      <c r="P40">
        <f t="shared" si="5"/>
        <v>0.50458715596330272</v>
      </c>
      <c r="Q40">
        <f t="shared" si="43"/>
        <v>-0.48749541284403647</v>
      </c>
      <c r="R40">
        <f t="shared" si="52"/>
        <v>2.1800000000000002</v>
      </c>
      <c r="S40">
        <v>0</v>
      </c>
      <c r="T40">
        <v>0</v>
      </c>
      <c r="U40">
        <f t="shared" si="44"/>
        <v>3.5633027522935781E-3</v>
      </c>
      <c r="V40">
        <v>-0.23</v>
      </c>
      <c r="W40">
        <v>32.9</v>
      </c>
      <c r="X40">
        <f t="shared" si="9"/>
        <v>-7.7981651376146793E-2</v>
      </c>
      <c r="Y40">
        <f t="shared" si="10"/>
        <v>0.10550458715596329</v>
      </c>
      <c r="Z40">
        <v>0.59</v>
      </c>
      <c r="AA40">
        <v>0.02</v>
      </c>
      <c r="AB40">
        <f>3*D40-1.657/100*200000*Z40/1000</f>
        <v>1.0627399999999996</v>
      </c>
      <c r="AC40">
        <f t="shared" ref="AC40:AC43" si="56">-0.1942/100*200000*AA40/1000</f>
        <v>-7.7680000000000006E-3</v>
      </c>
      <c r="AD40" s="22">
        <f t="shared" si="53"/>
        <v>7.7981651376146793E-2</v>
      </c>
      <c r="AE40" s="22">
        <f t="shared" si="54"/>
        <v>-0.50458715596330272</v>
      </c>
    </row>
    <row r="41" spans="1:31" x14ac:dyDescent="0.3">
      <c r="A41" s="22" t="s">
        <v>63</v>
      </c>
      <c r="B41" s="22">
        <v>3</v>
      </c>
      <c r="C41" s="22">
        <v>185</v>
      </c>
      <c r="D41" s="22">
        <v>1.2669999999999999</v>
      </c>
      <c r="E41" s="22">
        <v>2.0499999999999998</v>
      </c>
      <c r="F41" s="22">
        <v>0.35</v>
      </c>
      <c r="G41" s="22">
        <f t="shared" si="55"/>
        <v>0.51295546558704441</v>
      </c>
      <c r="H41" s="22">
        <f t="shared" si="49"/>
        <v>0.73394495412844041</v>
      </c>
      <c r="I41" s="22">
        <f t="shared" si="50"/>
        <v>0.5811926605504586</v>
      </c>
      <c r="J41" s="22">
        <f t="shared" si="48"/>
        <v>1.27584834521976</v>
      </c>
      <c r="K41" s="47">
        <v>0.92</v>
      </c>
      <c r="L41" s="22">
        <v>-1.6</v>
      </c>
      <c r="M41" s="22">
        <v>-0.3</v>
      </c>
      <c r="N41" s="22">
        <f t="shared" si="51"/>
        <v>0.58525153450447698</v>
      </c>
      <c r="O41" s="22">
        <f t="shared" si="51"/>
        <v>0.42201834862385318</v>
      </c>
      <c r="P41">
        <f t="shared" si="5"/>
        <v>0.73394495412844041</v>
      </c>
      <c r="Q41">
        <f t="shared" si="43"/>
        <v>-0.13218348623853168</v>
      </c>
      <c r="R41">
        <f t="shared" si="52"/>
        <v>2.1800000000000002</v>
      </c>
      <c r="S41">
        <v>0</v>
      </c>
      <c r="T41">
        <v>0</v>
      </c>
      <c r="U41">
        <f t="shared" si="44"/>
        <v>7.3047706422018341E-2</v>
      </c>
      <c r="V41">
        <v>-0.43</v>
      </c>
      <c r="W41">
        <v>36.299999999999997</v>
      </c>
      <c r="X41">
        <f t="shared" si="9"/>
        <v>0.13761467889908255</v>
      </c>
      <c r="Y41">
        <f t="shared" si="10"/>
        <v>0.19724770642201833</v>
      </c>
      <c r="Z41">
        <v>1.06</v>
      </c>
      <c r="AA41">
        <v>0.41</v>
      </c>
      <c r="AB41">
        <f>3*D41-1.657/100*200000*Z41/1000</f>
        <v>0.28815999999999908</v>
      </c>
      <c r="AC41">
        <f t="shared" si="56"/>
        <v>-0.159244</v>
      </c>
      <c r="AD41" s="22">
        <f t="shared" si="53"/>
        <v>-0.13761467889908255</v>
      </c>
      <c r="AE41" s="22">
        <f t="shared" si="54"/>
        <v>-0.73394495412844041</v>
      </c>
    </row>
    <row r="42" spans="1:31" x14ac:dyDescent="0.3">
      <c r="A42" s="22" t="s">
        <v>63</v>
      </c>
      <c r="B42" s="22">
        <v>4</v>
      </c>
      <c r="C42" s="22">
        <v>186</v>
      </c>
      <c r="D42" s="22">
        <v>1.5329999999999999</v>
      </c>
      <c r="E42" s="47">
        <v>2.0499999999999998</v>
      </c>
      <c r="F42" s="47">
        <v>0.35</v>
      </c>
      <c r="G42" s="22">
        <f t="shared" si="55"/>
        <v>0.62064777327935217</v>
      </c>
      <c r="H42" s="22">
        <f t="shared" si="49"/>
        <v>1.0550458715596329</v>
      </c>
      <c r="I42" s="22">
        <f t="shared" si="50"/>
        <v>0.70321100917431179</v>
      </c>
      <c r="J42" s="22">
        <f t="shared" si="48"/>
        <v>1.585595787078157</v>
      </c>
      <c r="K42" s="47">
        <v>0.83</v>
      </c>
      <c r="L42" s="22">
        <v>-2.2999999999999998</v>
      </c>
      <c r="M42" s="22">
        <v>-0.81</v>
      </c>
      <c r="N42" s="22">
        <f t="shared" si="51"/>
        <v>0.72733751700832883</v>
      </c>
      <c r="O42" s="22">
        <f t="shared" si="51"/>
        <v>0.38073394495412838</v>
      </c>
      <c r="P42">
        <f t="shared" si="5"/>
        <v>1.0550458715596329</v>
      </c>
      <c r="Q42">
        <f>X42</f>
        <v>0.37155963302752293</v>
      </c>
      <c r="R42">
        <f t="shared" si="52"/>
        <v>2.1800000000000002</v>
      </c>
      <c r="S42">
        <v>0</v>
      </c>
      <c r="T42">
        <v>0</v>
      </c>
      <c r="U42">
        <f>Y42</f>
        <v>0.31651376146788984</v>
      </c>
      <c r="V42">
        <v>-0.69</v>
      </c>
      <c r="W42">
        <v>90</v>
      </c>
      <c r="X42">
        <f t="shared" si="9"/>
        <v>0.37155963302752293</v>
      </c>
      <c r="Y42">
        <f t="shared" si="10"/>
        <v>0.31651376146788984</v>
      </c>
      <c r="AD42" s="22">
        <f t="shared" si="53"/>
        <v>-0.37155963302752293</v>
      </c>
      <c r="AE42" s="22">
        <f t="shared" si="54"/>
        <v>-1.0550458715596329</v>
      </c>
    </row>
    <row r="43" spans="1:31" x14ac:dyDescent="0.3">
      <c r="A43" s="22" t="s">
        <v>63</v>
      </c>
      <c r="B43" s="22">
        <v>5</v>
      </c>
      <c r="C43" s="22">
        <v>187</v>
      </c>
      <c r="D43" s="22">
        <v>1.804</v>
      </c>
      <c r="E43" s="22">
        <v>4.62</v>
      </c>
      <c r="F43" s="22">
        <v>0.35</v>
      </c>
      <c r="G43" s="22">
        <f t="shared" si="55"/>
        <v>0.73036437246963559</v>
      </c>
      <c r="H43" s="22">
        <f t="shared" si="49"/>
        <v>1.2844036697247705</v>
      </c>
      <c r="I43" s="22">
        <f t="shared" si="50"/>
        <v>0.8275229357798165</v>
      </c>
      <c r="J43" s="22">
        <f t="shared" si="48"/>
        <v>1.8889192677295661</v>
      </c>
      <c r="K43" s="47">
        <v>0.78</v>
      </c>
      <c r="L43" s="22">
        <v>-2.8</v>
      </c>
      <c r="M43" s="22">
        <v>-1.1200000000000001</v>
      </c>
      <c r="N43" s="22">
        <f t="shared" si="51"/>
        <v>0.86647672831631461</v>
      </c>
      <c r="O43" s="22">
        <f t="shared" si="51"/>
        <v>0.35779816513761464</v>
      </c>
      <c r="P43">
        <f t="shared" si="5"/>
        <v>1.2844036697247705</v>
      </c>
      <c r="Q43">
        <f>-AB43/R43</f>
        <v>0.86183486238532181</v>
      </c>
      <c r="R43">
        <f t="shared" si="52"/>
        <v>2.1800000000000002</v>
      </c>
      <c r="S43">
        <v>0</v>
      </c>
      <c r="T43">
        <v>0</v>
      </c>
      <c r="U43">
        <f>-AC43/R43</f>
        <v>0.4667926605504587</v>
      </c>
      <c r="V43">
        <v>-0.86</v>
      </c>
      <c r="W43">
        <v>47.6</v>
      </c>
      <c r="X43">
        <f t="shared" si="9"/>
        <v>0.51376146788990829</v>
      </c>
      <c r="Y43">
        <f t="shared" si="10"/>
        <v>0.39449541284403666</v>
      </c>
      <c r="Z43">
        <v>2.2000000000000002</v>
      </c>
      <c r="AA43">
        <v>2.62</v>
      </c>
      <c r="AB43">
        <f>3*D43-1.657/100*200000*Z43/1000</f>
        <v>-1.8788000000000018</v>
      </c>
      <c r="AC43">
        <f t="shared" si="56"/>
        <v>-1.0176080000000001</v>
      </c>
      <c r="AD43" s="22">
        <f t="shared" si="53"/>
        <v>-0.51376146788990829</v>
      </c>
      <c r="AE43" s="22">
        <f t="shared" si="54"/>
        <v>-1.2844036697247705</v>
      </c>
    </row>
    <row r="44" spans="1:31" x14ac:dyDescent="0.3">
      <c r="A44" s="22" t="s">
        <v>63</v>
      </c>
      <c r="B44" s="22">
        <v>6</v>
      </c>
      <c r="C44" s="22">
        <v>188</v>
      </c>
      <c r="D44" s="22">
        <v>1.893</v>
      </c>
      <c r="E44" s="22">
        <v>4.91</v>
      </c>
      <c r="F44" s="22">
        <v>0.9</v>
      </c>
      <c r="G44" s="22">
        <f t="shared" si="55"/>
        <v>0.76639676113360322</v>
      </c>
      <c r="H44" s="22">
        <f t="shared" si="49"/>
        <v>1.3761467889908257</v>
      </c>
      <c r="I44" s="22">
        <f t="shared" si="50"/>
        <v>0.86834862385321099</v>
      </c>
      <c r="J44" s="22">
        <f t="shared" si="48"/>
        <v>1.9998684956766533</v>
      </c>
      <c r="K44" s="47">
        <v>0.76</v>
      </c>
      <c r="L44" s="22">
        <v>-3</v>
      </c>
      <c r="M44" s="22">
        <v>-1.29</v>
      </c>
      <c r="N44" s="22">
        <f t="shared" si="51"/>
        <v>0.91737086957644642</v>
      </c>
      <c r="O44" s="22">
        <f t="shared" si="51"/>
        <v>0.34862385321100914</v>
      </c>
      <c r="P44">
        <f t="shared" si="5"/>
        <v>1.3761467889908257</v>
      </c>
      <c r="Q44">
        <f>-AB44/R44</f>
        <v>0.952183486238532</v>
      </c>
      <c r="R44">
        <f t="shared" si="52"/>
        <v>2.1800000000000002</v>
      </c>
      <c r="S44">
        <v>0</v>
      </c>
      <c r="T44">
        <v>0</v>
      </c>
      <c r="U44">
        <f>-AC44/R44</f>
        <v>0.47153777720183482</v>
      </c>
      <c r="V44">
        <v>-0.96</v>
      </c>
      <c r="W44">
        <v>48.2</v>
      </c>
      <c r="X44">
        <f t="shared" si="9"/>
        <v>0.59174311926605505</v>
      </c>
      <c r="Y44">
        <f t="shared" si="10"/>
        <v>0.44036697247706419</v>
      </c>
      <c r="Z44">
        <v>2.34</v>
      </c>
      <c r="AA44" s="111">
        <v>2.88</v>
      </c>
      <c r="AB44">
        <f>3*D44-1.657/100*200000*Z44/1000</f>
        <v>-2.0757599999999998</v>
      </c>
      <c r="AC44">
        <f>-0.1942/100*(529+1390*(AA44-2.645)/1000)</f>
        <v>-1.0279523543</v>
      </c>
      <c r="AD44" s="22">
        <f t="shared" si="53"/>
        <v>-0.59174311926605505</v>
      </c>
      <c r="AE44" s="22">
        <f t="shared" si="54"/>
        <v>-1.3761467889908257</v>
      </c>
    </row>
    <row r="45" spans="1:31" x14ac:dyDescent="0.3">
      <c r="A45" s="22" t="s">
        <v>63</v>
      </c>
      <c r="B45" s="22">
        <v>7</v>
      </c>
      <c r="C45" s="22">
        <v>189</v>
      </c>
      <c r="D45" s="22">
        <v>2.0299999999999998</v>
      </c>
      <c r="E45" s="22">
        <v>5.45</v>
      </c>
      <c r="F45" s="22">
        <v>1</v>
      </c>
      <c r="G45" s="22">
        <f t="shared" si="55"/>
        <v>0.82186234817813753</v>
      </c>
      <c r="H45" s="22">
        <f t="shared" si="49"/>
        <v>1.5596330275229355</v>
      </c>
      <c r="I45" s="22">
        <f t="shared" si="50"/>
        <v>0.93119266055045857</v>
      </c>
      <c r="J45" s="22">
        <f t="shared" si="48"/>
        <v>2.1950227789250842</v>
      </c>
      <c r="K45" s="47">
        <v>0.71</v>
      </c>
      <c r="L45" s="22">
        <v>-3.4</v>
      </c>
      <c r="M45" s="22">
        <v>-1.67</v>
      </c>
      <c r="N45" s="22">
        <f t="shared" si="51"/>
        <v>1.0068911829931579</v>
      </c>
      <c r="O45" s="22">
        <f t="shared" si="51"/>
        <v>0.32568807339449535</v>
      </c>
      <c r="P45">
        <f t="shared" si="5"/>
        <v>1.5596330275229355</v>
      </c>
      <c r="Q45">
        <f>-AB45/R45</f>
        <v>1.2501100917431198</v>
      </c>
      <c r="R45">
        <f t="shared" si="52"/>
        <v>2.1800000000000002</v>
      </c>
      <c r="S45">
        <v>0</v>
      </c>
      <c r="T45">
        <v>0</v>
      </c>
      <c r="U45">
        <f>-AC45/R45</f>
        <v>0.47233025573394488</v>
      </c>
      <c r="V45">
        <v>-1.01</v>
      </c>
      <c r="W45">
        <v>49.5</v>
      </c>
      <c r="X45">
        <f t="shared" si="9"/>
        <v>0.76605504587155959</v>
      </c>
      <c r="Y45">
        <f t="shared" si="10"/>
        <v>0.46330275229357792</v>
      </c>
      <c r="Z45">
        <v>2.66</v>
      </c>
      <c r="AA45" s="111">
        <v>3.52</v>
      </c>
      <c r="AB45">
        <f>3*D45-1.657/100*200000*Z45/1000</f>
        <v>-2.7252400000000012</v>
      </c>
      <c r="AC45">
        <f t="shared" ref="AC45:AC46" si="57">-0.1942/100*(529+1390*(AA45-2.645)/1000)</f>
        <v>-1.0296799575</v>
      </c>
      <c r="AD45" s="22">
        <f t="shared" si="53"/>
        <v>-0.76605504587155959</v>
      </c>
      <c r="AE45" s="22">
        <f t="shared" si="54"/>
        <v>-1.5596330275229355</v>
      </c>
    </row>
    <row r="46" spans="1:31" x14ac:dyDescent="0.3">
      <c r="A46" s="22" t="s">
        <v>63</v>
      </c>
      <c r="B46" s="21">
        <v>8</v>
      </c>
      <c r="C46" s="21">
        <v>190</v>
      </c>
      <c r="D46" s="21">
        <v>2.4700000000000002</v>
      </c>
      <c r="E46" s="22">
        <v>5.45</v>
      </c>
      <c r="F46" s="22">
        <v>1</v>
      </c>
      <c r="G46" s="22">
        <f t="shared" si="55"/>
        <v>1</v>
      </c>
      <c r="H46" s="22">
        <f t="shared" si="49"/>
        <v>1.5596330275229355</v>
      </c>
      <c r="I46" s="22">
        <f t="shared" si="50"/>
        <v>1.1330275229357798</v>
      </c>
      <c r="J46" s="22">
        <f t="shared" si="48"/>
        <v>2.6073214224563874</v>
      </c>
      <c r="K46" s="47">
        <v>0.71</v>
      </c>
      <c r="L46" s="22">
        <v>-3.4</v>
      </c>
      <c r="M46" s="22">
        <v>-1.67</v>
      </c>
      <c r="N46" s="22">
        <f t="shared" si="51"/>
        <v>1.1960190011267831</v>
      </c>
      <c r="O46" s="22">
        <f t="shared" si="51"/>
        <v>0.32568807339449535</v>
      </c>
      <c r="P46">
        <f t="shared" si="5"/>
        <v>0</v>
      </c>
      <c r="Q46">
        <f>-AB46/R46</f>
        <v>1.2116259639908258</v>
      </c>
      <c r="R46">
        <f t="shared" si="52"/>
        <v>2.1800000000000002</v>
      </c>
      <c r="S46">
        <v>0</v>
      </c>
      <c r="T46">
        <v>0</v>
      </c>
      <c r="U46">
        <f>-AC46/R46</f>
        <v>0.48125802169724774</v>
      </c>
      <c r="V46">
        <v>-0.01</v>
      </c>
      <c r="W46">
        <v>56.4</v>
      </c>
      <c r="X46">
        <f t="shared" si="9"/>
        <v>0</v>
      </c>
      <c r="Y46">
        <f t="shared" si="10"/>
        <v>4.5871559633027517E-3</v>
      </c>
      <c r="Z46" s="111">
        <v>5.85</v>
      </c>
      <c r="AA46" s="111">
        <v>10.73</v>
      </c>
      <c r="AB46">
        <f>3*D46-1.657/100*(604+881*(Z46-2.9)/1000)</f>
        <v>-2.6413446015000002</v>
      </c>
      <c r="AC46">
        <f t="shared" si="57"/>
        <v>-1.0491424873000001</v>
      </c>
      <c r="AD46"/>
      <c r="AE46"/>
    </row>
    <row r="47" spans="1:31" x14ac:dyDescent="0.3">
      <c r="N47"/>
      <c r="O47"/>
      <c r="AD47"/>
      <c r="AE47"/>
    </row>
    <row r="48" spans="1:31" x14ac:dyDescent="0.3">
      <c r="N48"/>
      <c r="O48"/>
      <c r="AD48"/>
      <c r="AE48"/>
    </row>
    <row r="49" spans="14:31" x14ac:dyDescent="0.3">
      <c r="N49"/>
      <c r="O49"/>
      <c r="AD49"/>
      <c r="AE49"/>
    </row>
    <row r="50" spans="14:31" x14ac:dyDescent="0.3">
      <c r="N50"/>
      <c r="O50"/>
      <c r="AD50"/>
      <c r="AE50"/>
    </row>
    <row r="51" spans="14:31" x14ac:dyDescent="0.3">
      <c r="N51"/>
      <c r="O51"/>
      <c r="AD51"/>
      <c r="AE51"/>
    </row>
    <row r="52" spans="14:31" x14ac:dyDescent="0.3">
      <c r="N52"/>
      <c r="O52"/>
      <c r="AD52"/>
      <c r="AE52"/>
    </row>
    <row r="53" spans="14:31" x14ac:dyDescent="0.3">
      <c r="N53"/>
      <c r="O53"/>
      <c r="AD53"/>
      <c r="AE53"/>
    </row>
    <row r="54" spans="14:31" x14ac:dyDescent="0.3">
      <c r="N54"/>
      <c r="O54"/>
      <c r="AD54"/>
      <c r="AE54"/>
    </row>
    <row r="55" spans="14:31" x14ac:dyDescent="0.3">
      <c r="N55"/>
      <c r="O55"/>
      <c r="AD55"/>
      <c r="AE55"/>
    </row>
    <row r="56" spans="14:31" x14ac:dyDescent="0.3">
      <c r="N56"/>
      <c r="O56"/>
      <c r="AD56"/>
      <c r="AE56"/>
    </row>
    <row r="57" spans="14:31" x14ac:dyDescent="0.3">
      <c r="N57"/>
      <c r="O57"/>
      <c r="AD57"/>
      <c r="AE57"/>
    </row>
    <row r="58" spans="14:31" x14ac:dyDescent="0.3">
      <c r="N58"/>
      <c r="O58"/>
      <c r="AD58"/>
      <c r="AE58"/>
    </row>
    <row r="59" spans="14:31" x14ac:dyDescent="0.3">
      <c r="N59"/>
      <c r="O59"/>
      <c r="AD59"/>
      <c r="AE59"/>
    </row>
    <row r="60" spans="14:31" x14ac:dyDescent="0.3">
      <c r="N60"/>
      <c r="O60"/>
      <c r="AD60"/>
      <c r="AE60"/>
    </row>
    <row r="61" spans="14:31" x14ac:dyDescent="0.3">
      <c r="N61"/>
      <c r="O61"/>
      <c r="AD61"/>
      <c r="AE61"/>
    </row>
    <row r="62" spans="14:31" x14ac:dyDescent="0.3">
      <c r="N62"/>
      <c r="O62"/>
      <c r="AD62"/>
      <c r="AE62"/>
    </row>
    <row r="63" spans="14:31" x14ac:dyDescent="0.3">
      <c r="N63"/>
      <c r="O63"/>
      <c r="AD63"/>
      <c r="AE63"/>
    </row>
    <row r="64" spans="14:31" x14ac:dyDescent="0.3">
      <c r="N64"/>
      <c r="O64"/>
      <c r="AD64"/>
      <c r="AE64"/>
    </row>
    <row r="65" spans="14:31" x14ac:dyDescent="0.3">
      <c r="N65"/>
      <c r="O65"/>
      <c r="AD65"/>
      <c r="AE65"/>
    </row>
    <row r="66" spans="14:31" x14ac:dyDescent="0.3">
      <c r="N66"/>
      <c r="O66"/>
      <c r="AD66"/>
      <c r="AE66"/>
    </row>
    <row r="67" spans="14:31" x14ac:dyDescent="0.3">
      <c r="N67"/>
      <c r="O67"/>
      <c r="AD67"/>
      <c r="AE67"/>
    </row>
    <row r="68" spans="14:31" x14ac:dyDescent="0.3">
      <c r="N68"/>
      <c r="O68"/>
      <c r="AD68"/>
      <c r="AE68"/>
    </row>
    <row r="69" spans="14:31" x14ac:dyDescent="0.3">
      <c r="N69"/>
      <c r="O69"/>
      <c r="AD69"/>
      <c r="AE69"/>
    </row>
    <row r="70" spans="14:31" x14ac:dyDescent="0.3">
      <c r="N70"/>
      <c r="O70"/>
      <c r="AD70"/>
      <c r="AE70"/>
    </row>
    <row r="71" spans="14:31" x14ac:dyDescent="0.3">
      <c r="N71"/>
      <c r="O71"/>
      <c r="AD71"/>
      <c r="AE71"/>
    </row>
    <row r="72" spans="14:31" x14ac:dyDescent="0.3">
      <c r="N72"/>
      <c r="O72"/>
      <c r="AD72"/>
      <c r="AE72"/>
    </row>
    <row r="73" spans="14:31" x14ac:dyDescent="0.3">
      <c r="N73"/>
      <c r="O73"/>
      <c r="AD73"/>
      <c r="AE73"/>
    </row>
    <row r="74" spans="14:31" x14ac:dyDescent="0.3">
      <c r="N74"/>
      <c r="O74"/>
      <c r="AD74"/>
      <c r="AE74"/>
    </row>
    <row r="75" spans="14:31" x14ac:dyDescent="0.3">
      <c r="N75"/>
      <c r="O75"/>
      <c r="AD75"/>
      <c r="AE75"/>
    </row>
    <row r="76" spans="14:31" x14ac:dyDescent="0.3">
      <c r="N76"/>
      <c r="O76"/>
      <c r="AD76"/>
      <c r="AE76"/>
    </row>
    <row r="77" spans="14:31" x14ac:dyDescent="0.3">
      <c r="N77"/>
      <c r="O77"/>
      <c r="AD77"/>
      <c r="AE77"/>
    </row>
    <row r="78" spans="14:31" x14ac:dyDescent="0.3">
      <c r="N78"/>
      <c r="O78"/>
      <c r="AD78"/>
      <c r="AE78"/>
    </row>
    <row r="79" spans="14:31" x14ac:dyDescent="0.3">
      <c r="N79"/>
      <c r="O79"/>
      <c r="AD79"/>
      <c r="AE79"/>
    </row>
    <row r="80" spans="14:31" x14ac:dyDescent="0.3">
      <c r="N80"/>
      <c r="O80"/>
      <c r="AD80"/>
      <c r="AE80"/>
    </row>
    <row r="81" spans="14:31" x14ac:dyDescent="0.3">
      <c r="N81"/>
      <c r="O81"/>
      <c r="AD81"/>
      <c r="AE81"/>
    </row>
    <row r="82" spans="14:31" x14ac:dyDescent="0.3">
      <c r="N82"/>
      <c r="O82"/>
      <c r="AD82"/>
      <c r="AE82"/>
    </row>
    <row r="83" spans="14:31" x14ac:dyDescent="0.3">
      <c r="N83"/>
      <c r="O83"/>
      <c r="AD83"/>
      <c r="AE83"/>
    </row>
    <row r="84" spans="14:31" x14ac:dyDescent="0.3">
      <c r="N84"/>
      <c r="O84"/>
      <c r="AD84"/>
      <c r="AE84"/>
    </row>
    <row r="85" spans="14:31" x14ac:dyDescent="0.3">
      <c r="N85"/>
      <c r="O85"/>
      <c r="AD85"/>
      <c r="AE85"/>
    </row>
    <row r="86" spans="14:31" x14ac:dyDescent="0.3">
      <c r="N86"/>
      <c r="O86"/>
      <c r="AD86"/>
      <c r="AE86"/>
    </row>
    <row r="87" spans="14:31" x14ac:dyDescent="0.3">
      <c r="N87"/>
      <c r="O87"/>
      <c r="AD87"/>
      <c r="AE87"/>
    </row>
    <row r="88" spans="14:31" x14ac:dyDescent="0.3">
      <c r="N88"/>
      <c r="O88"/>
      <c r="AD88"/>
      <c r="AE88"/>
    </row>
    <row r="89" spans="14:31" x14ac:dyDescent="0.3">
      <c r="N89"/>
      <c r="O89"/>
      <c r="AD89"/>
      <c r="AE89"/>
    </row>
    <row r="90" spans="14:31" x14ac:dyDescent="0.3">
      <c r="N90"/>
      <c r="O90"/>
      <c r="AD90"/>
      <c r="AE90"/>
    </row>
    <row r="91" spans="14:31" x14ac:dyDescent="0.3">
      <c r="N91"/>
      <c r="O91"/>
      <c r="AD91"/>
      <c r="AE91"/>
    </row>
    <row r="92" spans="14:31" x14ac:dyDescent="0.3">
      <c r="N92"/>
      <c r="O92"/>
      <c r="AD92"/>
      <c r="AE92"/>
    </row>
    <row r="93" spans="14:31" x14ac:dyDescent="0.3">
      <c r="N93"/>
      <c r="O93"/>
      <c r="AD93"/>
      <c r="AE93"/>
    </row>
    <row r="94" spans="14:31" x14ac:dyDescent="0.3">
      <c r="N94"/>
      <c r="O94"/>
      <c r="AD94"/>
      <c r="AE94"/>
    </row>
    <row r="95" spans="14:31" x14ac:dyDescent="0.3">
      <c r="N95"/>
      <c r="O95"/>
      <c r="AD95"/>
      <c r="AE95"/>
    </row>
    <row r="96" spans="14:31" x14ac:dyDescent="0.3">
      <c r="N96"/>
      <c r="O96"/>
      <c r="AD96"/>
      <c r="AE96"/>
    </row>
    <row r="97" spans="14:31" x14ac:dyDescent="0.3">
      <c r="N97"/>
      <c r="O97"/>
      <c r="AD97"/>
      <c r="AE97"/>
    </row>
    <row r="98" spans="14:31" x14ac:dyDescent="0.3">
      <c r="N98"/>
      <c r="O98"/>
      <c r="AD98"/>
      <c r="AE98"/>
    </row>
    <row r="99" spans="14:31" x14ac:dyDescent="0.3">
      <c r="N99"/>
      <c r="O99"/>
      <c r="AD99"/>
      <c r="AE99"/>
    </row>
    <row r="100" spans="14:31" x14ac:dyDescent="0.3">
      <c r="N100"/>
      <c r="O100"/>
      <c r="AD100"/>
      <c r="AE100"/>
    </row>
    <row r="101" spans="14:31" x14ac:dyDescent="0.3">
      <c r="N101"/>
      <c r="O101"/>
      <c r="AD101"/>
      <c r="AE101"/>
    </row>
    <row r="102" spans="14:31" x14ac:dyDescent="0.3">
      <c r="N102"/>
      <c r="O102"/>
      <c r="AD102"/>
      <c r="AE102"/>
    </row>
    <row r="103" spans="14:31" x14ac:dyDescent="0.3">
      <c r="N103"/>
      <c r="O103"/>
      <c r="AD103"/>
      <c r="AE103"/>
    </row>
    <row r="104" spans="14:31" x14ac:dyDescent="0.3">
      <c r="N104"/>
      <c r="O104"/>
      <c r="AD104"/>
      <c r="AE104"/>
    </row>
    <row r="105" spans="14:31" x14ac:dyDescent="0.3">
      <c r="N105"/>
      <c r="O105"/>
      <c r="AD105"/>
      <c r="AE105"/>
    </row>
    <row r="106" spans="14:31" x14ac:dyDescent="0.3">
      <c r="N106"/>
      <c r="O106"/>
      <c r="AD106"/>
      <c r="AE106"/>
    </row>
    <row r="107" spans="14:31" x14ac:dyDescent="0.3">
      <c r="N107"/>
      <c r="O107"/>
      <c r="AD107"/>
      <c r="AE107"/>
    </row>
    <row r="108" spans="14:31" x14ac:dyDescent="0.3">
      <c r="N108"/>
      <c r="O108"/>
      <c r="AD108"/>
      <c r="AE108"/>
    </row>
    <row r="109" spans="14:31" x14ac:dyDescent="0.3">
      <c r="N109"/>
      <c r="O109"/>
      <c r="AD109"/>
      <c r="AE109"/>
    </row>
    <row r="110" spans="14:31" x14ac:dyDescent="0.3">
      <c r="N110"/>
      <c r="O110"/>
      <c r="AD110"/>
      <c r="AE110"/>
    </row>
    <row r="111" spans="14:31" x14ac:dyDescent="0.3">
      <c r="N111"/>
      <c r="O111"/>
      <c r="AD111"/>
      <c r="AE111"/>
    </row>
    <row r="112" spans="14:31" x14ac:dyDescent="0.3">
      <c r="N112"/>
      <c r="O112"/>
      <c r="AD112"/>
      <c r="AE112"/>
    </row>
    <row r="113" spans="14:31" x14ac:dyDescent="0.3">
      <c r="N113"/>
      <c r="O113"/>
      <c r="AD113"/>
      <c r="AE113"/>
    </row>
    <row r="114" spans="14:31" x14ac:dyDescent="0.3">
      <c r="N114"/>
      <c r="O114"/>
      <c r="AD114"/>
      <c r="AE114"/>
    </row>
    <row r="115" spans="14:31" x14ac:dyDescent="0.3">
      <c r="N115"/>
      <c r="O115"/>
      <c r="AD115"/>
      <c r="AE115"/>
    </row>
    <row r="116" spans="14:31" x14ac:dyDescent="0.3">
      <c r="N116"/>
      <c r="O116"/>
      <c r="AD116"/>
      <c r="AE116"/>
    </row>
    <row r="117" spans="14:31" x14ac:dyDescent="0.3">
      <c r="N117"/>
      <c r="O117"/>
      <c r="AD117"/>
      <c r="AE117"/>
    </row>
    <row r="118" spans="14:31" x14ac:dyDescent="0.3">
      <c r="N118"/>
      <c r="O118"/>
      <c r="AD118"/>
      <c r="AE118"/>
    </row>
    <row r="119" spans="14:31" x14ac:dyDescent="0.3">
      <c r="N119"/>
      <c r="O119"/>
      <c r="AD119"/>
      <c r="AE119"/>
    </row>
    <row r="120" spans="14:31" x14ac:dyDescent="0.3">
      <c r="N120"/>
      <c r="O120"/>
      <c r="AD120"/>
      <c r="AE120"/>
    </row>
    <row r="121" spans="14:31" x14ac:dyDescent="0.3">
      <c r="N121"/>
      <c r="O121"/>
      <c r="AD121"/>
      <c r="AE121"/>
    </row>
    <row r="122" spans="14:31" x14ac:dyDescent="0.3">
      <c r="N122"/>
      <c r="O122"/>
      <c r="AD122"/>
      <c r="AE122"/>
    </row>
    <row r="123" spans="14:31" x14ac:dyDescent="0.3">
      <c r="N123"/>
      <c r="O123"/>
      <c r="AD123"/>
      <c r="AE123"/>
    </row>
    <row r="124" spans="14:31" x14ac:dyDescent="0.3">
      <c r="N124"/>
      <c r="O124"/>
      <c r="AD124"/>
      <c r="AE124"/>
    </row>
    <row r="125" spans="14:31" x14ac:dyDescent="0.3">
      <c r="N125"/>
      <c r="O125"/>
      <c r="AD125"/>
      <c r="AE125"/>
    </row>
    <row r="126" spans="14:31" x14ac:dyDescent="0.3">
      <c r="N126"/>
      <c r="O126"/>
      <c r="AD126"/>
      <c r="AE126"/>
    </row>
    <row r="127" spans="14:31" x14ac:dyDescent="0.3">
      <c r="N127"/>
      <c r="O127"/>
      <c r="AD127"/>
      <c r="AE127"/>
    </row>
    <row r="128" spans="14:31" x14ac:dyDescent="0.3">
      <c r="N128"/>
      <c r="O128"/>
      <c r="AD128"/>
      <c r="AE128"/>
    </row>
    <row r="129" spans="3:31" x14ac:dyDescent="0.3">
      <c r="N129"/>
      <c r="O129"/>
      <c r="AD129"/>
      <c r="AE129"/>
    </row>
    <row r="130" spans="3:31" x14ac:dyDescent="0.3">
      <c r="N130"/>
      <c r="O130"/>
      <c r="AD130"/>
      <c r="AE130"/>
    </row>
    <row r="131" spans="3:31" x14ac:dyDescent="0.3">
      <c r="N131"/>
      <c r="O131"/>
      <c r="AD131"/>
      <c r="AE131"/>
    </row>
    <row r="132" spans="3:31" x14ac:dyDescent="0.3">
      <c r="C132"/>
      <c r="N132"/>
      <c r="O132"/>
      <c r="AD132"/>
      <c r="AE132"/>
    </row>
    <row r="133" spans="3:31" x14ac:dyDescent="0.3">
      <c r="C133"/>
      <c r="N133"/>
      <c r="O133"/>
      <c r="AD133"/>
      <c r="AE133"/>
    </row>
    <row r="134" spans="3:31" x14ac:dyDescent="0.3">
      <c r="C134"/>
      <c r="N134"/>
      <c r="O134"/>
      <c r="AD134"/>
      <c r="AE134"/>
    </row>
    <row r="135" spans="3:31" x14ac:dyDescent="0.3">
      <c r="C135"/>
      <c r="N135"/>
      <c r="O135"/>
      <c r="AD135"/>
      <c r="AE135"/>
    </row>
    <row r="136" spans="3:31" x14ac:dyDescent="0.3">
      <c r="C136"/>
      <c r="N136"/>
      <c r="O136"/>
      <c r="AD136"/>
      <c r="AE136"/>
    </row>
    <row r="137" spans="3:31" x14ac:dyDescent="0.3">
      <c r="C137"/>
      <c r="N137"/>
      <c r="O137"/>
      <c r="AD137"/>
      <c r="AE137"/>
    </row>
    <row r="138" spans="3:31" x14ac:dyDescent="0.3">
      <c r="C138"/>
      <c r="N138"/>
      <c r="O138"/>
      <c r="AD138"/>
      <c r="AE138"/>
    </row>
    <row r="139" spans="3:31" x14ac:dyDescent="0.3">
      <c r="C139"/>
      <c r="N139"/>
      <c r="O139"/>
      <c r="AD139"/>
      <c r="AE139"/>
    </row>
    <row r="140" spans="3:31" x14ac:dyDescent="0.3">
      <c r="C140"/>
      <c r="N140"/>
      <c r="O140"/>
      <c r="AD140"/>
      <c r="AE140"/>
    </row>
    <row r="141" spans="3:31" x14ac:dyDescent="0.3">
      <c r="C141"/>
      <c r="N141"/>
      <c r="O141"/>
      <c r="AD141"/>
      <c r="AE141"/>
    </row>
    <row r="142" spans="3:31" x14ac:dyDescent="0.3">
      <c r="C142"/>
      <c r="N142"/>
      <c r="O142"/>
      <c r="AD142"/>
      <c r="AE142"/>
    </row>
    <row r="143" spans="3:31" x14ac:dyDescent="0.3">
      <c r="C143"/>
      <c r="N143"/>
      <c r="O143"/>
      <c r="AD143"/>
      <c r="AE143"/>
    </row>
    <row r="144" spans="3:31" x14ac:dyDescent="0.3">
      <c r="C144"/>
      <c r="N144"/>
      <c r="O144"/>
      <c r="AD144"/>
      <c r="AE144"/>
    </row>
    <row r="145" spans="3:31" x14ac:dyDescent="0.3">
      <c r="C145"/>
      <c r="N145"/>
      <c r="O145"/>
      <c r="AD145"/>
      <c r="AE145"/>
    </row>
    <row r="146" spans="3:31" x14ac:dyDescent="0.3">
      <c r="N146"/>
      <c r="O146"/>
      <c r="AD146"/>
      <c r="AE146"/>
    </row>
    <row r="147" spans="3:31" x14ac:dyDescent="0.3">
      <c r="N147"/>
      <c r="O147"/>
      <c r="AD147"/>
      <c r="AE147"/>
    </row>
    <row r="148" spans="3:31" x14ac:dyDescent="0.3">
      <c r="N148"/>
      <c r="O148"/>
      <c r="AD148"/>
      <c r="AE148"/>
    </row>
    <row r="149" spans="3:31" x14ac:dyDescent="0.3">
      <c r="N149"/>
      <c r="O149"/>
      <c r="AD149"/>
      <c r="AE149"/>
    </row>
    <row r="150" spans="3:31" x14ac:dyDescent="0.3">
      <c r="N150"/>
      <c r="O150"/>
      <c r="AD150"/>
      <c r="AE150"/>
    </row>
    <row r="151" spans="3:31" x14ac:dyDescent="0.3">
      <c r="N151"/>
      <c r="O151"/>
      <c r="AD151"/>
      <c r="AE151"/>
    </row>
    <row r="152" spans="3:31" x14ac:dyDescent="0.3">
      <c r="N152"/>
      <c r="O152"/>
      <c r="AD152"/>
      <c r="AE152"/>
    </row>
    <row r="153" spans="3:31" x14ac:dyDescent="0.3">
      <c r="N153"/>
      <c r="O153"/>
      <c r="AD153"/>
      <c r="AE153"/>
    </row>
    <row r="154" spans="3:31" x14ac:dyDescent="0.3">
      <c r="N154"/>
      <c r="O154"/>
      <c r="AD154"/>
      <c r="AE154"/>
    </row>
    <row r="155" spans="3:31" x14ac:dyDescent="0.3">
      <c r="N155"/>
      <c r="O155"/>
      <c r="AD155"/>
      <c r="AE155"/>
    </row>
    <row r="156" spans="3:31" x14ac:dyDescent="0.3">
      <c r="N156"/>
      <c r="O156"/>
      <c r="AD156"/>
      <c r="AE156"/>
    </row>
    <row r="157" spans="3:31" x14ac:dyDescent="0.3">
      <c r="N157"/>
      <c r="O157"/>
      <c r="AD157"/>
      <c r="AE157"/>
    </row>
    <row r="158" spans="3:31" x14ac:dyDescent="0.3">
      <c r="N158"/>
      <c r="O158"/>
      <c r="AD158"/>
      <c r="AE158"/>
    </row>
    <row r="159" spans="3:31" x14ac:dyDescent="0.3">
      <c r="N159"/>
      <c r="O159"/>
      <c r="AD159"/>
      <c r="AE159"/>
    </row>
    <row r="160" spans="3:31" x14ac:dyDescent="0.3">
      <c r="N160"/>
      <c r="O160"/>
      <c r="AD160"/>
      <c r="AE160"/>
    </row>
    <row r="161" spans="14:31" x14ac:dyDescent="0.3">
      <c r="N161"/>
      <c r="O161"/>
      <c r="AD161"/>
      <c r="AE161"/>
    </row>
    <row r="162" spans="14:31" x14ac:dyDescent="0.3">
      <c r="N162"/>
      <c r="O162"/>
      <c r="AD162"/>
      <c r="AE162"/>
    </row>
    <row r="163" spans="14:31" x14ac:dyDescent="0.3">
      <c r="N163"/>
      <c r="O163"/>
      <c r="AD163"/>
      <c r="AE163"/>
    </row>
    <row r="164" spans="14:31" x14ac:dyDescent="0.3">
      <c r="N164"/>
      <c r="O164"/>
      <c r="AD164"/>
      <c r="AE164"/>
    </row>
    <row r="165" spans="14:31" x14ac:dyDescent="0.3">
      <c r="N165"/>
      <c r="O165"/>
      <c r="AD165"/>
      <c r="AE165"/>
    </row>
    <row r="166" spans="14:31" x14ac:dyDescent="0.3">
      <c r="N166"/>
      <c r="O166"/>
      <c r="AD166"/>
      <c r="AE166"/>
    </row>
    <row r="167" spans="14:31" x14ac:dyDescent="0.3">
      <c r="N167"/>
      <c r="O167"/>
      <c r="AD167"/>
      <c r="AE167"/>
    </row>
    <row r="168" spans="14:31" x14ac:dyDescent="0.3">
      <c r="N168"/>
      <c r="O168"/>
      <c r="AD168"/>
      <c r="AE168"/>
    </row>
    <row r="169" spans="14:31" x14ac:dyDescent="0.3">
      <c r="N169"/>
      <c r="O169"/>
      <c r="AD169"/>
      <c r="AE169"/>
    </row>
    <row r="170" spans="14:31" x14ac:dyDescent="0.3">
      <c r="N170"/>
      <c r="O170"/>
      <c r="AD170"/>
      <c r="AE170"/>
    </row>
    <row r="171" spans="14:31" x14ac:dyDescent="0.3">
      <c r="N171"/>
      <c r="O171"/>
      <c r="AD171"/>
      <c r="AE171"/>
    </row>
    <row r="172" spans="14:31" x14ac:dyDescent="0.3">
      <c r="N172"/>
      <c r="O172"/>
      <c r="AD172"/>
      <c r="AE172"/>
    </row>
    <row r="173" spans="14:31" x14ac:dyDescent="0.3">
      <c r="N173"/>
      <c r="O173"/>
      <c r="AD173"/>
      <c r="AE173"/>
    </row>
    <row r="174" spans="14:31" x14ac:dyDescent="0.3">
      <c r="N174"/>
      <c r="O174"/>
      <c r="AD174"/>
      <c r="AE174"/>
    </row>
    <row r="175" spans="14:31" x14ac:dyDescent="0.3">
      <c r="N175"/>
      <c r="O175"/>
      <c r="AD175"/>
      <c r="AE175"/>
    </row>
    <row r="176" spans="14:31" x14ac:dyDescent="0.3">
      <c r="N176"/>
      <c r="O176"/>
      <c r="AD176"/>
      <c r="AE176"/>
    </row>
    <row r="177" spans="14:31" x14ac:dyDescent="0.3">
      <c r="N177"/>
      <c r="O177"/>
      <c r="AD177"/>
      <c r="AE177"/>
    </row>
    <row r="178" spans="14:31" x14ac:dyDescent="0.3">
      <c r="N178"/>
      <c r="O178"/>
      <c r="AD178"/>
      <c r="AE178"/>
    </row>
    <row r="179" spans="14:31" x14ac:dyDescent="0.3">
      <c r="N179"/>
      <c r="O179"/>
      <c r="AD179"/>
      <c r="AE179"/>
    </row>
    <row r="180" spans="14:31" x14ac:dyDescent="0.3">
      <c r="N180"/>
      <c r="O180"/>
      <c r="AD180"/>
      <c r="AE180"/>
    </row>
    <row r="181" spans="14:31" x14ac:dyDescent="0.3">
      <c r="N181"/>
      <c r="O181"/>
      <c r="AD181"/>
      <c r="AE181"/>
    </row>
    <row r="182" spans="14:31" x14ac:dyDescent="0.3">
      <c r="N182"/>
      <c r="O182"/>
      <c r="AD182"/>
      <c r="AE182"/>
    </row>
    <row r="183" spans="14:31" x14ac:dyDescent="0.3">
      <c r="N183"/>
      <c r="O183"/>
      <c r="AD183"/>
      <c r="AE183"/>
    </row>
    <row r="184" spans="14:31" x14ac:dyDescent="0.3">
      <c r="N184"/>
      <c r="O184"/>
      <c r="AD184"/>
      <c r="AE184"/>
    </row>
    <row r="185" spans="14:31" x14ac:dyDescent="0.3">
      <c r="N185"/>
      <c r="O185"/>
      <c r="AD185"/>
      <c r="AE185"/>
    </row>
    <row r="186" spans="14:31" x14ac:dyDescent="0.3">
      <c r="N186"/>
      <c r="O186"/>
      <c r="AD186"/>
      <c r="AE186"/>
    </row>
    <row r="187" spans="14:31" x14ac:dyDescent="0.3">
      <c r="N187"/>
      <c r="O187"/>
      <c r="AD187"/>
      <c r="AE187"/>
    </row>
    <row r="188" spans="14:31" x14ac:dyDescent="0.3">
      <c r="N188"/>
      <c r="O188"/>
      <c r="AD188"/>
      <c r="AE188"/>
    </row>
    <row r="189" spans="14:31" x14ac:dyDescent="0.3">
      <c r="N189"/>
      <c r="O189"/>
      <c r="AD189"/>
      <c r="AE189"/>
    </row>
    <row r="190" spans="14:31" x14ac:dyDescent="0.3">
      <c r="N190"/>
      <c r="O190"/>
      <c r="AD190"/>
      <c r="AE190"/>
    </row>
    <row r="191" spans="14:31" x14ac:dyDescent="0.3">
      <c r="N191"/>
      <c r="O191"/>
      <c r="AD191"/>
      <c r="AE191"/>
    </row>
    <row r="192" spans="14:31" x14ac:dyDescent="0.3">
      <c r="N192"/>
      <c r="O192"/>
      <c r="AD192"/>
      <c r="AE192"/>
    </row>
    <row r="193" spans="14:31" x14ac:dyDescent="0.3">
      <c r="N193"/>
      <c r="O193"/>
      <c r="AD193"/>
      <c r="AE193"/>
    </row>
    <row r="194" spans="14:31" x14ac:dyDescent="0.3">
      <c r="N194"/>
      <c r="O194"/>
      <c r="AD194"/>
      <c r="AE194"/>
    </row>
    <row r="195" spans="14:31" x14ac:dyDescent="0.3">
      <c r="N195"/>
      <c r="O195"/>
      <c r="AD195"/>
      <c r="AE195"/>
    </row>
    <row r="196" spans="14:31" x14ac:dyDescent="0.3">
      <c r="N196"/>
      <c r="O196"/>
      <c r="AD196"/>
      <c r="AE196"/>
    </row>
    <row r="197" spans="14:31" x14ac:dyDescent="0.3">
      <c r="N197"/>
      <c r="O197"/>
      <c r="AD197"/>
      <c r="AE197"/>
    </row>
    <row r="198" spans="14:31" x14ac:dyDescent="0.3">
      <c r="N198"/>
      <c r="O198"/>
      <c r="AD198"/>
      <c r="AE198"/>
    </row>
    <row r="199" spans="14:31" x14ac:dyDescent="0.3">
      <c r="N199"/>
      <c r="O199"/>
      <c r="AD199"/>
      <c r="AE199"/>
    </row>
    <row r="200" spans="14:31" x14ac:dyDescent="0.3">
      <c r="N200"/>
      <c r="O200"/>
      <c r="AD200"/>
      <c r="AE200"/>
    </row>
    <row r="201" spans="14:31" x14ac:dyDescent="0.3">
      <c r="N201"/>
      <c r="O201"/>
      <c r="AD201"/>
      <c r="AE201"/>
    </row>
    <row r="202" spans="14:31" x14ac:dyDescent="0.3">
      <c r="N202"/>
      <c r="O202"/>
      <c r="AD202"/>
      <c r="AE202"/>
    </row>
    <row r="203" spans="14:31" x14ac:dyDescent="0.3">
      <c r="N203"/>
      <c r="O203"/>
      <c r="AD203"/>
      <c r="AE203"/>
    </row>
    <row r="204" spans="14:31" x14ac:dyDescent="0.3">
      <c r="N204"/>
      <c r="O204"/>
      <c r="AD204"/>
      <c r="AE204"/>
    </row>
    <row r="205" spans="14:31" x14ac:dyDescent="0.3">
      <c r="N205"/>
      <c r="O205"/>
      <c r="AD205"/>
      <c r="AE205"/>
    </row>
    <row r="206" spans="14:31" x14ac:dyDescent="0.3">
      <c r="N206"/>
      <c r="O206"/>
      <c r="AD206"/>
      <c r="AE206"/>
    </row>
    <row r="207" spans="14:31" x14ac:dyDescent="0.3">
      <c r="N207"/>
      <c r="O207"/>
      <c r="AD207"/>
      <c r="AE207"/>
    </row>
    <row r="208" spans="14:31" x14ac:dyDescent="0.3">
      <c r="N208"/>
      <c r="O208"/>
      <c r="AD208"/>
      <c r="AE208"/>
    </row>
    <row r="209" spans="14:31" x14ac:dyDescent="0.3">
      <c r="N209"/>
      <c r="O209"/>
      <c r="AD209"/>
      <c r="AE209"/>
    </row>
    <row r="210" spans="14:31" x14ac:dyDescent="0.3">
      <c r="N210"/>
      <c r="O210"/>
      <c r="AD210"/>
      <c r="AE210"/>
    </row>
    <row r="211" spans="14:31" x14ac:dyDescent="0.3">
      <c r="N211"/>
      <c r="O211"/>
      <c r="AD211"/>
      <c r="AE211"/>
    </row>
    <row r="212" spans="14:31" x14ac:dyDescent="0.3">
      <c r="N212"/>
      <c r="O212"/>
      <c r="AD212"/>
      <c r="AE212"/>
    </row>
    <row r="213" spans="14:31" x14ac:dyDescent="0.3">
      <c r="N213"/>
      <c r="O213"/>
      <c r="AD213"/>
      <c r="AE213"/>
    </row>
    <row r="214" spans="14:31" x14ac:dyDescent="0.3">
      <c r="N214"/>
      <c r="O214"/>
      <c r="AD214"/>
      <c r="AE214"/>
    </row>
    <row r="215" spans="14:31" x14ac:dyDescent="0.3">
      <c r="N215"/>
      <c r="O215"/>
      <c r="AD215"/>
      <c r="AE215"/>
    </row>
    <row r="216" spans="14:31" x14ac:dyDescent="0.3">
      <c r="N216"/>
      <c r="O216"/>
      <c r="AD216"/>
      <c r="AE216"/>
    </row>
    <row r="217" spans="14:31" x14ac:dyDescent="0.3">
      <c r="N217"/>
      <c r="O217"/>
      <c r="AD217"/>
      <c r="AE217"/>
    </row>
    <row r="218" spans="14:31" x14ac:dyDescent="0.3">
      <c r="N218"/>
      <c r="O218"/>
      <c r="AD218"/>
      <c r="AE218"/>
    </row>
    <row r="219" spans="14:31" x14ac:dyDescent="0.3">
      <c r="N219"/>
      <c r="O219"/>
      <c r="AD219"/>
      <c r="AE219"/>
    </row>
    <row r="220" spans="14:31" x14ac:dyDescent="0.3">
      <c r="N220"/>
      <c r="O220"/>
      <c r="AD220"/>
      <c r="AE220"/>
    </row>
    <row r="221" spans="14:31" x14ac:dyDescent="0.3">
      <c r="N221"/>
      <c r="O221"/>
      <c r="AD221"/>
      <c r="AE221"/>
    </row>
    <row r="222" spans="14:31" x14ac:dyDescent="0.3">
      <c r="N222"/>
      <c r="O222"/>
      <c r="AD222"/>
      <c r="AE222"/>
    </row>
    <row r="223" spans="14:31" x14ac:dyDescent="0.3">
      <c r="N223"/>
      <c r="O223"/>
      <c r="AD223"/>
      <c r="AE223"/>
    </row>
    <row r="224" spans="14:31" x14ac:dyDescent="0.3">
      <c r="N224"/>
      <c r="O224"/>
      <c r="AD224"/>
      <c r="AE224"/>
    </row>
    <row r="225" spans="14:31" x14ac:dyDescent="0.3">
      <c r="N225"/>
      <c r="O225"/>
      <c r="AD225"/>
      <c r="AE225"/>
    </row>
    <row r="226" spans="14:31" x14ac:dyDescent="0.3">
      <c r="N226"/>
      <c r="O226"/>
      <c r="AD226"/>
      <c r="AE226"/>
    </row>
    <row r="227" spans="14:31" x14ac:dyDescent="0.3">
      <c r="N227"/>
      <c r="O227"/>
      <c r="AD227"/>
      <c r="AE227"/>
    </row>
    <row r="228" spans="14:31" x14ac:dyDescent="0.3">
      <c r="N228"/>
      <c r="O228"/>
      <c r="AD228"/>
      <c r="AE228"/>
    </row>
    <row r="229" spans="14:31" x14ac:dyDescent="0.3">
      <c r="N229"/>
      <c r="O229"/>
      <c r="AD229"/>
      <c r="AE229"/>
    </row>
    <row r="230" spans="14:31" x14ac:dyDescent="0.3">
      <c r="N230"/>
      <c r="O230"/>
      <c r="AD230"/>
      <c r="AE230"/>
    </row>
    <row r="231" spans="14:31" x14ac:dyDescent="0.3">
      <c r="N231"/>
      <c r="O231"/>
      <c r="AD231"/>
      <c r="AE231"/>
    </row>
    <row r="232" spans="14:31" x14ac:dyDescent="0.3">
      <c r="N232"/>
      <c r="O232"/>
      <c r="AD232"/>
      <c r="AE232"/>
    </row>
    <row r="233" spans="14:31" x14ac:dyDescent="0.3">
      <c r="N233"/>
      <c r="O233"/>
      <c r="AD233"/>
      <c r="AE233"/>
    </row>
    <row r="234" spans="14:31" x14ac:dyDescent="0.3">
      <c r="N234"/>
      <c r="O234"/>
      <c r="AD234"/>
      <c r="AE234"/>
    </row>
    <row r="235" spans="14:31" x14ac:dyDescent="0.3">
      <c r="N235"/>
      <c r="O235"/>
      <c r="AD235"/>
      <c r="AE235"/>
    </row>
    <row r="236" spans="14:31" x14ac:dyDescent="0.3">
      <c r="N236"/>
      <c r="O236"/>
      <c r="AD236"/>
      <c r="AE236"/>
    </row>
    <row r="237" spans="14:31" x14ac:dyDescent="0.3">
      <c r="N237"/>
      <c r="O237"/>
      <c r="AD237"/>
      <c r="AE237"/>
    </row>
    <row r="238" spans="14:31" x14ac:dyDescent="0.3">
      <c r="N238"/>
      <c r="O238"/>
      <c r="AD238"/>
      <c r="AE238"/>
    </row>
    <row r="239" spans="14:31" x14ac:dyDescent="0.3">
      <c r="N239"/>
      <c r="O239"/>
      <c r="AD239"/>
      <c r="AE239"/>
    </row>
    <row r="240" spans="14:31" x14ac:dyDescent="0.3">
      <c r="N240"/>
      <c r="O240"/>
      <c r="AD240"/>
      <c r="AE240"/>
    </row>
    <row r="241" spans="14:31" x14ac:dyDescent="0.3">
      <c r="N241"/>
      <c r="O241"/>
      <c r="AD241"/>
      <c r="AE241"/>
    </row>
    <row r="242" spans="14:31" x14ac:dyDescent="0.3">
      <c r="N242"/>
      <c r="O242"/>
      <c r="AD242"/>
      <c r="AE242"/>
    </row>
    <row r="243" spans="14:31" x14ac:dyDescent="0.3">
      <c r="N243"/>
      <c r="O243"/>
      <c r="AD243"/>
      <c r="AE243"/>
    </row>
    <row r="244" spans="14:31" x14ac:dyDescent="0.3">
      <c r="N244"/>
      <c r="O244"/>
      <c r="AD244"/>
      <c r="AE244"/>
    </row>
    <row r="245" spans="14:31" x14ac:dyDescent="0.3">
      <c r="N245"/>
      <c r="O245"/>
      <c r="AD245"/>
      <c r="AE245"/>
    </row>
    <row r="246" spans="14:31" x14ac:dyDescent="0.3">
      <c r="N246"/>
      <c r="O246"/>
      <c r="AD246"/>
      <c r="AE246"/>
    </row>
    <row r="247" spans="14:31" x14ac:dyDescent="0.3">
      <c r="N247"/>
      <c r="O247"/>
      <c r="AD247"/>
      <c r="AE247"/>
    </row>
    <row r="248" spans="14:31" x14ac:dyDescent="0.3">
      <c r="N248"/>
      <c r="O248"/>
      <c r="AD248"/>
      <c r="AE248"/>
    </row>
    <row r="249" spans="14:31" x14ac:dyDescent="0.3">
      <c r="N249"/>
      <c r="O249"/>
      <c r="AD249"/>
      <c r="AE249"/>
    </row>
    <row r="250" spans="14:31" x14ac:dyDescent="0.3">
      <c r="N250"/>
      <c r="O250"/>
      <c r="AD250"/>
      <c r="AE250"/>
    </row>
    <row r="251" spans="14:31" x14ac:dyDescent="0.3">
      <c r="N251"/>
      <c r="O251"/>
      <c r="AD251"/>
      <c r="AE251"/>
    </row>
    <row r="252" spans="14:31" x14ac:dyDescent="0.3">
      <c r="N252"/>
      <c r="O252"/>
      <c r="AD252"/>
      <c r="AE252"/>
    </row>
    <row r="253" spans="14:31" x14ac:dyDescent="0.3">
      <c r="N253"/>
      <c r="O253"/>
      <c r="AD253"/>
      <c r="AE253"/>
    </row>
    <row r="254" spans="14:31" x14ac:dyDescent="0.3">
      <c r="N254"/>
      <c r="O254"/>
      <c r="AD254"/>
      <c r="AE254"/>
    </row>
    <row r="255" spans="14:31" x14ac:dyDescent="0.3">
      <c r="N255"/>
      <c r="O255"/>
      <c r="AD255"/>
      <c r="AE255"/>
    </row>
    <row r="256" spans="14:31" x14ac:dyDescent="0.3">
      <c r="N256"/>
      <c r="O256"/>
      <c r="AD256"/>
      <c r="AE256"/>
    </row>
    <row r="257" spans="14:31" x14ac:dyDescent="0.3">
      <c r="N257"/>
      <c r="O257"/>
      <c r="AD257"/>
      <c r="AE257"/>
    </row>
    <row r="258" spans="14:31" x14ac:dyDescent="0.3">
      <c r="N258"/>
      <c r="O258"/>
      <c r="AD258"/>
      <c r="AE258"/>
    </row>
    <row r="259" spans="14:31" x14ac:dyDescent="0.3">
      <c r="N259"/>
      <c r="O259"/>
      <c r="AD259"/>
      <c r="AE259"/>
    </row>
    <row r="260" spans="14:31" x14ac:dyDescent="0.3">
      <c r="N260"/>
      <c r="O260"/>
      <c r="AD260"/>
      <c r="AE260"/>
    </row>
    <row r="261" spans="14:31" x14ac:dyDescent="0.3">
      <c r="N261"/>
      <c r="O261"/>
      <c r="AD261"/>
      <c r="AE261"/>
    </row>
    <row r="262" spans="14:31" x14ac:dyDescent="0.3">
      <c r="N262"/>
      <c r="O262"/>
      <c r="AD262"/>
      <c r="AE262"/>
    </row>
    <row r="263" spans="14:31" x14ac:dyDescent="0.3">
      <c r="N263"/>
      <c r="O263"/>
      <c r="AD263"/>
      <c r="AE263"/>
    </row>
    <row r="264" spans="14:31" x14ac:dyDescent="0.3">
      <c r="N264"/>
      <c r="O264"/>
      <c r="AD264"/>
      <c r="AE264"/>
    </row>
    <row r="265" spans="14:31" x14ac:dyDescent="0.3">
      <c r="N265"/>
      <c r="O265"/>
      <c r="AD265"/>
      <c r="AE265"/>
    </row>
    <row r="266" spans="14:31" x14ac:dyDescent="0.3">
      <c r="N266"/>
      <c r="O266"/>
      <c r="AD266"/>
      <c r="AE266"/>
    </row>
    <row r="267" spans="14:31" x14ac:dyDescent="0.3">
      <c r="N267"/>
      <c r="O267"/>
      <c r="AD267"/>
      <c r="AE267"/>
    </row>
    <row r="268" spans="14:31" x14ac:dyDescent="0.3">
      <c r="N268"/>
      <c r="O268"/>
      <c r="AD268"/>
      <c r="AE268"/>
    </row>
    <row r="269" spans="14:31" x14ac:dyDescent="0.3">
      <c r="N269"/>
      <c r="O269"/>
      <c r="AD269"/>
      <c r="AE269"/>
    </row>
    <row r="270" spans="14:31" x14ac:dyDescent="0.3">
      <c r="N270"/>
      <c r="O270"/>
      <c r="AD270"/>
      <c r="AE270"/>
    </row>
    <row r="271" spans="14:31" x14ac:dyDescent="0.3">
      <c r="N271"/>
      <c r="O271"/>
      <c r="AD271"/>
      <c r="AE271"/>
    </row>
    <row r="272" spans="14:31" x14ac:dyDescent="0.3">
      <c r="N272"/>
      <c r="O272"/>
      <c r="AD272"/>
      <c r="AE272"/>
    </row>
    <row r="273" spans="14:31" x14ac:dyDescent="0.3">
      <c r="N273"/>
      <c r="O273"/>
      <c r="AD273"/>
      <c r="AE273"/>
    </row>
    <row r="274" spans="14:31" x14ac:dyDescent="0.3">
      <c r="N274"/>
      <c r="O274"/>
      <c r="AD274"/>
      <c r="AE274"/>
    </row>
    <row r="275" spans="14:31" x14ac:dyDescent="0.3">
      <c r="N275"/>
      <c r="O275"/>
      <c r="AD275"/>
      <c r="AE275"/>
    </row>
    <row r="276" spans="14:31" x14ac:dyDescent="0.3">
      <c r="N276"/>
      <c r="O276"/>
      <c r="AD276"/>
      <c r="AE276"/>
    </row>
    <row r="277" spans="14:31" x14ac:dyDescent="0.3">
      <c r="N277"/>
      <c r="O277"/>
      <c r="AD277"/>
      <c r="AE277"/>
    </row>
    <row r="278" spans="14:31" x14ac:dyDescent="0.3">
      <c r="N278"/>
      <c r="O278"/>
      <c r="AD278"/>
      <c r="AE278"/>
    </row>
    <row r="279" spans="14:31" x14ac:dyDescent="0.3">
      <c r="N279"/>
      <c r="O279"/>
      <c r="AD279"/>
      <c r="AE279"/>
    </row>
    <row r="280" spans="14:31" x14ac:dyDescent="0.3">
      <c r="N280"/>
      <c r="O280"/>
      <c r="AD280"/>
      <c r="AE280"/>
    </row>
    <row r="281" spans="14:31" x14ac:dyDescent="0.3">
      <c r="N281"/>
      <c r="O281"/>
      <c r="AD281"/>
      <c r="AE281"/>
    </row>
    <row r="282" spans="14:31" x14ac:dyDescent="0.3">
      <c r="N282"/>
      <c r="O282"/>
      <c r="AD282"/>
      <c r="AE282"/>
    </row>
    <row r="283" spans="14:31" x14ac:dyDescent="0.3">
      <c r="N283"/>
      <c r="O283"/>
      <c r="AD283"/>
      <c r="AE283"/>
    </row>
    <row r="284" spans="14:31" x14ac:dyDescent="0.3">
      <c r="N284"/>
      <c r="O284"/>
      <c r="AD284"/>
      <c r="AE284"/>
    </row>
    <row r="285" spans="14:31" x14ac:dyDescent="0.3">
      <c r="N285"/>
      <c r="O285"/>
      <c r="AD285"/>
      <c r="AE285"/>
    </row>
    <row r="286" spans="14:31" x14ac:dyDescent="0.3">
      <c r="N286"/>
      <c r="O286"/>
      <c r="AD286"/>
      <c r="AE286"/>
    </row>
    <row r="287" spans="14:31" x14ac:dyDescent="0.3">
      <c r="N287"/>
      <c r="O287"/>
      <c r="AD287"/>
      <c r="AE287"/>
    </row>
    <row r="288" spans="14:31" x14ac:dyDescent="0.3">
      <c r="N288"/>
      <c r="O288"/>
      <c r="AD288"/>
      <c r="AE288"/>
    </row>
    <row r="289" spans="14:31" x14ac:dyDescent="0.3">
      <c r="N289"/>
      <c r="O289"/>
      <c r="AD289"/>
      <c r="AE289"/>
    </row>
    <row r="290" spans="14:31" x14ac:dyDescent="0.3">
      <c r="N290"/>
      <c r="O290"/>
      <c r="AD290"/>
      <c r="AE290"/>
    </row>
    <row r="291" spans="14:31" x14ac:dyDescent="0.3">
      <c r="N291"/>
      <c r="O291"/>
      <c r="AD291"/>
      <c r="AE291"/>
    </row>
    <row r="292" spans="14:31" x14ac:dyDescent="0.3">
      <c r="N292"/>
      <c r="O292"/>
      <c r="AD292"/>
      <c r="AE292"/>
    </row>
    <row r="293" spans="14:31" x14ac:dyDescent="0.3">
      <c r="N293"/>
      <c r="O293"/>
      <c r="AD293"/>
      <c r="AE293"/>
    </row>
    <row r="294" spans="14:31" x14ac:dyDescent="0.3">
      <c r="N294"/>
      <c r="O294"/>
      <c r="AD294"/>
      <c r="AE294"/>
    </row>
    <row r="295" spans="14:31" x14ac:dyDescent="0.3">
      <c r="N295"/>
      <c r="O295"/>
      <c r="AD295"/>
      <c r="AE295"/>
    </row>
    <row r="296" spans="14:31" x14ac:dyDescent="0.3">
      <c r="N296"/>
      <c r="O296"/>
      <c r="AD296"/>
      <c r="AE296"/>
    </row>
    <row r="297" spans="14:31" x14ac:dyDescent="0.3">
      <c r="N297"/>
      <c r="O297"/>
      <c r="AD297"/>
      <c r="AE297"/>
    </row>
    <row r="298" spans="14:31" x14ac:dyDescent="0.3">
      <c r="N298"/>
      <c r="O298"/>
      <c r="AD298"/>
      <c r="AE298"/>
    </row>
    <row r="299" spans="14:31" x14ac:dyDescent="0.3">
      <c r="N299"/>
      <c r="O299"/>
      <c r="AD299"/>
      <c r="AE299"/>
    </row>
    <row r="300" spans="14:31" x14ac:dyDescent="0.3">
      <c r="N300"/>
      <c r="O300"/>
      <c r="AD300"/>
      <c r="AE300"/>
    </row>
    <row r="301" spans="14:31" x14ac:dyDescent="0.3">
      <c r="N301"/>
      <c r="O301"/>
      <c r="AD301"/>
      <c r="AE301"/>
    </row>
    <row r="302" spans="14:31" x14ac:dyDescent="0.3">
      <c r="N302"/>
      <c r="O302"/>
      <c r="AD302"/>
      <c r="AE302"/>
    </row>
    <row r="303" spans="14:31" x14ac:dyDescent="0.3">
      <c r="N303"/>
      <c r="O303"/>
      <c r="AD303"/>
      <c r="AE303"/>
    </row>
    <row r="304" spans="14:31" x14ac:dyDescent="0.3">
      <c r="N304"/>
      <c r="O304"/>
      <c r="AD304"/>
      <c r="AE304"/>
    </row>
    <row r="305" spans="14:31" x14ac:dyDescent="0.3">
      <c r="N305"/>
      <c r="O305"/>
      <c r="AD305"/>
      <c r="AE305"/>
    </row>
    <row r="306" spans="14:31" x14ac:dyDescent="0.3">
      <c r="N306"/>
      <c r="O306"/>
      <c r="AD306"/>
      <c r="AE306"/>
    </row>
    <row r="307" spans="14:31" x14ac:dyDescent="0.3">
      <c r="N307"/>
      <c r="O307"/>
      <c r="AD307"/>
      <c r="AE307"/>
    </row>
    <row r="308" spans="14:31" x14ac:dyDescent="0.3">
      <c r="N308"/>
      <c r="O308"/>
      <c r="AD308"/>
      <c r="AE308"/>
    </row>
    <row r="309" spans="14:31" x14ac:dyDescent="0.3">
      <c r="N309"/>
      <c r="O309"/>
      <c r="AD309"/>
      <c r="AE309"/>
    </row>
    <row r="310" spans="14:31" x14ac:dyDescent="0.3">
      <c r="N310"/>
      <c r="O310"/>
      <c r="AD310"/>
      <c r="AE310"/>
    </row>
    <row r="311" spans="14:31" x14ac:dyDescent="0.3">
      <c r="N311"/>
      <c r="O311"/>
      <c r="AD311"/>
      <c r="AE311"/>
    </row>
    <row r="312" spans="14:31" x14ac:dyDescent="0.3">
      <c r="N312"/>
      <c r="O312"/>
      <c r="AD312"/>
      <c r="AE312"/>
    </row>
    <row r="313" spans="14:31" x14ac:dyDescent="0.3">
      <c r="N313"/>
      <c r="O313"/>
      <c r="AD313"/>
      <c r="AE313"/>
    </row>
    <row r="314" spans="14:31" x14ac:dyDescent="0.3">
      <c r="N314"/>
      <c r="O314"/>
      <c r="AD314"/>
      <c r="AE314"/>
    </row>
    <row r="315" spans="14:31" x14ac:dyDescent="0.3">
      <c r="N315"/>
      <c r="O315"/>
      <c r="AD315"/>
      <c r="AE315"/>
    </row>
    <row r="316" spans="14:31" x14ac:dyDescent="0.3">
      <c r="N316"/>
      <c r="O316"/>
      <c r="AD316"/>
      <c r="AE316"/>
    </row>
    <row r="317" spans="14:31" x14ac:dyDescent="0.3">
      <c r="N317"/>
      <c r="O317"/>
      <c r="AD317"/>
      <c r="AE317"/>
    </row>
    <row r="318" spans="14:31" x14ac:dyDescent="0.3">
      <c r="N318"/>
      <c r="O318"/>
      <c r="AD318"/>
      <c r="AE318"/>
    </row>
    <row r="319" spans="14:31" x14ac:dyDescent="0.3">
      <c r="N319"/>
      <c r="O319"/>
      <c r="AD319"/>
      <c r="AE319"/>
    </row>
    <row r="320" spans="14:31" x14ac:dyDescent="0.3">
      <c r="N320"/>
      <c r="O320"/>
      <c r="AD320"/>
      <c r="AE320"/>
    </row>
    <row r="321" spans="14:31" x14ac:dyDescent="0.3">
      <c r="N321"/>
      <c r="O321"/>
      <c r="AD321"/>
      <c r="AE321"/>
    </row>
    <row r="322" spans="14:31" x14ac:dyDescent="0.3">
      <c r="N322"/>
      <c r="O322"/>
      <c r="AD322"/>
      <c r="AE322"/>
    </row>
    <row r="323" spans="14:31" x14ac:dyDescent="0.3">
      <c r="N323"/>
      <c r="O323"/>
      <c r="AD323"/>
      <c r="AE323"/>
    </row>
    <row r="324" spans="14:31" x14ac:dyDescent="0.3">
      <c r="N324"/>
      <c r="O324"/>
      <c r="AD324"/>
      <c r="AE324"/>
    </row>
    <row r="325" spans="14:31" x14ac:dyDescent="0.3">
      <c r="N325"/>
      <c r="O325"/>
      <c r="AD325"/>
      <c r="AE325"/>
    </row>
    <row r="326" spans="14:31" x14ac:dyDescent="0.3">
      <c r="N326"/>
      <c r="O326"/>
      <c r="AD326"/>
      <c r="AE326"/>
    </row>
    <row r="327" spans="14:31" x14ac:dyDescent="0.3">
      <c r="N327"/>
      <c r="O327"/>
      <c r="AD327"/>
      <c r="AE327"/>
    </row>
    <row r="328" spans="14:31" x14ac:dyDescent="0.3">
      <c r="N328"/>
      <c r="O328"/>
      <c r="AD328"/>
      <c r="AE328"/>
    </row>
    <row r="329" spans="14:31" x14ac:dyDescent="0.3">
      <c r="N329"/>
      <c r="O329"/>
      <c r="AD329"/>
      <c r="AE329"/>
    </row>
    <row r="330" spans="14:31" x14ac:dyDescent="0.3">
      <c r="N330"/>
      <c r="O330"/>
      <c r="AD330"/>
      <c r="AE330"/>
    </row>
    <row r="331" spans="14:31" x14ac:dyDescent="0.3">
      <c r="N331"/>
      <c r="O331"/>
      <c r="AD331"/>
      <c r="AE331"/>
    </row>
    <row r="332" spans="14:31" x14ac:dyDescent="0.3">
      <c r="N332"/>
      <c r="O332"/>
      <c r="AD332"/>
      <c r="AE332"/>
    </row>
    <row r="333" spans="14:31" x14ac:dyDescent="0.3">
      <c r="N333"/>
      <c r="O333"/>
      <c r="AD333"/>
      <c r="AE333"/>
    </row>
    <row r="334" spans="14:31" x14ac:dyDescent="0.3">
      <c r="N334"/>
      <c r="O334"/>
      <c r="AD334"/>
      <c r="AE334"/>
    </row>
    <row r="335" spans="14:31" x14ac:dyDescent="0.3">
      <c r="N335"/>
      <c r="O335"/>
      <c r="AD335"/>
      <c r="AE335"/>
    </row>
    <row r="336" spans="14:31" x14ac:dyDescent="0.3">
      <c r="N336"/>
      <c r="O336"/>
      <c r="AD336"/>
      <c r="AE336"/>
    </row>
    <row r="337" spans="14:31" x14ac:dyDescent="0.3">
      <c r="N337"/>
      <c r="O337"/>
      <c r="AD337"/>
      <c r="AE337"/>
    </row>
    <row r="338" spans="14:31" x14ac:dyDescent="0.3">
      <c r="N338"/>
      <c r="O338"/>
      <c r="AD338"/>
      <c r="AE338"/>
    </row>
    <row r="339" spans="14:31" x14ac:dyDescent="0.3">
      <c r="N339"/>
      <c r="O339"/>
      <c r="AD339"/>
      <c r="AE339"/>
    </row>
    <row r="340" spans="14:31" x14ac:dyDescent="0.3">
      <c r="N340"/>
      <c r="O340"/>
      <c r="AD340"/>
      <c r="AE340"/>
    </row>
    <row r="341" spans="14:31" x14ac:dyDescent="0.3">
      <c r="N341"/>
      <c r="O341"/>
      <c r="AD341"/>
      <c r="AE341"/>
    </row>
    <row r="342" spans="14:31" x14ac:dyDescent="0.3">
      <c r="N342"/>
      <c r="O342"/>
      <c r="AD342"/>
      <c r="AE342"/>
    </row>
    <row r="343" spans="14:31" x14ac:dyDescent="0.3">
      <c r="N343"/>
      <c r="O343"/>
      <c r="AD343"/>
      <c r="AE343"/>
    </row>
    <row r="344" spans="14:31" x14ac:dyDescent="0.3">
      <c r="N344"/>
      <c r="O344"/>
      <c r="AD344"/>
      <c r="AE344"/>
    </row>
    <row r="345" spans="14:31" x14ac:dyDescent="0.3">
      <c r="N345"/>
      <c r="O345"/>
      <c r="AD345"/>
      <c r="AE345"/>
    </row>
    <row r="346" spans="14:31" x14ac:dyDescent="0.3">
      <c r="N346"/>
      <c r="O346"/>
      <c r="AD346"/>
      <c r="AE346"/>
    </row>
    <row r="347" spans="14:31" x14ac:dyDescent="0.3">
      <c r="N347"/>
      <c r="O347"/>
      <c r="AD347"/>
      <c r="AE347"/>
    </row>
    <row r="348" spans="14:31" x14ac:dyDescent="0.3">
      <c r="N348"/>
      <c r="O348"/>
      <c r="AD348"/>
      <c r="AE348"/>
    </row>
    <row r="349" spans="14:31" x14ac:dyDescent="0.3">
      <c r="N349"/>
      <c r="O349"/>
      <c r="AD349"/>
      <c r="AE349"/>
    </row>
    <row r="350" spans="14:31" x14ac:dyDescent="0.3">
      <c r="N350"/>
      <c r="O350"/>
      <c r="AD350"/>
      <c r="AE350"/>
    </row>
    <row r="351" spans="14:31" x14ac:dyDescent="0.3">
      <c r="N351"/>
      <c r="O351"/>
      <c r="AD351"/>
      <c r="AE351"/>
    </row>
    <row r="352" spans="14:31" x14ac:dyDescent="0.3">
      <c r="N352"/>
      <c r="O352"/>
      <c r="AD352"/>
      <c r="AE352"/>
    </row>
    <row r="353" spans="14:31" x14ac:dyDescent="0.3">
      <c r="N353"/>
      <c r="O353"/>
      <c r="AD353"/>
      <c r="AE353"/>
    </row>
    <row r="354" spans="14:31" x14ac:dyDescent="0.3">
      <c r="N354"/>
      <c r="O354"/>
      <c r="AD354"/>
      <c r="AE354"/>
    </row>
    <row r="355" spans="14:31" x14ac:dyDescent="0.3">
      <c r="N355"/>
      <c r="O355"/>
      <c r="AD355"/>
      <c r="AE355"/>
    </row>
    <row r="356" spans="14:31" x14ac:dyDescent="0.3">
      <c r="N356"/>
      <c r="O356"/>
      <c r="AD356"/>
      <c r="AE356"/>
    </row>
    <row r="357" spans="14:31" x14ac:dyDescent="0.3">
      <c r="N357"/>
      <c r="O357"/>
      <c r="AD357"/>
      <c r="AE357"/>
    </row>
    <row r="358" spans="14:31" x14ac:dyDescent="0.3">
      <c r="N358"/>
      <c r="O358"/>
      <c r="AD358"/>
      <c r="AE358"/>
    </row>
    <row r="359" spans="14:31" x14ac:dyDescent="0.3">
      <c r="N359"/>
      <c r="O359"/>
      <c r="AD359"/>
      <c r="AE359"/>
    </row>
    <row r="360" spans="14:31" x14ac:dyDescent="0.3">
      <c r="N360"/>
      <c r="O360"/>
      <c r="AD360"/>
      <c r="AE360"/>
    </row>
    <row r="361" spans="14:31" x14ac:dyDescent="0.3">
      <c r="N361"/>
      <c r="O361"/>
      <c r="AD361"/>
      <c r="AE361"/>
    </row>
    <row r="362" spans="14:31" x14ac:dyDescent="0.3">
      <c r="N362"/>
      <c r="O362"/>
      <c r="AD362"/>
      <c r="AE362"/>
    </row>
    <row r="363" spans="14:31" x14ac:dyDescent="0.3">
      <c r="N363"/>
      <c r="O363"/>
      <c r="AD363"/>
      <c r="AE363"/>
    </row>
    <row r="364" spans="14:31" x14ac:dyDescent="0.3">
      <c r="N364"/>
      <c r="O364"/>
      <c r="AD364"/>
      <c r="AE364"/>
    </row>
    <row r="365" spans="14:31" x14ac:dyDescent="0.3">
      <c r="N365"/>
      <c r="O365"/>
      <c r="AD365"/>
      <c r="AE365"/>
    </row>
    <row r="366" spans="14:31" x14ac:dyDescent="0.3">
      <c r="N366"/>
      <c r="O366"/>
      <c r="AD366"/>
      <c r="AE366"/>
    </row>
    <row r="367" spans="14:31" x14ac:dyDescent="0.3">
      <c r="N367"/>
      <c r="O367"/>
      <c r="AD367"/>
      <c r="AE367"/>
    </row>
    <row r="368" spans="14:31" x14ac:dyDescent="0.3">
      <c r="N368"/>
      <c r="O368"/>
      <c r="AD368"/>
      <c r="AE368"/>
    </row>
    <row r="369" spans="14:31" x14ac:dyDescent="0.3">
      <c r="N369"/>
      <c r="O369"/>
      <c r="AD369"/>
      <c r="AE369"/>
    </row>
    <row r="370" spans="14:31" x14ac:dyDescent="0.3">
      <c r="N370"/>
      <c r="O370"/>
      <c r="AD370"/>
      <c r="AE370"/>
    </row>
    <row r="371" spans="14:31" x14ac:dyDescent="0.3">
      <c r="N371"/>
      <c r="O371"/>
      <c r="AD371"/>
      <c r="AE371"/>
    </row>
    <row r="372" spans="14:31" x14ac:dyDescent="0.3">
      <c r="N372"/>
      <c r="O372"/>
      <c r="AD372"/>
      <c r="AE372"/>
    </row>
    <row r="373" spans="14:31" x14ac:dyDescent="0.3">
      <c r="N373"/>
      <c r="O373"/>
      <c r="AD373"/>
      <c r="AE373"/>
    </row>
    <row r="374" spans="14:31" x14ac:dyDescent="0.3">
      <c r="N374"/>
      <c r="O374"/>
      <c r="AD374"/>
      <c r="AE374"/>
    </row>
    <row r="375" spans="14:31" x14ac:dyDescent="0.3">
      <c r="N375"/>
      <c r="O375"/>
      <c r="AD375"/>
      <c r="AE375"/>
    </row>
    <row r="376" spans="14:31" x14ac:dyDescent="0.3">
      <c r="N376"/>
      <c r="O376"/>
      <c r="AD376"/>
      <c r="AE376"/>
    </row>
    <row r="377" spans="14:31" x14ac:dyDescent="0.3">
      <c r="N377"/>
      <c r="O377"/>
      <c r="AD377"/>
      <c r="AE377"/>
    </row>
    <row r="378" spans="14:31" x14ac:dyDescent="0.3">
      <c r="N378"/>
      <c r="O378"/>
      <c r="AD378"/>
      <c r="AE378"/>
    </row>
    <row r="379" spans="14:31" x14ac:dyDescent="0.3">
      <c r="N379"/>
      <c r="O379"/>
      <c r="AD379"/>
      <c r="AE379"/>
    </row>
    <row r="380" spans="14:31" x14ac:dyDescent="0.3">
      <c r="N380"/>
      <c r="O380"/>
      <c r="AD380"/>
      <c r="AE380"/>
    </row>
    <row r="381" spans="14:31" x14ac:dyDescent="0.3">
      <c r="N381"/>
      <c r="O381"/>
      <c r="AD381"/>
      <c r="AE381"/>
    </row>
    <row r="382" spans="14:31" x14ac:dyDescent="0.3">
      <c r="N382"/>
      <c r="O382"/>
      <c r="AD382"/>
      <c r="AE382"/>
    </row>
    <row r="383" spans="14:31" x14ac:dyDescent="0.3">
      <c r="N383"/>
      <c r="O383"/>
      <c r="AD383"/>
      <c r="AE383"/>
    </row>
    <row r="384" spans="14:31" x14ac:dyDescent="0.3">
      <c r="N384"/>
      <c r="O384"/>
      <c r="AD384"/>
      <c r="AE384"/>
    </row>
    <row r="385" spans="14:31" x14ac:dyDescent="0.3">
      <c r="N385"/>
      <c r="O385"/>
      <c r="AD385"/>
      <c r="AE385"/>
    </row>
    <row r="386" spans="14:31" x14ac:dyDescent="0.3">
      <c r="N386"/>
      <c r="O386"/>
      <c r="AD386"/>
      <c r="AE386"/>
    </row>
    <row r="387" spans="14:31" x14ac:dyDescent="0.3">
      <c r="N387"/>
      <c r="O387"/>
      <c r="AD387"/>
      <c r="AE387"/>
    </row>
    <row r="388" spans="14:31" x14ac:dyDescent="0.3">
      <c r="N388"/>
      <c r="O388"/>
      <c r="AD388"/>
      <c r="AE388"/>
    </row>
    <row r="389" spans="14:31" x14ac:dyDescent="0.3">
      <c r="N389"/>
      <c r="O389"/>
      <c r="AD389"/>
      <c r="AE389"/>
    </row>
    <row r="390" spans="14:31" x14ac:dyDescent="0.3">
      <c r="N390"/>
      <c r="O390"/>
      <c r="AD390"/>
      <c r="AE390"/>
    </row>
    <row r="391" spans="14:31" x14ac:dyDescent="0.3">
      <c r="N391"/>
      <c r="O391"/>
      <c r="AD391"/>
      <c r="AE391"/>
    </row>
    <row r="392" spans="14:31" x14ac:dyDescent="0.3">
      <c r="N392"/>
      <c r="O392"/>
      <c r="AD392"/>
      <c r="AE392"/>
    </row>
    <row r="393" spans="14:31" x14ac:dyDescent="0.3">
      <c r="N393"/>
      <c r="O393"/>
      <c r="AD393"/>
      <c r="AE393"/>
    </row>
    <row r="394" spans="14:31" x14ac:dyDescent="0.3">
      <c r="N394"/>
      <c r="O394"/>
      <c r="AD394"/>
      <c r="AE394"/>
    </row>
    <row r="395" spans="14:31" x14ac:dyDescent="0.3">
      <c r="N395"/>
      <c r="O395"/>
      <c r="AD395"/>
      <c r="AE395"/>
    </row>
    <row r="396" spans="14:31" x14ac:dyDescent="0.3">
      <c r="N396"/>
      <c r="O396"/>
      <c r="AD396"/>
      <c r="AE396"/>
    </row>
    <row r="397" spans="14:31" x14ac:dyDescent="0.3">
      <c r="N397"/>
      <c r="O397"/>
      <c r="AD397"/>
      <c r="AE397"/>
    </row>
    <row r="398" spans="14:31" x14ac:dyDescent="0.3">
      <c r="N398"/>
      <c r="O398"/>
      <c r="AD398"/>
      <c r="AE398"/>
    </row>
    <row r="399" spans="14:31" x14ac:dyDescent="0.3">
      <c r="N399"/>
      <c r="O399"/>
      <c r="AD399"/>
      <c r="AE399"/>
    </row>
    <row r="400" spans="14:31" x14ac:dyDescent="0.3">
      <c r="N400"/>
      <c r="O400"/>
      <c r="AD400"/>
      <c r="AE400"/>
    </row>
    <row r="401" spans="14:31" x14ac:dyDescent="0.3">
      <c r="N401"/>
      <c r="O401"/>
      <c r="AD401"/>
      <c r="AE401"/>
    </row>
    <row r="402" spans="14:31" x14ac:dyDescent="0.3">
      <c r="N402"/>
      <c r="O402"/>
      <c r="AD402"/>
      <c r="AE402"/>
    </row>
    <row r="403" spans="14:31" x14ac:dyDescent="0.3">
      <c r="N403"/>
      <c r="O403"/>
      <c r="AD403"/>
      <c r="AE403"/>
    </row>
    <row r="404" spans="14:31" x14ac:dyDescent="0.3">
      <c r="N404"/>
      <c r="O404"/>
      <c r="AD404"/>
      <c r="AE404"/>
    </row>
    <row r="405" spans="14:31" x14ac:dyDescent="0.3">
      <c r="N405"/>
      <c r="O405"/>
      <c r="AD405"/>
      <c r="AE405"/>
    </row>
    <row r="406" spans="14:31" x14ac:dyDescent="0.3">
      <c r="N406"/>
      <c r="O406"/>
      <c r="AD406"/>
      <c r="AE406"/>
    </row>
    <row r="407" spans="14:31" x14ac:dyDescent="0.3">
      <c r="N407"/>
      <c r="O407"/>
      <c r="AD407"/>
      <c r="AE407"/>
    </row>
    <row r="408" spans="14:31" x14ac:dyDescent="0.3">
      <c r="N408"/>
      <c r="O408"/>
      <c r="AD408"/>
      <c r="AE408"/>
    </row>
    <row r="409" spans="14:31" x14ac:dyDescent="0.3">
      <c r="N409"/>
      <c r="O409"/>
      <c r="AD409"/>
      <c r="AE409"/>
    </row>
    <row r="410" spans="14:31" x14ac:dyDescent="0.3">
      <c r="N410"/>
      <c r="O410"/>
      <c r="AD410"/>
      <c r="AE410"/>
    </row>
    <row r="411" spans="14:31" x14ac:dyDescent="0.3">
      <c r="N411"/>
      <c r="O411"/>
      <c r="AD411"/>
      <c r="AE411"/>
    </row>
    <row r="412" spans="14:31" x14ac:dyDescent="0.3">
      <c r="N412"/>
      <c r="O412"/>
      <c r="AD412"/>
      <c r="AE412"/>
    </row>
    <row r="413" spans="14:31" x14ac:dyDescent="0.3">
      <c r="N413"/>
      <c r="O413"/>
      <c r="AD413"/>
      <c r="AE413"/>
    </row>
    <row r="414" spans="14:31" x14ac:dyDescent="0.3">
      <c r="N414"/>
      <c r="O414"/>
      <c r="AD414"/>
      <c r="AE414"/>
    </row>
    <row r="415" spans="14:31" x14ac:dyDescent="0.3">
      <c r="N415"/>
      <c r="O415"/>
      <c r="AD415"/>
      <c r="AE415"/>
    </row>
    <row r="416" spans="14:31" x14ac:dyDescent="0.3">
      <c r="N416"/>
      <c r="O416"/>
      <c r="AD416"/>
      <c r="AE416"/>
    </row>
    <row r="417" spans="14:31" x14ac:dyDescent="0.3">
      <c r="N417"/>
      <c r="O417"/>
      <c r="AD417"/>
      <c r="AE417"/>
    </row>
    <row r="418" spans="14:31" x14ac:dyDescent="0.3">
      <c r="N418"/>
      <c r="O418"/>
      <c r="AD418"/>
      <c r="AE418"/>
    </row>
    <row r="419" spans="14:31" x14ac:dyDescent="0.3">
      <c r="N419"/>
      <c r="O419"/>
      <c r="AD419"/>
      <c r="AE419"/>
    </row>
    <row r="420" spans="14:31" x14ac:dyDescent="0.3">
      <c r="N420"/>
      <c r="O420"/>
      <c r="AD420"/>
      <c r="AE420"/>
    </row>
    <row r="421" spans="14:31" x14ac:dyDescent="0.3">
      <c r="N421"/>
      <c r="O421"/>
      <c r="AD421"/>
      <c r="AE421"/>
    </row>
    <row r="422" spans="14:31" x14ac:dyDescent="0.3">
      <c r="N422"/>
      <c r="O422"/>
      <c r="AD422"/>
      <c r="AE422"/>
    </row>
    <row r="423" spans="14:31" x14ac:dyDescent="0.3">
      <c r="N423"/>
      <c r="O423"/>
      <c r="AD423"/>
      <c r="AE423"/>
    </row>
    <row r="424" spans="14:31" x14ac:dyDescent="0.3">
      <c r="N424"/>
      <c r="O424"/>
      <c r="AD424"/>
      <c r="AE424"/>
    </row>
    <row r="425" spans="14:31" x14ac:dyDescent="0.3">
      <c r="N425"/>
      <c r="O425"/>
      <c r="AD425"/>
      <c r="AE425"/>
    </row>
    <row r="426" spans="14:31" x14ac:dyDescent="0.3">
      <c r="N426"/>
      <c r="O426"/>
      <c r="AD426"/>
      <c r="AE426"/>
    </row>
    <row r="427" spans="14:31" x14ac:dyDescent="0.3">
      <c r="N427"/>
      <c r="O427"/>
      <c r="AD427"/>
      <c r="AE427"/>
    </row>
    <row r="428" spans="14:31" x14ac:dyDescent="0.3">
      <c r="N428"/>
      <c r="O428"/>
      <c r="AD428"/>
      <c r="AE428"/>
    </row>
    <row r="429" spans="14:31" x14ac:dyDescent="0.3">
      <c r="N429"/>
      <c r="O429"/>
      <c r="AD429"/>
      <c r="AE429"/>
    </row>
    <row r="430" spans="14:31" x14ac:dyDescent="0.3">
      <c r="N430"/>
      <c r="O430"/>
      <c r="AD430"/>
      <c r="AE430"/>
    </row>
    <row r="431" spans="14:31" x14ac:dyDescent="0.3">
      <c r="N431"/>
      <c r="O431"/>
      <c r="AD431"/>
      <c r="AE431"/>
    </row>
    <row r="432" spans="14:31" x14ac:dyDescent="0.3">
      <c r="N432"/>
      <c r="O432"/>
      <c r="AD432"/>
      <c r="AE432"/>
    </row>
    <row r="433" spans="14:31" x14ac:dyDescent="0.3">
      <c r="N433"/>
      <c r="O433"/>
      <c r="AD433"/>
      <c r="AE433"/>
    </row>
    <row r="434" spans="14:31" x14ac:dyDescent="0.3">
      <c r="N434"/>
      <c r="O434"/>
      <c r="AD434"/>
      <c r="AE434"/>
    </row>
    <row r="435" spans="14:31" x14ac:dyDescent="0.3">
      <c r="N435"/>
      <c r="O435"/>
      <c r="AD435"/>
      <c r="AE435"/>
    </row>
    <row r="436" spans="14:31" x14ac:dyDescent="0.3">
      <c r="N436"/>
      <c r="O436"/>
      <c r="AD436"/>
      <c r="AE436"/>
    </row>
    <row r="437" spans="14:31" x14ac:dyDescent="0.3">
      <c r="N437"/>
      <c r="O437"/>
      <c r="AD437"/>
      <c r="AE437"/>
    </row>
    <row r="438" spans="14:31" x14ac:dyDescent="0.3">
      <c r="N438"/>
      <c r="O438"/>
      <c r="AD438"/>
      <c r="AE438"/>
    </row>
    <row r="439" spans="14:31" x14ac:dyDescent="0.3">
      <c r="N439"/>
      <c r="O439"/>
      <c r="AD439"/>
      <c r="AE439"/>
    </row>
    <row r="440" spans="14:31" x14ac:dyDescent="0.3">
      <c r="N440"/>
      <c r="O440"/>
      <c r="AD440"/>
      <c r="AE440"/>
    </row>
    <row r="441" spans="14:31" x14ac:dyDescent="0.3">
      <c r="N441"/>
      <c r="O441"/>
      <c r="AD441"/>
      <c r="AE441"/>
    </row>
    <row r="442" spans="14:31" x14ac:dyDescent="0.3">
      <c r="N442"/>
      <c r="O442"/>
      <c r="AD442"/>
      <c r="AE442"/>
    </row>
    <row r="443" spans="14:31" x14ac:dyDescent="0.3">
      <c r="N443"/>
      <c r="O443"/>
      <c r="AD443"/>
      <c r="AE443"/>
    </row>
    <row r="444" spans="14:31" x14ac:dyDescent="0.3">
      <c r="N444"/>
      <c r="O444"/>
      <c r="AD444"/>
      <c r="AE444"/>
    </row>
    <row r="445" spans="14:31" x14ac:dyDescent="0.3">
      <c r="N445"/>
      <c r="O445"/>
      <c r="AD445"/>
      <c r="AE445"/>
    </row>
    <row r="446" spans="14:31" x14ac:dyDescent="0.3">
      <c r="N446"/>
      <c r="O446"/>
      <c r="AD446"/>
      <c r="AE446"/>
    </row>
    <row r="447" spans="14:31" x14ac:dyDescent="0.3">
      <c r="N447"/>
      <c r="O447"/>
      <c r="AD447"/>
      <c r="AE447"/>
    </row>
    <row r="448" spans="14:31" x14ac:dyDescent="0.3">
      <c r="N448"/>
      <c r="O448"/>
      <c r="AD448"/>
      <c r="AE448"/>
    </row>
    <row r="449" spans="14:31" x14ac:dyDescent="0.3">
      <c r="N449"/>
      <c r="O449"/>
      <c r="AD449"/>
      <c r="AE449"/>
    </row>
    <row r="450" spans="14:31" x14ac:dyDescent="0.3">
      <c r="N450"/>
      <c r="O450"/>
      <c r="AD450"/>
      <c r="AE450"/>
    </row>
    <row r="451" spans="14:31" x14ac:dyDescent="0.3">
      <c r="N451"/>
      <c r="O451"/>
      <c r="AD451"/>
      <c r="AE451"/>
    </row>
    <row r="452" spans="14:31" x14ac:dyDescent="0.3">
      <c r="N452"/>
      <c r="O452"/>
      <c r="AD452"/>
      <c r="AE452"/>
    </row>
    <row r="453" spans="14:31" x14ac:dyDescent="0.3">
      <c r="N453"/>
      <c r="O453"/>
      <c r="AD453"/>
      <c r="AE453"/>
    </row>
    <row r="454" spans="14:31" x14ac:dyDescent="0.3">
      <c r="N454"/>
      <c r="O454"/>
      <c r="AD454"/>
      <c r="AE454"/>
    </row>
    <row r="455" spans="14:31" x14ac:dyDescent="0.3">
      <c r="N455"/>
      <c r="O455"/>
      <c r="AD455"/>
      <c r="AE455"/>
    </row>
    <row r="456" spans="14:31" x14ac:dyDescent="0.3">
      <c r="N456"/>
      <c r="O456"/>
      <c r="AD456"/>
      <c r="AE456"/>
    </row>
    <row r="457" spans="14:31" x14ac:dyDescent="0.3">
      <c r="N457"/>
      <c r="O457"/>
      <c r="AD457"/>
      <c r="AE457"/>
    </row>
    <row r="458" spans="14:31" x14ac:dyDescent="0.3">
      <c r="N458"/>
      <c r="O458"/>
      <c r="AD458"/>
      <c r="AE458"/>
    </row>
    <row r="459" spans="14:31" x14ac:dyDescent="0.3">
      <c r="N459"/>
      <c r="O459"/>
      <c r="AD459"/>
      <c r="AE459"/>
    </row>
    <row r="460" spans="14:31" x14ac:dyDescent="0.3">
      <c r="N460"/>
      <c r="O460"/>
      <c r="AD460"/>
      <c r="AE460"/>
    </row>
    <row r="461" spans="14:31" x14ac:dyDescent="0.3">
      <c r="N461"/>
      <c r="O461"/>
      <c r="AD461"/>
      <c r="AE461"/>
    </row>
    <row r="462" spans="14:31" x14ac:dyDescent="0.3">
      <c r="N462"/>
      <c r="O462"/>
      <c r="AD462"/>
      <c r="AE462"/>
    </row>
    <row r="463" spans="14:31" x14ac:dyDescent="0.3">
      <c r="N463"/>
      <c r="O463"/>
      <c r="AD463"/>
      <c r="AE463"/>
    </row>
    <row r="464" spans="14:31" x14ac:dyDescent="0.3">
      <c r="N464"/>
      <c r="O464"/>
      <c r="AD464"/>
      <c r="AE464"/>
    </row>
    <row r="465" spans="14:31" x14ac:dyDescent="0.3">
      <c r="N465"/>
      <c r="O465"/>
      <c r="AD465"/>
      <c r="AE465"/>
    </row>
    <row r="466" spans="14:31" x14ac:dyDescent="0.3">
      <c r="N466"/>
      <c r="O466"/>
      <c r="AD466"/>
      <c r="AE466"/>
    </row>
    <row r="467" spans="14:31" x14ac:dyDescent="0.3">
      <c r="N467"/>
      <c r="O467"/>
      <c r="AD467"/>
      <c r="AE467"/>
    </row>
    <row r="468" spans="14:31" x14ac:dyDescent="0.3">
      <c r="N468"/>
      <c r="O468"/>
      <c r="AD468"/>
      <c r="AE468"/>
    </row>
    <row r="469" spans="14:31" x14ac:dyDescent="0.3">
      <c r="N469"/>
      <c r="O469"/>
      <c r="AD469"/>
      <c r="AE469"/>
    </row>
    <row r="470" spans="14:31" x14ac:dyDescent="0.3">
      <c r="N470"/>
      <c r="O470"/>
      <c r="AD470"/>
      <c r="AE470"/>
    </row>
    <row r="471" spans="14:31" x14ac:dyDescent="0.3">
      <c r="N471"/>
      <c r="O471"/>
      <c r="AD471"/>
      <c r="AE471"/>
    </row>
    <row r="472" spans="14:31" x14ac:dyDescent="0.3">
      <c r="N472"/>
      <c r="O472"/>
      <c r="AD472"/>
      <c r="AE472"/>
    </row>
    <row r="473" spans="14:31" x14ac:dyDescent="0.3">
      <c r="N473"/>
      <c r="O473"/>
      <c r="AD473"/>
      <c r="AE473"/>
    </row>
    <row r="474" spans="14:31" x14ac:dyDescent="0.3">
      <c r="N474"/>
      <c r="O474"/>
      <c r="AD474"/>
      <c r="AE474"/>
    </row>
    <row r="475" spans="14:31" x14ac:dyDescent="0.3">
      <c r="N475"/>
      <c r="O475"/>
      <c r="AD475"/>
      <c r="AE475"/>
    </row>
    <row r="476" spans="14:31" x14ac:dyDescent="0.3">
      <c r="N476"/>
      <c r="O476"/>
      <c r="AD476"/>
      <c r="AE476"/>
    </row>
    <row r="477" spans="14:31" x14ac:dyDescent="0.3">
      <c r="N477"/>
      <c r="O477"/>
      <c r="AD477"/>
      <c r="AE477"/>
    </row>
    <row r="478" spans="14:31" x14ac:dyDescent="0.3">
      <c r="N478"/>
      <c r="O478"/>
      <c r="AD478"/>
      <c r="AE478"/>
    </row>
    <row r="479" spans="14:31" x14ac:dyDescent="0.3">
      <c r="N479"/>
      <c r="O479"/>
      <c r="AD479"/>
      <c r="AE479"/>
    </row>
    <row r="480" spans="14:31" x14ac:dyDescent="0.3">
      <c r="N480"/>
      <c r="O480"/>
      <c r="AD480"/>
      <c r="AE480"/>
    </row>
    <row r="481" spans="14:31" x14ac:dyDescent="0.3">
      <c r="N481"/>
      <c r="O481"/>
      <c r="AD481"/>
      <c r="AE481"/>
    </row>
    <row r="482" spans="14:31" x14ac:dyDescent="0.3">
      <c r="N482"/>
      <c r="O482"/>
      <c r="AD482"/>
      <c r="AE482"/>
    </row>
    <row r="483" spans="14:31" x14ac:dyDescent="0.3">
      <c r="N483"/>
      <c r="O483"/>
      <c r="AD483"/>
      <c r="AE483"/>
    </row>
    <row r="484" spans="14:31" x14ac:dyDescent="0.3">
      <c r="N484"/>
      <c r="O484"/>
      <c r="AD484"/>
      <c r="AE484"/>
    </row>
    <row r="485" spans="14:31" x14ac:dyDescent="0.3">
      <c r="N485"/>
      <c r="O485"/>
      <c r="AD485"/>
      <c r="AE485"/>
    </row>
    <row r="486" spans="14:31" x14ac:dyDescent="0.3">
      <c r="N486"/>
      <c r="O486"/>
      <c r="AD486"/>
      <c r="AE486"/>
    </row>
    <row r="487" spans="14:31" x14ac:dyDescent="0.3">
      <c r="N487"/>
      <c r="O487"/>
      <c r="AD487"/>
      <c r="AE487"/>
    </row>
    <row r="488" spans="14:31" x14ac:dyDescent="0.3">
      <c r="N488"/>
      <c r="O488"/>
      <c r="AD488"/>
      <c r="AE488"/>
    </row>
    <row r="489" spans="14:31" x14ac:dyDescent="0.3">
      <c r="N489"/>
      <c r="O489"/>
      <c r="AD489"/>
      <c r="AE489"/>
    </row>
    <row r="490" spans="14:31" x14ac:dyDescent="0.3">
      <c r="N490"/>
      <c r="O490"/>
      <c r="AD490"/>
      <c r="AE490"/>
    </row>
    <row r="491" spans="14:31" x14ac:dyDescent="0.3">
      <c r="N491"/>
      <c r="O491"/>
      <c r="AD491"/>
      <c r="AE491"/>
    </row>
    <row r="492" spans="14:31" x14ac:dyDescent="0.3">
      <c r="N492"/>
      <c r="O492"/>
      <c r="AD492"/>
      <c r="AE492"/>
    </row>
    <row r="493" spans="14:31" x14ac:dyDescent="0.3">
      <c r="N493"/>
      <c r="O493"/>
      <c r="AD493"/>
      <c r="AE493"/>
    </row>
    <row r="494" spans="14:31" x14ac:dyDescent="0.3">
      <c r="N494"/>
      <c r="O494"/>
      <c r="AD494"/>
      <c r="AE494"/>
    </row>
    <row r="495" spans="14:31" x14ac:dyDescent="0.3">
      <c r="N495"/>
      <c r="O495"/>
      <c r="AD495"/>
      <c r="AE495"/>
    </row>
    <row r="496" spans="14:31" x14ac:dyDescent="0.3">
      <c r="N496"/>
      <c r="O496"/>
      <c r="AD496"/>
      <c r="AE496"/>
    </row>
    <row r="497" spans="14:31" x14ac:dyDescent="0.3">
      <c r="N497"/>
      <c r="O497"/>
      <c r="AD497"/>
      <c r="AE497"/>
    </row>
    <row r="498" spans="14:31" x14ac:dyDescent="0.3">
      <c r="N498"/>
      <c r="O498"/>
      <c r="AD498"/>
      <c r="AE498"/>
    </row>
    <row r="499" spans="14:31" x14ac:dyDescent="0.3">
      <c r="N499"/>
      <c r="O499"/>
      <c r="AD499"/>
      <c r="AE499"/>
    </row>
    <row r="500" spans="14:31" x14ac:dyDescent="0.3">
      <c r="N500"/>
      <c r="O500"/>
      <c r="AD500"/>
      <c r="AE500"/>
    </row>
    <row r="501" spans="14:31" x14ac:dyDescent="0.3">
      <c r="N501"/>
      <c r="O501"/>
      <c r="AD501"/>
      <c r="AE501"/>
    </row>
    <row r="502" spans="14:31" x14ac:dyDescent="0.3">
      <c r="N502"/>
      <c r="O502"/>
      <c r="AD502"/>
      <c r="AE502"/>
    </row>
    <row r="503" spans="14:31" x14ac:dyDescent="0.3">
      <c r="N503"/>
      <c r="O503"/>
      <c r="AD503"/>
      <c r="AE503"/>
    </row>
    <row r="504" spans="14:31" x14ac:dyDescent="0.3">
      <c r="N504"/>
      <c r="O504"/>
      <c r="AD504"/>
      <c r="AE504"/>
    </row>
    <row r="505" spans="14:31" x14ac:dyDescent="0.3">
      <c r="N505"/>
      <c r="O505"/>
      <c r="AD505"/>
      <c r="AE505"/>
    </row>
    <row r="506" spans="14:31" x14ac:dyDescent="0.3">
      <c r="N506"/>
      <c r="O506"/>
      <c r="AD506"/>
      <c r="AE506"/>
    </row>
    <row r="507" spans="14:31" x14ac:dyDescent="0.3">
      <c r="N507"/>
      <c r="O507"/>
      <c r="AD507"/>
      <c r="AE507"/>
    </row>
    <row r="508" spans="14:31" x14ac:dyDescent="0.3">
      <c r="N508"/>
      <c r="O508"/>
      <c r="AD508"/>
      <c r="AE508"/>
    </row>
    <row r="509" spans="14:31" x14ac:dyDescent="0.3">
      <c r="N509"/>
      <c r="O509"/>
      <c r="AD509"/>
      <c r="AE509"/>
    </row>
    <row r="510" spans="14:31" x14ac:dyDescent="0.3">
      <c r="N510"/>
      <c r="O510"/>
      <c r="AD510"/>
      <c r="AE510"/>
    </row>
    <row r="511" spans="14:31" x14ac:dyDescent="0.3">
      <c r="N511"/>
      <c r="O511"/>
      <c r="AD511"/>
      <c r="AE511"/>
    </row>
    <row r="512" spans="14:31" x14ac:dyDescent="0.3">
      <c r="N512"/>
      <c r="O512"/>
      <c r="AD512"/>
      <c r="AE512"/>
    </row>
    <row r="513" spans="14:31" x14ac:dyDescent="0.3">
      <c r="N513"/>
      <c r="O513"/>
      <c r="AD513"/>
      <c r="AE513"/>
    </row>
    <row r="514" spans="14:31" x14ac:dyDescent="0.3">
      <c r="N514"/>
      <c r="O514"/>
      <c r="AD514"/>
      <c r="AE514"/>
    </row>
    <row r="515" spans="14:31" x14ac:dyDescent="0.3">
      <c r="N515"/>
      <c r="O515"/>
      <c r="AD515"/>
      <c r="AE515"/>
    </row>
    <row r="516" spans="14:31" x14ac:dyDescent="0.3">
      <c r="N516"/>
      <c r="O516"/>
      <c r="AD516"/>
      <c r="AE516"/>
    </row>
    <row r="517" spans="14:31" x14ac:dyDescent="0.3">
      <c r="N517"/>
      <c r="O517"/>
      <c r="AD517"/>
      <c r="AE517"/>
    </row>
    <row r="518" spans="14:31" x14ac:dyDescent="0.3">
      <c r="N518"/>
      <c r="O518"/>
      <c r="AD518"/>
      <c r="AE518"/>
    </row>
    <row r="519" spans="14:31" x14ac:dyDescent="0.3">
      <c r="N519"/>
      <c r="O519"/>
      <c r="AD519"/>
      <c r="AE519"/>
    </row>
    <row r="520" spans="14:31" x14ac:dyDescent="0.3">
      <c r="N520"/>
      <c r="O520"/>
      <c r="AD520"/>
      <c r="AE520"/>
    </row>
    <row r="521" spans="14:31" x14ac:dyDescent="0.3">
      <c r="N521"/>
      <c r="O521"/>
      <c r="AD521"/>
      <c r="AE521"/>
    </row>
    <row r="522" spans="14:31" x14ac:dyDescent="0.3">
      <c r="N522"/>
      <c r="O522"/>
      <c r="AD522"/>
      <c r="AE522"/>
    </row>
    <row r="523" spans="14:31" x14ac:dyDescent="0.3">
      <c r="N523"/>
      <c r="O523"/>
      <c r="AD523"/>
      <c r="AE523"/>
    </row>
    <row r="524" spans="14:31" x14ac:dyDescent="0.3">
      <c r="N524"/>
      <c r="O524"/>
      <c r="AD524"/>
      <c r="AE524"/>
    </row>
    <row r="525" spans="14:31" x14ac:dyDescent="0.3">
      <c r="N525"/>
      <c r="O525"/>
      <c r="AD525"/>
      <c r="AE525"/>
    </row>
    <row r="526" spans="14:31" x14ac:dyDescent="0.3">
      <c r="N526"/>
      <c r="O526"/>
      <c r="AD526"/>
      <c r="AE526"/>
    </row>
    <row r="527" spans="14:31" x14ac:dyDescent="0.3">
      <c r="N527"/>
      <c r="O527"/>
      <c r="AD527"/>
      <c r="AE527"/>
    </row>
    <row r="528" spans="14:31" x14ac:dyDescent="0.3">
      <c r="N528"/>
      <c r="O528"/>
      <c r="AD528"/>
      <c r="AE528"/>
    </row>
    <row r="529" spans="14:31" x14ac:dyDescent="0.3">
      <c r="N529"/>
      <c r="O529"/>
      <c r="AD529"/>
      <c r="AE529"/>
    </row>
    <row r="530" spans="14:31" x14ac:dyDescent="0.3">
      <c r="N530"/>
      <c r="O530"/>
      <c r="AD530"/>
      <c r="AE530"/>
    </row>
    <row r="531" spans="14:31" x14ac:dyDescent="0.3">
      <c r="N531"/>
      <c r="O531"/>
      <c r="AD531"/>
      <c r="AE531"/>
    </row>
    <row r="532" spans="14:31" x14ac:dyDescent="0.3">
      <c r="N532"/>
      <c r="O532"/>
      <c r="AD532"/>
      <c r="AE532"/>
    </row>
    <row r="533" spans="14:31" x14ac:dyDescent="0.3">
      <c r="N533"/>
      <c r="O533"/>
      <c r="AD533"/>
      <c r="AE533"/>
    </row>
    <row r="534" spans="14:31" x14ac:dyDescent="0.3">
      <c r="N534"/>
      <c r="O534"/>
      <c r="AD534"/>
      <c r="AE534"/>
    </row>
    <row r="535" spans="14:31" x14ac:dyDescent="0.3">
      <c r="N535"/>
      <c r="O535"/>
      <c r="AD535"/>
      <c r="AE535"/>
    </row>
    <row r="536" spans="14:31" x14ac:dyDescent="0.3">
      <c r="N536"/>
      <c r="O536"/>
      <c r="AD536"/>
      <c r="AE536"/>
    </row>
    <row r="537" spans="14:31" x14ac:dyDescent="0.3">
      <c r="N537"/>
      <c r="O537"/>
      <c r="AD537"/>
      <c r="AE537"/>
    </row>
    <row r="538" spans="14:31" x14ac:dyDescent="0.3">
      <c r="N538"/>
      <c r="O538"/>
      <c r="AD538"/>
      <c r="AE538"/>
    </row>
    <row r="539" spans="14:31" x14ac:dyDescent="0.3">
      <c r="N539"/>
      <c r="O539"/>
      <c r="AD539"/>
      <c r="AE539"/>
    </row>
    <row r="540" spans="14:31" x14ac:dyDescent="0.3">
      <c r="N540"/>
      <c r="O540"/>
      <c r="AD540"/>
      <c r="AE540"/>
    </row>
    <row r="541" spans="14:31" x14ac:dyDescent="0.3">
      <c r="N541"/>
      <c r="O541"/>
      <c r="AD541"/>
      <c r="AE541"/>
    </row>
    <row r="542" spans="14:31" x14ac:dyDescent="0.3">
      <c r="N542"/>
      <c r="O542"/>
      <c r="AD542"/>
      <c r="AE542"/>
    </row>
    <row r="543" spans="14:31" x14ac:dyDescent="0.3">
      <c r="N543"/>
      <c r="O543"/>
      <c r="AD543"/>
      <c r="AE543"/>
    </row>
    <row r="544" spans="14:31" x14ac:dyDescent="0.3">
      <c r="N544"/>
      <c r="O544"/>
      <c r="AD544"/>
      <c r="AE544"/>
    </row>
    <row r="545" spans="14:31" x14ac:dyDescent="0.3">
      <c r="N545"/>
      <c r="O545"/>
      <c r="AD545"/>
      <c r="AE545"/>
    </row>
    <row r="546" spans="14:31" x14ac:dyDescent="0.3">
      <c r="N546"/>
      <c r="O546"/>
      <c r="AD546"/>
      <c r="AE546"/>
    </row>
    <row r="547" spans="14:31" x14ac:dyDescent="0.3">
      <c r="N547"/>
      <c r="O547"/>
      <c r="AD547"/>
      <c r="AE547"/>
    </row>
    <row r="548" spans="14:31" x14ac:dyDescent="0.3">
      <c r="N548"/>
      <c r="O548"/>
      <c r="AD548"/>
      <c r="AE548"/>
    </row>
    <row r="549" spans="14:31" x14ac:dyDescent="0.3">
      <c r="N549"/>
      <c r="O549"/>
      <c r="AD549"/>
      <c r="AE549"/>
    </row>
    <row r="550" spans="14:31" x14ac:dyDescent="0.3">
      <c r="N550"/>
      <c r="O550"/>
      <c r="AD550"/>
      <c r="AE550"/>
    </row>
    <row r="551" spans="14:31" x14ac:dyDescent="0.3">
      <c r="N551"/>
      <c r="O551"/>
      <c r="AD551"/>
      <c r="AE551"/>
    </row>
    <row r="552" spans="14:31" x14ac:dyDescent="0.3">
      <c r="N552"/>
      <c r="O552"/>
      <c r="AD552"/>
      <c r="AE552"/>
    </row>
    <row r="553" spans="14:31" x14ac:dyDescent="0.3">
      <c r="N553"/>
      <c r="O553"/>
      <c r="AD553"/>
      <c r="AE553"/>
    </row>
    <row r="554" spans="14:31" x14ac:dyDescent="0.3">
      <c r="N554"/>
      <c r="O554"/>
      <c r="AD554"/>
      <c r="AE554"/>
    </row>
    <row r="555" spans="14:31" x14ac:dyDescent="0.3">
      <c r="N555"/>
      <c r="O555"/>
      <c r="AD555"/>
      <c r="AE555"/>
    </row>
    <row r="556" spans="14:31" x14ac:dyDescent="0.3">
      <c r="N556"/>
      <c r="O556"/>
      <c r="AD556"/>
      <c r="AE556"/>
    </row>
    <row r="557" spans="14:31" x14ac:dyDescent="0.3">
      <c r="N557"/>
      <c r="O557"/>
      <c r="AD557"/>
      <c r="AE557"/>
    </row>
    <row r="558" spans="14:31" x14ac:dyDescent="0.3">
      <c r="N558"/>
      <c r="O558"/>
      <c r="AD558"/>
      <c r="AE558"/>
    </row>
    <row r="559" spans="14:31" x14ac:dyDescent="0.3">
      <c r="N559"/>
      <c r="O559"/>
      <c r="AD559"/>
      <c r="AE559"/>
    </row>
    <row r="560" spans="14:31" x14ac:dyDescent="0.3">
      <c r="N560"/>
      <c r="O560"/>
      <c r="AD560"/>
      <c r="AE560"/>
    </row>
    <row r="561" spans="14:31" x14ac:dyDescent="0.3">
      <c r="N561"/>
      <c r="O561"/>
      <c r="AD561"/>
      <c r="AE561"/>
    </row>
    <row r="562" spans="14:31" x14ac:dyDescent="0.3">
      <c r="N562"/>
      <c r="O562"/>
      <c r="AD562"/>
      <c r="AE562"/>
    </row>
    <row r="563" spans="14:31" x14ac:dyDescent="0.3">
      <c r="N563"/>
      <c r="O563"/>
      <c r="AD563"/>
      <c r="AE563"/>
    </row>
    <row r="564" spans="14:31" x14ac:dyDescent="0.3">
      <c r="N564"/>
      <c r="O564"/>
      <c r="AD564"/>
      <c r="AE564"/>
    </row>
    <row r="565" spans="14:31" x14ac:dyDescent="0.3">
      <c r="N565"/>
      <c r="O565"/>
      <c r="AD565"/>
      <c r="AE565"/>
    </row>
    <row r="566" spans="14:31" x14ac:dyDescent="0.3">
      <c r="N566"/>
      <c r="O566"/>
      <c r="AD566"/>
      <c r="AE566"/>
    </row>
    <row r="567" spans="14:31" x14ac:dyDescent="0.3">
      <c r="N567"/>
      <c r="O567"/>
      <c r="AD567"/>
      <c r="AE567"/>
    </row>
    <row r="568" spans="14:31" x14ac:dyDescent="0.3">
      <c r="N568"/>
      <c r="O568"/>
      <c r="AD568"/>
      <c r="AE568"/>
    </row>
    <row r="569" spans="14:31" x14ac:dyDescent="0.3">
      <c r="N569"/>
      <c r="O569"/>
      <c r="AD569"/>
      <c r="AE569"/>
    </row>
    <row r="570" spans="14:31" x14ac:dyDescent="0.3">
      <c r="N570"/>
      <c r="O570"/>
      <c r="AD570"/>
      <c r="AE570"/>
    </row>
    <row r="571" spans="14:31" x14ac:dyDescent="0.3">
      <c r="N571"/>
      <c r="O571"/>
      <c r="AD571"/>
      <c r="AE571"/>
    </row>
    <row r="572" spans="14:31" x14ac:dyDescent="0.3">
      <c r="N572"/>
      <c r="O572"/>
      <c r="AD572"/>
      <c r="AE572"/>
    </row>
    <row r="573" spans="14:31" x14ac:dyDescent="0.3">
      <c r="N573"/>
      <c r="O573"/>
      <c r="AD573"/>
      <c r="AE573"/>
    </row>
    <row r="574" spans="14:31" x14ac:dyDescent="0.3">
      <c r="N574"/>
      <c r="O574"/>
      <c r="AD574"/>
      <c r="AE574"/>
    </row>
    <row r="575" spans="14:31" x14ac:dyDescent="0.3">
      <c r="N575"/>
      <c r="O575"/>
      <c r="AD575"/>
      <c r="AE575"/>
    </row>
    <row r="576" spans="14:31" x14ac:dyDescent="0.3">
      <c r="N576"/>
      <c r="O576"/>
      <c r="AD576"/>
      <c r="AE576"/>
    </row>
    <row r="577" spans="14:31" x14ac:dyDescent="0.3">
      <c r="N577"/>
      <c r="O577"/>
      <c r="AD577"/>
      <c r="AE577"/>
    </row>
    <row r="578" spans="14:31" x14ac:dyDescent="0.3">
      <c r="N578"/>
      <c r="O578"/>
      <c r="AD578"/>
      <c r="AE578"/>
    </row>
    <row r="579" spans="14:31" x14ac:dyDescent="0.3">
      <c r="N579"/>
      <c r="O579"/>
      <c r="AD579"/>
      <c r="AE579"/>
    </row>
    <row r="580" spans="14:31" x14ac:dyDescent="0.3">
      <c r="N580"/>
      <c r="O580"/>
      <c r="AD580"/>
      <c r="AE580"/>
    </row>
    <row r="581" spans="14:31" x14ac:dyDescent="0.3">
      <c r="N581"/>
      <c r="O581"/>
      <c r="AD581"/>
      <c r="AE581"/>
    </row>
    <row r="582" spans="14:31" x14ac:dyDescent="0.3">
      <c r="N582"/>
      <c r="O582"/>
      <c r="AD582"/>
      <c r="AE582"/>
    </row>
    <row r="583" spans="14:31" x14ac:dyDescent="0.3">
      <c r="N583"/>
      <c r="O583"/>
      <c r="AD583"/>
      <c r="AE583"/>
    </row>
    <row r="584" spans="14:31" x14ac:dyDescent="0.3">
      <c r="N584"/>
      <c r="O584"/>
      <c r="AD584"/>
      <c r="AE584"/>
    </row>
    <row r="585" spans="14:31" x14ac:dyDescent="0.3">
      <c r="N585"/>
      <c r="O585"/>
      <c r="AD585"/>
      <c r="AE585"/>
    </row>
    <row r="586" spans="14:31" x14ac:dyDescent="0.3">
      <c r="N586"/>
      <c r="O586"/>
      <c r="AD586"/>
      <c r="AE586"/>
    </row>
    <row r="587" spans="14:31" x14ac:dyDescent="0.3">
      <c r="N587"/>
      <c r="O587"/>
      <c r="AD587"/>
      <c r="AE587"/>
    </row>
    <row r="588" spans="14:31" x14ac:dyDescent="0.3">
      <c r="N588"/>
      <c r="O588"/>
      <c r="AD588"/>
      <c r="AE588"/>
    </row>
    <row r="589" spans="14:31" x14ac:dyDescent="0.3">
      <c r="N589"/>
      <c r="O589"/>
      <c r="AD589"/>
      <c r="AE589"/>
    </row>
    <row r="590" spans="14:31" x14ac:dyDescent="0.3">
      <c r="N590"/>
      <c r="O590"/>
      <c r="AD590"/>
      <c r="AE590"/>
    </row>
    <row r="591" spans="14:31" x14ac:dyDescent="0.3">
      <c r="N591"/>
      <c r="O591"/>
      <c r="AD591"/>
      <c r="AE591"/>
    </row>
    <row r="592" spans="14:31" x14ac:dyDescent="0.3">
      <c r="N592"/>
      <c r="O592"/>
      <c r="AD592"/>
      <c r="AE592"/>
    </row>
    <row r="593" spans="14:31" x14ac:dyDescent="0.3">
      <c r="N593"/>
      <c r="O593"/>
      <c r="AD593"/>
      <c r="AE593"/>
    </row>
    <row r="594" spans="14:31" x14ac:dyDescent="0.3">
      <c r="N594"/>
      <c r="O594"/>
      <c r="AD594"/>
      <c r="AE594"/>
    </row>
    <row r="595" spans="14:31" x14ac:dyDescent="0.3">
      <c r="N595"/>
      <c r="O595"/>
      <c r="AD595"/>
      <c r="AE595"/>
    </row>
    <row r="596" spans="14:31" x14ac:dyDescent="0.3">
      <c r="N596"/>
      <c r="O596"/>
      <c r="AD596"/>
      <c r="AE596"/>
    </row>
    <row r="597" spans="14:31" x14ac:dyDescent="0.3">
      <c r="N597"/>
      <c r="O597"/>
      <c r="AD597"/>
      <c r="AE597"/>
    </row>
    <row r="598" spans="14:31" x14ac:dyDescent="0.3">
      <c r="N598"/>
      <c r="O598"/>
      <c r="AD598"/>
      <c r="AE598"/>
    </row>
    <row r="599" spans="14:31" x14ac:dyDescent="0.3">
      <c r="N599"/>
      <c r="O599"/>
      <c r="AD599"/>
      <c r="AE599"/>
    </row>
    <row r="600" spans="14:31" x14ac:dyDescent="0.3">
      <c r="N600"/>
      <c r="O600"/>
      <c r="AD600"/>
      <c r="AE600"/>
    </row>
    <row r="601" spans="14:31" x14ac:dyDescent="0.3">
      <c r="N601"/>
      <c r="O601"/>
      <c r="AD601"/>
      <c r="AE601"/>
    </row>
    <row r="602" spans="14:31" x14ac:dyDescent="0.3">
      <c r="N602"/>
      <c r="O602"/>
      <c r="AD602"/>
      <c r="AE602"/>
    </row>
    <row r="603" spans="14:31" x14ac:dyDescent="0.3">
      <c r="N603"/>
      <c r="O603"/>
      <c r="AD603"/>
      <c r="AE603"/>
    </row>
    <row r="604" spans="14:31" x14ac:dyDescent="0.3">
      <c r="N604"/>
      <c r="O604"/>
      <c r="AD604"/>
      <c r="AE604"/>
    </row>
    <row r="605" spans="14:31" x14ac:dyDescent="0.3">
      <c r="N605"/>
      <c r="O605"/>
      <c r="AD605"/>
      <c r="AE605"/>
    </row>
    <row r="606" spans="14:31" x14ac:dyDescent="0.3">
      <c r="N606"/>
      <c r="O606"/>
      <c r="AD606"/>
      <c r="AE606"/>
    </row>
    <row r="607" spans="14:31" x14ac:dyDescent="0.3">
      <c r="N607"/>
      <c r="O607"/>
      <c r="AD607"/>
      <c r="AE607"/>
    </row>
    <row r="608" spans="14:31" x14ac:dyDescent="0.3">
      <c r="N608"/>
      <c r="O608"/>
      <c r="AD608"/>
      <c r="AE608"/>
    </row>
    <row r="609" spans="14:31" x14ac:dyDescent="0.3">
      <c r="N609"/>
      <c r="O609"/>
      <c r="AD609"/>
      <c r="AE609"/>
    </row>
    <row r="610" spans="14:31" x14ac:dyDescent="0.3">
      <c r="N610"/>
      <c r="O610"/>
      <c r="AD610"/>
      <c r="AE610"/>
    </row>
    <row r="611" spans="14:31" x14ac:dyDescent="0.3">
      <c r="N611"/>
      <c r="O611"/>
      <c r="AD611"/>
      <c r="AE611"/>
    </row>
    <row r="612" spans="14:31" x14ac:dyDescent="0.3">
      <c r="N612"/>
      <c r="O612"/>
      <c r="AD612"/>
      <c r="AE612"/>
    </row>
    <row r="613" spans="14:31" x14ac:dyDescent="0.3">
      <c r="N613"/>
      <c r="O613"/>
      <c r="AD613"/>
      <c r="AE613"/>
    </row>
    <row r="614" spans="14:31" x14ac:dyDescent="0.3">
      <c r="N614"/>
      <c r="O614"/>
      <c r="AD614"/>
      <c r="AE614"/>
    </row>
    <row r="615" spans="14:31" x14ac:dyDescent="0.3">
      <c r="N615"/>
      <c r="O615"/>
      <c r="AD615"/>
      <c r="AE615"/>
    </row>
    <row r="616" spans="14:31" x14ac:dyDescent="0.3">
      <c r="N616"/>
      <c r="O616"/>
      <c r="AD616"/>
      <c r="AE616"/>
    </row>
    <row r="617" spans="14:31" x14ac:dyDescent="0.3">
      <c r="N617"/>
      <c r="O617"/>
      <c r="AD617"/>
      <c r="AE617"/>
    </row>
    <row r="618" spans="14:31" x14ac:dyDescent="0.3">
      <c r="N618"/>
      <c r="O618"/>
      <c r="AD618"/>
      <c r="AE618"/>
    </row>
    <row r="619" spans="14:31" x14ac:dyDescent="0.3">
      <c r="N619"/>
      <c r="O619"/>
      <c r="AD619"/>
      <c r="AE619"/>
    </row>
    <row r="620" spans="14:31" x14ac:dyDescent="0.3">
      <c r="N620"/>
      <c r="O620"/>
      <c r="AD620"/>
      <c r="AE620"/>
    </row>
    <row r="621" spans="14:31" x14ac:dyDescent="0.3">
      <c r="N621"/>
      <c r="O621"/>
      <c r="AD621"/>
      <c r="AE621"/>
    </row>
    <row r="622" spans="14:31" x14ac:dyDescent="0.3">
      <c r="N622"/>
      <c r="O622"/>
      <c r="AD622"/>
      <c r="AE622"/>
    </row>
    <row r="623" spans="14:31" x14ac:dyDescent="0.3">
      <c r="N623"/>
      <c r="O623"/>
      <c r="AD623"/>
      <c r="AE623"/>
    </row>
    <row r="624" spans="14:31" x14ac:dyDescent="0.3">
      <c r="N624"/>
      <c r="O624"/>
      <c r="AD624"/>
      <c r="AE624"/>
    </row>
    <row r="625" spans="14:31" x14ac:dyDescent="0.3">
      <c r="N625"/>
      <c r="O625"/>
      <c r="AD625"/>
      <c r="AE625"/>
    </row>
    <row r="626" spans="14:31" x14ac:dyDescent="0.3">
      <c r="N626"/>
      <c r="O626"/>
      <c r="AD626"/>
      <c r="AE626"/>
    </row>
    <row r="627" spans="14:31" x14ac:dyDescent="0.3">
      <c r="N627"/>
      <c r="O627"/>
      <c r="AD627"/>
      <c r="AE627"/>
    </row>
    <row r="628" spans="14:31" x14ac:dyDescent="0.3">
      <c r="N628"/>
      <c r="O628"/>
      <c r="AD628"/>
      <c r="AE628"/>
    </row>
    <row r="629" spans="14:31" x14ac:dyDescent="0.3">
      <c r="N629"/>
      <c r="O629"/>
      <c r="AD629"/>
      <c r="AE629"/>
    </row>
    <row r="630" spans="14:31" x14ac:dyDescent="0.3">
      <c r="N630"/>
      <c r="O630"/>
      <c r="AD630"/>
      <c r="AE630"/>
    </row>
    <row r="631" spans="14:31" x14ac:dyDescent="0.3">
      <c r="N631"/>
      <c r="O631"/>
      <c r="AD631"/>
      <c r="AE631"/>
    </row>
    <row r="632" spans="14:31" x14ac:dyDescent="0.3">
      <c r="N632"/>
      <c r="O632"/>
      <c r="AD632"/>
      <c r="AE632"/>
    </row>
    <row r="633" spans="14:31" x14ac:dyDescent="0.3">
      <c r="N633"/>
      <c r="O633"/>
      <c r="AD633"/>
      <c r="AE633"/>
    </row>
    <row r="634" spans="14:31" x14ac:dyDescent="0.3">
      <c r="N634"/>
      <c r="O634"/>
      <c r="AD634"/>
      <c r="AE634"/>
    </row>
    <row r="635" spans="14:31" x14ac:dyDescent="0.3">
      <c r="N635"/>
      <c r="O635"/>
      <c r="AD635"/>
      <c r="AE635"/>
    </row>
    <row r="636" spans="14:31" x14ac:dyDescent="0.3">
      <c r="N636"/>
      <c r="O636"/>
      <c r="AD636"/>
      <c r="AE636"/>
    </row>
    <row r="637" spans="14:31" x14ac:dyDescent="0.3">
      <c r="N637"/>
      <c r="O637"/>
      <c r="AD637"/>
      <c r="AE637"/>
    </row>
    <row r="638" spans="14:31" x14ac:dyDescent="0.3">
      <c r="N638"/>
      <c r="O638"/>
      <c r="AD638"/>
      <c r="AE638"/>
    </row>
    <row r="639" spans="14:31" x14ac:dyDescent="0.3">
      <c r="N639"/>
      <c r="O639"/>
      <c r="AD639"/>
      <c r="AE639"/>
    </row>
    <row r="640" spans="14:31" x14ac:dyDescent="0.3">
      <c r="N640"/>
      <c r="O640"/>
      <c r="AD640"/>
      <c r="AE640"/>
    </row>
    <row r="641" spans="14:31" x14ac:dyDescent="0.3">
      <c r="N641"/>
      <c r="O641"/>
      <c r="AD641"/>
      <c r="AE641"/>
    </row>
    <row r="642" spans="14:31" x14ac:dyDescent="0.3">
      <c r="N642"/>
      <c r="O642"/>
      <c r="AD642"/>
      <c r="AE642"/>
    </row>
    <row r="643" spans="14:31" x14ac:dyDescent="0.3">
      <c r="N643"/>
      <c r="O643"/>
      <c r="AD643"/>
      <c r="AE643"/>
    </row>
    <row r="644" spans="14:31" x14ac:dyDescent="0.3">
      <c r="N644"/>
      <c r="O644"/>
      <c r="AD644"/>
      <c r="AE644"/>
    </row>
    <row r="645" spans="14:31" x14ac:dyDescent="0.3">
      <c r="N645"/>
      <c r="O645"/>
      <c r="AD645"/>
      <c r="AE645"/>
    </row>
    <row r="646" spans="14:31" x14ac:dyDescent="0.3">
      <c r="N646"/>
      <c r="O646"/>
      <c r="AD646"/>
      <c r="AE646"/>
    </row>
    <row r="647" spans="14:31" x14ac:dyDescent="0.3">
      <c r="N647"/>
      <c r="O647"/>
      <c r="AD647"/>
      <c r="AE647"/>
    </row>
    <row r="648" spans="14:31" x14ac:dyDescent="0.3">
      <c r="N648"/>
      <c r="O648"/>
      <c r="AD648"/>
      <c r="AE648"/>
    </row>
    <row r="649" spans="14:31" x14ac:dyDescent="0.3">
      <c r="N649"/>
      <c r="O649"/>
      <c r="AD649"/>
      <c r="AE649"/>
    </row>
    <row r="650" spans="14:31" x14ac:dyDescent="0.3">
      <c r="N650"/>
      <c r="O650"/>
      <c r="AD650"/>
      <c r="AE650"/>
    </row>
    <row r="651" spans="14:31" x14ac:dyDescent="0.3">
      <c r="N651"/>
      <c r="O651"/>
      <c r="AD651"/>
      <c r="AE651"/>
    </row>
    <row r="652" spans="14:31" x14ac:dyDescent="0.3">
      <c r="N652"/>
      <c r="O652"/>
      <c r="AD652"/>
      <c r="AE652"/>
    </row>
    <row r="653" spans="14:31" x14ac:dyDescent="0.3">
      <c r="N653"/>
      <c r="O653"/>
      <c r="AD653"/>
      <c r="AE653"/>
    </row>
    <row r="654" spans="14:31" x14ac:dyDescent="0.3">
      <c r="N654"/>
      <c r="O654"/>
      <c r="AD654"/>
      <c r="AE654"/>
    </row>
    <row r="655" spans="14:31" x14ac:dyDescent="0.3">
      <c r="N655"/>
      <c r="O655"/>
      <c r="AD655"/>
      <c r="AE655"/>
    </row>
    <row r="656" spans="14:31" x14ac:dyDescent="0.3">
      <c r="N656"/>
      <c r="O656"/>
      <c r="AD656"/>
      <c r="AE656"/>
    </row>
    <row r="657" spans="14:31" x14ac:dyDescent="0.3">
      <c r="N657"/>
      <c r="O657"/>
      <c r="AD657"/>
      <c r="AE657"/>
    </row>
    <row r="658" spans="14:31" x14ac:dyDescent="0.3">
      <c r="N658"/>
      <c r="O658"/>
      <c r="AD658"/>
      <c r="AE658"/>
    </row>
    <row r="659" spans="14:31" x14ac:dyDescent="0.3">
      <c r="N659"/>
      <c r="O659"/>
      <c r="AD659"/>
      <c r="AE659"/>
    </row>
    <row r="660" spans="14:31" x14ac:dyDescent="0.3">
      <c r="N660"/>
      <c r="O660"/>
      <c r="AD660"/>
      <c r="AE660"/>
    </row>
    <row r="661" spans="14:31" x14ac:dyDescent="0.3">
      <c r="N661"/>
      <c r="O661"/>
      <c r="AD661"/>
      <c r="AE661"/>
    </row>
    <row r="662" spans="14:31" x14ac:dyDescent="0.3">
      <c r="N662"/>
      <c r="O662"/>
      <c r="AD662"/>
      <c r="AE662"/>
    </row>
    <row r="663" spans="14:31" x14ac:dyDescent="0.3">
      <c r="N663"/>
      <c r="O663"/>
      <c r="AD663"/>
      <c r="AE663"/>
    </row>
    <row r="664" spans="14:31" x14ac:dyDescent="0.3">
      <c r="N664"/>
      <c r="O664"/>
      <c r="AD664"/>
      <c r="AE664"/>
    </row>
    <row r="665" spans="14:31" x14ac:dyDescent="0.3">
      <c r="N665"/>
      <c r="O665"/>
      <c r="AD665"/>
      <c r="AE665"/>
    </row>
    <row r="666" spans="14:31" x14ac:dyDescent="0.3">
      <c r="N666"/>
      <c r="O666"/>
      <c r="AD666"/>
      <c r="AE666"/>
    </row>
    <row r="667" spans="14:31" x14ac:dyDescent="0.3">
      <c r="N667"/>
      <c r="O667"/>
      <c r="AD667"/>
      <c r="AE667"/>
    </row>
    <row r="668" spans="14:31" x14ac:dyDescent="0.3">
      <c r="N668"/>
      <c r="O668"/>
      <c r="AD668"/>
      <c r="AE668"/>
    </row>
    <row r="669" spans="14:31" x14ac:dyDescent="0.3">
      <c r="N669"/>
      <c r="O669"/>
      <c r="AD669"/>
      <c r="AE669"/>
    </row>
    <row r="670" spans="14:31" x14ac:dyDescent="0.3">
      <c r="N670"/>
      <c r="O670"/>
      <c r="AD670"/>
      <c r="AE670"/>
    </row>
    <row r="671" spans="14:31" x14ac:dyDescent="0.3">
      <c r="N671"/>
      <c r="O671"/>
      <c r="AD671"/>
      <c r="AE671"/>
    </row>
    <row r="672" spans="14:31" x14ac:dyDescent="0.3">
      <c r="N672"/>
      <c r="O672"/>
      <c r="AD672"/>
      <c r="AE672"/>
    </row>
    <row r="673" spans="14:31" x14ac:dyDescent="0.3">
      <c r="N673"/>
      <c r="O673"/>
      <c r="AD673"/>
      <c r="AE673"/>
    </row>
    <row r="674" spans="14:31" x14ac:dyDescent="0.3">
      <c r="N674"/>
      <c r="O674"/>
      <c r="AD674"/>
      <c r="AE674"/>
    </row>
    <row r="675" spans="14:31" x14ac:dyDescent="0.3">
      <c r="N675"/>
      <c r="O675"/>
      <c r="AD675"/>
      <c r="AE675"/>
    </row>
    <row r="676" spans="14:31" x14ac:dyDescent="0.3">
      <c r="N676"/>
      <c r="O676"/>
      <c r="AD676"/>
      <c r="AE676"/>
    </row>
    <row r="677" spans="14:31" x14ac:dyDescent="0.3">
      <c r="N677"/>
      <c r="O677"/>
      <c r="AD677"/>
      <c r="AE677"/>
    </row>
    <row r="678" spans="14:31" x14ac:dyDescent="0.3">
      <c r="N678"/>
      <c r="O678"/>
      <c r="AD678"/>
      <c r="AE678"/>
    </row>
    <row r="679" spans="14:31" x14ac:dyDescent="0.3">
      <c r="N679"/>
      <c r="O679"/>
      <c r="AD679"/>
      <c r="AE679"/>
    </row>
    <row r="680" spans="14:31" x14ac:dyDescent="0.3">
      <c r="N680"/>
      <c r="O680"/>
      <c r="AD680"/>
      <c r="AE680"/>
    </row>
    <row r="681" spans="14:31" x14ac:dyDescent="0.3">
      <c r="N681"/>
      <c r="O681"/>
      <c r="AD681"/>
      <c r="AE681"/>
    </row>
    <row r="682" spans="14:31" x14ac:dyDescent="0.3">
      <c r="N682"/>
      <c r="O682"/>
      <c r="AD682"/>
      <c r="AE682"/>
    </row>
    <row r="683" spans="14:31" x14ac:dyDescent="0.3">
      <c r="N683"/>
      <c r="O683"/>
      <c r="AD683"/>
      <c r="AE683"/>
    </row>
    <row r="684" spans="14:31" x14ac:dyDescent="0.3">
      <c r="N684"/>
      <c r="O684"/>
      <c r="AD684"/>
      <c r="AE684"/>
    </row>
    <row r="685" spans="14:31" x14ac:dyDescent="0.3">
      <c r="N685"/>
      <c r="O685"/>
      <c r="AD685"/>
      <c r="AE685"/>
    </row>
    <row r="686" spans="14:31" x14ac:dyDescent="0.3">
      <c r="N686"/>
      <c r="O686"/>
      <c r="AD686"/>
      <c r="AE686"/>
    </row>
    <row r="687" spans="14:31" x14ac:dyDescent="0.3">
      <c r="N687"/>
      <c r="O687"/>
      <c r="AD687"/>
      <c r="AE687"/>
    </row>
    <row r="688" spans="14:31" x14ac:dyDescent="0.3">
      <c r="N688"/>
      <c r="O688"/>
      <c r="AD688"/>
      <c r="AE688"/>
    </row>
    <row r="689" spans="14:31" x14ac:dyDescent="0.3">
      <c r="N689"/>
      <c r="O689"/>
      <c r="AD689"/>
      <c r="AE689"/>
    </row>
    <row r="690" spans="14:31" x14ac:dyDescent="0.3">
      <c r="N690"/>
      <c r="O690"/>
      <c r="AD690"/>
      <c r="AE690"/>
    </row>
    <row r="691" spans="14:31" x14ac:dyDescent="0.3">
      <c r="N691"/>
      <c r="O691"/>
      <c r="AD691"/>
      <c r="AE691"/>
    </row>
    <row r="692" spans="14:31" x14ac:dyDescent="0.3">
      <c r="N692"/>
      <c r="O692"/>
      <c r="AD692"/>
      <c r="AE692"/>
    </row>
    <row r="693" spans="14:31" x14ac:dyDescent="0.3">
      <c r="N693"/>
      <c r="O693"/>
      <c r="AD693"/>
      <c r="AE693"/>
    </row>
    <row r="694" spans="14:31" x14ac:dyDescent="0.3">
      <c r="N694"/>
      <c r="O694"/>
      <c r="AD694"/>
      <c r="AE694"/>
    </row>
    <row r="695" spans="14:31" x14ac:dyDescent="0.3">
      <c r="N695"/>
      <c r="O695"/>
      <c r="AD695"/>
      <c r="AE695"/>
    </row>
    <row r="696" spans="14:31" x14ac:dyDescent="0.3">
      <c r="N696"/>
      <c r="O696"/>
      <c r="AD696"/>
      <c r="AE696"/>
    </row>
    <row r="697" spans="14:31" x14ac:dyDescent="0.3">
      <c r="N697"/>
      <c r="O697"/>
      <c r="AD697"/>
      <c r="AE697"/>
    </row>
    <row r="698" spans="14:31" x14ac:dyDescent="0.3">
      <c r="N698"/>
      <c r="O698"/>
      <c r="AD698"/>
      <c r="AE698"/>
    </row>
    <row r="699" spans="14:31" x14ac:dyDescent="0.3">
      <c r="N699"/>
      <c r="O699"/>
      <c r="AD699"/>
      <c r="AE699"/>
    </row>
    <row r="700" spans="14:31" x14ac:dyDescent="0.3">
      <c r="N700"/>
      <c r="O700"/>
      <c r="AD700"/>
      <c r="AE700"/>
    </row>
    <row r="701" spans="14:31" x14ac:dyDescent="0.3">
      <c r="N701"/>
      <c r="O701"/>
      <c r="AD701"/>
      <c r="AE701"/>
    </row>
    <row r="702" spans="14:31" x14ac:dyDescent="0.3">
      <c r="N702"/>
      <c r="O702"/>
      <c r="AD702"/>
      <c r="AE702"/>
    </row>
    <row r="703" spans="14:31" x14ac:dyDescent="0.3">
      <c r="N703"/>
      <c r="O703"/>
      <c r="AD703"/>
      <c r="AE703"/>
    </row>
    <row r="704" spans="14:31" x14ac:dyDescent="0.3">
      <c r="N704"/>
      <c r="O704"/>
      <c r="AD704"/>
      <c r="AE704"/>
    </row>
    <row r="705" spans="14:31" x14ac:dyDescent="0.3">
      <c r="N705"/>
      <c r="O705"/>
      <c r="AD705"/>
      <c r="AE705"/>
    </row>
    <row r="706" spans="14:31" x14ac:dyDescent="0.3">
      <c r="N706"/>
      <c r="O706"/>
      <c r="AD706"/>
      <c r="AE706"/>
    </row>
    <row r="707" spans="14:31" x14ac:dyDescent="0.3">
      <c r="N707"/>
      <c r="O707"/>
      <c r="AD707"/>
      <c r="AE707"/>
    </row>
    <row r="708" spans="14:31" x14ac:dyDescent="0.3">
      <c r="N708"/>
      <c r="O708"/>
      <c r="AD708"/>
      <c r="AE708"/>
    </row>
    <row r="709" spans="14:31" x14ac:dyDescent="0.3">
      <c r="N709"/>
      <c r="O709"/>
      <c r="AD709"/>
      <c r="AE709"/>
    </row>
    <row r="710" spans="14:31" x14ac:dyDescent="0.3">
      <c r="N710"/>
      <c r="O710"/>
      <c r="AD710"/>
      <c r="AE710"/>
    </row>
    <row r="711" spans="14:31" x14ac:dyDescent="0.3">
      <c r="N711"/>
      <c r="O711"/>
      <c r="AD711"/>
      <c r="AE711"/>
    </row>
    <row r="712" spans="14:31" x14ac:dyDescent="0.3">
      <c r="N712"/>
      <c r="O712"/>
      <c r="AD712"/>
      <c r="AE712"/>
    </row>
    <row r="713" spans="14:31" x14ac:dyDescent="0.3">
      <c r="N713"/>
      <c r="O713"/>
      <c r="AD713"/>
      <c r="AE713"/>
    </row>
    <row r="714" spans="14:31" x14ac:dyDescent="0.3">
      <c r="N714"/>
      <c r="O714"/>
      <c r="AD714"/>
      <c r="AE714"/>
    </row>
    <row r="715" spans="14:31" x14ac:dyDescent="0.3">
      <c r="N715"/>
      <c r="O715"/>
      <c r="AD715"/>
      <c r="AE715"/>
    </row>
    <row r="716" spans="14:31" x14ac:dyDescent="0.3">
      <c r="N716"/>
      <c r="O716"/>
      <c r="AD716"/>
      <c r="AE716"/>
    </row>
    <row r="717" spans="14:31" x14ac:dyDescent="0.3">
      <c r="N717"/>
      <c r="O717"/>
      <c r="AD717"/>
      <c r="AE717"/>
    </row>
    <row r="718" spans="14:31" x14ac:dyDescent="0.3">
      <c r="N718"/>
      <c r="O718"/>
      <c r="AD718"/>
      <c r="AE718"/>
    </row>
    <row r="719" spans="14:31" x14ac:dyDescent="0.3">
      <c r="N719"/>
      <c r="O719"/>
      <c r="AD719"/>
      <c r="AE719"/>
    </row>
    <row r="720" spans="14:31" x14ac:dyDescent="0.3">
      <c r="N720"/>
      <c r="O720"/>
      <c r="AD720"/>
      <c r="AE720"/>
    </row>
    <row r="721" spans="14:31" x14ac:dyDescent="0.3">
      <c r="N721"/>
      <c r="O721"/>
      <c r="AD721"/>
      <c r="AE721"/>
    </row>
    <row r="722" spans="14:31" x14ac:dyDescent="0.3">
      <c r="N722"/>
      <c r="O722"/>
      <c r="AD722"/>
      <c r="AE722"/>
    </row>
    <row r="723" spans="14:31" x14ac:dyDescent="0.3">
      <c r="N723"/>
      <c r="O723"/>
      <c r="AD723"/>
      <c r="AE723"/>
    </row>
    <row r="724" spans="14:31" x14ac:dyDescent="0.3">
      <c r="N724"/>
      <c r="O724"/>
      <c r="AD724"/>
      <c r="AE724"/>
    </row>
    <row r="725" spans="14:31" x14ac:dyDescent="0.3">
      <c r="N725"/>
      <c r="O725"/>
      <c r="AD725"/>
      <c r="AE725"/>
    </row>
    <row r="726" spans="14:31" x14ac:dyDescent="0.3">
      <c r="N726"/>
      <c r="O726"/>
      <c r="AD726"/>
      <c r="AE726"/>
    </row>
    <row r="727" spans="14:31" x14ac:dyDescent="0.3">
      <c r="N727"/>
      <c r="O727"/>
      <c r="AD727"/>
      <c r="AE727"/>
    </row>
    <row r="728" spans="14:31" x14ac:dyDescent="0.3">
      <c r="N728"/>
      <c r="O728"/>
      <c r="AD728"/>
      <c r="AE728"/>
    </row>
    <row r="729" spans="14:31" x14ac:dyDescent="0.3">
      <c r="N729"/>
      <c r="O729"/>
      <c r="AD729"/>
      <c r="AE729"/>
    </row>
    <row r="730" spans="14:31" x14ac:dyDescent="0.3">
      <c r="N730"/>
      <c r="O730"/>
      <c r="AD730"/>
      <c r="AE730"/>
    </row>
    <row r="731" spans="14:31" x14ac:dyDescent="0.3">
      <c r="N731"/>
      <c r="O731"/>
      <c r="AD731"/>
      <c r="AE731"/>
    </row>
    <row r="732" spans="14:31" x14ac:dyDescent="0.3">
      <c r="N732"/>
      <c r="O732"/>
      <c r="AD732"/>
      <c r="AE732"/>
    </row>
    <row r="733" spans="14:31" x14ac:dyDescent="0.3">
      <c r="N733"/>
      <c r="O733"/>
      <c r="AD733"/>
      <c r="AE733"/>
    </row>
    <row r="734" spans="14:31" x14ac:dyDescent="0.3">
      <c r="N734"/>
      <c r="O734"/>
      <c r="AD734"/>
      <c r="AE734"/>
    </row>
    <row r="735" spans="14:31" x14ac:dyDescent="0.3">
      <c r="N735"/>
      <c r="O735"/>
      <c r="AD735"/>
      <c r="AE735"/>
    </row>
    <row r="736" spans="14:31" x14ac:dyDescent="0.3">
      <c r="N736"/>
      <c r="O736"/>
      <c r="AD736"/>
      <c r="AE736"/>
    </row>
    <row r="737" spans="14:31" x14ac:dyDescent="0.3">
      <c r="N737"/>
      <c r="O737"/>
      <c r="AD737"/>
      <c r="AE737"/>
    </row>
    <row r="738" spans="14:31" x14ac:dyDescent="0.3">
      <c r="N738"/>
      <c r="O738"/>
      <c r="AD738"/>
      <c r="AE738"/>
    </row>
    <row r="739" spans="14:31" x14ac:dyDescent="0.3">
      <c r="N739"/>
      <c r="O739"/>
      <c r="AD739"/>
      <c r="AE739"/>
    </row>
    <row r="740" spans="14:31" x14ac:dyDescent="0.3">
      <c r="N740"/>
      <c r="O740"/>
      <c r="AD740"/>
      <c r="AE740"/>
    </row>
    <row r="741" spans="14:31" x14ac:dyDescent="0.3">
      <c r="N741"/>
      <c r="O741"/>
      <c r="AD741"/>
      <c r="AE741"/>
    </row>
    <row r="742" spans="14:31" x14ac:dyDescent="0.3">
      <c r="N742"/>
      <c r="O742"/>
      <c r="AD742"/>
      <c r="AE742"/>
    </row>
    <row r="743" spans="14:31" x14ac:dyDescent="0.3">
      <c r="N743"/>
      <c r="O743"/>
      <c r="AD743"/>
      <c r="AE743"/>
    </row>
    <row r="744" spans="14:31" x14ac:dyDescent="0.3">
      <c r="N744"/>
      <c r="O744"/>
      <c r="AD744"/>
      <c r="AE744"/>
    </row>
    <row r="745" spans="14:31" x14ac:dyDescent="0.3">
      <c r="N745"/>
      <c r="O745"/>
      <c r="AD745"/>
      <c r="AE745"/>
    </row>
    <row r="746" spans="14:31" x14ac:dyDescent="0.3">
      <c r="N746"/>
      <c r="O746"/>
      <c r="AD746"/>
      <c r="AE746"/>
    </row>
    <row r="747" spans="14:31" x14ac:dyDescent="0.3">
      <c r="N747"/>
      <c r="O747"/>
      <c r="AD747"/>
      <c r="AE747"/>
    </row>
    <row r="748" spans="14:31" x14ac:dyDescent="0.3">
      <c r="N748"/>
      <c r="O748"/>
      <c r="AD748"/>
      <c r="AE748"/>
    </row>
    <row r="749" spans="14:31" x14ac:dyDescent="0.3">
      <c r="N749"/>
      <c r="O749"/>
      <c r="AD749"/>
      <c r="AE749"/>
    </row>
    <row r="750" spans="14:31" x14ac:dyDescent="0.3">
      <c r="N750"/>
      <c r="O750"/>
      <c r="AD750"/>
      <c r="AE750"/>
    </row>
    <row r="751" spans="14:31" x14ac:dyDescent="0.3">
      <c r="N751"/>
      <c r="O751"/>
      <c r="AD751"/>
      <c r="AE751"/>
    </row>
    <row r="752" spans="14:31" x14ac:dyDescent="0.3">
      <c r="N752"/>
      <c r="O752"/>
      <c r="AD752"/>
      <c r="AE752"/>
    </row>
    <row r="753" spans="14:31" x14ac:dyDescent="0.3">
      <c r="N753"/>
      <c r="O753"/>
      <c r="AD753"/>
      <c r="AE753"/>
    </row>
    <row r="754" spans="14:31" x14ac:dyDescent="0.3">
      <c r="N754"/>
      <c r="O754"/>
      <c r="AD754"/>
      <c r="AE754"/>
    </row>
    <row r="755" spans="14:31" x14ac:dyDescent="0.3">
      <c r="N755"/>
      <c r="O755"/>
      <c r="AD755"/>
      <c r="AE755"/>
    </row>
    <row r="756" spans="14:31" x14ac:dyDescent="0.3">
      <c r="N756"/>
      <c r="O756"/>
      <c r="AD756"/>
      <c r="AE756"/>
    </row>
    <row r="757" spans="14:31" x14ac:dyDescent="0.3">
      <c r="N757"/>
      <c r="O757"/>
      <c r="AD757"/>
      <c r="AE757"/>
    </row>
    <row r="758" spans="14:31" x14ac:dyDescent="0.3">
      <c r="N758"/>
      <c r="O758"/>
      <c r="AD758"/>
      <c r="AE758"/>
    </row>
    <row r="759" spans="14:31" x14ac:dyDescent="0.3">
      <c r="N759"/>
      <c r="O759"/>
      <c r="AD759"/>
      <c r="AE759"/>
    </row>
    <row r="760" spans="14:31" x14ac:dyDescent="0.3">
      <c r="N760"/>
      <c r="O760"/>
      <c r="AD760"/>
      <c r="AE760"/>
    </row>
    <row r="761" spans="14:31" x14ac:dyDescent="0.3">
      <c r="N761"/>
      <c r="O761"/>
      <c r="AD761"/>
      <c r="AE761"/>
    </row>
    <row r="762" spans="14:31" x14ac:dyDescent="0.3">
      <c r="N762"/>
      <c r="O762"/>
      <c r="AD762"/>
      <c r="AE762"/>
    </row>
    <row r="763" spans="14:31" x14ac:dyDescent="0.3">
      <c r="N763"/>
      <c r="O763"/>
      <c r="AD763"/>
      <c r="AE763"/>
    </row>
    <row r="764" spans="14:31" x14ac:dyDescent="0.3">
      <c r="N764"/>
      <c r="O764"/>
      <c r="AD764"/>
      <c r="AE764"/>
    </row>
    <row r="765" spans="14:31" x14ac:dyDescent="0.3">
      <c r="N765"/>
      <c r="O765"/>
      <c r="AD765"/>
      <c r="AE765"/>
    </row>
    <row r="766" spans="14:31" x14ac:dyDescent="0.3">
      <c r="N766"/>
      <c r="O766"/>
      <c r="AD766"/>
      <c r="AE766"/>
    </row>
    <row r="767" spans="14:31" x14ac:dyDescent="0.3">
      <c r="N767"/>
      <c r="O767"/>
      <c r="AD767"/>
      <c r="AE767"/>
    </row>
    <row r="768" spans="14:31" x14ac:dyDescent="0.3">
      <c r="N768"/>
      <c r="O768"/>
      <c r="AD768"/>
      <c r="AE768"/>
    </row>
    <row r="769" spans="14:31" x14ac:dyDescent="0.3">
      <c r="N769"/>
      <c r="O769"/>
      <c r="AD769"/>
      <c r="AE769"/>
    </row>
    <row r="770" spans="14:31" x14ac:dyDescent="0.3">
      <c r="N770"/>
      <c r="O770"/>
      <c r="AD770"/>
      <c r="AE770"/>
    </row>
    <row r="771" spans="14:31" x14ac:dyDescent="0.3">
      <c r="N771"/>
      <c r="O771"/>
      <c r="AD771"/>
      <c r="AE771"/>
    </row>
    <row r="772" spans="14:31" x14ac:dyDescent="0.3">
      <c r="N772"/>
      <c r="O772"/>
      <c r="AD772"/>
      <c r="AE772"/>
    </row>
    <row r="773" spans="14:31" x14ac:dyDescent="0.3">
      <c r="N773"/>
      <c r="O773"/>
      <c r="AD773"/>
      <c r="AE773"/>
    </row>
    <row r="774" spans="14:31" x14ac:dyDescent="0.3">
      <c r="N774"/>
      <c r="O774"/>
      <c r="AD774"/>
      <c r="AE774"/>
    </row>
    <row r="775" spans="14:31" x14ac:dyDescent="0.3">
      <c r="N775"/>
      <c r="O775"/>
      <c r="AD775"/>
      <c r="AE775"/>
    </row>
    <row r="776" spans="14:31" x14ac:dyDescent="0.3">
      <c r="N776"/>
      <c r="O776"/>
      <c r="AD776"/>
      <c r="AE776"/>
    </row>
    <row r="777" spans="14:31" x14ac:dyDescent="0.3">
      <c r="N777"/>
      <c r="O777"/>
      <c r="AD777"/>
      <c r="AE777"/>
    </row>
    <row r="778" spans="14:31" x14ac:dyDescent="0.3">
      <c r="N778"/>
      <c r="O778"/>
      <c r="AD778"/>
      <c r="AE778"/>
    </row>
    <row r="779" spans="14:31" x14ac:dyDescent="0.3">
      <c r="N779"/>
      <c r="O779"/>
      <c r="AD779"/>
      <c r="AE779"/>
    </row>
    <row r="780" spans="14:31" x14ac:dyDescent="0.3">
      <c r="N780"/>
      <c r="O780"/>
      <c r="AD780"/>
      <c r="AE780"/>
    </row>
    <row r="781" spans="14:31" x14ac:dyDescent="0.3">
      <c r="N781"/>
      <c r="O781"/>
      <c r="AD781"/>
      <c r="AE781"/>
    </row>
    <row r="782" spans="14:31" x14ac:dyDescent="0.3">
      <c r="N782"/>
      <c r="O782"/>
      <c r="AD782"/>
      <c r="AE782"/>
    </row>
    <row r="783" spans="14:31" x14ac:dyDescent="0.3">
      <c r="N783"/>
      <c r="O783"/>
      <c r="AD783"/>
      <c r="AE783"/>
    </row>
    <row r="784" spans="14:31" x14ac:dyDescent="0.3">
      <c r="N784"/>
      <c r="O784"/>
      <c r="AD784"/>
      <c r="AE784"/>
    </row>
    <row r="785" spans="14:31" x14ac:dyDescent="0.3">
      <c r="N785"/>
      <c r="O785"/>
      <c r="AD785"/>
      <c r="AE785"/>
    </row>
    <row r="786" spans="14:31" x14ac:dyDescent="0.3">
      <c r="N786"/>
      <c r="O786"/>
      <c r="AD786"/>
      <c r="AE786"/>
    </row>
    <row r="787" spans="14:31" x14ac:dyDescent="0.3">
      <c r="N787"/>
      <c r="O787"/>
      <c r="AD787"/>
      <c r="AE787"/>
    </row>
    <row r="788" spans="14:31" x14ac:dyDescent="0.3">
      <c r="N788"/>
      <c r="O788"/>
      <c r="AD788"/>
      <c r="AE788"/>
    </row>
    <row r="789" spans="14:31" x14ac:dyDescent="0.3">
      <c r="N789"/>
      <c r="O789"/>
      <c r="AD789"/>
      <c r="AE789"/>
    </row>
    <row r="790" spans="14:31" x14ac:dyDescent="0.3">
      <c r="N790"/>
      <c r="O790"/>
      <c r="AD790"/>
      <c r="AE790"/>
    </row>
    <row r="791" spans="14:31" x14ac:dyDescent="0.3">
      <c r="N791"/>
      <c r="O791"/>
      <c r="AD791"/>
      <c r="AE791"/>
    </row>
    <row r="792" spans="14:31" x14ac:dyDescent="0.3">
      <c r="N792"/>
      <c r="O792"/>
      <c r="AD792"/>
      <c r="AE792"/>
    </row>
    <row r="793" spans="14:31" x14ac:dyDescent="0.3">
      <c r="N793"/>
      <c r="O793"/>
      <c r="AD793"/>
      <c r="AE793"/>
    </row>
    <row r="794" spans="14:31" x14ac:dyDescent="0.3">
      <c r="N794"/>
      <c r="O794"/>
      <c r="AD794"/>
      <c r="AE794"/>
    </row>
    <row r="795" spans="14:31" x14ac:dyDescent="0.3">
      <c r="N795"/>
      <c r="O795"/>
      <c r="AD795"/>
      <c r="AE795"/>
    </row>
    <row r="796" spans="14:31" x14ac:dyDescent="0.3">
      <c r="N796"/>
      <c r="O796"/>
      <c r="AD796"/>
      <c r="AE796"/>
    </row>
    <row r="797" spans="14:31" x14ac:dyDescent="0.3">
      <c r="N797"/>
      <c r="O797"/>
      <c r="AD797"/>
      <c r="AE797"/>
    </row>
    <row r="798" spans="14:31" x14ac:dyDescent="0.3">
      <c r="N798"/>
      <c r="O798"/>
      <c r="AD798"/>
      <c r="AE798"/>
    </row>
    <row r="799" spans="14:31" x14ac:dyDescent="0.3">
      <c r="N799"/>
      <c r="O799"/>
      <c r="AD799"/>
      <c r="AE799"/>
    </row>
    <row r="800" spans="14:31" x14ac:dyDescent="0.3">
      <c r="N800"/>
      <c r="O800"/>
      <c r="AD800"/>
      <c r="AE800"/>
    </row>
    <row r="801" spans="14:31" x14ac:dyDescent="0.3">
      <c r="N801"/>
      <c r="O801"/>
      <c r="AD801"/>
      <c r="AE801"/>
    </row>
    <row r="802" spans="14:31" x14ac:dyDescent="0.3">
      <c r="N802"/>
      <c r="O802"/>
      <c r="AD802"/>
      <c r="AE802"/>
    </row>
    <row r="803" spans="14:31" x14ac:dyDescent="0.3">
      <c r="N803"/>
      <c r="O803"/>
      <c r="AD803"/>
      <c r="AE803"/>
    </row>
    <row r="804" spans="14:31" x14ac:dyDescent="0.3">
      <c r="N804"/>
      <c r="O804"/>
      <c r="AD804"/>
      <c r="AE804"/>
    </row>
    <row r="805" spans="14:31" x14ac:dyDescent="0.3">
      <c r="N805"/>
      <c r="O805"/>
      <c r="AD805"/>
      <c r="AE805"/>
    </row>
    <row r="806" spans="14:31" x14ac:dyDescent="0.3">
      <c r="N806"/>
      <c r="O806"/>
      <c r="AD806"/>
      <c r="AE806"/>
    </row>
    <row r="807" spans="14:31" x14ac:dyDescent="0.3">
      <c r="N807"/>
      <c r="O807"/>
      <c r="AD807"/>
      <c r="AE807"/>
    </row>
    <row r="808" spans="14:31" x14ac:dyDescent="0.3">
      <c r="N808"/>
      <c r="O808"/>
      <c r="AD808"/>
      <c r="AE808"/>
    </row>
    <row r="809" spans="14:31" x14ac:dyDescent="0.3">
      <c r="N809"/>
      <c r="O809"/>
      <c r="AD809"/>
      <c r="AE809"/>
    </row>
    <row r="810" spans="14:31" x14ac:dyDescent="0.3">
      <c r="N810"/>
      <c r="O810"/>
      <c r="AD810"/>
      <c r="AE810"/>
    </row>
    <row r="811" spans="14:31" x14ac:dyDescent="0.3">
      <c r="N811"/>
      <c r="O811"/>
      <c r="AD811"/>
      <c r="AE811"/>
    </row>
    <row r="812" spans="14:31" x14ac:dyDescent="0.3">
      <c r="N812"/>
      <c r="O812"/>
      <c r="AD812"/>
      <c r="AE812"/>
    </row>
    <row r="813" spans="14:31" x14ac:dyDescent="0.3">
      <c r="N813"/>
      <c r="O813"/>
      <c r="AD813"/>
      <c r="AE813"/>
    </row>
    <row r="814" spans="14:31" x14ac:dyDescent="0.3">
      <c r="N814"/>
      <c r="O814"/>
      <c r="AD814"/>
      <c r="AE814"/>
    </row>
    <row r="815" spans="14:31" x14ac:dyDescent="0.3">
      <c r="N815"/>
      <c r="O815"/>
      <c r="AD815"/>
      <c r="AE815"/>
    </row>
    <row r="816" spans="14:31" x14ac:dyDescent="0.3">
      <c r="N816"/>
      <c r="O816"/>
      <c r="AD816"/>
      <c r="AE816"/>
    </row>
    <row r="817" spans="14:31" x14ac:dyDescent="0.3">
      <c r="N817"/>
      <c r="O817"/>
      <c r="AD817"/>
      <c r="AE817"/>
    </row>
    <row r="818" spans="14:31" x14ac:dyDescent="0.3">
      <c r="N818"/>
      <c r="O818"/>
      <c r="AD818"/>
      <c r="AE818"/>
    </row>
    <row r="819" spans="14:31" x14ac:dyDescent="0.3">
      <c r="N819"/>
      <c r="O819"/>
      <c r="AD819"/>
      <c r="AE819"/>
    </row>
    <row r="820" spans="14:31" x14ac:dyDescent="0.3">
      <c r="N820"/>
      <c r="O820"/>
      <c r="AD820"/>
      <c r="AE820"/>
    </row>
    <row r="821" spans="14:31" x14ac:dyDescent="0.3">
      <c r="N821"/>
      <c r="O821"/>
      <c r="AD821"/>
      <c r="AE821"/>
    </row>
    <row r="822" spans="14:31" x14ac:dyDescent="0.3">
      <c r="N822"/>
      <c r="O822"/>
      <c r="AD822"/>
      <c r="AE822"/>
    </row>
    <row r="823" spans="14:31" x14ac:dyDescent="0.3">
      <c r="N823"/>
      <c r="O823"/>
      <c r="AD823"/>
      <c r="AE823"/>
    </row>
    <row r="824" spans="14:31" x14ac:dyDescent="0.3">
      <c r="N824"/>
      <c r="O824"/>
      <c r="AD824"/>
      <c r="AE824"/>
    </row>
    <row r="825" spans="14:31" x14ac:dyDescent="0.3">
      <c r="N825"/>
      <c r="O825"/>
      <c r="AD825"/>
      <c r="AE825"/>
    </row>
    <row r="826" spans="14:31" x14ac:dyDescent="0.3">
      <c r="N826"/>
      <c r="O826"/>
      <c r="AD826"/>
      <c r="AE826"/>
    </row>
    <row r="827" spans="14:31" x14ac:dyDescent="0.3">
      <c r="N827"/>
      <c r="O827"/>
      <c r="AD827"/>
      <c r="AE827"/>
    </row>
    <row r="828" spans="14:31" x14ac:dyDescent="0.3">
      <c r="N828"/>
      <c r="O828"/>
      <c r="AD828"/>
      <c r="AE828"/>
    </row>
    <row r="829" spans="14:31" x14ac:dyDescent="0.3">
      <c r="N829"/>
      <c r="O829"/>
      <c r="AD829"/>
      <c r="AE829"/>
    </row>
    <row r="830" spans="14:31" x14ac:dyDescent="0.3">
      <c r="N830"/>
      <c r="O830"/>
      <c r="AD830"/>
      <c r="AE830"/>
    </row>
    <row r="831" spans="14:31" x14ac:dyDescent="0.3">
      <c r="N831"/>
      <c r="O831"/>
      <c r="AD831"/>
      <c r="AE831"/>
    </row>
    <row r="832" spans="14:31" x14ac:dyDescent="0.3">
      <c r="N832"/>
      <c r="O832"/>
      <c r="AD832"/>
      <c r="AE832"/>
    </row>
    <row r="833" spans="14:31" x14ac:dyDescent="0.3">
      <c r="N833"/>
      <c r="O833"/>
      <c r="AD833"/>
      <c r="AE833"/>
    </row>
    <row r="834" spans="14:31" x14ac:dyDescent="0.3">
      <c r="N834"/>
      <c r="O834"/>
      <c r="AD834"/>
      <c r="AE834"/>
    </row>
    <row r="835" spans="14:31" x14ac:dyDescent="0.3">
      <c r="N835"/>
      <c r="O835"/>
      <c r="AD835"/>
      <c r="AE835"/>
    </row>
    <row r="836" spans="14:31" x14ac:dyDescent="0.3">
      <c r="N836"/>
      <c r="O836"/>
      <c r="AD836"/>
      <c r="AE836"/>
    </row>
    <row r="837" spans="14:31" x14ac:dyDescent="0.3">
      <c r="N837"/>
      <c r="O837"/>
      <c r="AD837"/>
      <c r="AE837"/>
    </row>
    <row r="838" spans="14:31" x14ac:dyDescent="0.3">
      <c r="N838"/>
      <c r="O838"/>
      <c r="AD838"/>
      <c r="AE838"/>
    </row>
    <row r="839" spans="14:31" x14ac:dyDescent="0.3">
      <c r="N839"/>
      <c r="O839"/>
      <c r="AD839"/>
      <c r="AE839"/>
    </row>
    <row r="840" spans="14:31" x14ac:dyDescent="0.3">
      <c r="N840"/>
      <c r="O840"/>
      <c r="AD840"/>
      <c r="AE840"/>
    </row>
    <row r="841" spans="14:31" x14ac:dyDescent="0.3">
      <c r="N841"/>
      <c r="O841"/>
      <c r="AD841"/>
      <c r="AE841"/>
    </row>
    <row r="842" spans="14:31" x14ac:dyDescent="0.3">
      <c r="N842"/>
      <c r="O842"/>
      <c r="AD842"/>
      <c r="AE842"/>
    </row>
    <row r="843" spans="14:31" x14ac:dyDescent="0.3">
      <c r="N843"/>
      <c r="O843"/>
      <c r="AD843"/>
      <c r="AE843"/>
    </row>
    <row r="844" spans="14:31" x14ac:dyDescent="0.3">
      <c r="N844"/>
      <c r="O844"/>
      <c r="AD844"/>
      <c r="AE844"/>
    </row>
    <row r="845" spans="14:31" x14ac:dyDescent="0.3">
      <c r="N845"/>
      <c r="O845"/>
      <c r="AD845"/>
      <c r="AE845"/>
    </row>
    <row r="846" spans="14:31" x14ac:dyDescent="0.3">
      <c r="N846"/>
      <c r="O846"/>
      <c r="AD846"/>
      <c r="AE846"/>
    </row>
    <row r="847" spans="14:31" x14ac:dyDescent="0.3">
      <c r="N847"/>
      <c r="O847"/>
      <c r="AD847"/>
      <c r="AE847"/>
    </row>
    <row r="848" spans="14:31" x14ac:dyDescent="0.3">
      <c r="N848"/>
      <c r="O848"/>
      <c r="AD848"/>
      <c r="AE848"/>
    </row>
    <row r="849" spans="14:31" x14ac:dyDescent="0.3">
      <c r="N849"/>
      <c r="O849"/>
      <c r="AD849"/>
      <c r="AE849"/>
    </row>
    <row r="850" spans="14:31" x14ac:dyDescent="0.3">
      <c r="N850"/>
      <c r="O850"/>
      <c r="AD850"/>
      <c r="AE850"/>
    </row>
    <row r="851" spans="14:31" x14ac:dyDescent="0.3">
      <c r="N851"/>
      <c r="O851"/>
      <c r="AD851"/>
      <c r="AE851"/>
    </row>
    <row r="852" spans="14:31" x14ac:dyDescent="0.3">
      <c r="N852"/>
      <c r="O852"/>
      <c r="AD852"/>
      <c r="AE852"/>
    </row>
    <row r="853" spans="14:31" x14ac:dyDescent="0.3">
      <c r="N853"/>
      <c r="O853"/>
      <c r="AD853"/>
      <c r="AE853"/>
    </row>
    <row r="854" spans="14:31" x14ac:dyDescent="0.3">
      <c r="N854"/>
      <c r="O854"/>
      <c r="AD854"/>
      <c r="AE854"/>
    </row>
    <row r="855" spans="14:31" x14ac:dyDescent="0.3">
      <c r="N855"/>
      <c r="O855"/>
      <c r="AD855"/>
      <c r="AE855"/>
    </row>
    <row r="856" spans="14:31" x14ac:dyDescent="0.3">
      <c r="N856"/>
      <c r="O856"/>
      <c r="AD856"/>
      <c r="AE856"/>
    </row>
    <row r="857" spans="14:31" x14ac:dyDescent="0.3">
      <c r="N857"/>
      <c r="O857"/>
      <c r="AD857"/>
      <c r="AE857"/>
    </row>
    <row r="858" spans="14:31" x14ac:dyDescent="0.3">
      <c r="N858"/>
      <c r="O858"/>
      <c r="AD858"/>
      <c r="AE858"/>
    </row>
    <row r="859" spans="14:31" x14ac:dyDescent="0.3">
      <c r="N859"/>
      <c r="O859"/>
      <c r="AD859"/>
      <c r="AE859"/>
    </row>
    <row r="860" spans="14:31" x14ac:dyDescent="0.3">
      <c r="N860"/>
      <c r="O860"/>
      <c r="AD860"/>
      <c r="AE860"/>
    </row>
    <row r="861" spans="14:31" x14ac:dyDescent="0.3">
      <c r="N861"/>
      <c r="O861"/>
      <c r="AD861"/>
      <c r="AE861"/>
    </row>
    <row r="862" spans="14:31" x14ac:dyDescent="0.3">
      <c r="N862"/>
      <c r="O862"/>
      <c r="AD862"/>
      <c r="AE862"/>
    </row>
    <row r="863" spans="14:31" x14ac:dyDescent="0.3">
      <c r="N863"/>
      <c r="O863"/>
      <c r="AD863"/>
      <c r="AE863"/>
    </row>
    <row r="864" spans="14:31" x14ac:dyDescent="0.3">
      <c r="N864"/>
      <c r="O864"/>
      <c r="AD864"/>
      <c r="AE864"/>
    </row>
    <row r="865" spans="14:31" x14ac:dyDescent="0.3">
      <c r="N865"/>
      <c r="O865"/>
      <c r="AD865"/>
      <c r="AE865"/>
    </row>
    <row r="866" spans="14:31" x14ac:dyDescent="0.3">
      <c r="N866"/>
      <c r="O866"/>
      <c r="AD866"/>
      <c r="AE866"/>
    </row>
    <row r="867" spans="14:31" x14ac:dyDescent="0.3">
      <c r="N867"/>
      <c r="O867"/>
      <c r="AD867"/>
      <c r="AE867"/>
    </row>
    <row r="868" spans="14:31" x14ac:dyDescent="0.3">
      <c r="N868"/>
      <c r="O868"/>
      <c r="AD868"/>
      <c r="AE868"/>
    </row>
    <row r="869" spans="14:31" x14ac:dyDescent="0.3">
      <c r="N869"/>
      <c r="O869"/>
      <c r="AD869"/>
      <c r="AE869"/>
    </row>
    <row r="870" spans="14:31" x14ac:dyDescent="0.3">
      <c r="N870"/>
      <c r="O870"/>
      <c r="AD870"/>
      <c r="AE870"/>
    </row>
    <row r="871" spans="14:31" x14ac:dyDescent="0.3">
      <c r="N871"/>
      <c r="O871"/>
      <c r="AD871"/>
      <c r="AE871"/>
    </row>
    <row r="872" spans="14:31" x14ac:dyDescent="0.3">
      <c r="N872"/>
      <c r="O872"/>
      <c r="AD872"/>
      <c r="AE872"/>
    </row>
    <row r="873" spans="14:31" x14ac:dyDescent="0.3">
      <c r="N873"/>
      <c r="O873"/>
      <c r="AD873"/>
      <c r="AE873"/>
    </row>
    <row r="874" spans="14:31" x14ac:dyDescent="0.3">
      <c r="N874"/>
      <c r="O874"/>
      <c r="AD874"/>
      <c r="AE874"/>
    </row>
    <row r="875" spans="14:31" x14ac:dyDescent="0.3">
      <c r="N875"/>
      <c r="O875"/>
      <c r="AD875"/>
      <c r="AE875"/>
    </row>
    <row r="876" spans="14:31" x14ac:dyDescent="0.3">
      <c r="N876"/>
      <c r="O876"/>
      <c r="AD876"/>
      <c r="AE876"/>
    </row>
    <row r="877" spans="14:31" x14ac:dyDescent="0.3">
      <c r="N877"/>
      <c r="O877"/>
      <c r="AD877"/>
      <c r="AE877"/>
    </row>
    <row r="878" spans="14:31" x14ac:dyDescent="0.3">
      <c r="N878"/>
      <c r="O878"/>
      <c r="AD878"/>
      <c r="AE878"/>
    </row>
    <row r="879" spans="14:31" x14ac:dyDescent="0.3">
      <c r="N879"/>
      <c r="O879"/>
      <c r="AD879"/>
      <c r="AE879"/>
    </row>
    <row r="880" spans="14:31" x14ac:dyDescent="0.3">
      <c r="N880"/>
      <c r="O880"/>
      <c r="AD880"/>
      <c r="AE880"/>
    </row>
    <row r="881" spans="14:31" x14ac:dyDescent="0.3">
      <c r="N881"/>
      <c r="O881"/>
      <c r="AD881"/>
      <c r="AE881"/>
    </row>
    <row r="882" spans="14:31" x14ac:dyDescent="0.3">
      <c r="N882"/>
      <c r="O882"/>
      <c r="AD882"/>
      <c r="AE882"/>
    </row>
    <row r="883" spans="14:31" x14ac:dyDescent="0.3">
      <c r="N883"/>
      <c r="O883"/>
      <c r="AD883"/>
      <c r="AE883"/>
    </row>
    <row r="884" spans="14:31" x14ac:dyDescent="0.3">
      <c r="N884"/>
      <c r="O884"/>
      <c r="AD884"/>
      <c r="AE884"/>
    </row>
    <row r="885" spans="14:31" x14ac:dyDescent="0.3">
      <c r="N885"/>
      <c r="O885"/>
      <c r="AD885"/>
      <c r="AE885"/>
    </row>
    <row r="886" spans="14:31" x14ac:dyDescent="0.3">
      <c r="N886"/>
      <c r="O886"/>
      <c r="AD886"/>
      <c r="AE886"/>
    </row>
    <row r="887" spans="14:31" x14ac:dyDescent="0.3">
      <c r="N887"/>
      <c r="O887"/>
      <c r="AD887"/>
      <c r="AE887"/>
    </row>
    <row r="888" spans="14:31" x14ac:dyDescent="0.3">
      <c r="N888"/>
      <c r="O888"/>
      <c r="AD888"/>
      <c r="AE888"/>
    </row>
    <row r="889" spans="14:31" x14ac:dyDescent="0.3">
      <c r="N889"/>
      <c r="O889"/>
      <c r="AD889"/>
      <c r="AE889"/>
    </row>
    <row r="890" spans="14:31" x14ac:dyDescent="0.3">
      <c r="N890"/>
      <c r="O890"/>
      <c r="AD890"/>
      <c r="AE890"/>
    </row>
    <row r="891" spans="14:31" x14ac:dyDescent="0.3">
      <c r="N891"/>
      <c r="O891"/>
      <c r="AD891"/>
      <c r="AE891"/>
    </row>
    <row r="892" spans="14:31" x14ac:dyDescent="0.3">
      <c r="N892"/>
      <c r="O892"/>
      <c r="AD892"/>
      <c r="AE892"/>
    </row>
    <row r="893" spans="14:31" x14ac:dyDescent="0.3">
      <c r="N893"/>
      <c r="O893"/>
      <c r="AD893"/>
      <c r="AE893"/>
    </row>
    <row r="894" spans="14:31" x14ac:dyDescent="0.3">
      <c r="N894"/>
      <c r="O894"/>
      <c r="AD894"/>
      <c r="AE894"/>
    </row>
    <row r="895" spans="14:31" x14ac:dyDescent="0.3">
      <c r="N895"/>
      <c r="O895"/>
      <c r="AD895"/>
      <c r="AE895"/>
    </row>
    <row r="896" spans="14:31" x14ac:dyDescent="0.3">
      <c r="N896"/>
      <c r="O896"/>
      <c r="AD896"/>
      <c r="AE896"/>
    </row>
    <row r="897" spans="14:31" x14ac:dyDescent="0.3">
      <c r="N897"/>
      <c r="O897"/>
      <c r="AD897"/>
      <c r="AE897"/>
    </row>
    <row r="898" spans="14:31" x14ac:dyDescent="0.3">
      <c r="N898"/>
      <c r="O898"/>
      <c r="AD898"/>
      <c r="AE898"/>
    </row>
    <row r="899" spans="14:31" x14ac:dyDescent="0.3">
      <c r="N899"/>
      <c r="O899"/>
      <c r="AD899"/>
      <c r="AE899"/>
    </row>
    <row r="900" spans="14:31" x14ac:dyDescent="0.3">
      <c r="N900"/>
      <c r="O900"/>
      <c r="AD900"/>
      <c r="AE900"/>
    </row>
    <row r="901" spans="14:31" x14ac:dyDescent="0.3">
      <c r="N901"/>
      <c r="O901"/>
      <c r="AD901"/>
      <c r="AE901"/>
    </row>
    <row r="902" spans="14:31" x14ac:dyDescent="0.3">
      <c r="N902"/>
      <c r="O902"/>
      <c r="AD902"/>
      <c r="AE902"/>
    </row>
    <row r="903" spans="14:31" x14ac:dyDescent="0.3">
      <c r="N903"/>
      <c r="O903"/>
      <c r="AD903"/>
      <c r="AE903"/>
    </row>
    <row r="904" spans="14:31" x14ac:dyDescent="0.3">
      <c r="N904"/>
      <c r="O904"/>
      <c r="AD904"/>
      <c r="AE904"/>
    </row>
    <row r="905" spans="14:31" x14ac:dyDescent="0.3">
      <c r="N905"/>
      <c r="O905"/>
      <c r="AD905"/>
      <c r="AE905"/>
    </row>
    <row r="906" spans="14:31" x14ac:dyDescent="0.3">
      <c r="N906"/>
      <c r="O906"/>
      <c r="AD906"/>
      <c r="AE906"/>
    </row>
    <row r="907" spans="14:31" x14ac:dyDescent="0.3">
      <c r="N907"/>
      <c r="O907"/>
      <c r="AD907"/>
      <c r="AE907"/>
    </row>
    <row r="908" spans="14:31" x14ac:dyDescent="0.3">
      <c r="N908"/>
      <c r="O908"/>
      <c r="AD908"/>
      <c r="AE908"/>
    </row>
    <row r="909" spans="14:31" x14ac:dyDescent="0.3">
      <c r="N909"/>
      <c r="O909"/>
      <c r="AD909"/>
      <c r="AE909"/>
    </row>
    <row r="910" spans="14:31" x14ac:dyDescent="0.3">
      <c r="N910"/>
      <c r="O910"/>
      <c r="AD910"/>
      <c r="AE910"/>
    </row>
    <row r="911" spans="14:31" x14ac:dyDescent="0.3">
      <c r="N911"/>
      <c r="O911"/>
      <c r="AD911"/>
      <c r="AE911"/>
    </row>
    <row r="912" spans="14:31" x14ac:dyDescent="0.3">
      <c r="N912"/>
      <c r="O912"/>
      <c r="AD912"/>
      <c r="AE912"/>
    </row>
    <row r="913" spans="14:31" x14ac:dyDescent="0.3">
      <c r="N913"/>
      <c r="O913"/>
      <c r="AD913"/>
      <c r="AE913"/>
    </row>
    <row r="914" spans="14:31" x14ac:dyDescent="0.3">
      <c r="N914"/>
      <c r="O914"/>
      <c r="AD914"/>
      <c r="AE914"/>
    </row>
    <row r="915" spans="14:31" x14ac:dyDescent="0.3">
      <c r="N915"/>
      <c r="O915"/>
      <c r="AD915"/>
      <c r="AE915"/>
    </row>
    <row r="916" spans="14:31" x14ac:dyDescent="0.3">
      <c r="N916"/>
      <c r="O916"/>
      <c r="AD916"/>
      <c r="AE916"/>
    </row>
    <row r="917" spans="14:31" x14ac:dyDescent="0.3">
      <c r="N917"/>
      <c r="O917"/>
      <c r="AD917"/>
      <c r="AE917"/>
    </row>
    <row r="918" spans="14:31" x14ac:dyDescent="0.3">
      <c r="N918"/>
      <c r="O918"/>
      <c r="AD918"/>
      <c r="AE918"/>
    </row>
    <row r="919" spans="14:31" x14ac:dyDescent="0.3">
      <c r="N919"/>
      <c r="O919"/>
      <c r="AD919"/>
      <c r="AE919"/>
    </row>
    <row r="920" spans="14:31" x14ac:dyDescent="0.3">
      <c r="N920"/>
      <c r="O920"/>
      <c r="AD920"/>
      <c r="AE920"/>
    </row>
    <row r="921" spans="14:31" x14ac:dyDescent="0.3">
      <c r="N921"/>
      <c r="O921"/>
      <c r="AD921"/>
      <c r="AE921"/>
    </row>
    <row r="922" spans="14:31" x14ac:dyDescent="0.3">
      <c r="N922"/>
      <c r="O922"/>
      <c r="AD922"/>
      <c r="AE922"/>
    </row>
    <row r="923" spans="14:31" x14ac:dyDescent="0.3">
      <c r="N923"/>
      <c r="O923"/>
      <c r="AD923"/>
      <c r="AE923"/>
    </row>
    <row r="924" spans="14:31" x14ac:dyDescent="0.3">
      <c r="N924"/>
      <c r="O924"/>
      <c r="AD924"/>
      <c r="AE924"/>
    </row>
    <row r="925" spans="14:31" x14ac:dyDescent="0.3">
      <c r="N925"/>
      <c r="O925"/>
      <c r="AD925"/>
      <c r="AE925"/>
    </row>
    <row r="926" spans="14:31" x14ac:dyDescent="0.3">
      <c r="N926"/>
      <c r="O926"/>
      <c r="AD926"/>
      <c r="AE926"/>
    </row>
    <row r="927" spans="14:31" x14ac:dyDescent="0.3">
      <c r="N927"/>
      <c r="O927"/>
      <c r="AD927"/>
      <c r="AE927"/>
    </row>
    <row r="928" spans="14:31" x14ac:dyDescent="0.3">
      <c r="N928"/>
      <c r="O928"/>
      <c r="AD928"/>
      <c r="AE928"/>
    </row>
    <row r="929" spans="14:31" x14ac:dyDescent="0.3">
      <c r="N929"/>
      <c r="O929"/>
      <c r="AD929"/>
      <c r="AE929"/>
    </row>
    <row r="930" spans="14:31" x14ac:dyDescent="0.3">
      <c r="N930"/>
      <c r="O930"/>
      <c r="AD930"/>
      <c r="AE930"/>
    </row>
    <row r="931" spans="14:31" x14ac:dyDescent="0.3">
      <c r="N931"/>
      <c r="O931"/>
      <c r="AD931"/>
      <c r="AE931"/>
    </row>
    <row r="932" spans="14:31" x14ac:dyDescent="0.3">
      <c r="N932"/>
      <c r="O932"/>
      <c r="AD932"/>
      <c r="AE932"/>
    </row>
    <row r="933" spans="14:31" x14ac:dyDescent="0.3">
      <c r="N933"/>
      <c r="O933"/>
      <c r="AD933"/>
      <c r="AE933"/>
    </row>
    <row r="934" spans="14:31" x14ac:dyDescent="0.3">
      <c r="N934"/>
      <c r="O934"/>
      <c r="AD934"/>
      <c r="AE934"/>
    </row>
    <row r="935" spans="14:31" x14ac:dyDescent="0.3">
      <c r="N935"/>
      <c r="O935"/>
      <c r="AD935"/>
      <c r="AE935"/>
    </row>
    <row r="936" spans="14:31" x14ac:dyDescent="0.3">
      <c r="N936"/>
      <c r="O936"/>
      <c r="AD936"/>
      <c r="AE936"/>
    </row>
    <row r="937" spans="14:31" x14ac:dyDescent="0.3">
      <c r="N937"/>
      <c r="O937"/>
      <c r="AD937"/>
      <c r="AE937"/>
    </row>
    <row r="938" spans="14:31" x14ac:dyDescent="0.3">
      <c r="N938"/>
      <c r="O938"/>
      <c r="AD938"/>
      <c r="AE938"/>
    </row>
    <row r="939" spans="14:31" x14ac:dyDescent="0.3">
      <c r="N939"/>
      <c r="O939"/>
      <c r="AD939"/>
      <c r="AE939"/>
    </row>
    <row r="940" spans="14:31" x14ac:dyDescent="0.3">
      <c r="N940"/>
      <c r="O940"/>
      <c r="AD940"/>
      <c r="AE940"/>
    </row>
    <row r="941" spans="14:31" x14ac:dyDescent="0.3">
      <c r="N941"/>
      <c r="O941"/>
      <c r="AD941"/>
      <c r="AE941"/>
    </row>
    <row r="942" spans="14:31" x14ac:dyDescent="0.3">
      <c r="N942"/>
      <c r="O942"/>
      <c r="AD942"/>
      <c r="AE942"/>
    </row>
    <row r="943" spans="14:31" x14ac:dyDescent="0.3">
      <c r="N943"/>
      <c r="O943"/>
      <c r="AD943"/>
      <c r="AE943"/>
    </row>
    <row r="944" spans="14:31" x14ac:dyDescent="0.3">
      <c r="N944"/>
      <c r="O944"/>
      <c r="AD944"/>
      <c r="AE944"/>
    </row>
    <row r="945" spans="14:31" x14ac:dyDescent="0.3">
      <c r="N945"/>
      <c r="O945"/>
      <c r="AD945"/>
      <c r="AE945"/>
    </row>
    <row r="946" spans="14:31" x14ac:dyDescent="0.3">
      <c r="N946"/>
      <c r="O946"/>
      <c r="AD946"/>
      <c r="AE946"/>
    </row>
    <row r="947" spans="14:31" x14ac:dyDescent="0.3">
      <c r="N947"/>
      <c r="O947"/>
      <c r="AD947"/>
      <c r="AE947"/>
    </row>
    <row r="948" spans="14:31" x14ac:dyDescent="0.3">
      <c r="N948"/>
      <c r="O948"/>
      <c r="AD948"/>
      <c r="AE948"/>
    </row>
    <row r="949" spans="14:31" x14ac:dyDescent="0.3">
      <c r="N949"/>
      <c r="O949"/>
      <c r="AD949"/>
      <c r="AE949"/>
    </row>
    <row r="950" spans="14:31" x14ac:dyDescent="0.3">
      <c r="N950"/>
      <c r="O950"/>
      <c r="AD950"/>
      <c r="AE950"/>
    </row>
    <row r="951" spans="14:31" x14ac:dyDescent="0.3">
      <c r="N951"/>
      <c r="O951"/>
      <c r="AD951"/>
      <c r="AE951"/>
    </row>
    <row r="952" spans="14:31" x14ac:dyDescent="0.3">
      <c r="N952"/>
      <c r="O952"/>
      <c r="AD952"/>
      <c r="AE952"/>
    </row>
    <row r="953" spans="14:31" x14ac:dyDescent="0.3">
      <c r="N953"/>
      <c r="O953"/>
      <c r="AD953"/>
      <c r="AE953"/>
    </row>
    <row r="954" spans="14:31" x14ac:dyDescent="0.3">
      <c r="N954"/>
      <c r="O954"/>
      <c r="AD954"/>
      <c r="AE954"/>
    </row>
    <row r="955" spans="14:31" x14ac:dyDescent="0.3">
      <c r="N955"/>
      <c r="O955"/>
      <c r="AD955"/>
      <c r="AE955"/>
    </row>
    <row r="956" spans="14:31" x14ac:dyDescent="0.3">
      <c r="N956"/>
      <c r="O956"/>
      <c r="AD956"/>
      <c r="AE956"/>
    </row>
    <row r="957" spans="14:31" x14ac:dyDescent="0.3">
      <c r="N957"/>
      <c r="O957"/>
      <c r="AD957"/>
      <c r="AE957"/>
    </row>
    <row r="958" spans="14:31" x14ac:dyDescent="0.3">
      <c r="N958"/>
      <c r="O958"/>
      <c r="AD958"/>
      <c r="AE958"/>
    </row>
    <row r="959" spans="14:31" x14ac:dyDescent="0.3">
      <c r="N959"/>
      <c r="O959"/>
      <c r="AD959"/>
      <c r="AE959"/>
    </row>
    <row r="960" spans="14:31" x14ac:dyDescent="0.3">
      <c r="N960"/>
      <c r="O960"/>
      <c r="AD960"/>
      <c r="AE960"/>
    </row>
    <row r="961" spans="14:31" x14ac:dyDescent="0.3">
      <c r="N961"/>
      <c r="O961"/>
      <c r="AD961"/>
      <c r="AE961"/>
    </row>
    <row r="962" spans="14:31" x14ac:dyDescent="0.3">
      <c r="N962"/>
      <c r="O962"/>
      <c r="AD962"/>
      <c r="AE962"/>
    </row>
    <row r="963" spans="14:31" x14ac:dyDescent="0.3">
      <c r="N963"/>
      <c r="O963"/>
      <c r="AD963"/>
      <c r="AE963"/>
    </row>
    <row r="964" spans="14:31" x14ac:dyDescent="0.3">
      <c r="N964"/>
      <c r="O964"/>
      <c r="AD964"/>
      <c r="AE964"/>
    </row>
    <row r="965" spans="14:31" x14ac:dyDescent="0.3">
      <c r="N965"/>
      <c r="O965"/>
      <c r="AD965"/>
      <c r="AE965"/>
    </row>
    <row r="966" spans="14:31" x14ac:dyDescent="0.3">
      <c r="N966"/>
      <c r="O966"/>
      <c r="AD966"/>
      <c r="AE966"/>
    </row>
    <row r="967" spans="14:31" x14ac:dyDescent="0.3">
      <c r="N967"/>
      <c r="O967"/>
      <c r="AD967"/>
      <c r="AE967"/>
    </row>
    <row r="968" spans="14:31" x14ac:dyDescent="0.3">
      <c r="N968"/>
      <c r="O968"/>
      <c r="AD968"/>
      <c r="AE968"/>
    </row>
    <row r="969" spans="14:31" x14ac:dyDescent="0.3">
      <c r="N969"/>
      <c r="O969"/>
      <c r="AD969"/>
      <c r="AE969"/>
    </row>
    <row r="970" spans="14:31" x14ac:dyDescent="0.3">
      <c r="N970"/>
      <c r="O970"/>
      <c r="AD970"/>
      <c r="AE970"/>
    </row>
    <row r="971" spans="14:31" x14ac:dyDescent="0.3">
      <c r="N971"/>
      <c r="O971"/>
      <c r="AD971"/>
      <c r="AE971"/>
    </row>
    <row r="972" spans="14:31" x14ac:dyDescent="0.3">
      <c r="N972"/>
      <c r="O972"/>
      <c r="AD972"/>
      <c r="AE972"/>
    </row>
    <row r="973" spans="14:31" x14ac:dyDescent="0.3">
      <c r="N973"/>
      <c r="O973"/>
      <c r="AD973"/>
      <c r="AE973"/>
    </row>
    <row r="974" spans="14:31" x14ac:dyDescent="0.3">
      <c r="N974"/>
      <c r="O974"/>
      <c r="AD974"/>
      <c r="AE974"/>
    </row>
    <row r="975" spans="14:31" x14ac:dyDescent="0.3">
      <c r="N975"/>
      <c r="O975"/>
      <c r="AD975"/>
      <c r="AE975"/>
    </row>
    <row r="976" spans="14:31" x14ac:dyDescent="0.3">
      <c r="N976"/>
      <c r="O976"/>
      <c r="AD976"/>
      <c r="AE976"/>
    </row>
    <row r="977" spans="14:31" x14ac:dyDescent="0.3">
      <c r="N977"/>
      <c r="O977"/>
      <c r="AD977"/>
      <c r="AE977"/>
    </row>
    <row r="978" spans="14:31" x14ac:dyDescent="0.3">
      <c r="N978"/>
      <c r="O978"/>
      <c r="AD978"/>
      <c r="AE978"/>
    </row>
    <row r="979" spans="14:31" x14ac:dyDescent="0.3">
      <c r="N979"/>
      <c r="O979"/>
      <c r="AD979"/>
      <c r="AE979"/>
    </row>
    <row r="980" spans="14:31" x14ac:dyDescent="0.3">
      <c r="N980"/>
      <c r="O980"/>
      <c r="AD980"/>
      <c r="AE980"/>
    </row>
    <row r="981" spans="14:31" x14ac:dyDescent="0.3">
      <c r="N981"/>
      <c r="O981"/>
      <c r="AD981"/>
      <c r="AE981"/>
    </row>
    <row r="982" spans="14:31" x14ac:dyDescent="0.3">
      <c r="N982"/>
      <c r="O982"/>
      <c r="AD982"/>
      <c r="AE982"/>
    </row>
    <row r="983" spans="14:31" x14ac:dyDescent="0.3">
      <c r="N983"/>
      <c r="O983"/>
      <c r="AD983"/>
      <c r="AE983"/>
    </row>
    <row r="984" spans="14:31" x14ac:dyDescent="0.3">
      <c r="N984"/>
      <c r="O984"/>
      <c r="AD984"/>
      <c r="AE984"/>
    </row>
    <row r="985" spans="14:31" x14ac:dyDescent="0.3">
      <c r="N985"/>
      <c r="O985"/>
      <c r="AD985"/>
      <c r="AE985"/>
    </row>
    <row r="986" spans="14:31" x14ac:dyDescent="0.3">
      <c r="N986"/>
      <c r="O986"/>
      <c r="AD986"/>
      <c r="AE986"/>
    </row>
    <row r="987" spans="14:31" x14ac:dyDescent="0.3">
      <c r="N987"/>
      <c r="O987"/>
      <c r="AD987"/>
      <c r="AE987"/>
    </row>
    <row r="988" spans="14:31" x14ac:dyDescent="0.3">
      <c r="N988"/>
      <c r="O988"/>
      <c r="AD988"/>
      <c r="AE988"/>
    </row>
    <row r="989" spans="14:31" x14ac:dyDescent="0.3">
      <c r="N989"/>
      <c r="O989"/>
      <c r="AD989"/>
      <c r="AE989"/>
    </row>
    <row r="990" spans="14:31" x14ac:dyDescent="0.3">
      <c r="N990"/>
      <c r="O990"/>
      <c r="AD990"/>
      <c r="AE990"/>
    </row>
    <row r="991" spans="14:31" x14ac:dyDescent="0.3">
      <c r="N991"/>
      <c r="O991"/>
      <c r="AD991"/>
      <c r="AE991"/>
    </row>
    <row r="992" spans="14:31" x14ac:dyDescent="0.3">
      <c r="N992"/>
      <c r="O992"/>
      <c r="AD992"/>
      <c r="AE992"/>
    </row>
    <row r="993" spans="14:31" x14ac:dyDescent="0.3">
      <c r="N993"/>
      <c r="O993"/>
      <c r="AD993"/>
      <c r="AE993"/>
    </row>
    <row r="994" spans="14:31" x14ac:dyDescent="0.3">
      <c r="N994"/>
      <c r="O994"/>
      <c r="AD994"/>
      <c r="AE994"/>
    </row>
    <row r="995" spans="14:31" x14ac:dyDescent="0.3">
      <c r="N995"/>
      <c r="O995"/>
      <c r="AD995"/>
      <c r="AE995"/>
    </row>
    <row r="996" spans="14:31" x14ac:dyDescent="0.3">
      <c r="N996"/>
      <c r="O996"/>
      <c r="AD996"/>
      <c r="AE996"/>
    </row>
    <row r="997" spans="14:31" x14ac:dyDescent="0.3">
      <c r="N997"/>
      <c r="O997"/>
      <c r="AD997"/>
      <c r="AE997"/>
    </row>
    <row r="998" spans="14:31" x14ac:dyDescent="0.3">
      <c r="N998"/>
      <c r="O998"/>
      <c r="AD998"/>
      <c r="AE998"/>
    </row>
    <row r="999" spans="14:31" x14ac:dyDescent="0.3">
      <c r="N999"/>
      <c r="O999"/>
      <c r="AD999"/>
      <c r="AE999"/>
    </row>
    <row r="1000" spans="14:31" x14ac:dyDescent="0.3">
      <c r="N1000"/>
      <c r="O1000"/>
      <c r="AD1000"/>
      <c r="AE1000"/>
    </row>
    <row r="1001" spans="14:31" x14ac:dyDescent="0.3">
      <c r="N1001"/>
      <c r="O1001"/>
      <c r="AD1001"/>
      <c r="AE1001"/>
    </row>
    <row r="1002" spans="14:31" x14ac:dyDescent="0.3">
      <c r="N1002"/>
      <c r="O1002"/>
      <c r="AD1002"/>
      <c r="AE1002"/>
    </row>
    <row r="1003" spans="14:31" x14ac:dyDescent="0.3">
      <c r="N1003"/>
      <c r="O1003"/>
      <c r="AD1003"/>
      <c r="AE1003"/>
    </row>
    <row r="1004" spans="14:31" x14ac:dyDescent="0.3">
      <c r="N1004"/>
      <c r="O1004"/>
      <c r="AD1004"/>
      <c r="AE1004"/>
    </row>
    <row r="1005" spans="14:31" x14ac:dyDescent="0.3">
      <c r="N1005"/>
      <c r="O1005"/>
      <c r="AD1005"/>
      <c r="AE1005"/>
    </row>
    <row r="1006" spans="14:31" x14ac:dyDescent="0.3">
      <c r="N1006"/>
      <c r="O1006"/>
      <c r="AD1006"/>
      <c r="AE1006"/>
    </row>
    <row r="1007" spans="14:31" x14ac:dyDescent="0.3">
      <c r="N1007"/>
      <c r="O1007"/>
      <c r="AD1007"/>
      <c r="AE1007"/>
    </row>
    <row r="1008" spans="14:31" x14ac:dyDescent="0.3">
      <c r="N1008"/>
      <c r="O1008"/>
      <c r="AD1008"/>
      <c r="AE1008"/>
    </row>
    <row r="1009" spans="14:31" x14ac:dyDescent="0.3">
      <c r="N1009"/>
      <c r="O1009"/>
      <c r="AD1009"/>
      <c r="AE1009"/>
    </row>
    <row r="1010" spans="14:31" x14ac:dyDescent="0.3">
      <c r="N1010"/>
      <c r="O1010"/>
      <c r="AD1010"/>
      <c r="AE1010"/>
    </row>
    <row r="1011" spans="14:31" x14ac:dyDescent="0.3">
      <c r="N1011"/>
      <c r="O1011"/>
      <c r="AD1011"/>
      <c r="AE1011"/>
    </row>
    <row r="1012" spans="14:31" x14ac:dyDescent="0.3">
      <c r="N1012"/>
      <c r="O1012"/>
      <c r="AD1012"/>
      <c r="AE1012"/>
    </row>
    <row r="1013" spans="14:31" x14ac:dyDescent="0.3">
      <c r="N1013"/>
      <c r="O1013"/>
      <c r="AD1013"/>
      <c r="AE1013"/>
    </row>
    <row r="1014" spans="14:31" x14ac:dyDescent="0.3">
      <c r="N1014"/>
      <c r="O1014"/>
      <c r="AD1014"/>
      <c r="AE1014"/>
    </row>
    <row r="1015" spans="14:31" x14ac:dyDescent="0.3">
      <c r="N1015"/>
      <c r="O1015"/>
      <c r="AD1015"/>
      <c r="AE1015"/>
    </row>
    <row r="1016" spans="14:31" x14ac:dyDescent="0.3">
      <c r="N1016"/>
      <c r="O1016"/>
      <c r="AD1016"/>
      <c r="AE1016"/>
    </row>
    <row r="1017" spans="14:31" x14ac:dyDescent="0.3">
      <c r="N1017"/>
      <c r="O1017"/>
      <c r="AD1017"/>
      <c r="AE1017"/>
    </row>
    <row r="1018" spans="14:31" x14ac:dyDescent="0.3">
      <c r="N1018"/>
      <c r="O1018"/>
      <c r="AD1018"/>
      <c r="AE1018"/>
    </row>
    <row r="1019" spans="14:31" x14ac:dyDescent="0.3">
      <c r="N1019"/>
      <c r="O1019"/>
      <c r="AD1019"/>
      <c r="AE1019"/>
    </row>
    <row r="1020" spans="14:31" x14ac:dyDescent="0.3">
      <c r="N1020"/>
      <c r="O1020"/>
      <c r="AD1020"/>
      <c r="AE1020"/>
    </row>
    <row r="1021" spans="14:31" x14ac:dyDescent="0.3">
      <c r="N1021"/>
      <c r="O1021"/>
      <c r="AD1021"/>
      <c r="AE1021"/>
    </row>
    <row r="1022" spans="14:31" x14ac:dyDescent="0.3">
      <c r="N1022"/>
      <c r="O1022"/>
      <c r="AD1022"/>
      <c r="AE1022"/>
    </row>
    <row r="1023" spans="14:31" x14ac:dyDescent="0.3">
      <c r="N1023"/>
      <c r="O1023"/>
      <c r="AD1023"/>
      <c r="AE1023"/>
    </row>
    <row r="1024" spans="14:31" x14ac:dyDescent="0.3">
      <c r="N1024"/>
      <c r="O1024"/>
      <c r="AD1024"/>
      <c r="AE1024"/>
    </row>
    <row r="1025" spans="14:31" x14ac:dyDescent="0.3">
      <c r="N1025"/>
      <c r="O1025"/>
      <c r="AD1025"/>
      <c r="AE1025"/>
    </row>
    <row r="1026" spans="14:31" x14ac:dyDescent="0.3">
      <c r="N1026"/>
      <c r="O1026"/>
      <c r="AD1026"/>
      <c r="AE1026"/>
    </row>
    <row r="1027" spans="14:31" x14ac:dyDescent="0.3">
      <c r="N1027"/>
      <c r="O1027"/>
      <c r="AD1027"/>
      <c r="AE1027"/>
    </row>
    <row r="1028" spans="14:31" x14ac:dyDescent="0.3">
      <c r="N1028"/>
      <c r="O1028"/>
      <c r="AD1028"/>
      <c r="AE1028"/>
    </row>
    <row r="1029" spans="14:31" x14ac:dyDescent="0.3">
      <c r="N1029"/>
      <c r="O1029"/>
      <c r="AD1029"/>
      <c r="AE1029"/>
    </row>
    <row r="1030" spans="14:31" x14ac:dyDescent="0.3">
      <c r="N1030"/>
      <c r="O1030"/>
      <c r="AD1030"/>
      <c r="AE1030"/>
    </row>
    <row r="1031" spans="14:31" x14ac:dyDescent="0.3">
      <c r="N1031"/>
      <c r="O1031"/>
      <c r="AD1031"/>
      <c r="AE1031"/>
    </row>
    <row r="1032" spans="14:31" x14ac:dyDescent="0.3">
      <c r="N1032"/>
      <c r="O1032"/>
      <c r="AD1032"/>
      <c r="AE1032"/>
    </row>
    <row r="1033" spans="14:31" x14ac:dyDescent="0.3">
      <c r="N1033"/>
      <c r="O1033"/>
      <c r="AD1033"/>
      <c r="AE1033"/>
    </row>
    <row r="1034" spans="14:31" x14ac:dyDescent="0.3">
      <c r="N1034"/>
      <c r="O1034"/>
      <c r="AD1034"/>
      <c r="AE1034"/>
    </row>
    <row r="1035" spans="14:31" x14ac:dyDescent="0.3">
      <c r="N1035"/>
      <c r="O1035"/>
      <c r="AD1035"/>
      <c r="AE1035"/>
    </row>
    <row r="1036" spans="14:31" x14ac:dyDescent="0.3">
      <c r="N1036"/>
      <c r="O1036"/>
      <c r="AD1036"/>
      <c r="AE1036"/>
    </row>
    <row r="1037" spans="14:31" x14ac:dyDescent="0.3">
      <c r="N1037"/>
      <c r="O1037"/>
      <c r="AD1037"/>
      <c r="AE1037"/>
    </row>
    <row r="1038" spans="14:31" x14ac:dyDescent="0.3">
      <c r="N1038"/>
      <c r="O1038"/>
      <c r="AD1038"/>
      <c r="AE1038"/>
    </row>
    <row r="1039" spans="14:31" x14ac:dyDescent="0.3">
      <c r="N1039"/>
      <c r="O1039"/>
      <c r="AD1039"/>
      <c r="AE1039"/>
    </row>
    <row r="1040" spans="14:31" x14ac:dyDescent="0.3">
      <c r="N1040"/>
      <c r="O1040"/>
      <c r="AD1040"/>
      <c r="AE1040"/>
    </row>
    <row r="1041" spans="14:31" x14ac:dyDescent="0.3">
      <c r="N1041"/>
      <c r="O1041"/>
      <c r="AD1041"/>
      <c r="AE1041"/>
    </row>
    <row r="1042" spans="14:31" x14ac:dyDescent="0.3">
      <c r="N1042"/>
      <c r="O1042"/>
      <c r="AD1042"/>
      <c r="AE1042"/>
    </row>
    <row r="1043" spans="14:31" x14ac:dyDescent="0.3">
      <c r="N1043"/>
      <c r="O1043"/>
      <c r="AD1043"/>
      <c r="AE1043"/>
    </row>
    <row r="1044" spans="14:31" x14ac:dyDescent="0.3">
      <c r="N1044"/>
      <c r="O1044"/>
      <c r="AD1044"/>
      <c r="AE1044"/>
    </row>
    <row r="1045" spans="14:31" x14ac:dyDescent="0.3">
      <c r="N1045"/>
      <c r="O1045"/>
      <c r="AD1045"/>
      <c r="AE1045"/>
    </row>
    <row r="1046" spans="14:31" x14ac:dyDescent="0.3">
      <c r="N1046"/>
      <c r="O1046"/>
      <c r="AD1046"/>
      <c r="AE1046"/>
    </row>
    <row r="1047" spans="14:31" x14ac:dyDescent="0.3">
      <c r="N1047"/>
      <c r="O1047"/>
      <c r="AD1047"/>
      <c r="AE1047"/>
    </row>
    <row r="1048" spans="14:31" x14ac:dyDescent="0.3">
      <c r="N1048"/>
      <c r="O1048"/>
      <c r="AD1048"/>
      <c r="AE1048"/>
    </row>
    <row r="1049" spans="14:31" x14ac:dyDescent="0.3">
      <c r="N1049"/>
      <c r="O1049"/>
      <c r="AD1049"/>
      <c r="AE1049"/>
    </row>
    <row r="1050" spans="14:31" x14ac:dyDescent="0.3">
      <c r="N1050"/>
      <c r="O1050"/>
      <c r="AD1050"/>
      <c r="AE1050"/>
    </row>
    <row r="1051" spans="14:31" x14ac:dyDescent="0.3">
      <c r="N1051"/>
      <c r="O1051"/>
      <c r="AD1051"/>
      <c r="AE1051"/>
    </row>
    <row r="1052" spans="14:31" x14ac:dyDescent="0.3">
      <c r="N1052"/>
      <c r="O1052"/>
      <c r="AD1052"/>
      <c r="AE1052"/>
    </row>
    <row r="1053" spans="14:31" x14ac:dyDescent="0.3">
      <c r="N1053"/>
      <c r="O1053"/>
      <c r="AD1053"/>
      <c r="AE1053"/>
    </row>
    <row r="1054" spans="14:31" x14ac:dyDescent="0.3">
      <c r="N1054"/>
      <c r="O1054"/>
      <c r="AD1054"/>
      <c r="AE1054"/>
    </row>
    <row r="1055" spans="14:31" x14ac:dyDescent="0.3">
      <c r="N1055"/>
      <c r="O1055"/>
      <c r="AD1055"/>
      <c r="AE1055"/>
    </row>
    <row r="1056" spans="14:31" x14ac:dyDescent="0.3">
      <c r="N1056"/>
      <c r="O1056"/>
      <c r="AD1056"/>
      <c r="AE1056"/>
    </row>
    <row r="1057" spans="14:31" x14ac:dyDescent="0.3">
      <c r="N1057"/>
      <c r="O1057"/>
      <c r="AD1057"/>
      <c r="AE1057"/>
    </row>
    <row r="1058" spans="14:31" x14ac:dyDescent="0.3">
      <c r="N1058"/>
      <c r="O1058"/>
      <c r="AD1058"/>
      <c r="AE1058"/>
    </row>
    <row r="1059" spans="14:31" x14ac:dyDescent="0.3">
      <c r="N1059"/>
      <c r="O1059"/>
      <c r="AD1059"/>
      <c r="AE1059"/>
    </row>
    <row r="1060" spans="14:31" x14ac:dyDescent="0.3">
      <c r="N1060"/>
      <c r="O1060"/>
      <c r="AD1060"/>
      <c r="AE1060"/>
    </row>
    <row r="1061" spans="14:31" x14ac:dyDescent="0.3">
      <c r="N1061"/>
      <c r="O1061"/>
      <c r="AD1061"/>
      <c r="AE1061"/>
    </row>
    <row r="1062" spans="14:31" x14ac:dyDescent="0.3">
      <c r="N1062"/>
      <c r="O1062"/>
      <c r="AD1062"/>
      <c r="AE1062"/>
    </row>
    <row r="1063" spans="14:31" x14ac:dyDescent="0.3">
      <c r="N1063"/>
      <c r="O1063"/>
      <c r="AD1063"/>
      <c r="AE1063"/>
    </row>
    <row r="1064" spans="14:31" x14ac:dyDescent="0.3">
      <c r="N1064"/>
      <c r="O1064"/>
      <c r="AD1064"/>
      <c r="AE1064"/>
    </row>
    <row r="1065" spans="14:31" x14ac:dyDescent="0.3">
      <c r="N1065"/>
      <c r="O1065"/>
      <c r="AD1065"/>
      <c r="AE1065"/>
    </row>
    <row r="1066" spans="14:31" x14ac:dyDescent="0.3">
      <c r="N1066"/>
      <c r="O1066"/>
      <c r="AD1066"/>
      <c r="AE1066"/>
    </row>
    <row r="1067" spans="14:31" x14ac:dyDescent="0.3">
      <c r="N1067"/>
      <c r="O1067"/>
      <c r="AD1067"/>
      <c r="AE1067"/>
    </row>
    <row r="1068" spans="14:31" x14ac:dyDescent="0.3">
      <c r="N1068"/>
      <c r="O1068"/>
      <c r="AD1068"/>
      <c r="AE1068"/>
    </row>
    <row r="1069" spans="14:31" x14ac:dyDescent="0.3">
      <c r="N1069"/>
      <c r="O1069"/>
      <c r="AD1069"/>
      <c r="AE1069"/>
    </row>
    <row r="1070" spans="14:31" x14ac:dyDescent="0.3">
      <c r="N1070"/>
      <c r="O1070"/>
      <c r="AD1070"/>
      <c r="AE1070"/>
    </row>
    <row r="1071" spans="14:31" x14ac:dyDescent="0.3">
      <c r="N1071"/>
      <c r="O1071"/>
      <c r="AD1071"/>
      <c r="AE1071"/>
    </row>
    <row r="1072" spans="14:31" x14ac:dyDescent="0.3">
      <c r="N1072"/>
      <c r="O1072"/>
      <c r="AD1072"/>
      <c r="AE1072"/>
    </row>
    <row r="1073" spans="14:31" x14ac:dyDescent="0.3">
      <c r="N1073"/>
      <c r="O1073"/>
      <c r="AD1073"/>
      <c r="AE1073"/>
    </row>
    <row r="1074" spans="14:31" x14ac:dyDescent="0.3">
      <c r="N1074"/>
      <c r="O1074"/>
      <c r="AD1074"/>
      <c r="AE1074"/>
    </row>
    <row r="1075" spans="14:31" x14ac:dyDescent="0.3">
      <c r="N1075"/>
      <c r="O1075"/>
      <c r="AD1075"/>
      <c r="AE1075"/>
    </row>
    <row r="1076" spans="14:31" x14ac:dyDescent="0.3">
      <c r="N1076"/>
      <c r="O1076"/>
      <c r="AD1076"/>
      <c r="AE1076"/>
    </row>
    <row r="1077" spans="14:31" x14ac:dyDescent="0.3">
      <c r="N1077"/>
      <c r="O1077"/>
      <c r="AD1077"/>
      <c r="AE1077"/>
    </row>
    <row r="1078" spans="14:31" x14ac:dyDescent="0.3">
      <c r="N1078"/>
      <c r="O1078"/>
      <c r="AD1078"/>
      <c r="AE1078"/>
    </row>
    <row r="1079" spans="14:31" x14ac:dyDescent="0.3">
      <c r="N1079"/>
      <c r="O1079"/>
      <c r="AD1079"/>
      <c r="AE1079"/>
    </row>
    <row r="1080" spans="14:31" x14ac:dyDescent="0.3">
      <c r="N1080"/>
      <c r="O1080"/>
      <c r="AD1080"/>
      <c r="AE1080"/>
    </row>
    <row r="1081" spans="14:31" x14ac:dyDescent="0.3">
      <c r="N1081"/>
      <c r="O1081"/>
      <c r="AD1081"/>
      <c r="AE1081"/>
    </row>
    <row r="1082" spans="14:31" x14ac:dyDescent="0.3">
      <c r="N1082"/>
      <c r="O1082"/>
      <c r="AD1082"/>
      <c r="AE1082"/>
    </row>
    <row r="1083" spans="14:31" x14ac:dyDescent="0.3">
      <c r="N1083"/>
      <c r="O1083"/>
      <c r="AD1083"/>
      <c r="AE1083"/>
    </row>
    <row r="1084" spans="14:31" x14ac:dyDescent="0.3">
      <c r="N1084"/>
      <c r="O1084"/>
      <c r="AD1084"/>
      <c r="AE1084"/>
    </row>
    <row r="1085" spans="14:31" x14ac:dyDescent="0.3">
      <c r="N1085"/>
      <c r="O1085"/>
      <c r="AD1085"/>
      <c r="AE1085"/>
    </row>
    <row r="1086" spans="14:31" x14ac:dyDescent="0.3">
      <c r="N1086"/>
      <c r="O1086"/>
      <c r="AD1086"/>
      <c r="AE1086"/>
    </row>
    <row r="1087" spans="14:31" x14ac:dyDescent="0.3">
      <c r="N1087"/>
      <c r="O1087"/>
      <c r="AD1087"/>
      <c r="AE1087"/>
    </row>
    <row r="1088" spans="14:31" x14ac:dyDescent="0.3">
      <c r="N1088"/>
      <c r="O1088"/>
      <c r="AD1088"/>
      <c r="AE1088"/>
    </row>
    <row r="1089" spans="14:31" x14ac:dyDescent="0.3">
      <c r="N1089"/>
      <c r="O1089"/>
      <c r="AD1089"/>
      <c r="AE1089"/>
    </row>
    <row r="1090" spans="14:31" x14ac:dyDescent="0.3">
      <c r="N1090"/>
      <c r="O1090"/>
      <c r="AD1090"/>
      <c r="AE1090"/>
    </row>
    <row r="1091" spans="14:31" x14ac:dyDescent="0.3">
      <c r="N1091"/>
      <c r="O1091"/>
      <c r="AD1091"/>
      <c r="AE1091"/>
    </row>
    <row r="1092" spans="14:31" x14ac:dyDescent="0.3">
      <c r="N1092"/>
      <c r="O1092"/>
      <c r="AD1092"/>
      <c r="AE1092"/>
    </row>
    <row r="1093" spans="14:31" x14ac:dyDescent="0.3">
      <c r="N1093"/>
      <c r="O1093"/>
      <c r="AD1093"/>
      <c r="AE1093"/>
    </row>
    <row r="1094" spans="14:31" x14ac:dyDescent="0.3">
      <c r="N1094"/>
      <c r="O1094"/>
      <c r="AD1094"/>
      <c r="AE1094"/>
    </row>
    <row r="1095" spans="14:31" x14ac:dyDescent="0.3">
      <c r="N1095"/>
      <c r="O1095"/>
      <c r="AD1095"/>
      <c r="AE1095"/>
    </row>
    <row r="1096" spans="14:31" x14ac:dyDescent="0.3">
      <c r="N1096"/>
      <c r="O1096"/>
      <c r="AD1096"/>
      <c r="AE1096"/>
    </row>
    <row r="1097" spans="14:31" x14ac:dyDescent="0.3">
      <c r="N1097"/>
      <c r="O1097"/>
      <c r="AD1097"/>
      <c r="AE1097"/>
    </row>
    <row r="1098" spans="14:31" x14ac:dyDescent="0.3">
      <c r="N1098"/>
      <c r="O1098"/>
      <c r="AD1098"/>
      <c r="AE1098"/>
    </row>
    <row r="1099" spans="14:31" x14ac:dyDescent="0.3">
      <c r="N1099"/>
      <c r="O1099"/>
      <c r="AD1099"/>
      <c r="AE1099"/>
    </row>
    <row r="1100" spans="14:31" x14ac:dyDescent="0.3">
      <c r="N1100"/>
      <c r="O1100"/>
      <c r="AD1100"/>
      <c r="AE1100"/>
    </row>
    <row r="1101" spans="14:31" x14ac:dyDescent="0.3">
      <c r="N1101"/>
      <c r="O1101"/>
      <c r="AD1101"/>
      <c r="AE1101"/>
    </row>
    <row r="1102" spans="14:31" x14ac:dyDescent="0.3">
      <c r="N1102"/>
      <c r="O1102"/>
      <c r="AD1102"/>
      <c r="AE1102"/>
    </row>
    <row r="1103" spans="14:31" x14ac:dyDescent="0.3">
      <c r="N1103"/>
      <c r="O1103"/>
      <c r="AD1103"/>
      <c r="AE1103"/>
    </row>
    <row r="1104" spans="14:31" x14ac:dyDescent="0.3">
      <c r="N1104"/>
      <c r="O1104"/>
      <c r="AD1104"/>
      <c r="AE1104"/>
    </row>
    <row r="1105" spans="14:31" x14ac:dyDescent="0.3">
      <c r="N1105"/>
      <c r="O1105"/>
      <c r="AD1105"/>
      <c r="AE1105"/>
    </row>
    <row r="1106" spans="14:31" x14ac:dyDescent="0.3">
      <c r="N1106"/>
      <c r="O1106"/>
      <c r="AD1106"/>
      <c r="AE1106"/>
    </row>
    <row r="1107" spans="14:31" x14ac:dyDescent="0.3">
      <c r="N1107"/>
      <c r="O1107"/>
      <c r="AD1107"/>
      <c r="AE1107"/>
    </row>
    <row r="1108" spans="14:31" x14ac:dyDescent="0.3">
      <c r="N1108"/>
      <c r="O1108"/>
      <c r="AD1108"/>
      <c r="AE1108"/>
    </row>
    <row r="1109" spans="14:31" x14ac:dyDescent="0.3">
      <c r="N1109"/>
      <c r="O1109"/>
      <c r="AD1109"/>
      <c r="AE1109"/>
    </row>
    <row r="1110" spans="14:31" x14ac:dyDescent="0.3">
      <c r="N1110"/>
      <c r="O1110"/>
      <c r="AD1110"/>
      <c r="AE1110"/>
    </row>
    <row r="1111" spans="14:31" x14ac:dyDescent="0.3">
      <c r="N1111"/>
      <c r="O1111"/>
      <c r="AD1111"/>
      <c r="AE1111"/>
    </row>
    <row r="1112" spans="14:31" x14ac:dyDescent="0.3">
      <c r="N1112"/>
      <c r="O1112"/>
      <c r="AD1112"/>
      <c r="AE1112"/>
    </row>
    <row r="1113" spans="14:31" x14ac:dyDescent="0.3">
      <c r="N1113"/>
      <c r="O1113"/>
      <c r="AD1113"/>
      <c r="AE1113"/>
    </row>
    <row r="1114" spans="14:31" x14ac:dyDescent="0.3">
      <c r="N1114"/>
      <c r="O1114"/>
      <c r="AD1114"/>
      <c r="AE1114"/>
    </row>
    <row r="1115" spans="14:31" x14ac:dyDescent="0.3">
      <c r="N1115"/>
      <c r="O1115"/>
      <c r="AD1115"/>
      <c r="AE1115"/>
    </row>
    <row r="1116" spans="14:31" x14ac:dyDescent="0.3">
      <c r="N1116"/>
      <c r="O1116"/>
      <c r="AD1116"/>
      <c r="AE1116"/>
    </row>
    <row r="1117" spans="14:31" x14ac:dyDescent="0.3">
      <c r="N1117"/>
      <c r="O1117"/>
      <c r="AD1117"/>
      <c r="AE1117"/>
    </row>
    <row r="1118" spans="14:31" x14ac:dyDescent="0.3">
      <c r="N1118"/>
      <c r="O1118"/>
      <c r="AD1118"/>
      <c r="AE1118"/>
    </row>
    <row r="1119" spans="14:31" x14ac:dyDescent="0.3">
      <c r="N1119"/>
      <c r="O1119"/>
      <c r="AD1119"/>
      <c r="AE1119"/>
    </row>
    <row r="1120" spans="14:31" x14ac:dyDescent="0.3">
      <c r="N1120"/>
      <c r="O1120"/>
      <c r="AD1120"/>
      <c r="AE1120"/>
    </row>
    <row r="1121" spans="14:31" x14ac:dyDescent="0.3">
      <c r="N1121"/>
      <c r="O1121"/>
      <c r="AD1121"/>
      <c r="AE1121"/>
    </row>
    <row r="1122" spans="14:31" x14ac:dyDescent="0.3">
      <c r="N1122"/>
      <c r="O1122"/>
      <c r="AD1122"/>
      <c r="AE1122"/>
    </row>
    <row r="1123" spans="14:31" x14ac:dyDescent="0.3">
      <c r="N1123"/>
      <c r="O1123"/>
      <c r="AD1123"/>
      <c r="AE1123"/>
    </row>
    <row r="1124" spans="14:31" x14ac:dyDescent="0.3">
      <c r="N1124"/>
      <c r="O1124"/>
      <c r="AD1124"/>
      <c r="AE1124"/>
    </row>
    <row r="1125" spans="14:31" x14ac:dyDescent="0.3">
      <c r="N1125"/>
      <c r="O1125"/>
      <c r="AD1125"/>
      <c r="AE1125"/>
    </row>
    <row r="1126" spans="14:31" x14ac:dyDescent="0.3">
      <c r="N1126"/>
      <c r="O1126"/>
      <c r="AD1126"/>
      <c r="AE1126"/>
    </row>
    <row r="1127" spans="14:31" x14ac:dyDescent="0.3">
      <c r="N1127"/>
      <c r="O1127"/>
      <c r="AD1127"/>
      <c r="AE1127"/>
    </row>
    <row r="1128" spans="14:31" x14ac:dyDescent="0.3">
      <c r="N1128"/>
      <c r="O1128"/>
      <c r="AD1128"/>
      <c r="AE1128"/>
    </row>
    <row r="1129" spans="14:31" x14ac:dyDescent="0.3">
      <c r="N1129"/>
      <c r="O1129"/>
      <c r="AD1129"/>
      <c r="AE1129"/>
    </row>
    <row r="1130" spans="14:31" x14ac:dyDescent="0.3">
      <c r="N1130"/>
      <c r="O1130"/>
      <c r="AD1130"/>
      <c r="AE1130"/>
    </row>
    <row r="1131" spans="14:31" x14ac:dyDescent="0.3">
      <c r="N1131"/>
      <c r="O1131"/>
      <c r="AD1131"/>
      <c r="AE1131"/>
    </row>
    <row r="1132" spans="14:31" x14ac:dyDescent="0.3">
      <c r="N1132"/>
      <c r="O1132"/>
      <c r="AD1132"/>
      <c r="AE1132"/>
    </row>
    <row r="1133" spans="14:31" x14ac:dyDescent="0.3">
      <c r="N1133"/>
      <c r="O1133"/>
      <c r="AD1133"/>
      <c r="AE1133"/>
    </row>
    <row r="1134" spans="14:31" x14ac:dyDescent="0.3">
      <c r="N1134"/>
      <c r="O1134"/>
      <c r="AD1134"/>
      <c r="AE1134"/>
    </row>
    <row r="1135" spans="14:31" x14ac:dyDescent="0.3">
      <c r="N1135"/>
      <c r="O1135"/>
      <c r="AD1135"/>
      <c r="AE1135"/>
    </row>
    <row r="1136" spans="14:31" x14ac:dyDescent="0.3">
      <c r="N1136"/>
      <c r="O1136"/>
      <c r="AD1136"/>
      <c r="AE1136"/>
    </row>
    <row r="1137" spans="14:31" x14ac:dyDescent="0.3">
      <c r="N1137"/>
      <c r="O1137"/>
      <c r="AD1137"/>
      <c r="AE1137"/>
    </row>
    <row r="1138" spans="14:31" x14ac:dyDescent="0.3">
      <c r="N1138"/>
      <c r="O1138"/>
      <c r="AD1138"/>
      <c r="AE1138"/>
    </row>
    <row r="1139" spans="14:31" x14ac:dyDescent="0.3">
      <c r="N1139"/>
      <c r="O1139"/>
      <c r="AD1139"/>
      <c r="AE1139"/>
    </row>
    <row r="1140" spans="14:31" x14ac:dyDescent="0.3">
      <c r="N1140"/>
      <c r="O1140"/>
      <c r="AD1140"/>
      <c r="AE1140"/>
    </row>
    <row r="1141" spans="14:31" x14ac:dyDescent="0.3">
      <c r="N1141"/>
      <c r="O1141"/>
      <c r="AD1141"/>
      <c r="AE1141"/>
    </row>
    <row r="1142" spans="14:31" x14ac:dyDescent="0.3">
      <c r="N1142"/>
      <c r="O1142"/>
      <c r="AD1142"/>
      <c r="AE1142"/>
    </row>
    <row r="1143" spans="14:31" x14ac:dyDescent="0.3">
      <c r="N1143"/>
      <c r="O1143"/>
      <c r="AD1143"/>
      <c r="AE1143"/>
    </row>
    <row r="1144" spans="14:31" x14ac:dyDescent="0.3">
      <c r="N1144"/>
      <c r="O1144"/>
      <c r="AD1144"/>
      <c r="AE1144"/>
    </row>
    <row r="1145" spans="14:31" x14ac:dyDescent="0.3">
      <c r="N1145"/>
      <c r="O1145"/>
      <c r="AD1145"/>
      <c r="AE1145"/>
    </row>
    <row r="1146" spans="14:31" x14ac:dyDescent="0.3">
      <c r="N1146"/>
      <c r="O1146"/>
      <c r="AD1146"/>
      <c r="AE1146"/>
    </row>
    <row r="1147" spans="14:31" x14ac:dyDescent="0.3">
      <c r="N1147"/>
      <c r="O1147"/>
      <c r="AD1147"/>
      <c r="AE1147"/>
    </row>
    <row r="1148" spans="14:31" x14ac:dyDescent="0.3">
      <c r="N1148"/>
      <c r="O1148"/>
      <c r="AD1148"/>
      <c r="AE1148"/>
    </row>
    <row r="1149" spans="14:31" x14ac:dyDescent="0.3">
      <c r="N1149"/>
      <c r="O1149"/>
      <c r="AD1149"/>
      <c r="AE1149"/>
    </row>
    <row r="1150" spans="14:31" x14ac:dyDescent="0.3">
      <c r="N1150"/>
      <c r="O1150"/>
      <c r="AD1150"/>
      <c r="AE1150"/>
    </row>
    <row r="1151" spans="14:31" x14ac:dyDescent="0.3">
      <c r="N1151"/>
      <c r="O1151"/>
      <c r="AD1151"/>
      <c r="AE1151"/>
    </row>
    <row r="1152" spans="14:31" x14ac:dyDescent="0.3">
      <c r="N1152"/>
      <c r="O1152"/>
      <c r="AD1152"/>
      <c r="AE1152"/>
    </row>
    <row r="1153" spans="14:31" x14ac:dyDescent="0.3">
      <c r="N1153"/>
      <c r="O1153"/>
      <c r="AD1153"/>
      <c r="AE1153"/>
    </row>
    <row r="1154" spans="14:31" x14ac:dyDescent="0.3">
      <c r="N1154"/>
      <c r="O1154"/>
      <c r="AD1154"/>
      <c r="AE1154"/>
    </row>
    <row r="1155" spans="14:31" x14ac:dyDescent="0.3">
      <c r="N1155"/>
      <c r="O1155"/>
      <c r="AD1155"/>
      <c r="AE1155"/>
    </row>
    <row r="1156" spans="14:31" x14ac:dyDescent="0.3">
      <c r="N1156"/>
      <c r="O1156"/>
      <c r="AD1156"/>
      <c r="AE1156"/>
    </row>
    <row r="1157" spans="14:31" x14ac:dyDescent="0.3">
      <c r="N1157"/>
      <c r="O1157"/>
      <c r="AD1157"/>
      <c r="AE1157"/>
    </row>
    <row r="1158" spans="14:31" x14ac:dyDescent="0.3">
      <c r="N1158"/>
      <c r="O1158"/>
      <c r="AD1158"/>
      <c r="AE1158"/>
    </row>
    <row r="1159" spans="14:31" x14ac:dyDescent="0.3">
      <c r="N1159"/>
      <c r="O1159"/>
      <c r="AD1159"/>
      <c r="AE1159"/>
    </row>
    <row r="1160" spans="14:31" x14ac:dyDescent="0.3">
      <c r="N1160"/>
      <c r="O1160"/>
      <c r="AD1160"/>
      <c r="AE1160"/>
    </row>
    <row r="1161" spans="14:31" x14ac:dyDescent="0.3">
      <c r="N1161"/>
      <c r="O1161"/>
      <c r="AD1161"/>
      <c r="AE1161"/>
    </row>
    <row r="1162" spans="14:31" x14ac:dyDescent="0.3">
      <c r="N1162"/>
      <c r="O1162"/>
      <c r="AD1162"/>
      <c r="AE1162"/>
    </row>
    <row r="1163" spans="14:31" x14ac:dyDescent="0.3">
      <c r="N1163"/>
      <c r="O1163"/>
      <c r="AD1163"/>
      <c r="AE1163"/>
    </row>
    <row r="1164" spans="14:31" x14ac:dyDescent="0.3">
      <c r="N1164"/>
      <c r="O1164"/>
      <c r="AD1164"/>
      <c r="AE1164"/>
    </row>
    <row r="1165" spans="14:31" x14ac:dyDescent="0.3">
      <c r="N1165"/>
      <c r="O1165"/>
      <c r="AD1165"/>
      <c r="AE1165"/>
    </row>
    <row r="1166" spans="14:31" x14ac:dyDescent="0.3">
      <c r="N1166"/>
      <c r="O1166"/>
      <c r="AD1166"/>
      <c r="AE1166"/>
    </row>
    <row r="1167" spans="14:31" x14ac:dyDescent="0.3">
      <c r="N1167"/>
      <c r="O1167"/>
      <c r="AD1167"/>
      <c r="AE1167"/>
    </row>
    <row r="1168" spans="14:31" x14ac:dyDescent="0.3">
      <c r="N1168"/>
      <c r="O1168"/>
      <c r="AD1168"/>
      <c r="AE1168"/>
    </row>
    <row r="1169" spans="14:31" x14ac:dyDescent="0.3">
      <c r="N1169"/>
      <c r="O1169"/>
      <c r="AD1169"/>
      <c r="AE1169"/>
    </row>
    <row r="1170" spans="14:31" x14ac:dyDescent="0.3">
      <c r="N1170"/>
      <c r="O1170"/>
      <c r="AD1170"/>
      <c r="AE1170"/>
    </row>
    <row r="1171" spans="14:31" x14ac:dyDescent="0.3">
      <c r="N1171"/>
      <c r="O1171"/>
      <c r="AD1171"/>
      <c r="AE1171"/>
    </row>
    <row r="1172" spans="14:31" x14ac:dyDescent="0.3">
      <c r="N1172"/>
      <c r="O1172"/>
      <c r="AD1172"/>
      <c r="AE1172"/>
    </row>
    <row r="1173" spans="14:31" x14ac:dyDescent="0.3">
      <c r="N1173"/>
      <c r="O1173"/>
      <c r="AD1173"/>
      <c r="AE1173"/>
    </row>
    <row r="1174" spans="14:31" x14ac:dyDescent="0.3">
      <c r="N1174"/>
      <c r="O1174"/>
      <c r="AD1174"/>
      <c r="AE1174"/>
    </row>
    <row r="1175" spans="14:31" x14ac:dyDescent="0.3">
      <c r="N1175"/>
      <c r="O1175"/>
      <c r="AD1175"/>
      <c r="AE1175"/>
    </row>
    <row r="1176" spans="14:31" x14ac:dyDescent="0.3">
      <c r="N1176"/>
      <c r="O1176"/>
      <c r="AD1176"/>
      <c r="AE1176"/>
    </row>
    <row r="1177" spans="14:31" x14ac:dyDescent="0.3">
      <c r="N1177"/>
      <c r="O1177"/>
      <c r="AD1177"/>
      <c r="AE1177"/>
    </row>
    <row r="1178" spans="14:31" x14ac:dyDescent="0.3">
      <c r="N1178"/>
      <c r="O1178"/>
      <c r="AD1178"/>
      <c r="AE1178"/>
    </row>
    <row r="1179" spans="14:31" x14ac:dyDescent="0.3">
      <c r="N1179"/>
      <c r="O1179"/>
      <c r="AD1179"/>
      <c r="AE1179"/>
    </row>
    <row r="1180" spans="14:31" x14ac:dyDescent="0.3">
      <c r="N1180"/>
      <c r="O1180"/>
      <c r="AD1180"/>
      <c r="AE1180"/>
    </row>
    <row r="1181" spans="14:31" x14ac:dyDescent="0.3">
      <c r="N1181"/>
      <c r="O1181"/>
      <c r="AD1181"/>
      <c r="AE1181"/>
    </row>
    <row r="1182" spans="14:31" x14ac:dyDescent="0.3">
      <c r="N1182"/>
      <c r="O1182"/>
      <c r="AD1182"/>
      <c r="AE1182"/>
    </row>
    <row r="1183" spans="14:31" x14ac:dyDescent="0.3">
      <c r="N1183"/>
      <c r="O1183"/>
      <c r="AD1183"/>
      <c r="AE1183"/>
    </row>
    <row r="1184" spans="14:31" x14ac:dyDescent="0.3">
      <c r="N1184"/>
      <c r="O1184"/>
      <c r="AD1184"/>
      <c r="AE1184"/>
    </row>
    <row r="1185" spans="14:31" x14ac:dyDescent="0.3">
      <c r="N1185"/>
      <c r="O1185"/>
      <c r="AD1185"/>
      <c r="AE1185"/>
    </row>
    <row r="1186" spans="14:31" x14ac:dyDescent="0.3">
      <c r="N1186"/>
      <c r="O1186"/>
      <c r="AD1186"/>
      <c r="AE1186"/>
    </row>
    <row r="1187" spans="14:31" x14ac:dyDescent="0.3">
      <c r="N1187"/>
      <c r="O1187"/>
      <c r="AD1187"/>
      <c r="AE1187"/>
    </row>
    <row r="1188" spans="14:31" x14ac:dyDescent="0.3">
      <c r="N1188"/>
      <c r="O1188"/>
      <c r="AD1188"/>
      <c r="AE1188"/>
    </row>
    <row r="1189" spans="14:31" x14ac:dyDescent="0.3">
      <c r="N1189"/>
      <c r="O1189"/>
      <c r="AD1189"/>
      <c r="AE1189"/>
    </row>
    <row r="1190" spans="14:31" x14ac:dyDescent="0.3">
      <c r="N1190"/>
      <c r="O1190"/>
      <c r="AD1190"/>
      <c r="AE1190"/>
    </row>
    <row r="1191" spans="14:31" x14ac:dyDescent="0.3">
      <c r="N1191"/>
      <c r="O1191"/>
      <c r="AD1191"/>
      <c r="AE1191"/>
    </row>
    <row r="1192" spans="14:31" x14ac:dyDescent="0.3">
      <c r="N1192"/>
      <c r="O1192"/>
      <c r="AD1192"/>
      <c r="AE1192"/>
    </row>
    <row r="1193" spans="14:31" x14ac:dyDescent="0.3">
      <c r="N1193"/>
      <c r="O1193"/>
      <c r="AD1193"/>
      <c r="AE1193"/>
    </row>
    <row r="1194" spans="14:31" x14ac:dyDescent="0.3">
      <c r="N1194"/>
      <c r="O1194"/>
      <c r="AD1194"/>
      <c r="AE1194"/>
    </row>
    <row r="1195" spans="14:31" x14ac:dyDescent="0.3">
      <c r="N1195"/>
      <c r="O1195"/>
      <c r="AD1195"/>
      <c r="AE1195"/>
    </row>
    <row r="1196" spans="14:31" x14ac:dyDescent="0.3">
      <c r="N1196"/>
      <c r="O1196"/>
      <c r="AD1196"/>
      <c r="AE1196"/>
    </row>
    <row r="1197" spans="14:31" x14ac:dyDescent="0.3">
      <c r="N1197"/>
      <c r="O1197"/>
      <c r="AD1197"/>
      <c r="AE1197"/>
    </row>
    <row r="1198" spans="14:31" x14ac:dyDescent="0.3">
      <c r="N1198"/>
      <c r="O1198"/>
      <c r="AD1198"/>
      <c r="AE1198"/>
    </row>
    <row r="1199" spans="14:31" x14ac:dyDescent="0.3">
      <c r="N1199"/>
      <c r="O1199"/>
      <c r="AD1199"/>
      <c r="AE1199"/>
    </row>
    <row r="1200" spans="14:31" x14ac:dyDescent="0.3">
      <c r="N1200"/>
      <c r="O1200"/>
      <c r="AD1200"/>
      <c r="AE1200"/>
    </row>
    <row r="1201" spans="14:31" x14ac:dyDescent="0.3">
      <c r="N1201"/>
      <c r="O1201"/>
      <c r="AD1201"/>
      <c r="AE1201"/>
    </row>
    <row r="1202" spans="14:31" x14ac:dyDescent="0.3">
      <c r="N1202"/>
      <c r="O1202"/>
      <c r="AD1202"/>
      <c r="AE1202"/>
    </row>
    <row r="1203" spans="14:31" x14ac:dyDescent="0.3">
      <c r="N1203"/>
      <c r="O1203"/>
      <c r="AD1203"/>
      <c r="AE1203"/>
    </row>
    <row r="1204" spans="14:31" x14ac:dyDescent="0.3">
      <c r="N1204"/>
      <c r="O1204"/>
      <c r="AD1204"/>
      <c r="AE1204"/>
    </row>
    <row r="1205" spans="14:31" x14ac:dyDescent="0.3">
      <c r="N1205"/>
      <c r="O1205"/>
      <c r="AD1205"/>
      <c r="AE1205"/>
    </row>
    <row r="1206" spans="14:31" x14ac:dyDescent="0.3">
      <c r="N1206"/>
      <c r="O1206"/>
      <c r="AD1206"/>
      <c r="AE1206"/>
    </row>
    <row r="1207" spans="14:31" x14ac:dyDescent="0.3">
      <c r="N1207"/>
      <c r="O1207"/>
      <c r="AD1207"/>
      <c r="AE1207"/>
    </row>
    <row r="1208" spans="14:31" x14ac:dyDescent="0.3">
      <c r="N1208"/>
      <c r="O1208"/>
      <c r="AD1208"/>
      <c r="AE1208"/>
    </row>
    <row r="1209" spans="14:31" x14ac:dyDescent="0.3">
      <c r="N1209"/>
      <c r="O1209"/>
      <c r="AD1209"/>
      <c r="AE1209"/>
    </row>
    <row r="1210" spans="14:31" x14ac:dyDescent="0.3">
      <c r="N1210"/>
      <c r="O1210"/>
      <c r="AD1210"/>
      <c r="AE1210"/>
    </row>
    <row r="1211" spans="14:31" x14ac:dyDescent="0.3">
      <c r="N1211"/>
      <c r="O1211"/>
      <c r="AD1211"/>
      <c r="AE1211"/>
    </row>
    <row r="1212" spans="14:31" x14ac:dyDescent="0.3">
      <c r="N1212"/>
      <c r="O1212"/>
      <c r="AD1212"/>
      <c r="AE1212"/>
    </row>
    <row r="1213" spans="14:31" x14ac:dyDescent="0.3">
      <c r="N1213"/>
      <c r="O1213"/>
      <c r="AD1213"/>
      <c r="AE1213"/>
    </row>
    <row r="1214" spans="14:31" x14ac:dyDescent="0.3">
      <c r="N1214"/>
      <c r="O1214"/>
      <c r="AD1214"/>
      <c r="AE1214"/>
    </row>
    <row r="1215" spans="14:31" x14ac:dyDescent="0.3">
      <c r="N1215"/>
      <c r="O1215"/>
      <c r="AD1215"/>
      <c r="AE1215"/>
    </row>
    <row r="1216" spans="14:31" x14ac:dyDescent="0.3">
      <c r="N1216"/>
      <c r="O1216"/>
      <c r="AD1216"/>
      <c r="AE1216"/>
    </row>
    <row r="1217" spans="14:31" x14ac:dyDescent="0.3">
      <c r="N1217"/>
      <c r="O1217"/>
      <c r="AD1217"/>
      <c r="AE1217"/>
    </row>
    <row r="1218" spans="14:31" x14ac:dyDescent="0.3">
      <c r="N1218"/>
      <c r="O1218"/>
      <c r="AD1218"/>
      <c r="AE1218"/>
    </row>
    <row r="1219" spans="14:31" x14ac:dyDescent="0.3">
      <c r="N1219"/>
      <c r="O1219"/>
      <c r="AD1219"/>
      <c r="AE1219"/>
    </row>
    <row r="1220" spans="14:31" x14ac:dyDescent="0.3">
      <c r="N1220"/>
      <c r="O1220"/>
      <c r="AD1220"/>
      <c r="AE1220"/>
    </row>
    <row r="1221" spans="14:31" x14ac:dyDescent="0.3">
      <c r="N1221"/>
      <c r="O1221"/>
      <c r="AD1221"/>
      <c r="AE1221"/>
    </row>
    <row r="1222" spans="14:31" x14ac:dyDescent="0.3">
      <c r="N1222"/>
      <c r="O1222"/>
      <c r="AD1222"/>
      <c r="AE1222"/>
    </row>
    <row r="1223" spans="14:31" x14ac:dyDescent="0.3">
      <c r="N1223"/>
      <c r="O1223"/>
      <c r="AD1223"/>
      <c r="AE1223"/>
    </row>
    <row r="1224" spans="14:31" x14ac:dyDescent="0.3">
      <c r="N1224"/>
      <c r="O1224"/>
      <c r="AD1224"/>
      <c r="AE1224"/>
    </row>
    <row r="1225" spans="14:31" x14ac:dyDescent="0.3">
      <c r="N1225"/>
      <c r="O1225"/>
      <c r="AD1225"/>
      <c r="AE1225"/>
    </row>
    <row r="1226" spans="14:31" x14ac:dyDescent="0.3">
      <c r="N1226"/>
      <c r="O1226"/>
      <c r="AD1226"/>
      <c r="AE1226"/>
    </row>
    <row r="1227" spans="14:31" x14ac:dyDescent="0.3">
      <c r="N1227"/>
      <c r="O1227"/>
      <c r="AD1227"/>
      <c r="AE1227"/>
    </row>
    <row r="1228" spans="14:31" x14ac:dyDescent="0.3">
      <c r="N1228"/>
      <c r="O1228"/>
      <c r="AD1228"/>
      <c r="AE1228"/>
    </row>
    <row r="1229" spans="14:31" x14ac:dyDescent="0.3">
      <c r="N1229"/>
      <c r="O1229"/>
      <c r="AD1229"/>
      <c r="AE1229"/>
    </row>
    <row r="1230" spans="14:31" x14ac:dyDescent="0.3">
      <c r="N1230"/>
      <c r="O1230"/>
      <c r="AD1230"/>
      <c r="AE1230"/>
    </row>
    <row r="1231" spans="14:31" x14ac:dyDescent="0.3">
      <c r="N1231"/>
      <c r="O1231"/>
      <c r="AD1231"/>
      <c r="AE1231"/>
    </row>
    <row r="1232" spans="14:31" x14ac:dyDescent="0.3">
      <c r="N1232"/>
      <c r="O1232"/>
      <c r="AD1232"/>
      <c r="AE1232"/>
    </row>
    <row r="1233" spans="14:31" x14ac:dyDescent="0.3">
      <c r="N1233"/>
      <c r="O1233"/>
      <c r="AD1233"/>
      <c r="AE1233"/>
    </row>
    <row r="1234" spans="14:31" x14ac:dyDescent="0.3">
      <c r="N1234"/>
      <c r="O1234"/>
      <c r="AD1234"/>
      <c r="AE1234"/>
    </row>
    <row r="1235" spans="14:31" x14ac:dyDescent="0.3">
      <c r="N1235"/>
      <c r="O1235"/>
      <c r="AD1235"/>
      <c r="AE1235"/>
    </row>
    <row r="1236" spans="14:31" x14ac:dyDescent="0.3">
      <c r="N1236"/>
      <c r="O1236"/>
      <c r="AD1236"/>
      <c r="AE1236"/>
    </row>
    <row r="1237" spans="14:31" x14ac:dyDescent="0.3">
      <c r="N1237"/>
      <c r="O1237"/>
      <c r="AD1237"/>
      <c r="AE1237"/>
    </row>
    <row r="1238" spans="14:31" x14ac:dyDescent="0.3">
      <c r="N1238"/>
      <c r="O1238"/>
      <c r="AD1238"/>
      <c r="AE1238"/>
    </row>
    <row r="1239" spans="14:31" x14ac:dyDescent="0.3">
      <c r="N1239"/>
      <c r="O1239"/>
      <c r="AD1239"/>
      <c r="AE1239"/>
    </row>
    <row r="1240" spans="14:31" x14ac:dyDescent="0.3">
      <c r="N1240"/>
      <c r="O1240"/>
      <c r="AD1240"/>
      <c r="AE1240"/>
    </row>
    <row r="1241" spans="14:31" x14ac:dyDescent="0.3">
      <c r="N1241"/>
      <c r="O1241"/>
      <c r="AD1241"/>
      <c r="AE1241"/>
    </row>
    <row r="1242" spans="14:31" x14ac:dyDescent="0.3">
      <c r="N1242"/>
      <c r="O1242"/>
      <c r="AD1242"/>
      <c r="AE1242"/>
    </row>
    <row r="1243" spans="14:31" x14ac:dyDescent="0.3">
      <c r="N1243"/>
      <c r="O1243"/>
      <c r="AD1243"/>
      <c r="AE1243"/>
    </row>
    <row r="1244" spans="14:31" x14ac:dyDescent="0.3">
      <c r="N1244"/>
      <c r="O1244"/>
      <c r="AD1244"/>
      <c r="AE1244"/>
    </row>
    <row r="1245" spans="14:31" x14ac:dyDescent="0.3">
      <c r="N1245"/>
      <c r="O1245"/>
      <c r="AD1245"/>
      <c r="AE1245"/>
    </row>
    <row r="1246" spans="14:31" x14ac:dyDescent="0.3">
      <c r="N1246"/>
      <c r="O1246"/>
      <c r="AD1246"/>
      <c r="AE1246"/>
    </row>
    <row r="1247" spans="14:31" x14ac:dyDescent="0.3">
      <c r="N1247"/>
      <c r="O1247"/>
      <c r="AD1247"/>
      <c r="AE1247"/>
    </row>
    <row r="1248" spans="14:31" x14ac:dyDescent="0.3">
      <c r="N1248"/>
      <c r="O1248"/>
      <c r="AD1248"/>
      <c r="AE1248"/>
    </row>
    <row r="1249" spans="14:31" x14ac:dyDescent="0.3">
      <c r="N1249"/>
      <c r="O1249"/>
      <c r="AD1249"/>
      <c r="AE1249"/>
    </row>
    <row r="1250" spans="14:31" x14ac:dyDescent="0.3">
      <c r="N1250"/>
      <c r="O1250"/>
      <c r="AD1250"/>
      <c r="AE1250"/>
    </row>
    <row r="1251" spans="14:31" x14ac:dyDescent="0.3">
      <c r="N1251"/>
      <c r="O1251"/>
      <c r="AD1251"/>
      <c r="AE1251"/>
    </row>
    <row r="1252" spans="14:31" x14ac:dyDescent="0.3">
      <c r="N1252"/>
      <c r="O1252"/>
      <c r="AD1252"/>
      <c r="AE1252"/>
    </row>
    <row r="1253" spans="14:31" x14ac:dyDescent="0.3">
      <c r="N1253"/>
      <c r="O1253"/>
      <c r="AD1253"/>
      <c r="AE1253"/>
    </row>
    <row r="1254" spans="14:31" x14ac:dyDescent="0.3">
      <c r="N1254"/>
      <c r="O1254"/>
      <c r="AD1254"/>
      <c r="AE1254"/>
    </row>
    <row r="1255" spans="14:31" x14ac:dyDescent="0.3">
      <c r="N1255"/>
      <c r="O1255"/>
      <c r="AD1255"/>
      <c r="AE1255"/>
    </row>
    <row r="1256" spans="14:31" x14ac:dyDescent="0.3">
      <c r="N1256"/>
      <c r="O1256"/>
      <c r="AD1256"/>
      <c r="AE1256"/>
    </row>
    <row r="1257" spans="14:31" x14ac:dyDescent="0.3">
      <c r="N1257"/>
      <c r="O1257"/>
      <c r="AD1257"/>
      <c r="AE1257"/>
    </row>
    <row r="1258" spans="14:31" x14ac:dyDescent="0.3">
      <c r="N1258"/>
      <c r="O1258"/>
      <c r="AD1258"/>
      <c r="AE1258"/>
    </row>
    <row r="1259" spans="14:31" x14ac:dyDescent="0.3">
      <c r="N1259"/>
      <c r="O1259"/>
      <c r="AD1259"/>
      <c r="AE1259"/>
    </row>
    <row r="1260" spans="14:31" x14ac:dyDescent="0.3">
      <c r="N1260"/>
      <c r="O1260"/>
      <c r="AD1260"/>
      <c r="AE1260"/>
    </row>
    <row r="1261" spans="14:31" x14ac:dyDescent="0.3">
      <c r="N1261"/>
      <c r="O1261"/>
      <c r="AD1261"/>
      <c r="AE1261"/>
    </row>
    <row r="1262" spans="14:31" x14ac:dyDescent="0.3">
      <c r="N1262"/>
      <c r="O1262"/>
      <c r="AD1262"/>
      <c r="AE1262"/>
    </row>
    <row r="1263" spans="14:31" x14ac:dyDescent="0.3">
      <c r="N1263"/>
      <c r="O1263"/>
      <c r="AD1263"/>
      <c r="AE1263"/>
    </row>
    <row r="1264" spans="14:31" x14ac:dyDescent="0.3">
      <c r="N1264"/>
      <c r="O1264"/>
      <c r="AD1264"/>
      <c r="AE1264"/>
    </row>
    <row r="1265" spans="14:31" x14ac:dyDescent="0.3">
      <c r="N1265"/>
      <c r="O1265"/>
      <c r="AD1265"/>
      <c r="AE1265"/>
    </row>
    <row r="1266" spans="14:31" x14ac:dyDescent="0.3">
      <c r="N1266"/>
      <c r="O1266"/>
      <c r="AD1266"/>
      <c r="AE1266"/>
    </row>
    <row r="1267" spans="14:31" x14ac:dyDescent="0.3">
      <c r="N1267"/>
      <c r="O1267"/>
      <c r="AD1267"/>
      <c r="AE1267"/>
    </row>
    <row r="1268" spans="14:31" x14ac:dyDescent="0.3">
      <c r="N1268"/>
      <c r="O1268"/>
      <c r="AD1268"/>
      <c r="AE1268"/>
    </row>
    <row r="1269" spans="14:31" x14ac:dyDescent="0.3">
      <c r="N1269"/>
      <c r="O1269"/>
      <c r="AD1269"/>
      <c r="AE1269"/>
    </row>
    <row r="1270" spans="14:31" x14ac:dyDescent="0.3">
      <c r="N1270"/>
      <c r="O1270"/>
      <c r="AD1270"/>
      <c r="AE1270"/>
    </row>
    <row r="1271" spans="14:31" x14ac:dyDescent="0.3">
      <c r="N1271"/>
      <c r="O1271"/>
      <c r="AD1271"/>
      <c r="AE1271"/>
    </row>
    <row r="1272" spans="14:31" x14ac:dyDescent="0.3">
      <c r="N1272"/>
      <c r="O1272"/>
      <c r="AD1272"/>
      <c r="AE1272"/>
    </row>
    <row r="1273" spans="14:31" x14ac:dyDescent="0.3">
      <c r="N1273"/>
      <c r="O1273"/>
      <c r="AD1273"/>
      <c r="AE1273"/>
    </row>
    <row r="1274" spans="14:31" x14ac:dyDescent="0.3">
      <c r="N1274"/>
      <c r="O1274"/>
      <c r="AD1274"/>
      <c r="AE1274"/>
    </row>
    <row r="1275" spans="14:31" x14ac:dyDescent="0.3">
      <c r="N1275"/>
      <c r="O1275"/>
      <c r="AD1275"/>
      <c r="AE1275"/>
    </row>
    <row r="1276" spans="14:31" x14ac:dyDescent="0.3">
      <c r="N1276"/>
      <c r="O1276"/>
      <c r="AD1276"/>
      <c r="AE1276"/>
    </row>
    <row r="1277" spans="14:31" x14ac:dyDescent="0.3">
      <c r="N1277"/>
      <c r="O1277"/>
      <c r="AD1277"/>
      <c r="AE1277"/>
    </row>
    <row r="1278" spans="14:31" x14ac:dyDescent="0.3">
      <c r="N1278"/>
      <c r="O1278"/>
      <c r="AD1278"/>
      <c r="AE1278"/>
    </row>
    <row r="1279" spans="14:31" x14ac:dyDescent="0.3">
      <c r="N1279"/>
      <c r="O1279"/>
      <c r="AD1279"/>
      <c r="AE1279"/>
    </row>
    <row r="1280" spans="14:31" x14ac:dyDescent="0.3">
      <c r="N1280"/>
      <c r="O1280"/>
      <c r="AD1280"/>
      <c r="AE1280"/>
    </row>
    <row r="1281" spans="14:31" x14ac:dyDescent="0.3">
      <c r="N1281"/>
      <c r="O1281"/>
      <c r="AD1281"/>
      <c r="AE1281"/>
    </row>
    <row r="1282" spans="14:31" x14ac:dyDescent="0.3">
      <c r="N1282"/>
      <c r="O1282"/>
      <c r="AD1282"/>
      <c r="AE1282"/>
    </row>
    <row r="1283" spans="14:31" x14ac:dyDescent="0.3">
      <c r="N1283"/>
      <c r="O1283"/>
      <c r="AD1283"/>
      <c r="AE1283"/>
    </row>
    <row r="1284" spans="14:31" x14ac:dyDescent="0.3">
      <c r="N1284"/>
      <c r="O1284"/>
      <c r="AD1284"/>
      <c r="AE1284"/>
    </row>
    <row r="1285" spans="14:31" x14ac:dyDescent="0.3">
      <c r="N1285"/>
      <c r="O1285"/>
      <c r="AD1285"/>
      <c r="AE1285"/>
    </row>
    <row r="1286" spans="14:31" x14ac:dyDescent="0.3">
      <c r="N1286"/>
      <c r="O1286"/>
      <c r="AD1286"/>
      <c r="AE1286"/>
    </row>
    <row r="1287" spans="14:31" x14ac:dyDescent="0.3">
      <c r="N1287"/>
      <c r="O1287"/>
      <c r="AD1287"/>
      <c r="AE1287"/>
    </row>
    <row r="1288" spans="14:31" x14ac:dyDescent="0.3">
      <c r="N1288"/>
      <c r="O1288"/>
      <c r="AD1288"/>
      <c r="AE1288"/>
    </row>
    <row r="1289" spans="14:31" x14ac:dyDescent="0.3">
      <c r="N1289"/>
      <c r="O1289"/>
      <c r="AD1289"/>
      <c r="AE1289"/>
    </row>
    <row r="1290" spans="14:31" x14ac:dyDescent="0.3">
      <c r="N1290"/>
      <c r="O1290"/>
      <c r="AD1290"/>
      <c r="AE1290"/>
    </row>
    <row r="1291" spans="14:31" x14ac:dyDescent="0.3">
      <c r="N1291"/>
      <c r="O1291"/>
      <c r="AD1291"/>
      <c r="AE1291"/>
    </row>
    <row r="1292" spans="14:31" x14ac:dyDescent="0.3">
      <c r="N1292"/>
      <c r="O1292"/>
      <c r="AD1292"/>
      <c r="AE1292"/>
    </row>
    <row r="1293" spans="14:31" x14ac:dyDescent="0.3">
      <c r="N1293"/>
      <c r="O1293"/>
      <c r="AD1293"/>
      <c r="AE1293"/>
    </row>
    <row r="1294" spans="14:31" x14ac:dyDescent="0.3">
      <c r="N1294"/>
      <c r="O1294"/>
      <c r="AD1294"/>
      <c r="AE1294"/>
    </row>
    <row r="1295" spans="14:31" x14ac:dyDescent="0.3">
      <c r="N1295"/>
      <c r="O1295"/>
      <c r="AD1295"/>
      <c r="AE1295"/>
    </row>
    <row r="1296" spans="14:31" x14ac:dyDescent="0.3">
      <c r="N1296"/>
      <c r="O1296"/>
      <c r="AD1296"/>
      <c r="AE1296"/>
    </row>
    <row r="1297" spans="14:31" x14ac:dyDescent="0.3">
      <c r="N1297"/>
      <c r="O1297"/>
      <c r="AD1297"/>
      <c r="AE1297"/>
    </row>
    <row r="1298" spans="14:31" x14ac:dyDescent="0.3">
      <c r="N1298"/>
      <c r="O1298"/>
      <c r="AD1298"/>
      <c r="AE1298"/>
    </row>
    <row r="1299" spans="14:31" x14ac:dyDescent="0.3">
      <c r="N1299"/>
      <c r="O1299"/>
      <c r="AD1299"/>
      <c r="AE1299"/>
    </row>
    <row r="1300" spans="14:31" x14ac:dyDescent="0.3">
      <c r="N1300"/>
      <c r="O1300"/>
      <c r="AD1300"/>
      <c r="AE1300"/>
    </row>
    <row r="1301" spans="14:31" x14ac:dyDescent="0.3">
      <c r="N1301"/>
      <c r="O1301"/>
      <c r="AD1301"/>
      <c r="AE1301"/>
    </row>
    <row r="1302" spans="14:31" x14ac:dyDescent="0.3">
      <c r="N1302"/>
      <c r="O1302"/>
      <c r="AD1302"/>
      <c r="AE1302"/>
    </row>
    <row r="1303" spans="14:31" x14ac:dyDescent="0.3">
      <c r="N1303"/>
      <c r="O1303"/>
      <c r="AD1303"/>
      <c r="AE1303"/>
    </row>
    <row r="1304" spans="14:31" x14ac:dyDescent="0.3">
      <c r="N1304"/>
      <c r="O1304"/>
      <c r="AD1304"/>
      <c r="AE1304"/>
    </row>
    <row r="1305" spans="14:31" x14ac:dyDescent="0.3">
      <c r="N1305"/>
      <c r="O1305"/>
      <c r="AD1305"/>
      <c r="AE1305"/>
    </row>
    <row r="1306" spans="14:31" x14ac:dyDescent="0.3">
      <c r="N1306"/>
      <c r="O1306"/>
      <c r="AD1306"/>
      <c r="AE1306"/>
    </row>
    <row r="1307" spans="14:31" x14ac:dyDescent="0.3">
      <c r="N1307"/>
      <c r="O1307"/>
      <c r="AD1307"/>
      <c r="AE1307"/>
    </row>
    <row r="1308" spans="14:31" x14ac:dyDescent="0.3">
      <c r="N1308"/>
      <c r="O1308"/>
      <c r="AD1308"/>
      <c r="AE1308"/>
    </row>
    <row r="1309" spans="14:31" x14ac:dyDescent="0.3">
      <c r="N1309"/>
      <c r="O1309"/>
      <c r="AD1309"/>
      <c r="AE1309"/>
    </row>
    <row r="1310" spans="14:31" x14ac:dyDescent="0.3">
      <c r="N1310"/>
      <c r="O1310"/>
      <c r="AD1310"/>
      <c r="AE1310"/>
    </row>
    <row r="1311" spans="14:31" x14ac:dyDescent="0.3">
      <c r="N1311"/>
      <c r="O1311"/>
      <c r="AD1311"/>
      <c r="AE1311"/>
    </row>
    <row r="1312" spans="14:31" x14ac:dyDescent="0.3">
      <c r="N1312"/>
      <c r="O1312"/>
      <c r="AD1312"/>
      <c r="AE1312"/>
    </row>
    <row r="1313" spans="14:31" x14ac:dyDescent="0.3">
      <c r="N1313"/>
      <c r="O1313"/>
      <c r="AD1313"/>
      <c r="AE1313"/>
    </row>
    <row r="1314" spans="14:31" x14ac:dyDescent="0.3">
      <c r="N1314"/>
      <c r="O1314"/>
      <c r="AD1314"/>
      <c r="AE1314"/>
    </row>
    <row r="1315" spans="14:31" x14ac:dyDescent="0.3">
      <c r="N1315"/>
      <c r="O1315"/>
      <c r="AD1315"/>
      <c r="AE1315"/>
    </row>
    <row r="1316" spans="14:31" x14ac:dyDescent="0.3">
      <c r="N1316"/>
      <c r="O1316"/>
      <c r="AD1316"/>
      <c r="AE1316"/>
    </row>
    <row r="1317" spans="14:31" x14ac:dyDescent="0.3">
      <c r="N1317"/>
      <c r="O1317"/>
      <c r="AD1317"/>
      <c r="AE1317"/>
    </row>
    <row r="1318" spans="14:31" x14ac:dyDescent="0.3">
      <c r="N1318"/>
      <c r="O1318"/>
      <c r="AD1318"/>
      <c r="AE1318"/>
    </row>
    <row r="1319" spans="14:31" x14ac:dyDescent="0.3">
      <c r="N1319"/>
      <c r="O1319"/>
      <c r="AD1319"/>
      <c r="AE1319"/>
    </row>
    <row r="1320" spans="14:31" x14ac:dyDescent="0.3">
      <c r="N1320"/>
      <c r="O1320"/>
      <c r="AD1320"/>
      <c r="AE1320"/>
    </row>
    <row r="1321" spans="14:31" x14ac:dyDescent="0.3">
      <c r="N1321"/>
      <c r="O1321"/>
      <c r="AD1321"/>
      <c r="AE1321"/>
    </row>
    <row r="1322" spans="14:31" x14ac:dyDescent="0.3">
      <c r="N1322"/>
      <c r="O1322"/>
      <c r="AD1322"/>
      <c r="AE1322"/>
    </row>
    <row r="1323" spans="14:31" x14ac:dyDescent="0.3">
      <c r="N1323"/>
      <c r="O1323"/>
      <c r="AD1323"/>
      <c r="AE1323"/>
    </row>
    <row r="1324" spans="14:31" x14ac:dyDescent="0.3">
      <c r="N1324"/>
      <c r="O1324"/>
      <c r="AD1324"/>
      <c r="AE1324"/>
    </row>
    <row r="1325" spans="14:31" x14ac:dyDescent="0.3">
      <c r="N1325"/>
      <c r="O1325"/>
      <c r="AD1325"/>
      <c r="AE1325"/>
    </row>
    <row r="1326" spans="14:31" x14ac:dyDescent="0.3">
      <c r="N1326"/>
      <c r="O1326"/>
      <c r="AD1326"/>
      <c r="AE1326"/>
    </row>
    <row r="1327" spans="14:31" x14ac:dyDescent="0.3">
      <c r="N1327"/>
      <c r="O1327"/>
      <c r="AD1327"/>
      <c r="AE1327"/>
    </row>
    <row r="1328" spans="14:31" x14ac:dyDescent="0.3">
      <c r="N1328"/>
      <c r="O1328"/>
      <c r="AD1328"/>
      <c r="AE1328"/>
    </row>
    <row r="1329" spans="14:31" x14ac:dyDescent="0.3">
      <c r="N1329"/>
      <c r="O1329"/>
      <c r="AD1329"/>
      <c r="AE1329"/>
    </row>
    <row r="1330" spans="14:31" x14ac:dyDescent="0.3">
      <c r="N1330"/>
      <c r="O1330"/>
      <c r="AD1330"/>
      <c r="AE1330"/>
    </row>
    <row r="1331" spans="14:31" x14ac:dyDescent="0.3">
      <c r="N1331"/>
      <c r="O1331"/>
      <c r="AD1331"/>
      <c r="AE1331"/>
    </row>
    <row r="1332" spans="14:31" x14ac:dyDescent="0.3">
      <c r="N1332"/>
      <c r="O1332"/>
      <c r="AD1332"/>
      <c r="AE1332"/>
    </row>
    <row r="1333" spans="14:31" x14ac:dyDescent="0.3">
      <c r="N1333"/>
      <c r="O1333"/>
      <c r="AD1333"/>
      <c r="AE1333"/>
    </row>
    <row r="1334" spans="14:31" x14ac:dyDescent="0.3">
      <c r="N1334"/>
      <c r="O1334"/>
      <c r="AD1334"/>
      <c r="AE1334"/>
    </row>
    <row r="1335" spans="14:31" x14ac:dyDescent="0.3">
      <c r="N1335"/>
      <c r="O1335"/>
      <c r="AD1335"/>
      <c r="AE1335"/>
    </row>
    <row r="1336" spans="14:31" x14ac:dyDescent="0.3">
      <c r="N1336"/>
      <c r="O1336"/>
      <c r="AD1336"/>
      <c r="AE1336"/>
    </row>
    <row r="1337" spans="14:31" x14ac:dyDescent="0.3">
      <c r="N1337"/>
      <c r="O1337"/>
      <c r="AD1337"/>
      <c r="AE1337"/>
    </row>
    <row r="1338" spans="14:31" x14ac:dyDescent="0.3">
      <c r="N1338"/>
      <c r="O1338"/>
      <c r="AD1338"/>
      <c r="AE1338"/>
    </row>
    <row r="1339" spans="14:31" x14ac:dyDescent="0.3">
      <c r="N1339"/>
      <c r="O1339"/>
      <c r="AD1339"/>
      <c r="AE1339"/>
    </row>
    <row r="1340" spans="14:31" x14ac:dyDescent="0.3">
      <c r="N1340"/>
      <c r="O1340"/>
      <c r="AD1340"/>
      <c r="AE1340"/>
    </row>
    <row r="1341" spans="14:31" x14ac:dyDescent="0.3">
      <c r="N1341"/>
      <c r="O1341"/>
      <c r="AD1341"/>
      <c r="AE1341"/>
    </row>
    <row r="1342" spans="14:31" x14ac:dyDescent="0.3">
      <c r="N1342"/>
      <c r="O1342"/>
      <c r="AD1342"/>
      <c r="AE1342"/>
    </row>
    <row r="1343" spans="14:31" x14ac:dyDescent="0.3">
      <c r="N1343"/>
      <c r="O1343"/>
      <c r="AD1343"/>
      <c r="AE1343"/>
    </row>
    <row r="1344" spans="14:31" x14ac:dyDescent="0.3">
      <c r="N1344"/>
      <c r="O1344"/>
      <c r="AD1344"/>
      <c r="AE1344"/>
    </row>
    <row r="1345" spans="14:31" x14ac:dyDescent="0.3">
      <c r="N1345"/>
      <c r="O1345"/>
      <c r="AD1345"/>
      <c r="AE1345"/>
    </row>
    <row r="1346" spans="14:31" x14ac:dyDescent="0.3">
      <c r="N1346"/>
      <c r="O1346"/>
      <c r="AD1346"/>
      <c r="AE1346"/>
    </row>
    <row r="1347" spans="14:31" x14ac:dyDescent="0.3">
      <c r="N1347"/>
      <c r="O1347"/>
      <c r="AD1347"/>
      <c r="AE1347"/>
    </row>
    <row r="1348" spans="14:31" x14ac:dyDescent="0.3">
      <c r="N1348"/>
      <c r="O1348"/>
      <c r="AD1348"/>
      <c r="AE1348"/>
    </row>
    <row r="1349" spans="14:31" x14ac:dyDescent="0.3">
      <c r="N1349"/>
      <c r="O1349"/>
      <c r="AD1349"/>
      <c r="AE1349"/>
    </row>
    <row r="1350" spans="14:31" x14ac:dyDescent="0.3">
      <c r="N1350"/>
      <c r="O1350"/>
      <c r="AD1350"/>
      <c r="AE1350"/>
    </row>
    <row r="1351" spans="14:31" x14ac:dyDescent="0.3">
      <c r="N1351"/>
      <c r="O1351"/>
      <c r="AD1351"/>
      <c r="AE1351"/>
    </row>
    <row r="1352" spans="14:31" x14ac:dyDescent="0.3">
      <c r="N1352"/>
      <c r="O1352"/>
      <c r="AD1352"/>
      <c r="AE1352"/>
    </row>
    <row r="1353" spans="14:31" x14ac:dyDescent="0.3">
      <c r="N1353"/>
      <c r="O1353"/>
      <c r="AD1353"/>
      <c r="AE1353"/>
    </row>
    <row r="1354" spans="14:31" x14ac:dyDescent="0.3">
      <c r="N1354"/>
      <c r="O1354"/>
      <c r="AD1354"/>
      <c r="AE1354"/>
    </row>
    <row r="1355" spans="14:31" x14ac:dyDescent="0.3">
      <c r="N1355"/>
      <c r="O1355"/>
      <c r="AD1355"/>
      <c r="AE1355"/>
    </row>
    <row r="1356" spans="14:31" x14ac:dyDescent="0.3">
      <c r="N1356"/>
      <c r="O1356"/>
      <c r="AD1356"/>
      <c r="AE1356"/>
    </row>
    <row r="1357" spans="14:31" x14ac:dyDescent="0.3">
      <c r="N1357"/>
      <c r="O1357"/>
      <c r="AD1357"/>
      <c r="AE1357"/>
    </row>
    <row r="1358" spans="14:31" x14ac:dyDescent="0.3">
      <c r="N1358"/>
      <c r="O1358"/>
      <c r="AD1358"/>
      <c r="AE1358"/>
    </row>
    <row r="1359" spans="14:31" x14ac:dyDescent="0.3">
      <c r="N1359"/>
      <c r="O1359"/>
      <c r="AD1359"/>
      <c r="AE1359"/>
    </row>
    <row r="1360" spans="14:31" x14ac:dyDescent="0.3">
      <c r="N1360"/>
      <c r="O1360"/>
      <c r="AD1360"/>
      <c r="AE1360"/>
    </row>
    <row r="1361" spans="14:31" x14ac:dyDescent="0.3">
      <c r="N1361"/>
      <c r="O1361"/>
      <c r="AD1361"/>
      <c r="AE1361"/>
    </row>
    <row r="1362" spans="14:31" x14ac:dyDescent="0.3">
      <c r="N1362"/>
      <c r="O1362"/>
      <c r="AD1362"/>
      <c r="AE1362"/>
    </row>
    <row r="1363" spans="14:31" x14ac:dyDescent="0.3">
      <c r="N1363"/>
      <c r="O1363"/>
      <c r="AD1363"/>
      <c r="AE1363"/>
    </row>
    <row r="1364" spans="14:31" x14ac:dyDescent="0.3">
      <c r="N1364"/>
      <c r="O1364"/>
      <c r="AD1364"/>
      <c r="AE1364"/>
    </row>
    <row r="1365" spans="14:31" x14ac:dyDescent="0.3">
      <c r="N1365"/>
      <c r="O1365"/>
      <c r="AD1365"/>
      <c r="AE1365"/>
    </row>
    <row r="1366" spans="14:31" x14ac:dyDescent="0.3">
      <c r="N1366"/>
      <c r="O1366"/>
      <c r="AD1366"/>
      <c r="AE1366"/>
    </row>
    <row r="1367" spans="14:31" x14ac:dyDescent="0.3">
      <c r="N1367"/>
      <c r="O1367"/>
      <c r="AD1367"/>
      <c r="AE1367"/>
    </row>
    <row r="1368" spans="14:31" x14ac:dyDescent="0.3">
      <c r="N1368"/>
      <c r="O1368"/>
      <c r="AD1368"/>
      <c r="AE1368"/>
    </row>
    <row r="1369" spans="14:31" x14ac:dyDescent="0.3">
      <c r="N1369"/>
      <c r="O1369"/>
      <c r="AD1369"/>
      <c r="AE1369"/>
    </row>
    <row r="1370" spans="14:31" x14ac:dyDescent="0.3">
      <c r="N1370"/>
      <c r="O1370"/>
      <c r="AD1370"/>
      <c r="AE1370"/>
    </row>
    <row r="1371" spans="14:31" x14ac:dyDescent="0.3">
      <c r="N1371"/>
      <c r="O1371"/>
      <c r="AD1371"/>
      <c r="AE1371"/>
    </row>
    <row r="1372" spans="14:31" x14ac:dyDescent="0.3">
      <c r="N1372"/>
      <c r="O1372"/>
      <c r="AD1372"/>
      <c r="AE1372"/>
    </row>
    <row r="1373" spans="14:31" x14ac:dyDescent="0.3">
      <c r="N1373"/>
      <c r="O1373"/>
      <c r="AD1373"/>
      <c r="AE1373"/>
    </row>
    <row r="1374" spans="14:31" x14ac:dyDescent="0.3">
      <c r="N1374"/>
      <c r="O1374"/>
      <c r="AD1374"/>
      <c r="AE1374"/>
    </row>
    <row r="1375" spans="14:31" x14ac:dyDescent="0.3">
      <c r="N1375"/>
      <c r="O1375"/>
      <c r="AD1375"/>
      <c r="AE1375"/>
    </row>
    <row r="1376" spans="14:31" x14ac:dyDescent="0.3">
      <c r="N1376"/>
      <c r="O1376"/>
      <c r="AD1376"/>
      <c r="AE1376"/>
    </row>
    <row r="1377" spans="14:31" x14ac:dyDescent="0.3">
      <c r="N1377"/>
      <c r="O1377"/>
      <c r="AD1377"/>
      <c r="AE1377"/>
    </row>
    <row r="1378" spans="14:31" x14ac:dyDescent="0.3">
      <c r="N1378"/>
      <c r="O1378"/>
      <c r="AD1378"/>
      <c r="AE1378"/>
    </row>
    <row r="1379" spans="14:31" x14ac:dyDescent="0.3">
      <c r="N1379"/>
      <c r="O1379"/>
      <c r="AD1379"/>
      <c r="AE1379"/>
    </row>
    <row r="1380" spans="14:31" x14ac:dyDescent="0.3">
      <c r="N1380"/>
      <c r="O1380"/>
      <c r="AD1380"/>
      <c r="AE1380"/>
    </row>
    <row r="1381" spans="14:31" x14ac:dyDescent="0.3">
      <c r="N1381"/>
      <c r="O1381"/>
      <c r="AD1381"/>
      <c r="AE1381"/>
    </row>
    <row r="1382" spans="14:31" x14ac:dyDescent="0.3">
      <c r="N1382"/>
      <c r="O1382"/>
      <c r="AD1382"/>
      <c r="AE1382"/>
    </row>
    <row r="1383" spans="14:31" x14ac:dyDescent="0.3">
      <c r="N1383"/>
      <c r="O1383"/>
      <c r="AD1383"/>
      <c r="AE1383"/>
    </row>
    <row r="1384" spans="14:31" x14ac:dyDescent="0.3">
      <c r="N1384"/>
      <c r="O1384"/>
      <c r="AD1384"/>
      <c r="AE1384"/>
    </row>
    <row r="1385" spans="14:31" x14ac:dyDescent="0.3">
      <c r="N1385"/>
      <c r="O1385"/>
      <c r="AD1385"/>
      <c r="AE1385"/>
    </row>
    <row r="1386" spans="14:31" x14ac:dyDescent="0.3">
      <c r="N1386"/>
      <c r="O1386"/>
      <c r="AD1386"/>
      <c r="AE1386"/>
    </row>
    <row r="1387" spans="14:31" x14ac:dyDescent="0.3">
      <c r="N1387"/>
      <c r="O1387"/>
      <c r="AD1387"/>
      <c r="AE1387"/>
    </row>
    <row r="1388" spans="14:31" x14ac:dyDescent="0.3">
      <c r="N1388"/>
      <c r="O1388"/>
      <c r="AD1388"/>
      <c r="AE1388"/>
    </row>
    <row r="1389" spans="14:31" x14ac:dyDescent="0.3">
      <c r="N1389"/>
      <c r="O1389"/>
      <c r="AD1389"/>
      <c r="AE1389"/>
    </row>
    <row r="1390" spans="14:31" x14ac:dyDescent="0.3">
      <c r="N1390"/>
      <c r="O1390"/>
      <c r="AD1390"/>
      <c r="AE1390"/>
    </row>
    <row r="1391" spans="14:31" x14ac:dyDescent="0.3">
      <c r="N1391"/>
      <c r="O1391"/>
      <c r="AD1391"/>
      <c r="AE1391"/>
    </row>
    <row r="1392" spans="14:31" x14ac:dyDescent="0.3">
      <c r="N1392"/>
      <c r="O1392"/>
      <c r="AD1392"/>
      <c r="AE1392"/>
    </row>
    <row r="1393" spans="14:31" x14ac:dyDescent="0.3">
      <c r="N1393"/>
      <c r="O1393"/>
      <c r="AD1393"/>
      <c r="AE1393"/>
    </row>
    <row r="1394" spans="14:31" x14ac:dyDescent="0.3">
      <c r="N1394"/>
      <c r="O1394"/>
      <c r="AD1394"/>
      <c r="AE1394"/>
    </row>
    <row r="1395" spans="14:31" x14ac:dyDescent="0.3">
      <c r="N1395"/>
      <c r="O1395"/>
      <c r="AD1395"/>
      <c r="AE1395"/>
    </row>
    <row r="1396" spans="14:31" x14ac:dyDescent="0.3">
      <c r="N1396"/>
      <c r="O1396"/>
      <c r="AD1396"/>
      <c r="AE1396"/>
    </row>
    <row r="1397" spans="14:31" x14ac:dyDescent="0.3">
      <c r="N1397"/>
      <c r="O1397"/>
      <c r="AD1397"/>
      <c r="AE1397"/>
    </row>
    <row r="1398" spans="14:31" x14ac:dyDescent="0.3">
      <c r="N1398"/>
      <c r="O1398"/>
      <c r="AD1398"/>
      <c r="AE1398"/>
    </row>
    <row r="1399" spans="14:31" x14ac:dyDescent="0.3">
      <c r="N1399"/>
      <c r="O1399"/>
      <c r="AD1399"/>
      <c r="AE1399"/>
    </row>
    <row r="1400" spans="14:31" x14ac:dyDescent="0.3">
      <c r="N1400"/>
      <c r="O1400"/>
      <c r="AD1400"/>
      <c r="AE1400"/>
    </row>
    <row r="1401" spans="14:31" x14ac:dyDescent="0.3">
      <c r="N1401"/>
      <c r="O1401"/>
      <c r="AD1401"/>
      <c r="AE1401"/>
    </row>
    <row r="1402" spans="14:31" x14ac:dyDescent="0.3">
      <c r="N1402"/>
      <c r="O1402"/>
      <c r="AD1402"/>
      <c r="AE1402"/>
    </row>
    <row r="1403" spans="14:31" x14ac:dyDescent="0.3">
      <c r="N1403"/>
      <c r="O1403"/>
      <c r="AD1403"/>
      <c r="AE1403"/>
    </row>
    <row r="1404" spans="14:31" x14ac:dyDescent="0.3">
      <c r="N1404"/>
      <c r="O1404"/>
      <c r="AD1404"/>
      <c r="AE1404"/>
    </row>
    <row r="1405" spans="14:31" x14ac:dyDescent="0.3">
      <c r="N1405"/>
      <c r="O1405"/>
      <c r="AD1405"/>
      <c r="AE1405"/>
    </row>
    <row r="1406" spans="14:31" x14ac:dyDescent="0.3">
      <c r="N1406"/>
      <c r="O1406"/>
      <c r="AD1406"/>
      <c r="AE1406"/>
    </row>
    <row r="1407" spans="14:31" x14ac:dyDescent="0.3">
      <c r="N1407"/>
      <c r="O1407"/>
      <c r="AD1407"/>
      <c r="AE1407"/>
    </row>
    <row r="1408" spans="14:31" x14ac:dyDescent="0.3">
      <c r="N1408"/>
      <c r="O1408"/>
      <c r="AD1408"/>
      <c r="AE1408"/>
    </row>
    <row r="1409" spans="14:31" x14ac:dyDescent="0.3">
      <c r="N1409"/>
      <c r="O1409"/>
      <c r="AD1409"/>
      <c r="AE1409"/>
    </row>
    <row r="1410" spans="14:31" x14ac:dyDescent="0.3">
      <c r="N1410"/>
      <c r="O1410"/>
      <c r="AD1410"/>
      <c r="AE1410"/>
    </row>
    <row r="1411" spans="14:31" x14ac:dyDescent="0.3">
      <c r="N1411"/>
      <c r="O1411"/>
      <c r="AD1411"/>
      <c r="AE1411"/>
    </row>
    <row r="1412" spans="14:31" x14ac:dyDescent="0.3">
      <c r="N1412"/>
      <c r="O1412"/>
      <c r="AD1412"/>
      <c r="AE1412"/>
    </row>
    <row r="1413" spans="14:31" x14ac:dyDescent="0.3">
      <c r="N1413"/>
      <c r="O1413"/>
      <c r="AD1413"/>
      <c r="AE1413"/>
    </row>
    <row r="1414" spans="14:31" x14ac:dyDescent="0.3">
      <c r="N1414"/>
      <c r="O1414"/>
      <c r="AD1414"/>
      <c r="AE1414"/>
    </row>
    <row r="1415" spans="14:31" x14ac:dyDescent="0.3">
      <c r="N1415"/>
      <c r="O1415"/>
      <c r="AD1415"/>
      <c r="AE1415"/>
    </row>
    <row r="1416" spans="14:31" x14ac:dyDescent="0.3">
      <c r="N1416"/>
      <c r="O1416"/>
      <c r="AD1416"/>
      <c r="AE1416"/>
    </row>
    <row r="1417" spans="14:31" x14ac:dyDescent="0.3">
      <c r="N1417"/>
      <c r="O1417"/>
      <c r="AD1417"/>
      <c r="AE1417"/>
    </row>
    <row r="1418" spans="14:31" x14ac:dyDescent="0.3">
      <c r="N1418"/>
      <c r="O1418"/>
      <c r="AD1418"/>
      <c r="AE1418"/>
    </row>
    <row r="1419" spans="14:31" x14ac:dyDescent="0.3">
      <c r="N1419"/>
      <c r="O1419"/>
      <c r="AD1419"/>
      <c r="AE1419"/>
    </row>
    <row r="1420" spans="14:31" x14ac:dyDescent="0.3">
      <c r="N1420"/>
      <c r="O1420"/>
      <c r="AD1420"/>
      <c r="AE1420"/>
    </row>
    <row r="1421" spans="14:31" x14ac:dyDescent="0.3">
      <c r="N1421"/>
      <c r="O1421"/>
      <c r="AD1421"/>
      <c r="AE1421"/>
    </row>
    <row r="1422" spans="14:31" x14ac:dyDescent="0.3">
      <c r="N1422"/>
      <c r="O1422"/>
      <c r="AD1422"/>
      <c r="AE1422"/>
    </row>
    <row r="1423" spans="14:31" x14ac:dyDescent="0.3">
      <c r="N1423"/>
      <c r="O1423"/>
      <c r="AD1423"/>
      <c r="AE1423"/>
    </row>
    <row r="1424" spans="14:31" x14ac:dyDescent="0.3">
      <c r="N1424"/>
      <c r="O1424"/>
      <c r="AD1424"/>
      <c r="AE1424"/>
    </row>
    <row r="1425" spans="14:31" x14ac:dyDescent="0.3">
      <c r="N1425"/>
      <c r="O1425"/>
      <c r="AD1425"/>
      <c r="AE1425"/>
    </row>
    <row r="1426" spans="14:31" x14ac:dyDescent="0.3">
      <c r="N1426"/>
      <c r="O1426"/>
      <c r="AD1426"/>
      <c r="AE1426"/>
    </row>
    <row r="1427" spans="14:31" x14ac:dyDescent="0.3">
      <c r="N1427"/>
      <c r="O1427"/>
      <c r="AD1427"/>
      <c r="AE1427"/>
    </row>
    <row r="1428" spans="14:31" x14ac:dyDescent="0.3">
      <c r="N1428"/>
      <c r="O1428"/>
      <c r="AD1428"/>
      <c r="AE1428"/>
    </row>
    <row r="1429" spans="14:31" x14ac:dyDescent="0.3">
      <c r="N1429"/>
      <c r="O1429"/>
      <c r="AD1429"/>
      <c r="AE1429"/>
    </row>
    <row r="1430" spans="14:31" x14ac:dyDescent="0.3">
      <c r="N1430"/>
      <c r="O1430"/>
      <c r="AD1430"/>
      <c r="AE1430"/>
    </row>
    <row r="1431" spans="14:31" x14ac:dyDescent="0.3">
      <c r="N1431"/>
      <c r="O1431"/>
      <c r="AD1431"/>
      <c r="AE1431"/>
    </row>
    <row r="1432" spans="14:31" x14ac:dyDescent="0.3">
      <c r="N1432"/>
      <c r="O1432"/>
      <c r="AD1432"/>
      <c r="AE1432"/>
    </row>
    <row r="1433" spans="14:31" x14ac:dyDescent="0.3">
      <c r="N1433"/>
      <c r="O1433"/>
      <c r="AD1433"/>
      <c r="AE1433"/>
    </row>
    <row r="1434" spans="14:31" x14ac:dyDescent="0.3">
      <c r="N1434"/>
      <c r="O1434"/>
      <c r="AD1434"/>
      <c r="AE1434"/>
    </row>
    <row r="1435" spans="14:31" x14ac:dyDescent="0.3">
      <c r="N1435"/>
      <c r="O1435"/>
      <c r="AD1435"/>
      <c r="AE1435"/>
    </row>
    <row r="1436" spans="14:31" x14ac:dyDescent="0.3">
      <c r="N1436"/>
      <c r="O1436"/>
      <c r="AD1436"/>
      <c r="AE1436"/>
    </row>
    <row r="1437" spans="14:31" x14ac:dyDescent="0.3">
      <c r="N1437"/>
      <c r="O1437"/>
      <c r="AD1437"/>
      <c r="AE1437"/>
    </row>
    <row r="1438" spans="14:31" x14ac:dyDescent="0.3">
      <c r="N1438"/>
      <c r="O1438"/>
      <c r="AD1438"/>
      <c r="AE1438"/>
    </row>
    <row r="1439" spans="14:31" x14ac:dyDescent="0.3">
      <c r="N1439"/>
      <c r="O1439"/>
      <c r="AD1439"/>
      <c r="AE1439"/>
    </row>
    <row r="1440" spans="14:31" x14ac:dyDescent="0.3">
      <c r="N1440"/>
      <c r="O1440"/>
      <c r="AD1440"/>
      <c r="AE1440"/>
    </row>
    <row r="1441" spans="14:31" x14ac:dyDescent="0.3">
      <c r="N1441"/>
      <c r="O1441"/>
      <c r="AD1441"/>
      <c r="AE1441"/>
    </row>
    <row r="1442" spans="14:31" x14ac:dyDescent="0.3">
      <c r="N1442"/>
      <c r="O1442"/>
      <c r="AD1442"/>
      <c r="AE1442"/>
    </row>
    <row r="1443" spans="14:31" x14ac:dyDescent="0.3">
      <c r="N1443"/>
      <c r="O1443"/>
      <c r="AD1443"/>
      <c r="AE1443"/>
    </row>
    <row r="1444" spans="14:31" x14ac:dyDescent="0.3">
      <c r="N1444"/>
      <c r="O1444"/>
      <c r="AD1444"/>
      <c r="AE1444"/>
    </row>
    <row r="1445" spans="14:31" x14ac:dyDescent="0.3">
      <c r="N1445"/>
      <c r="O1445"/>
      <c r="AD1445"/>
      <c r="AE1445"/>
    </row>
    <row r="1446" spans="14:31" x14ac:dyDescent="0.3">
      <c r="N1446"/>
      <c r="O1446"/>
      <c r="AD1446"/>
      <c r="AE1446"/>
    </row>
    <row r="1447" spans="14:31" x14ac:dyDescent="0.3">
      <c r="N1447"/>
      <c r="O1447"/>
      <c r="AD1447"/>
      <c r="AE1447"/>
    </row>
    <row r="1448" spans="14:31" x14ac:dyDescent="0.3">
      <c r="N1448"/>
      <c r="O1448"/>
      <c r="AD1448"/>
      <c r="AE1448"/>
    </row>
    <row r="1449" spans="14:31" x14ac:dyDescent="0.3">
      <c r="N1449"/>
      <c r="O1449"/>
      <c r="AD1449"/>
      <c r="AE1449"/>
    </row>
    <row r="1450" spans="14:31" x14ac:dyDescent="0.3">
      <c r="N1450"/>
      <c r="O1450"/>
      <c r="AD1450"/>
      <c r="AE1450"/>
    </row>
    <row r="1451" spans="14:31" x14ac:dyDescent="0.3">
      <c r="N1451"/>
      <c r="O1451"/>
      <c r="AD1451"/>
      <c r="AE1451"/>
    </row>
    <row r="1452" spans="14:31" x14ac:dyDescent="0.3">
      <c r="N1452"/>
      <c r="O1452"/>
      <c r="AD1452"/>
      <c r="AE1452"/>
    </row>
    <row r="1453" spans="14:31" x14ac:dyDescent="0.3">
      <c r="N1453"/>
      <c r="O1453"/>
      <c r="AD1453"/>
      <c r="AE1453"/>
    </row>
    <row r="1454" spans="14:31" x14ac:dyDescent="0.3">
      <c r="N1454"/>
      <c r="O1454"/>
      <c r="AD1454"/>
      <c r="AE1454"/>
    </row>
    <row r="1455" spans="14:31" x14ac:dyDescent="0.3">
      <c r="N1455"/>
      <c r="O1455"/>
      <c r="AD1455"/>
      <c r="AE1455"/>
    </row>
    <row r="1456" spans="14:31" x14ac:dyDescent="0.3">
      <c r="N1456"/>
      <c r="O1456"/>
      <c r="AD1456"/>
      <c r="AE1456"/>
    </row>
    <row r="1457" spans="14:31" x14ac:dyDescent="0.3">
      <c r="N1457"/>
      <c r="O1457"/>
      <c r="AD1457"/>
      <c r="AE1457"/>
    </row>
    <row r="1458" spans="14:31" x14ac:dyDescent="0.3">
      <c r="N1458"/>
      <c r="O1458"/>
      <c r="AD1458"/>
      <c r="AE1458"/>
    </row>
    <row r="1459" spans="14:31" x14ac:dyDescent="0.3">
      <c r="N1459"/>
      <c r="O1459"/>
      <c r="AD1459"/>
      <c r="AE1459"/>
    </row>
    <row r="1460" spans="14:31" x14ac:dyDescent="0.3">
      <c r="N1460"/>
      <c r="O1460"/>
      <c r="AD1460"/>
      <c r="AE1460"/>
    </row>
    <row r="1461" spans="14:31" x14ac:dyDescent="0.3">
      <c r="N1461"/>
      <c r="O1461"/>
      <c r="AD1461"/>
      <c r="AE1461"/>
    </row>
    <row r="1462" spans="14:31" x14ac:dyDescent="0.3">
      <c r="N1462"/>
      <c r="O1462"/>
      <c r="AD1462"/>
      <c r="AE1462"/>
    </row>
    <row r="1463" spans="14:31" x14ac:dyDescent="0.3">
      <c r="N1463"/>
      <c r="O1463"/>
      <c r="AD1463"/>
      <c r="AE1463"/>
    </row>
    <row r="1464" spans="14:31" x14ac:dyDescent="0.3">
      <c r="N1464"/>
      <c r="O1464"/>
      <c r="AD1464"/>
      <c r="AE1464"/>
    </row>
    <row r="1465" spans="14:31" x14ac:dyDescent="0.3">
      <c r="N1465"/>
      <c r="O1465"/>
      <c r="AD1465"/>
      <c r="AE1465"/>
    </row>
    <row r="1466" spans="14:31" x14ac:dyDescent="0.3">
      <c r="N1466"/>
      <c r="O1466"/>
      <c r="AD1466"/>
      <c r="AE1466"/>
    </row>
    <row r="1467" spans="14:31" x14ac:dyDescent="0.3">
      <c r="N1467"/>
      <c r="O1467"/>
      <c r="AD1467"/>
      <c r="AE1467"/>
    </row>
    <row r="1468" spans="14:31" x14ac:dyDescent="0.3">
      <c r="N1468"/>
      <c r="O1468"/>
      <c r="AD1468"/>
      <c r="AE1468"/>
    </row>
    <row r="1469" spans="14:31" x14ac:dyDescent="0.3">
      <c r="N1469"/>
      <c r="O1469"/>
      <c r="AD1469"/>
      <c r="AE1469"/>
    </row>
    <row r="1470" spans="14:31" x14ac:dyDescent="0.3">
      <c r="N1470"/>
      <c r="O1470"/>
      <c r="AD1470"/>
      <c r="AE1470"/>
    </row>
    <row r="1471" spans="14:31" x14ac:dyDescent="0.3">
      <c r="N1471"/>
      <c r="O1471"/>
      <c r="AD1471"/>
      <c r="AE1471"/>
    </row>
    <row r="1472" spans="14:31" x14ac:dyDescent="0.3">
      <c r="N1472"/>
      <c r="O1472"/>
      <c r="AD1472"/>
      <c r="AE1472"/>
    </row>
    <row r="1473" spans="14:31" x14ac:dyDescent="0.3">
      <c r="N1473"/>
      <c r="O1473"/>
      <c r="AD1473"/>
      <c r="AE1473"/>
    </row>
    <row r="1474" spans="14:31" x14ac:dyDescent="0.3">
      <c r="N1474"/>
      <c r="O1474"/>
      <c r="AD1474"/>
      <c r="AE1474"/>
    </row>
    <row r="1475" spans="14:31" x14ac:dyDescent="0.3">
      <c r="N1475"/>
      <c r="O1475"/>
      <c r="AD1475"/>
      <c r="AE1475"/>
    </row>
    <row r="1476" spans="14:31" x14ac:dyDescent="0.3">
      <c r="N1476"/>
      <c r="O1476"/>
      <c r="AD1476"/>
      <c r="AE1476"/>
    </row>
    <row r="1477" spans="14:31" x14ac:dyDescent="0.3">
      <c r="N1477"/>
      <c r="O1477"/>
      <c r="AD1477"/>
      <c r="AE1477"/>
    </row>
    <row r="1478" spans="14:31" x14ac:dyDescent="0.3">
      <c r="N1478"/>
      <c r="O1478"/>
      <c r="AD1478"/>
      <c r="AE1478"/>
    </row>
    <row r="1479" spans="14:31" x14ac:dyDescent="0.3">
      <c r="N1479"/>
      <c r="O1479"/>
      <c r="AD1479"/>
      <c r="AE1479"/>
    </row>
    <row r="1480" spans="14:31" x14ac:dyDescent="0.3">
      <c r="N1480"/>
      <c r="O1480"/>
      <c r="AD1480"/>
      <c r="AE1480"/>
    </row>
    <row r="1481" spans="14:31" x14ac:dyDescent="0.3">
      <c r="N1481"/>
      <c r="O1481"/>
      <c r="AD1481"/>
      <c r="AE1481"/>
    </row>
    <row r="1482" spans="14:31" x14ac:dyDescent="0.3">
      <c r="N1482"/>
      <c r="O1482"/>
      <c r="AD1482"/>
      <c r="AE1482"/>
    </row>
    <row r="1483" spans="14:31" x14ac:dyDescent="0.3">
      <c r="N1483"/>
      <c r="O1483"/>
      <c r="AD1483"/>
      <c r="AE1483"/>
    </row>
    <row r="1484" spans="14:31" x14ac:dyDescent="0.3">
      <c r="N1484"/>
      <c r="O1484"/>
      <c r="AD1484"/>
      <c r="AE1484"/>
    </row>
    <row r="1485" spans="14:31" x14ac:dyDescent="0.3">
      <c r="N1485"/>
      <c r="O1485"/>
      <c r="AD1485"/>
      <c r="AE1485"/>
    </row>
    <row r="1486" spans="14:31" x14ac:dyDescent="0.3">
      <c r="N1486"/>
      <c r="O1486"/>
      <c r="AD1486"/>
      <c r="AE1486"/>
    </row>
    <row r="1487" spans="14:31" x14ac:dyDescent="0.3">
      <c r="N1487"/>
      <c r="O1487"/>
      <c r="AD1487"/>
      <c r="AE1487"/>
    </row>
    <row r="1488" spans="14:31" x14ac:dyDescent="0.3">
      <c r="N1488"/>
      <c r="O1488"/>
      <c r="AD1488"/>
      <c r="AE1488"/>
    </row>
    <row r="1489" spans="14:31" x14ac:dyDescent="0.3">
      <c r="N1489"/>
      <c r="O1489"/>
      <c r="AD1489"/>
      <c r="AE1489"/>
    </row>
    <row r="1490" spans="14:31" x14ac:dyDescent="0.3">
      <c r="N1490"/>
      <c r="O1490"/>
      <c r="AD1490"/>
      <c r="AE1490"/>
    </row>
    <row r="1491" spans="14:31" x14ac:dyDescent="0.3">
      <c r="N1491"/>
      <c r="O1491"/>
      <c r="AD1491"/>
      <c r="AE1491"/>
    </row>
    <row r="1492" spans="14:31" x14ac:dyDescent="0.3">
      <c r="N1492"/>
      <c r="O1492"/>
      <c r="AD1492"/>
      <c r="AE1492"/>
    </row>
    <row r="1493" spans="14:31" x14ac:dyDescent="0.3">
      <c r="N1493"/>
      <c r="O1493"/>
      <c r="AD1493"/>
      <c r="AE1493"/>
    </row>
    <row r="1494" spans="14:31" x14ac:dyDescent="0.3">
      <c r="N1494"/>
      <c r="O1494"/>
      <c r="AD1494"/>
      <c r="AE1494"/>
    </row>
    <row r="1495" spans="14:31" x14ac:dyDescent="0.3">
      <c r="N1495"/>
      <c r="O1495"/>
      <c r="AD1495"/>
      <c r="AE1495"/>
    </row>
    <row r="1496" spans="14:31" x14ac:dyDescent="0.3">
      <c r="N1496"/>
      <c r="O1496"/>
      <c r="AD1496"/>
      <c r="AE1496"/>
    </row>
    <row r="1497" spans="14:31" x14ac:dyDescent="0.3">
      <c r="N1497"/>
      <c r="O1497"/>
      <c r="AD1497"/>
      <c r="AE1497"/>
    </row>
    <row r="1498" spans="14:31" x14ac:dyDescent="0.3">
      <c r="N1498"/>
      <c r="O1498"/>
      <c r="AD1498"/>
      <c r="AE1498"/>
    </row>
    <row r="1499" spans="14:31" x14ac:dyDescent="0.3">
      <c r="N1499"/>
      <c r="O1499"/>
      <c r="AD1499"/>
      <c r="AE1499"/>
    </row>
    <row r="1500" spans="14:31" x14ac:dyDescent="0.3">
      <c r="N1500"/>
      <c r="O1500"/>
      <c r="AD1500"/>
      <c r="AE1500"/>
    </row>
    <row r="1501" spans="14:31" x14ac:dyDescent="0.3">
      <c r="N1501"/>
      <c r="O1501"/>
      <c r="AD1501"/>
      <c r="AE1501"/>
    </row>
    <row r="1502" spans="14:31" x14ac:dyDescent="0.3">
      <c r="N1502"/>
      <c r="O1502"/>
      <c r="AD1502"/>
      <c r="AE1502"/>
    </row>
    <row r="1503" spans="14:31" x14ac:dyDescent="0.3">
      <c r="N1503"/>
      <c r="O1503"/>
      <c r="AD1503"/>
      <c r="AE1503"/>
    </row>
    <row r="1504" spans="14:31" x14ac:dyDescent="0.3">
      <c r="N1504"/>
      <c r="O1504"/>
      <c r="AD1504"/>
      <c r="AE1504"/>
    </row>
    <row r="1505" spans="14:31" x14ac:dyDescent="0.3">
      <c r="N1505"/>
      <c r="O1505"/>
      <c r="AD1505"/>
      <c r="AE1505"/>
    </row>
    <row r="1506" spans="14:31" x14ac:dyDescent="0.3">
      <c r="N1506"/>
      <c r="O1506"/>
      <c r="AD1506"/>
      <c r="AE1506"/>
    </row>
    <row r="1507" spans="14:31" x14ac:dyDescent="0.3">
      <c r="N1507"/>
      <c r="O1507"/>
      <c r="AD1507"/>
      <c r="AE1507"/>
    </row>
    <row r="1508" spans="14:31" x14ac:dyDescent="0.3">
      <c r="N1508"/>
      <c r="O1508"/>
      <c r="AD1508"/>
      <c r="AE1508"/>
    </row>
    <row r="1509" spans="14:31" x14ac:dyDescent="0.3">
      <c r="N1509"/>
      <c r="O1509"/>
      <c r="AD1509"/>
      <c r="AE1509"/>
    </row>
    <row r="1510" spans="14:31" x14ac:dyDescent="0.3">
      <c r="N1510"/>
      <c r="O1510"/>
      <c r="AD1510"/>
      <c r="AE1510"/>
    </row>
    <row r="1511" spans="14:31" x14ac:dyDescent="0.3">
      <c r="N1511"/>
      <c r="O1511"/>
      <c r="AD1511"/>
      <c r="AE1511"/>
    </row>
    <row r="1512" spans="14:31" x14ac:dyDescent="0.3">
      <c r="N1512"/>
      <c r="O1512"/>
      <c r="AD1512"/>
      <c r="AE1512"/>
    </row>
    <row r="1513" spans="14:31" x14ac:dyDescent="0.3">
      <c r="N1513"/>
      <c r="O1513"/>
      <c r="AD1513"/>
      <c r="AE1513"/>
    </row>
    <row r="1514" spans="14:31" x14ac:dyDescent="0.3">
      <c r="N1514"/>
      <c r="O1514"/>
      <c r="AD1514"/>
      <c r="AE1514"/>
    </row>
    <row r="1515" spans="14:31" x14ac:dyDescent="0.3">
      <c r="N1515"/>
      <c r="O1515"/>
      <c r="AD1515"/>
      <c r="AE1515"/>
    </row>
    <row r="1516" spans="14:31" x14ac:dyDescent="0.3">
      <c r="N1516"/>
      <c r="O1516"/>
      <c r="AD1516"/>
      <c r="AE1516"/>
    </row>
    <row r="1517" spans="14:31" x14ac:dyDescent="0.3">
      <c r="N1517"/>
      <c r="O1517"/>
      <c r="AD1517"/>
      <c r="AE1517"/>
    </row>
    <row r="1518" spans="14:31" x14ac:dyDescent="0.3">
      <c r="N1518"/>
      <c r="O1518"/>
      <c r="AD1518"/>
      <c r="AE1518"/>
    </row>
    <row r="1519" spans="14:31" x14ac:dyDescent="0.3">
      <c r="N1519"/>
      <c r="O1519"/>
      <c r="AD1519"/>
      <c r="AE1519"/>
    </row>
    <row r="1520" spans="14:31" x14ac:dyDescent="0.3">
      <c r="N1520"/>
      <c r="O1520"/>
      <c r="AD1520"/>
      <c r="AE1520"/>
    </row>
    <row r="1521" spans="14:31" x14ac:dyDescent="0.3">
      <c r="N1521"/>
      <c r="O1521"/>
      <c r="AD1521"/>
      <c r="AE1521"/>
    </row>
    <row r="1522" spans="14:31" x14ac:dyDescent="0.3">
      <c r="N1522"/>
      <c r="O1522"/>
      <c r="AD1522"/>
      <c r="AE1522"/>
    </row>
    <row r="1523" spans="14:31" x14ac:dyDescent="0.3">
      <c r="N1523"/>
      <c r="O1523"/>
      <c r="AD1523"/>
      <c r="AE1523"/>
    </row>
    <row r="1524" spans="14:31" x14ac:dyDescent="0.3">
      <c r="N1524"/>
      <c r="O1524"/>
      <c r="AD1524"/>
      <c r="AE1524"/>
    </row>
    <row r="1525" spans="14:31" x14ac:dyDescent="0.3">
      <c r="N1525"/>
      <c r="O1525"/>
      <c r="AD1525"/>
      <c r="AE1525"/>
    </row>
    <row r="1526" spans="14:31" x14ac:dyDescent="0.3">
      <c r="N1526"/>
      <c r="O1526"/>
      <c r="AD1526"/>
      <c r="AE1526"/>
    </row>
    <row r="1527" spans="14:31" x14ac:dyDescent="0.3">
      <c r="N1527"/>
      <c r="O1527"/>
      <c r="AD1527"/>
      <c r="AE1527"/>
    </row>
    <row r="1528" spans="14:31" x14ac:dyDescent="0.3">
      <c r="N1528"/>
      <c r="O1528"/>
      <c r="AD1528"/>
      <c r="AE1528"/>
    </row>
    <row r="1529" spans="14:31" x14ac:dyDescent="0.3">
      <c r="N1529"/>
      <c r="O1529"/>
      <c r="AD1529"/>
      <c r="AE1529"/>
    </row>
    <row r="1530" spans="14:31" x14ac:dyDescent="0.3">
      <c r="N1530"/>
      <c r="O1530"/>
      <c r="AD1530"/>
      <c r="AE1530"/>
    </row>
    <row r="1531" spans="14:31" x14ac:dyDescent="0.3">
      <c r="N1531"/>
      <c r="O1531"/>
      <c r="AD1531"/>
      <c r="AE1531"/>
    </row>
    <row r="1532" spans="14:31" x14ac:dyDescent="0.3">
      <c r="N1532"/>
      <c r="O1532"/>
      <c r="AD1532"/>
      <c r="AE1532"/>
    </row>
    <row r="1533" spans="14:31" x14ac:dyDescent="0.3">
      <c r="N1533"/>
      <c r="O1533"/>
      <c r="AD1533"/>
      <c r="AE1533"/>
    </row>
    <row r="1534" spans="14:31" x14ac:dyDescent="0.3">
      <c r="N1534"/>
      <c r="O1534"/>
      <c r="AD1534"/>
      <c r="AE1534"/>
    </row>
    <row r="1535" spans="14:31" x14ac:dyDescent="0.3">
      <c r="N1535"/>
      <c r="O1535"/>
      <c r="AD1535"/>
      <c r="AE1535"/>
    </row>
    <row r="1536" spans="14:31" x14ac:dyDescent="0.3">
      <c r="N1536"/>
      <c r="O1536"/>
      <c r="AD1536"/>
      <c r="AE1536"/>
    </row>
    <row r="1537" spans="14:31" x14ac:dyDescent="0.3">
      <c r="N1537"/>
      <c r="O1537"/>
      <c r="AD1537"/>
      <c r="AE1537"/>
    </row>
    <row r="1538" spans="14:31" x14ac:dyDescent="0.3">
      <c r="N1538"/>
      <c r="O1538"/>
      <c r="AD1538"/>
      <c r="AE1538"/>
    </row>
    <row r="1539" spans="14:31" x14ac:dyDescent="0.3">
      <c r="N1539"/>
      <c r="O1539"/>
      <c r="AD1539"/>
      <c r="AE1539"/>
    </row>
    <row r="1540" spans="14:31" x14ac:dyDescent="0.3">
      <c r="N1540"/>
      <c r="O1540"/>
      <c r="AD1540"/>
      <c r="AE1540"/>
    </row>
    <row r="1541" spans="14:31" x14ac:dyDescent="0.3">
      <c r="N1541"/>
      <c r="O1541"/>
      <c r="AD1541"/>
      <c r="AE1541"/>
    </row>
    <row r="1542" spans="14:31" x14ac:dyDescent="0.3">
      <c r="N1542"/>
      <c r="O1542"/>
      <c r="AD1542"/>
      <c r="AE1542"/>
    </row>
    <row r="1543" spans="14:31" x14ac:dyDescent="0.3">
      <c r="N1543"/>
      <c r="O1543"/>
      <c r="AD1543"/>
      <c r="AE1543"/>
    </row>
    <row r="1544" spans="14:31" x14ac:dyDescent="0.3">
      <c r="N1544"/>
      <c r="O1544"/>
      <c r="AD1544"/>
      <c r="AE1544"/>
    </row>
    <row r="1545" spans="14:31" x14ac:dyDescent="0.3">
      <c r="N1545"/>
      <c r="O1545"/>
      <c r="AD1545"/>
      <c r="AE1545"/>
    </row>
    <row r="1546" spans="14:31" x14ac:dyDescent="0.3">
      <c r="N1546"/>
      <c r="O1546"/>
      <c r="AD1546"/>
      <c r="AE1546"/>
    </row>
    <row r="1547" spans="14:31" x14ac:dyDescent="0.3">
      <c r="N1547"/>
      <c r="O1547"/>
      <c r="AD1547"/>
      <c r="AE1547"/>
    </row>
    <row r="1548" spans="14:31" x14ac:dyDescent="0.3">
      <c r="N1548"/>
      <c r="O1548"/>
      <c r="AD1548"/>
      <c r="AE1548"/>
    </row>
    <row r="1549" spans="14:31" x14ac:dyDescent="0.3">
      <c r="N1549"/>
      <c r="O1549"/>
      <c r="AD1549"/>
      <c r="AE1549"/>
    </row>
    <row r="1550" spans="14:31" x14ac:dyDescent="0.3">
      <c r="N1550"/>
      <c r="O1550"/>
      <c r="AD1550"/>
      <c r="AE1550"/>
    </row>
    <row r="1551" spans="14:31" x14ac:dyDescent="0.3">
      <c r="N1551"/>
      <c r="O1551"/>
      <c r="AD1551"/>
      <c r="AE1551"/>
    </row>
    <row r="1552" spans="14:31" x14ac:dyDescent="0.3">
      <c r="N1552"/>
      <c r="O1552"/>
      <c r="AD1552"/>
      <c r="AE1552"/>
    </row>
    <row r="1553" spans="14:31" x14ac:dyDescent="0.3">
      <c r="N1553"/>
      <c r="O1553"/>
      <c r="AD1553"/>
      <c r="AE1553"/>
    </row>
    <row r="1554" spans="14:31" x14ac:dyDescent="0.3">
      <c r="N1554"/>
      <c r="O1554"/>
      <c r="AD1554"/>
      <c r="AE1554"/>
    </row>
    <row r="1555" spans="14:31" x14ac:dyDescent="0.3">
      <c r="N1555"/>
      <c r="O1555"/>
      <c r="AD1555"/>
      <c r="AE1555"/>
    </row>
    <row r="1556" spans="14:31" x14ac:dyDescent="0.3">
      <c r="N1556"/>
      <c r="O1556"/>
      <c r="AD1556"/>
      <c r="AE1556"/>
    </row>
    <row r="1557" spans="14:31" x14ac:dyDescent="0.3">
      <c r="N1557"/>
      <c r="O1557"/>
      <c r="AD1557"/>
      <c r="AE1557"/>
    </row>
    <row r="1558" spans="14:31" x14ac:dyDescent="0.3">
      <c r="N1558"/>
      <c r="O1558"/>
      <c r="AD1558"/>
      <c r="AE1558"/>
    </row>
    <row r="1559" spans="14:31" x14ac:dyDescent="0.3">
      <c r="N1559"/>
      <c r="O1559"/>
      <c r="AD1559"/>
      <c r="AE1559"/>
    </row>
    <row r="1560" spans="14:31" x14ac:dyDescent="0.3">
      <c r="N1560"/>
      <c r="O1560"/>
      <c r="AD1560"/>
      <c r="AE1560"/>
    </row>
    <row r="1561" spans="14:31" x14ac:dyDescent="0.3">
      <c r="N1561"/>
      <c r="O1561"/>
      <c r="AD1561"/>
      <c r="AE1561"/>
    </row>
    <row r="1562" spans="14:31" x14ac:dyDescent="0.3">
      <c r="N1562"/>
      <c r="O1562"/>
      <c r="AD1562"/>
      <c r="AE1562"/>
    </row>
    <row r="1563" spans="14:31" x14ac:dyDescent="0.3">
      <c r="N1563"/>
      <c r="O1563"/>
      <c r="AD1563"/>
      <c r="AE1563"/>
    </row>
    <row r="1564" spans="14:31" x14ac:dyDescent="0.3">
      <c r="N1564"/>
      <c r="O1564"/>
      <c r="AD1564"/>
      <c r="AE1564"/>
    </row>
    <row r="1565" spans="14:31" x14ac:dyDescent="0.3">
      <c r="N1565"/>
      <c r="O1565"/>
      <c r="AD1565"/>
      <c r="AE1565"/>
    </row>
    <row r="1566" spans="14:31" x14ac:dyDescent="0.3">
      <c r="N1566"/>
      <c r="O1566"/>
      <c r="AD1566"/>
      <c r="AE1566"/>
    </row>
    <row r="1567" spans="14:31" x14ac:dyDescent="0.3">
      <c r="N1567"/>
      <c r="O1567"/>
      <c r="AD1567"/>
      <c r="AE1567"/>
    </row>
    <row r="1568" spans="14:31" x14ac:dyDescent="0.3">
      <c r="N1568"/>
      <c r="O1568"/>
      <c r="AD1568"/>
      <c r="AE1568"/>
    </row>
    <row r="1569" spans="14:31" x14ac:dyDescent="0.3">
      <c r="N1569"/>
      <c r="O1569"/>
      <c r="AD1569"/>
      <c r="AE1569"/>
    </row>
    <row r="1570" spans="14:31" x14ac:dyDescent="0.3">
      <c r="N1570"/>
      <c r="O1570"/>
      <c r="AD1570"/>
      <c r="AE1570"/>
    </row>
    <row r="1571" spans="14:31" x14ac:dyDescent="0.3">
      <c r="N1571"/>
      <c r="O1571"/>
      <c r="AD1571"/>
      <c r="AE1571"/>
    </row>
    <row r="1572" spans="14:31" x14ac:dyDescent="0.3">
      <c r="N1572"/>
      <c r="O1572"/>
      <c r="AD1572"/>
      <c r="AE1572"/>
    </row>
    <row r="1573" spans="14:31" x14ac:dyDescent="0.3">
      <c r="N1573"/>
      <c r="O1573"/>
      <c r="AD1573"/>
      <c r="AE1573"/>
    </row>
    <row r="1574" spans="14:31" x14ac:dyDescent="0.3">
      <c r="N1574"/>
      <c r="O1574"/>
      <c r="AD1574"/>
      <c r="AE1574"/>
    </row>
    <row r="1575" spans="14:31" x14ac:dyDescent="0.3">
      <c r="N1575"/>
      <c r="O1575"/>
      <c r="AD1575"/>
      <c r="AE1575"/>
    </row>
    <row r="1576" spans="14:31" x14ac:dyDescent="0.3">
      <c r="N1576"/>
      <c r="O1576"/>
      <c r="AD1576"/>
      <c r="AE1576"/>
    </row>
    <row r="1577" spans="14:31" x14ac:dyDescent="0.3">
      <c r="N1577"/>
      <c r="O1577"/>
      <c r="AD1577"/>
      <c r="AE1577"/>
    </row>
    <row r="1578" spans="14:31" x14ac:dyDescent="0.3">
      <c r="N1578"/>
      <c r="O1578"/>
      <c r="AD1578"/>
      <c r="AE1578"/>
    </row>
    <row r="1579" spans="14:31" x14ac:dyDescent="0.3">
      <c r="N1579"/>
      <c r="O1579"/>
      <c r="AD1579"/>
      <c r="AE1579"/>
    </row>
    <row r="1580" spans="14:31" x14ac:dyDescent="0.3">
      <c r="N1580"/>
      <c r="O1580"/>
      <c r="AD1580"/>
      <c r="AE1580"/>
    </row>
    <row r="1581" spans="14:31" x14ac:dyDescent="0.3">
      <c r="N1581"/>
      <c r="O1581"/>
      <c r="AD1581"/>
      <c r="AE1581"/>
    </row>
    <row r="1582" spans="14:31" x14ac:dyDescent="0.3">
      <c r="N1582"/>
      <c r="O1582"/>
      <c r="AD1582"/>
      <c r="AE1582"/>
    </row>
    <row r="1583" spans="14:31" x14ac:dyDescent="0.3">
      <c r="N1583"/>
      <c r="O1583"/>
      <c r="AD1583"/>
      <c r="AE1583"/>
    </row>
    <row r="1584" spans="14:31" x14ac:dyDescent="0.3">
      <c r="N1584"/>
      <c r="O1584"/>
      <c r="AD1584"/>
      <c r="AE1584"/>
    </row>
    <row r="1585" spans="14:31" x14ac:dyDescent="0.3">
      <c r="N1585"/>
      <c r="O1585"/>
      <c r="AD1585"/>
      <c r="AE1585"/>
    </row>
    <row r="1586" spans="14:31" x14ac:dyDescent="0.3">
      <c r="N1586"/>
      <c r="O1586"/>
      <c r="AD1586"/>
      <c r="AE1586"/>
    </row>
    <row r="1587" spans="14:31" x14ac:dyDescent="0.3">
      <c r="N1587"/>
      <c r="O1587"/>
      <c r="AD1587"/>
      <c r="AE1587"/>
    </row>
    <row r="1588" spans="14:31" x14ac:dyDescent="0.3">
      <c r="N1588"/>
      <c r="O1588"/>
      <c r="AD1588"/>
      <c r="AE1588"/>
    </row>
    <row r="1589" spans="14:31" x14ac:dyDescent="0.3">
      <c r="N1589"/>
      <c r="O1589"/>
      <c r="AD1589"/>
      <c r="AE1589"/>
    </row>
    <row r="1590" spans="14:31" x14ac:dyDescent="0.3">
      <c r="N1590"/>
      <c r="O1590"/>
      <c r="AD1590"/>
      <c r="AE1590"/>
    </row>
    <row r="1591" spans="14:31" x14ac:dyDescent="0.3">
      <c r="N1591"/>
      <c r="O1591"/>
      <c r="AD1591"/>
      <c r="AE1591"/>
    </row>
    <row r="1592" spans="14:31" x14ac:dyDescent="0.3">
      <c r="N1592"/>
      <c r="O1592"/>
      <c r="AD1592"/>
      <c r="AE1592"/>
    </row>
    <row r="1593" spans="14:31" x14ac:dyDescent="0.3">
      <c r="N1593"/>
      <c r="O1593"/>
      <c r="AD1593"/>
      <c r="AE1593"/>
    </row>
    <row r="1594" spans="14:31" x14ac:dyDescent="0.3">
      <c r="N1594"/>
      <c r="O1594"/>
      <c r="AD1594"/>
      <c r="AE1594"/>
    </row>
    <row r="1595" spans="14:31" x14ac:dyDescent="0.3">
      <c r="N1595"/>
      <c r="O1595"/>
      <c r="AD1595"/>
      <c r="AE1595"/>
    </row>
    <row r="1596" spans="14:31" x14ac:dyDescent="0.3">
      <c r="N1596"/>
      <c r="O1596"/>
      <c r="AD1596"/>
      <c r="AE1596"/>
    </row>
    <row r="1597" spans="14:31" x14ac:dyDescent="0.3">
      <c r="N1597"/>
      <c r="O1597"/>
      <c r="AD1597"/>
      <c r="AE1597"/>
    </row>
    <row r="1598" spans="14:31" x14ac:dyDescent="0.3">
      <c r="N1598"/>
      <c r="O1598"/>
      <c r="AD1598"/>
      <c r="AE1598"/>
    </row>
    <row r="1599" spans="14:31" x14ac:dyDescent="0.3">
      <c r="N1599"/>
      <c r="O1599"/>
      <c r="AD1599"/>
      <c r="AE1599"/>
    </row>
    <row r="1600" spans="14:31" x14ac:dyDescent="0.3">
      <c r="N1600"/>
      <c r="O1600"/>
      <c r="AD1600"/>
      <c r="AE1600"/>
    </row>
    <row r="1601" spans="14:31" x14ac:dyDescent="0.3">
      <c r="N1601"/>
      <c r="O1601"/>
      <c r="AD1601"/>
      <c r="AE1601"/>
    </row>
    <row r="1602" spans="14:31" x14ac:dyDescent="0.3">
      <c r="N1602"/>
      <c r="O1602"/>
      <c r="AD1602"/>
      <c r="AE1602"/>
    </row>
    <row r="1603" spans="14:31" x14ac:dyDescent="0.3">
      <c r="N1603"/>
      <c r="O1603"/>
      <c r="AD1603"/>
      <c r="AE1603"/>
    </row>
    <row r="1604" spans="14:31" x14ac:dyDescent="0.3">
      <c r="N1604"/>
      <c r="O1604"/>
      <c r="AD1604"/>
      <c r="AE1604"/>
    </row>
    <row r="1605" spans="14:31" x14ac:dyDescent="0.3">
      <c r="N1605"/>
      <c r="O1605"/>
      <c r="AD1605"/>
      <c r="AE1605"/>
    </row>
    <row r="1606" spans="14:31" x14ac:dyDescent="0.3">
      <c r="N1606"/>
      <c r="O1606"/>
      <c r="AD1606"/>
      <c r="AE1606"/>
    </row>
    <row r="1607" spans="14:31" x14ac:dyDescent="0.3">
      <c r="N1607"/>
      <c r="O1607"/>
      <c r="AD1607"/>
      <c r="AE1607"/>
    </row>
    <row r="1608" spans="14:31" x14ac:dyDescent="0.3">
      <c r="N1608"/>
      <c r="O1608"/>
      <c r="AD1608"/>
      <c r="AE1608"/>
    </row>
    <row r="1609" spans="14:31" x14ac:dyDescent="0.3">
      <c r="N1609"/>
      <c r="O1609"/>
      <c r="AD1609"/>
      <c r="AE1609"/>
    </row>
    <row r="1610" spans="14:31" x14ac:dyDescent="0.3">
      <c r="N1610"/>
      <c r="O1610"/>
      <c r="AD1610"/>
      <c r="AE1610"/>
    </row>
    <row r="1611" spans="14:31" x14ac:dyDescent="0.3">
      <c r="N1611"/>
      <c r="O1611"/>
      <c r="AD1611"/>
      <c r="AE1611"/>
    </row>
    <row r="1612" spans="14:31" x14ac:dyDescent="0.3">
      <c r="N1612"/>
      <c r="O1612"/>
      <c r="AD1612"/>
      <c r="AE1612"/>
    </row>
    <row r="1613" spans="14:31" x14ac:dyDescent="0.3">
      <c r="N1613"/>
      <c r="O1613"/>
      <c r="AD1613"/>
      <c r="AE1613"/>
    </row>
    <row r="1614" spans="14:31" x14ac:dyDescent="0.3">
      <c r="N1614"/>
      <c r="O1614"/>
      <c r="AD1614"/>
      <c r="AE1614"/>
    </row>
    <row r="1615" spans="14:31" x14ac:dyDescent="0.3">
      <c r="N1615"/>
      <c r="O1615"/>
      <c r="AD1615"/>
      <c r="AE1615"/>
    </row>
    <row r="1616" spans="14:31" x14ac:dyDescent="0.3">
      <c r="N1616"/>
      <c r="O1616"/>
      <c r="AD1616"/>
      <c r="AE1616"/>
    </row>
    <row r="1617" spans="14:31" x14ac:dyDescent="0.3">
      <c r="N1617"/>
      <c r="O1617"/>
      <c r="AD1617"/>
      <c r="AE1617"/>
    </row>
    <row r="1618" spans="14:31" x14ac:dyDescent="0.3">
      <c r="N1618"/>
      <c r="O1618"/>
      <c r="AD1618"/>
      <c r="AE1618"/>
    </row>
    <row r="1619" spans="14:31" x14ac:dyDescent="0.3">
      <c r="N1619"/>
      <c r="O1619"/>
      <c r="AD1619"/>
      <c r="AE1619"/>
    </row>
    <row r="1620" spans="14:31" x14ac:dyDescent="0.3">
      <c r="N1620"/>
      <c r="O1620"/>
      <c r="AD1620"/>
      <c r="AE1620"/>
    </row>
    <row r="1621" spans="14:31" x14ac:dyDescent="0.3">
      <c r="N1621"/>
      <c r="O1621"/>
      <c r="AD1621"/>
      <c r="AE1621"/>
    </row>
    <row r="1622" spans="14:31" x14ac:dyDescent="0.3">
      <c r="N1622"/>
      <c r="O1622"/>
      <c r="AD1622"/>
      <c r="AE1622"/>
    </row>
    <row r="1623" spans="14:31" x14ac:dyDescent="0.3">
      <c r="N1623"/>
      <c r="O1623"/>
      <c r="AD1623"/>
      <c r="AE1623"/>
    </row>
    <row r="1624" spans="14:31" x14ac:dyDescent="0.3">
      <c r="N1624"/>
      <c r="O1624"/>
      <c r="AD1624"/>
      <c r="AE1624"/>
    </row>
    <row r="1625" spans="14:31" x14ac:dyDescent="0.3">
      <c r="N1625"/>
      <c r="O1625"/>
      <c r="AD1625"/>
      <c r="AE1625"/>
    </row>
    <row r="1626" spans="14:31" x14ac:dyDescent="0.3">
      <c r="N1626"/>
      <c r="O1626"/>
      <c r="AD1626"/>
      <c r="AE1626"/>
    </row>
    <row r="1627" spans="14:31" x14ac:dyDescent="0.3">
      <c r="N1627"/>
      <c r="O1627"/>
      <c r="AD1627"/>
      <c r="AE1627"/>
    </row>
    <row r="1628" spans="14:31" x14ac:dyDescent="0.3">
      <c r="N1628"/>
      <c r="O1628"/>
      <c r="AD1628"/>
      <c r="AE1628"/>
    </row>
    <row r="1629" spans="14:31" x14ac:dyDescent="0.3">
      <c r="N1629"/>
      <c r="O1629"/>
      <c r="AD1629"/>
      <c r="AE1629"/>
    </row>
    <row r="1630" spans="14:31" x14ac:dyDescent="0.3">
      <c r="N1630"/>
      <c r="O1630"/>
      <c r="AD1630"/>
      <c r="AE1630"/>
    </row>
    <row r="1631" spans="14:31" x14ac:dyDescent="0.3">
      <c r="N1631"/>
      <c r="O1631"/>
      <c r="AD1631"/>
      <c r="AE1631"/>
    </row>
    <row r="1632" spans="14:31" x14ac:dyDescent="0.3">
      <c r="N1632"/>
      <c r="O1632"/>
      <c r="AD1632"/>
      <c r="AE1632"/>
    </row>
    <row r="1633" spans="14:31" x14ac:dyDescent="0.3">
      <c r="N1633"/>
      <c r="O1633"/>
      <c r="AD1633"/>
      <c r="AE1633"/>
    </row>
    <row r="1634" spans="14:31" x14ac:dyDescent="0.3">
      <c r="N1634"/>
      <c r="O1634"/>
      <c r="AD1634"/>
      <c r="AE1634"/>
    </row>
    <row r="1635" spans="14:31" x14ac:dyDescent="0.3">
      <c r="N1635"/>
      <c r="O1635"/>
      <c r="AD1635"/>
      <c r="AE1635"/>
    </row>
    <row r="1636" spans="14:31" x14ac:dyDescent="0.3">
      <c r="N1636"/>
      <c r="O1636"/>
      <c r="AD1636"/>
      <c r="AE1636"/>
    </row>
    <row r="1637" spans="14:31" x14ac:dyDescent="0.3">
      <c r="N1637"/>
      <c r="O1637"/>
      <c r="AD1637"/>
      <c r="AE1637"/>
    </row>
    <row r="1638" spans="14:31" x14ac:dyDescent="0.3">
      <c r="N1638"/>
      <c r="O1638"/>
      <c r="AD1638"/>
      <c r="AE1638"/>
    </row>
    <row r="1639" spans="14:31" x14ac:dyDescent="0.3">
      <c r="N1639"/>
      <c r="O1639"/>
      <c r="AD1639"/>
      <c r="AE1639"/>
    </row>
    <row r="1640" spans="14:31" x14ac:dyDescent="0.3">
      <c r="N1640"/>
      <c r="O1640"/>
      <c r="AD1640"/>
      <c r="AE1640"/>
    </row>
    <row r="1641" spans="14:31" x14ac:dyDescent="0.3">
      <c r="N1641"/>
      <c r="O1641"/>
      <c r="AD1641"/>
      <c r="AE1641"/>
    </row>
    <row r="1642" spans="14:31" x14ac:dyDescent="0.3">
      <c r="N1642"/>
      <c r="O1642"/>
      <c r="AD1642"/>
      <c r="AE1642"/>
    </row>
    <row r="1643" spans="14:31" x14ac:dyDescent="0.3">
      <c r="N1643"/>
      <c r="O1643"/>
      <c r="AD1643"/>
      <c r="AE1643"/>
    </row>
    <row r="1644" spans="14:31" x14ac:dyDescent="0.3">
      <c r="N1644"/>
      <c r="O1644"/>
      <c r="AD1644"/>
      <c r="AE1644"/>
    </row>
    <row r="1645" spans="14:31" x14ac:dyDescent="0.3">
      <c r="N1645"/>
      <c r="O1645"/>
      <c r="AD1645"/>
      <c r="AE1645"/>
    </row>
    <row r="1646" spans="14:31" x14ac:dyDescent="0.3">
      <c r="N1646"/>
      <c r="O1646"/>
      <c r="AD1646"/>
      <c r="AE1646"/>
    </row>
    <row r="1647" spans="14:31" x14ac:dyDescent="0.3">
      <c r="N1647"/>
      <c r="O1647"/>
      <c r="AD1647"/>
      <c r="AE1647"/>
    </row>
    <row r="1648" spans="14:31" x14ac:dyDescent="0.3">
      <c r="N1648"/>
      <c r="O1648"/>
      <c r="AD1648"/>
      <c r="AE1648"/>
    </row>
    <row r="1649" spans="14:31" x14ac:dyDescent="0.3">
      <c r="N1649"/>
      <c r="O1649"/>
      <c r="AD1649"/>
      <c r="AE1649"/>
    </row>
    <row r="1650" spans="14:31" x14ac:dyDescent="0.3">
      <c r="N1650"/>
      <c r="O1650"/>
      <c r="AD1650"/>
      <c r="AE1650"/>
    </row>
    <row r="1651" spans="14:31" x14ac:dyDescent="0.3">
      <c r="N1651"/>
      <c r="O1651"/>
      <c r="AD1651"/>
      <c r="AE1651"/>
    </row>
    <row r="1652" spans="14:31" x14ac:dyDescent="0.3">
      <c r="N1652"/>
      <c r="O1652"/>
      <c r="AD1652"/>
      <c r="AE1652"/>
    </row>
    <row r="1653" spans="14:31" x14ac:dyDescent="0.3">
      <c r="N1653"/>
      <c r="O1653"/>
      <c r="AD1653"/>
      <c r="AE1653"/>
    </row>
    <row r="1654" spans="14:31" x14ac:dyDescent="0.3">
      <c r="N1654"/>
      <c r="O1654"/>
      <c r="AD1654"/>
      <c r="AE1654"/>
    </row>
    <row r="1655" spans="14:31" x14ac:dyDescent="0.3">
      <c r="N1655"/>
      <c r="O1655"/>
      <c r="AD1655"/>
      <c r="AE1655"/>
    </row>
    <row r="1656" spans="14:31" x14ac:dyDescent="0.3">
      <c r="N1656"/>
      <c r="O1656"/>
      <c r="AD1656"/>
      <c r="AE1656"/>
    </row>
    <row r="1657" spans="14:31" x14ac:dyDescent="0.3">
      <c r="N1657"/>
      <c r="O1657"/>
      <c r="AD1657"/>
      <c r="AE1657"/>
    </row>
    <row r="1658" spans="14:31" x14ac:dyDescent="0.3">
      <c r="N1658"/>
      <c r="O1658"/>
      <c r="AD1658"/>
      <c r="AE1658"/>
    </row>
    <row r="1659" spans="14:31" x14ac:dyDescent="0.3">
      <c r="N1659"/>
      <c r="O1659"/>
      <c r="AD1659"/>
      <c r="AE1659"/>
    </row>
    <row r="1660" spans="14:31" x14ac:dyDescent="0.3">
      <c r="N1660"/>
      <c r="O1660"/>
      <c r="AD1660"/>
      <c r="AE1660"/>
    </row>
    <row r="1661" spans="14:31" x14ac:dyDescent="0.3">
      <c r="N1661"/>
      <c r="O1661"/>
      <c r="AD1661"/>
      <c r="AE1661"/>
    </row>
    <row r="1662" spans="14:31" x14ac:dyDescent="0.3">
      <c r="N1662"/>
      <c r="O1662"/>
      <c r="AD1662"/>
      <c r="AE1662"/>
    </row>
    <row r="1663" spans="14:31" x14ac:dyDescent="0.3">
      <c r="N1663"/>
      <c r="O1663"/>
      <c r="AD1663"/>
      <c r="AE1663"/>
    </row>
    <row r="1664" spans="14:31" x14ac:dyDescent="0.3">
      <c r="N1664"/>
      <c r="O1664"/>
      <c r="AD1664"/>
      <c r="AE1664"/>
    </row>
    <row r="1665" spans="14:31" x14ac:dyDescent="0.3">
      <c r="N1665"/>
      <c r="O1665"/>
      <c r="AD1665"/>
      <c r="AE1665"/>
    </row>
    <row r="1666" spans="14:31" x14ac:dyDescent="0.3">
      <c r="N1666"/>
      <c r="O1666"/>
      <c r="AD1666"/>
      <c r="AE1666"/>
    </row>
    <row r="1667" spans="14:31" x14ac:dyDescent="0.3">
      <c r="N1667"/>
      <c r="O1667"/>
      <c r="AD1667"/>
      <c r="AE1667"/>
    </row>
    <row r="1668" spans="14:31" x14ac:dyDescent="0.3">
      <c r="N1668"/>
      <c r="O1668"/>
      <c r="AD1668"/>
      <c r="AE1668"/>
    </row>
    <row r="1669" spans="14:31" x14ac:dyDescent="0.3">
      <c r="N1669"/>
      <c r="O1669"/>
      <c r="AD1669"/>
      <c r="AE1669"/>
    </row>
    <row r="1670" spans="14:31" x14ac:dyDescent="0.3">
      <c r="N1670"/>
      <c r="O1670"/>
      <c r="AD1670"/>
      <c r="AE1670"/>
    </row>
    <row r="1671" spans="14:31" x14ac:dyDescent="0.3">
      <c r="N1671"/>
      <c r="O1671"/>
      <c r="AD1671"/>
      <c r="AE1671"/>
    </row>
    <row r="1672" spans="14:31" x14ac:dyDescent="0.3">
      <c r="N1672"/>
      <c r="O1672"/>
      <c r="AD1672"/>
      <c r="AE1672"/>
    </row>
    <row r="1673" spans="14:31" x14ac:dyDescent="0.3">
      <c r="N1673"/>
      <c r="O1673"/>
      <c r="AD1673"/>
      <c r="AE1673"/>
    </row>
    <row r="1674" spans="14:31" x14ac:dyDescent="0.3">
      <c r="N1674"/>
      <c r="O1674"/>
      <c r="AD1674"/>
      <c r="AE1674"/>
    </row>
    <row r="1675" spans="14:31" x14ac:dyDescent="0.3">
      <c r="N1675"/>
      <c r="O1675"/>
      <c r="AD1675"/>
      <c r="AE1675"/>
    </row>
    <row r="1676" spans="14:31" x14ac:dyDescent="0.3">
      <c r="N1676"/>
      <c r="O1676"/>
      <c r="AD1676"/>
      <c r="AE1676"/>
    </row>
    <row r="1677" spans="14:31" x14ac:dyDescent="0.3">
      <c r="N1677"/>
      <c r="O1677"/>
      <c r="AD1677"/>
      <c r="AE1677"/>
    </row>
    <row r="1678" spans="14:31" x14ac:dyDescent="0.3">
      <c r="N1678"/>
      <c r="O1678"/>
      <c r="AD1678"/>
      <c r="AE1678"/>
    </row>
    <row r="1679" spans="14:31" x14ac:dyDescent="0.3">
      <c r="N1679"/>
      <c r="O1679"/>
      <c r="AD1679"/>
      <c r="AE1679"/>
    </row>
    <row r="1680" spans="14:31" x14ac:dyDescent="0.3">
      <c r="N1680"/>
      <c r="O1680"/>
      <c r="AD1680"/>
      <c r="AE1680"/>
    </row>
    <row r="1681" spans="14:31" x14ac:dyDescent="0.3">
      <c r="N1681"/>
      <c r="O1681"/>
      <c r="AD1681"/>
      <c r="AE1681"/>
    </row>
    <row r="1682" spans="14:31" x14ac:dyDescent="0.3">
      <c r="N1682"/>
      <c r="O1682"/>
      <c r="AD1682"/>
      <c r="AE1682"/>
    </row>
    <row r="1683" spans="14:31" x14ac:dyDescent="0.3">
      <c r="N1683"/>
      <c r="O1683"/>
      <c r="AD1683"/>
      <c r="AE1683"/>
    </row>
    <row r="1684" spans="14:31" x14ac:dyDescent="0.3">
      <c r="N1684"/>
      <c r="O1684"/>
      <c r="AD1684"/>
      <c r="AE1684"/>
    </row>
    <row r="1685" spans="14:31" x14ac:dyDescent="0.3">
      <c r="N1685"/>
      <c r="O1685"/>
      <c r="AD1685"/>
      <c r="AE1685"/>
    </row>
    <row r="1686" spans="14:31" x14ac:dyDescent="0.3">
      <c r="N1686"/>
      <c r="O1686"/>
      <c r="AD1686"/>
      <c r="AE1686"/>
    </row>
    <row r="1687" spans="14:31" x14ac:dyDescent="0.3">
      <c r="N1687"/>
      <c r="O1687"/>
      <c r="AD1687"/>
      <c r="AE1687"/>
    </row>
    <row r="1688" spans="14:31" x14ac:dyDescent="0.3">
      <c r="N1688"/>
      <c r="O1688"/>
      <c r="AD1688"/>
      <c r="AE1688"/>
    </row>
    <row r="1689" spans="14:31" x14ac:dyDescent="0.3">
      <c r="N1689"/>
      <c r="O1689"/>
      <c r="AD1689"/>
      <c r="AE1689"/>
    </row>
    <row r="1690" spans="14:31" x14ac:dyDescent="0.3">
      <c r="N1690"/>
      <c r="O1690"/>
      <c r="AD1690"/>
      <c r="AE1690"/>
    </row>
    <row r="1691" spans="14:31" x14ac:dyDescent="0.3">
      <c r="N1691"/>
      <c r="O1691"/>
      <c r="AD1691"/>
      <c r="AE1691"/>
    </row>
    <row r="1692" spans="14:31" x14ac:dyDescent="0.3">
      <c r="N1692"/>
      <c r="O1692"/>
      <c r="AD1692"/>
      <c r="AE1692"/>
    </row>
    <row r="1693" spans="14:31" x14ac:dyDescent="0.3">
      <c r="N1693"/>
      <c r="O1693"/>
      <c r="AD1693"/>
      <c r="AE1693"/>
    </row>
    <row r="1694" spans="14:31" x14ac:dyDescent="0.3">
      <c r="N1694"/>
      <c r="O1694"/>
      <c r="AD1694"/>
      <c r="AE1694"/>
    </row>
    <row r="1695" spans="14:31" x14ac:dyDescent="0.3">
      <c r="N1695"/>
      <c r="O1695"/>
      <c r="AD1695"/>
      <c r="AE1695"/>
    </row>
    <row r="1696" spans="14:31" x14ac:dyDescent="0.3">
      <c r="N1696"/>
      <c r="O1696"/>
      <c r="AD1696"/>
      <c r="AE1696"/>
    </row>
    <row r="1697" spans="14:31" x14ac:dyDescent="0.3">
      <c r="N1697"/>
      <c r="O1697"/>
      <c r="AD1697"/>
      <c r="AE1697"/>
    </row>
    <row r="1698" spans="14:31" x14ac:dyDescent="0.3">
      <c r="N1698"/>
      <c r="O1698"/>
      <c r="AD1698"/>
      <c r="AE1698"/>
    </row>
    <row r="1699" spans="14:31" x14ac:dyDescent="0.3">
      <c r="N1699"/>
      <c r="O1699"/>
      <c r="AD1699"/>
      <c r="AE1699"/>
    </row>
    <row r="1700" spans="14:31" x14ac:dyDescent="0.3">
      <c r="N1700"/>
      <c r="O1700"/>
      <c r="AD1700"/>
      <c r="AE1700"/>
    </row>
    <row r="1701" spans="14:31" x14ac:dyDescent="0.3">
      <c r="N1701"/>
      <c r="O1701"/>
      <c r="AD1701"/>
      <c r="AE1701"/>
    </row>
    <row r="1702" spans="14:31" x14ac:dyDescent="0.3">
      <c r="N1702"/>
      <c r="O1702"/>
      <c r="AD1702"/>
      <c r="AE1702"/>
    </row>
    <row r="1703" spans="14:31" x14ac:dyDescent="0.3">
      <c r="N1703"/>
      <c r="O1703"/>
      <c r="AD1703"/>
      <c r="AE1703"/>
    </row>
    <row r="1704" spans="14:31" x14ac:dyDescent="0.3">
      <c r="N1704"/>
      <c r="O1704"/>
      <c r="AD1704"/>
      <c r="AE1704"/>
    </row>
    <row r="1705" spans="14:31" x14ac:dyDescent="0.3">
      <c r="N1705"/>
      <c r="O1705"/>
      <c r="AD1705"/>
      <c r="AE1705"/>
    </row>
    <row r="1706" spans="14:31" x14ac:dyDescent="0.3">
      <c r="N1706"/>
      <c r="O1706"/>
      <c r="AD1706"/>
      <c r="AE1706"/>
    </row>
    <row r="1707" spans="14:31" x14ac:dyDescent="0.3">
      <c r="N1707"/>
      <c r="O1707"/>
      <c r="AD1707"/>
      <c r="AE1707"/>
    </row>
    <row r="1708" spans="14:31" x14ac:dyDescent="0.3">
      <c r="N1708"/>
      <c r="O1708"/>
      <c r="AD1708"/>
      <c r="AE1708"/>
    </row>
    <row r="1709" spans="14:31" x14ac:dyDescent="0.3">
      <c r="N1709"/>
      <c r="O1709"/>
      <c r="AD1709"/>
      <c r="AE1709"/>
    </row>
    <row r="1710" spans="14:31" x14ac:dyDescent="0.3">
      <c r="N1710"/>
      <c r="O1710"/>
      <c r="AD1710"/>
      <c r="AE1710"/>
    </row>
    <row r="1711" spans="14:31" x14ac:dyDescent="0.3">
      <c r="N1711"/>
      <c r="O1711"/>
      <c r="AD1711"/>
      <c r="AE1711"/>
    </row>
    <row r="1712" spans="14:31" x14ac:dyDescent="0.3">
      <c r="N1712"/>
      <c r="O1712"/>
      <c r="AD1712"/>
      <c r="AE1712"/>
    </row>
    <row r="1713" spans="14:31" x14ac:dyDescent="0.3">
      <c r="N1713"/>
      <c r="O1713"/>
      <c r="AD1713"/>
      <c r="AE1713"/>
    </row>
    <row r="1714" spans="14:31" x14ac:dyDescent="0.3">
      <c r="N1714"/>
      <c r="O1714"/>
      <c r="AD1714"/>
      <c r="AE1714"/>
    </row>
    <row r="1715" spans="14:31" x14ac:dyDescent="0.3">
      <c r="N1715"/>
      <c r="O1715"/>
      <c r="AD1715"/>
      <c r="AE1715"/>
    </row>
    <row r="1716" spans="14:31" x14ac:dyDescent="0.3">
      <c r="N1716"/>
      <c r="O1716"/>
      <c r="AD1716"/>
      <c r="AE1716"/>
    </row>
    <row r="1717" spans="14:31" x14ac:dyDescent="0.3">
      <c r="N1717"/>
      <c r="O1717"/>
      <c r="AD1717"/>
      <c r="AE1717"/>
    </row>
    <row r="1718" spans="14:31" x14ac:dyDescent="0.3">
      <c r="N1718"/>
      <c r="O1718"/>
      <c r="AD1718"/>
      <c r="AE1718"/>
    </row>
    <row r="1719" spans="14:31" x14ac:dyDescent="0.3">
      <c r="N1719"/>
      <c r="O1719"/>
      <c r="AD1719"/>
      <c r="AE1719"/>
    </row>
    <row r="1720" spans="14:31" x14ac:dyDescent="0.3">
      <c r="N1720"/>
      <c r="O1720"/>
      <c r="AD1720"/>
      <c r="AE1720"/>
    </row>
    <row r="1721" spans="14:31" x14ac:dyDescent="0.3">
      <c r="N1721"/>
      <c r="O1721"/>
      <c r="AD1721"/>
      <c r="AE1721"/>
    </row>
    <row r="1722" spans="14:31" x14ac:dyDescent="0.3">
      <c r="N1722"/>
      <c r="O1722"/>
      <c r="AD1722"/>
      <c r="AE1722"/>
    </row>
    <row r="1723" spans="14:31" x14ac:dyDescent="0.3">
      <c r="N1723"/>
      <c r="O1723"/>
      <c r="AD1723"/>
      <c r="AE1723"/>
    </row>
    <row r="1724" spans="14:31" x14ac:dyDescent="0.3">
      <c r="N1724"/>
      <c r="O1724"/>
      <c r="AD1724"/>
      <c r="AE1724"/>
    </row>
    <row r="1725" spans="14:31" x14ac:dyDescent="0.3">
      <c r="N1725"/>
      <c r="O1725"/>
      <c r="AD1725"/>
      <c r="AE1725"/>
    </row>
    <row r="1726" spans="14:31" x14ac:dyDescent="0.3">
      <c r="N1726"/>
      <c r="O1726"/>
      <c r="AD1726"/>
      <c r="AE1726"/>
    </row>
    <row r="1727" spans="14:31" x14ac:dyDescent="0.3">
      <c r="N1727"/>
      <c r="O1727"/>
      <c r="AD1727"/>
      <c r="AE1727"/>
    </row>
    <row r="1728" spans="14:31" x14ac:dyDescent="0.3">
      <c r="N1728"/>
      <c r="O1728"/>
      <c r="AD1728"/>
      <c r="AE1728"/>
    </row>
    <row r="1729" spans="14:31" x14ac:dyDescent="0.3">
      <c r="N1729"/>
      <c r="O1729"/>
      <c r="AD1729"/>
      <c r="AE1729"/>
    </row>
    <row r="1730" spans="14:31" x14ac:dyDescent="0.3">
      <c r="N1730"/>
      <c r="O1730"/>
      <c r="AD1730"/>
      <c r="AE1730"/>
    </row>
    <row r="1731" spans="14:31" x14ac:dyDescent="0.3">
      <c r="N1731"/>
      <c r="O1731"/>
      <c r="AD1731"/>
      <c r="AE1731"/>
    </row>
    <row r="1732" spans="14:31" x14ac:dyDescent="0.3">
      <c r="N1732"/>
      <c r="O1732"/>
      <c r="AD1732"/>
      <c r="AE1732"/>
    </row>
    <row r="1733" spans="14:31" x14ac:dyDescent="0.3">
      <c r="N1733"/>
      <c r="O1733"/>
      <c r="AD1733"/>
      <c r="AE1733"/>
    </row>
    <row r="1734" spans="14:31" x14ac:dyDescent="0.3">
      <c r="N1734"/>
      <c r="O1734"/>
      <c r="AD1734"/>
      <c r="AE1734"/>
    </row>
    <row r="1735" spans="14:31" x14ac:dyDescent="0.3">
      <c r="N1735"/>
      <c r="O1735"/>
      <c r="AD1735"/>
      <c r="AE1735"/>
    </row>
    <row r="1736" spans="14:31" x14ac:dyDescent="0.3">
      <c r="N1736"/>
      <c r="O1736"/>
      <c r="AD1736"/>
      <c r="AE1736"/>
    </row>
    <row r="1737" spans="14:31" x14ac:dyDescent="0.3">
      <c r="N1737"/>
      <c r="O1737"/>
      <c r="AD1737"/>
      <c r="AE1737"/>
    </row>
    <row r="1738" spans="14:31" x14ac:dyDescent="0.3">
      <c r="N1738"/>
      <c r="O1738"/>
      <c r="AD1738"/>
      <c r="AE1738"/>
    </row>
    <row r="1739" spans="14:31" x14ac:dyDescent="0.3">
      <c r="N1739"/>
      <c r="O1739"/>
      <c r="AD1739"/>
      <c r="AE1739"/>
    </row>
    <row r="1740" spans="14:31" x14ac:dyDescent="0.3">
      <c r="N1740"/>
      <c r="O1740"/>
      <c r="AD1740"/>
      <c r="AE1740"/>
    </row>
    <row r="1741" spans="14:31" x14ac:dyDescent="0.3">
      <c r="N1741"/>
      <c r="O1741"/>
      <c r="AD1741"/>
      <c r="AE1741"/>
    </row>
    <row r="1742" spans="14:31" x14ac:dyDescent="0.3">
      <c r="N1742"/>
      <c r="O1742"/>
      <c r="AD1742"/>
      <c r="AE1742"/>
    </row>
    <row r="1743" spans="14:31" x14ac:dyDescent="0.3">
      <c r="N1743"/>
      <c r="O1743"/>
      <c r="AD1743"/>
      <c r="AE1743"/>
    </row>
    <row r="1744" spans="14:31" x14ac:dyDescent="0.3">
      <c r="N1744"/>
      <c r="O1744"/>
      <c r="AD1744"/>
      <c r="AE1744"/>
    </row>
    <row r="1745" spans="14:31" x14ac:dyDescent="0.3">
      <c r="N1745"/>
      <c r="O1745"/>
      <c r="AD1745"/>
      <c r="AE1745"/>
    </row>
    <row r="1746" spans="14:31" x14ac:dyDescent="0.3">
      <c r="N1746"/>
      <c r="O1746"/>
      <c r="AD1746"/>
      <c r="AE1746"/>
    </row>
    <row r="1747" spans="14:31" x14ac:dyDescent="0.3">
      <c r="N1747"/>
      <c r="O1747"/>
      <c r="AD1747"/>
      <c r="AE1747"/>
    </row>
    <row r="1748" spans="14:31" x14ac:dyDescent="0.3">
      <c r="N1748"/>
      <c r="O1748"/>
      <c r="AD1748"/>
      <c r="AE1748"/>
    </row>
    <row r="1749" spans="14:31" x14ac:dyDescent="0.3">
      <c r="N1749"/>
      <c r="O1749"/>
      <c r="AD1749"/>
      <c r="AE1749"/>
    </row>
    <row r="1750" spans="14:31" x14ac:dyDescent="0.3">
      <c r="N1750"/>
      <c r="O1750"/>
      <c r="AD1750"/>
      <c r="AE1750"/>
    </row>
    <row r="1751" spans="14:31" x14ac:dyDescent="0.3">
      <c r="N1751"/>
      <c r="O1751"/>
      <c r="AD1751"/>
      <c r="AE1751"/>
    </row>
    <row r="1752" spans="14:31" x14ac:dyDescent="0.3">
      <c r="N1752"/>
      <c r="O1752"/>
      <c r="AD1752"/>
      <c r="AE1752"/>
    </row>
    <row r="1753" spans="14:31" x14ac:dyDescent="0.3">
      <c r="N1753"/>
      <c r="O1753"/>
      <c r="AD1753"/>
      <c r="AE1753"/>
    </row>
    <row r="1754" spans="14:31" x14ac:dyDescent="0.3">
      <c r="N1754"/>
      <c r="O1754"/>
      <c r="AD1754"/>
      <c r="AE1754"/>
    </row>
    <row r="1755" spans="14:31" x14ac:dyDescent="0.3">
      <c r="N1755"/>
      <c r="O1755"/>
      <c r="AD1755"/>
      <c r="AE1755"/>
    </row>
    <row r="1756" spans="14:31" x14ac:dyDescent="0.3">
      <c r="N1756"/>
      <c r="O1756"/>
      <c r="AD1756"/>
      <c r="AE1756"/>
    </row>
    <row r="1757" spans="14:31" x14ac:dyDescent="0.3">
      <c r="N1757"/>
      <c r="O1757"/>
      <c r="AD1757"/>
      <c r="AE1757"/>
    </row>
    <row r="1758" spans="14:31" x14ac:dyDescent="0.3">
      <c r="N1758"/>
      <c r="O1758"/>
      <c r="AD1758"/>
      <c r="AE1758"/>
    </row>
    <row r="1759" spans="14:31" x14ac:dyDescent="0.3">
      <c r="N1759"/>
      <c r="O1759"/>
      <c r="AD1759"/>
      <c r="AE1759"/>
    </row>
    <row r="1760" spans="14:31" x14ac:dyDescent="0.3">
      <c r="N1760"/>
      <c r="O1760"/>
      <c r="AD1760"/>
      <c r="AE1760"/>
    </row>
    <row r="1761" spans="14:31" x14ac:dyDescent="0.3">
      <c r="N1761"/>
      <c r="O1761"/>
      <c r="AD1761"/>
      <c r="AE1761"/>
    </row>
    <row r="1762" spans="14:31" x14ac:dyDescent="0.3">
      <c r="N1762"/>
      <c r="O1762"/>
      <c r="AD1762"/>
      <c r="AE1762"/>
    </row>
    <row r="1763" spans="14:31" x14ac:dyDescent="0.3">
      <c r="N1763"/>
      <c r="O1763"/>
      <c r="AD1763"/>
      <c r="AE1763"/>
    </row>
    <row r="1764" spans="14:31" x14ac:dyDescent="0.3">
      <c r="N1764"/>
      <c r="O1764"/>
      <c r="AD1764"/>
      <c r="AE1764"/>
    </row>
    <row r="1765" spans="14:31" x14ac:dyDescent="0.3">
      <c r="N1765"/>
      <c r="O1765"/>
      <c r="AD1765"/>
      <c r="AE1765"/>
    </row>
    <row r="1766" spans="14:31" x14ac:dyDescent="0.3">
      <c r="N1766"/>
      <c r="O1766"/>
      <c r="AD1766"/>
      <c r="AE1766"/>
    </row>
    <row r="1767" spans="14:31" x14ac:dyDescent="0.3">
      <c r="N1767"/>
      <c r="O1767"/>
      <c r="AD1767"/>
      <c r="AE1767"/>
    </row>
    <row r="1768" spans="14:31" x14ac:dyDescent="0.3">
      <c r="N1768"/>
      <c r="O1768"/>
      <c r="AD1768"/>
      <c r="AE1768"/>
    </row>
    <row r="1769" spans="14:31" x14ac:dyDescent="0.3">
      <c r="N1769"/>
      <c r="O1769"/>
      <c r="AD1769"/>
      <c r="AE1769"/>
    </row>
    <row r="1770" spans="14:31" x14ac:dyDescent="0.3">
      <c r="N1770"/>
      <c r="O1770"/>
      <c r="AD1770"/>
      <c r="AE1770"/>
    </row>
    <row r="1771" spans="14:31" x14ac:dyDescent="0.3">
      <c r="N1771"/>
      <c r="O1771"/>
      <c r="AD1771"/>
      <c r="AE1771"/>
    </row>
    <row r="1772" spans="14:31" x14ac:dyDescent="0.3">
      <c r="N1772"/>
      <c r="O1772"/>
      <c r="AD1772"/>
      <c r="AE1772"/>
    </row>
    <row r="1773" spans="14:31" x14ac:dyDescent="0.3">
      <c r="N1773"/>
      <c r="O1773"/>
      <c r="AD1773"/>
      <c r="AE1773"/>
    </row>
    <row r="1774" spans="14:31" x14ac:dyDescent="0.3">
      <c r="N1774"/>
      <c r="O1774"/>
      <c r="AD1774"/>
      <c r="AE1774"/>
    </row>
    <row r="1775" spans="14:31" x14ac:dyDescent="0.3">
      <c r="N1775"/>
      <c r="O1775"/>
      <c r="AD1775"/>
      <c r="AE1775"/>
    </row>
    <row r="1776" spans="14:31" x14ac:dyDescent="0.3">
      <c r="N1776"/>
      <c r="O1776"/>
      <c r="AD1776"/>
      <c r="AE1776"/>
    </row>
    <row r="1777" spans="14:31" x14ac:dyDescent="0.3">
      <c r="N1777"/>
      <c r="O1777"/>
      <c r="AD1777"/>
      <c r="AE1777"/>
    </row>
    <row r="1778" spans="14:31" x14ac:dyDescent="0.3">
      <c r="N1778"/>
      <c r="O1778"/>
      <c r="AD1778"/>
      <c r="AE1778"/>
    </row>
    <row r="1779" spans="14:31" x14ac:dyDescent="0.3">
      <c r="N1779"/>
      <c r="O1779"/>
      <c r="AD1779"/>
      <c r="AE1779"/>
    </row>
    <row r="1780" spans="14:31" x14ac:dyDescent="0.3">
      <c r="N1780"/>
      <c r="O1780"/>
      <c r="AD1780"/>
      <c r="AE1780"/>
    </row>
    <row r="1781" spans="14:31" x14ac:dyDescent="0.3">
      <c r="N1781"/>
      <c r="O1781"/>
      <c r="AD1781"/>
      <c r="AE1781"/>
    </row>
    <row r="1782" spans="14:31" x14ac:dyDescent="0.3">
      <c r="N1782"/>
      <c r="O1782"/>
      <c r="AD1782"/>
      <c r="AE1782"/>
    </row>
    <row r="1783" spans="14:31" x14ac:dyDescent="0.3">
      <c r="N1783"/>
      <c r="O1783"/>
      <c r="AD1783"/>
      <c r="AE1783"/>
    </row>
    <row r="1784" spans="14:31" x14ac:dyDescent="0.3">
      <c r="N1784"/>
      <c r="O1784"/>
      <c r="AD1784"/>
      <c r="AE1784"/>
    </row>
    <row r="1785" spans="14:31" x14ac:dyDescent="0.3">
      <c r="N1785"/>
      <c r="O1785"/>
      <c r="AD1785"/>
      <c r="AE1785"/>
    </row>
    <row r="1786" spans="14:31" x14ac:dyDescent="0.3">
      <c r="N1786"/>
      <c r="O1786"/>
      <c r="AD1786"/>
      <c r="AE1786"/>
    </row>
    <row r="1787" spans="14:31" x14ac:dyDescent="0.3">
      <c r="N1787"/>
      <c r="O1787"/>
      <c r="AD1787"/>
      <c r="AE1787"/>
    </row>
    <row r="1788" spans="14:31" x14ac:dyDescent="0.3">
      <c r="N1788"/>
      <c r="O1788"/>
      <c r="AD1788"/>
      <c r="AE1788"/>
    </row>
    <row r="1789" spans="14:31" x14ac:dyDescent="0.3">
      <c r="N1789"/>
      <c r="O1789"/>
      <c r="AD1789"/>
      <c r="AE1789"/>
    </row>
    <row r="1790" spans="14:31" x14ac:dyDescent="0.3">
      <c r="N1790"/>
      <c r="O1790"/>
      <c r="AD1790"/>
      <c r="AE1790"/>
    </row>
    <row r="1791" spans="14:31" x14ac:dyDescent="0.3">
      <c r="N1791"/>
      <c r="O1791"/>
      <c r="AD1791"/>
      <c r="AE1791"/>
    </row>
    <row r="1792" spans="14:31" x14ac:dyDescent="0.3">
      <c r="N1792"/>
      <c r="O1792"/>
      <c r="AD1792"/>
      <c r="AE1792"/>
    </row>
    <row r="1793" spans="14:31" x14ac:dyDescent="0.3">
      <c r="N1793"/>
      <c r="O1793"/>
      <c r="AD1793"/>
      <c r="AE1793"/>
    </row>
    <row r="1794" spans="14:31" x14ac:dyDescent="0.3">
      <c r="N1794"/>
      <c r="O1794"/>
      <c r="AD1794"/>
      <c r="AE1794"/>
    </row>
    <row r="1795" spans="14:31" x14ac:dyDescent="0.3">
      <c r="N1795"/>
      <c r="O1795"/>
      <c r="AD1795"/>
      <c r="AE1795"/>
    </row>
    <row r="1796" spans="14:31" x14ac:dyDescent="0.3">
      <c r="N1796"/>
      <c r="O1796"/>
      <c r="AD1796"/>
      <c r="AE1796"/>
    </row>
    <row r="1797" spans="14:31" x14ac:dyDescent="0.3">
      <c r="N1797"/>
      <c r="O1797"/>
      <c r="AD1797"/>
      <c r="AE1797"/>
    </row>
    <row r="1798" spans="14:31" x14ac:dyDescent="0.3">
      <c r="N1798"/>
      <c r="O1798"/>
      <c r="AD1798"/>
      <c r="AE1798"/>
    </row>
    <row r="1799" spans="14:31" x14ac:dyDescent="0.3">
      <c r="N1799"/>
      <c r="O1799"/>
      <c r="AD1799"/>
      <c r="AE1799"/>
    </row>
    <row r="1800" spans="14:31" x14ac:dyDescent="0.3">
      <c r="N1800"/>
      <c r="O1800"/>
      <c r="AD1800"/>
      <c r="AE1800"/>
    </row>
    <row r="1801" spans="14:31" x14ac:dyDescent="0.3">
      <c r="N1801"/>
      <c r="O1801"/>
      <c r="AD1801"/>
      <c r="AE1801"/>
    </row>
    <row r="1802" spans="14:31" x14ac:dyDescent="0.3">
      <c r="N1802"/>
      <c r="O1802"/>
      <c r="AD1802"/>
      <c r="AE1802"/>
    </row>
    <row r="1803" spans="14:31" x14ac:dyDescent="0.3">
      <c r="N1803"/>
      <c r="O1803"/>
      <c r="AD1803"/>
      <c r="AE1803"/>
    </row>
    <row r="1804" spans="14:31" x14ac:dyDescent="0.3">
      <c r="N1804"/>
      <c r="O1804"/>
      <c r="AD1804"/>
      <c r="AE1804"/>
    </row>
    <row r="1805" spans="14:31" x14ac:dyDescent="0.3">
      <c r="N1805"/>
      <c r="O1805"/>
      <c r="AD1805"/>
      <c r="AE1805"/>
    </row>
    <row r="1806" spans="14:31" x14ac:dyDescent="0.3">
      <c r="N1806"/>
      <c r="O1806"/>
      <c r="AD1806"/>
      <c r="AE1806"/>
    </row>
    <row r="1807" spans="14:31" x14ac:dyDescent="0.3">
      <c r="N1807"/>
      <c r="O1807"/>
      <c r="AD1807"/>
      <c r="AE1807"/>
    </row>
    <row r="1808" spans="14:31" x14ac:dyDescent="0.3">
      <c r="N1808"/>
      <c r="O1808"/>
      <c r="AD1808"/>
      <c r="AE1808"/>
    </row>
    <row r="1809" spans="14:31" x14ac:dyDescent="0.3">
      <c r="N1809"/>
      <c r="O1809"/>
      <c r="AD1809"/>
      <c r="AE1809"/>
    </row>
    <row r="1810" spans="14:31" x14ac:dyDescent="0.3">
      <c r="N1810"/>
      <c r="O1810"/>
      <c r="AD1810"/>
      <c r="AE1810"/>
    </row>
    <row r="1811" spans="14:31" x14ac:dyDescent="0.3">
      <c r="N1811"/>
      <c r="O1811"/>
      <c r="AD1811"/>
      <c r="AE1811"/>
    </row>
    <row r="1812" spans="14:31" x14ac:dyDescent="0.3">
      <c r="N1812"/>
      <c r="O1812"/>
      <c r="AD1812"/>
      <c r="AE1812"/>
    </row>
    <row r="1813" spans="14:31" x14ac:dyDescent="0.3">
      <c r="N1813"/>
      <c r="O1813"/>
      <c r="AD1813"/>
      <c r="AE1813"/>
    </row>
    <row r="1814" spans="14:31" x14ac:dyDescent="0.3">
      <c r="N1814"/>
      <c r="O1814"/>
      <c r="AD1814"/>
      <c r="AE1814"/>
    </row>
    <row r="1815" spans="14:31" x14ac:dyDescent="0.3">
      <c r="N1815"/>
      <c r="O1815"/>
      <c r="AD1815"/>
      <c r="AE1815"/>
    </row>
    <row r="1816" spans="14:31" x14ac:dyDescent="0.3">
      <c r="N1816"/>
      <c r="O1816"/>
      <c r="AD1816"/>
      <c r="AE1816"/>
    </row>
    <row r="1817" spans="14:31" x14ac:dyDescent="0.3">
      <c r="N1817"/>
      <c r="O1817"/>
      <c r="AD1817"/>
      <c r="AE1817"/>
    </row>
    <row r="1818" spans="14:31" x14ac:dyDescent="0.3">
      <c r="N1818"/>
      <c r="O1818"/>
      <c r="AD1818"/>
      <c r="AE1818"/>
    </row>
    <row r="1819" spans="14:31" x14ac:dyDescent="0.3">
      <c r="N1819"/>
      <c r="O1819"/>
      <c r="AD1819"/>
      <c r="AE1819"/>
    </row>
    <row r="1820" spans="14:31" x14ac:dyDescent="0.3">
      <c r="N1820"/>
      <c r="O1820"/>
      <c r="AD1820"/>
      <c r="AE1820"/>
    </row>
    <row r="1821" spans="14:31" x14ac:dyDescent="0.3">
      <c r="N1821"/>
      <c r="O1821"/>
      <c r="AD1821"/>
      <c r="AE1821"/>
    </row>
    <row r="1822" spans="14:31" x14ac:dyDescent="0.3">
      <c r="N1822"/>
      <c r="O1822"/>
      <c r="AD1822"/>
      <c r="AE1822"/>
    </row>
    <row r="1823" spans="14:31" x14ac:dyDescent="0.3">
      <c r="N1823"/>
      <c r="O1823"/>
      <c r="AD1823"/>
      <c r="AE1823"/>
    </row>
    <row r="1824" spans="14:31" x14ac:dyDescent="0.3">
      <c r="N1824"/>
      <c r="O1824"/>
      <c r="AD1824"/>
      <c r="AE1824"/>
    </row>
    <row r="1825" spans="14:31" x14ac:dyDescent="0.3">
      <c r="N1825"/>
      <c r="O1825"/>
      <c r="AD1825"/>
      <c r="AE1825"/>
    </row>
    <row r="1826" spans="14:31" x14ac:dyDescent="0.3">
      <c r="N1826"/>
      <c r="O1826"/>
      <c r="AD1826"/>
      <c r="AE1826"/>
    </row>
    <row r="1827" spans="14:31" x14ac:dyDescent="0.3">
      <c r="N1827"/>
      <c r="O1827"/>
      <c r="AD1827"/>
      <c r="AE1827"/>
    </row>
    <row r="1828" spans="14:31" x14ac:dyDescent="0.3">
      <c r="N1828"/>
      <c r="O1828"/>
      <c r="AD1828"/>
      <c r="AE1828"/>
    </row>
    <row r="1829" spans="14:31" x14ac:dyDescent="0.3">
      <c r="N1829"/>
      <c r="O1829"/>
      <c r="AD1829"/>
      <c r="AE1829"/>
    </row>
    <row r="1830" spans="14:31" x14ac:dyDescent="0.3">
      <c r="N1830"/>
      <c r="O1830"/>
      <c r="AD1830"/>
      <c r="AE1830"/>
    </row>
    <row r="1831" spans="14:31" x14ac:dyDescent="0.3">
      <c r="N1831"/>
      <c r="O1831"/>
      <c r="AD1831"/>
      <c r="AE1831"/>
    </row>
    <row r="1832" spans="14:31" x14ac:dyDescent="0.3">
      <c r="N1832"/>
      <c r="O1832"/>
      <c r="AD1832"/>
      <c r="AE1832"/>
    </row>
    <row r="1833" spans="14:31" x14ac:dyDescent="0.3">
      <c r="N1833"/>
      <c r="O1833"/>
      <c r="AD1833"/>
      <c r="AE1833"/>
    </row>
    <row r="1834" spans="14:31" x14ac:dyDescent="0.3">
      <c r="N1834"/>
      <c r="O1834"/>
      <c r="AD1834"/>
      <c r="AE1834"/>
    </row>
    <row r="1835" spans="14:31" x14ac:dyDescent="0.3">
      <c r="N1835"/>
      <c r="O1835"/>
      <c r="AD1835"/>
      <c r="AE1835"/>
    </row>
    <row r="1836" spans="14:31" x14ac:dyDescent="0.3">
      <c r="N1836"/>
      <c r="O1836"/>
      <c r="AD1836"/>
      <c r="AE1836"/>
    </row>
    <row r="1837" spans="14:31" x14ac:dyDescent="0.3">
      <c r="N1837"/>
      <c r="O1837"/>
      <c r="AD1837"/>
      <c r="AE1837"/>
    </row>
    <row r="1838" spans="14:31" x14ac:dyDescent="0.3">
      <c r="N1838"/>
      <c r="O1838"/>
      <c r="AD1838"/>
      <c r="AE1838"/>
    </row>
    <row r="1839" spans="14:31" x14ac:dyDescent="0.3">
      <c r="N1839"/>
      <c r="O1839"/>
      <c r="AD1839"/>
      <c r="AE1839"/>
    </row>
    <row r="1840" spans="14:31" x14ac:dyDescent="0.3">
      <c r="N1840"/>
      <c r="O1840"/>
      <c r="AD1840"/>
      <c r="AE1840"/>
    </row>
    <row r="1841" spans="14:31" x14ac:dyDescent="0.3">
      <c r="N1841"/>
      <c r="O1841"/>
      <c r="AD1841"/>
      <c r="AE1841"/>
    </row>
    <row r="1842" spans="14:31" x14ac:dyDescent="0.3">
      <c r="N1842"/>
      <c r="O1842"/>
      <c r="AD1842"/>
      <c r="AE1842"/>
    </row>
    <row r="1843" spans="14:31" x14ac:dyDescent="0.3">
      <c r="N1843"/>
      <c r="O1843"/>
      <c r="AD1843"/>
      <c r="AE1843"/>
    </row>
    <row r="1844" spans="14:31" x14ac:dyDescent="0.3">
      <c r="N1844"/>
      <c r="O1844"/>
      <c r="AD1844"/>
      <c r="AE1844"/>
    </row>
    <row r="1845" spans="14:31" x14ac:dyDescent="0.3">
      <c r="N1845"/>
      <c r="O1845"/>
      <c r="AD1845"/>
      <c r="AE1845"/>
    </row>
    <row r="1846" spans="14:31" x14ac:dyDescent="0.3">
      <c r="N1846"/>
      <c r="O1846"/>
      <c r="AD1846"/>
      <c r="AE1846"/>
    </row>
    <row r="1847" spans="14:31" x14ac:dyDescent="0.3">
      <c r="N1847"/>
      <c r="O1847"/>
      <c r="AD1847"/>
      <c r="AE1847"/>
    </row>
    <row r="1848" spans="14:31" x14ac:dyDescent="0.3">
      <c r="N1848"/>
      <c r="O1848"/>
      <c r="AD1848"/>
      <c r="AE1848"/>
    </row>
    <row r="1849" spans="14:31" x14ac:dyDescent="0.3">
      <c r="N1849"/>
      <c r="O1849"/>
      <c r="AD1849"/>
      <c r="AE1849"/>
    </row>
    <row r="1850" spans="14:31" x14ac:dyDescent="0.3">
      <c r="N1850"/>
      <c r="O1850"/>
      <c r="AD1850"/>
      <c r="AE1850"/>
    </row>
    <row r="1851" spans="14:31" x14ac:dyDescent="0.3">
      <c r="N1851"/>
      <c r="O1851"/>
      <c r="AD1851"/>
      <c r="AE1851"/>
    </row>
    <row r="1852" spans="14:31" x14ac:dyDescent="0.3">
      <c r="N1852"/>
      <c r="O1852"/>
      <c r="AD1852"/>
      <c r="AE1852"/>
    </row>
    <row r="1853" spans="14:31" x14ac:dyDescent="0.3">
      <c r="N1853"/>
      <c r="O1853"/>
      <c r="AD1853"/>
      <c r="AE1853"/>
    </row>
    <row r="1854" spans="14:31" x14ac:dyDescent="0.3">
      <c r="N1854"/>
      <c r="O1854"/>
      <c r="AD1854"/>
      <c r="AE1854"/>
    </row>
    <row r="1855" spans="14:31" x14ac:dyDescent="0.3">
      <c r="N1855"/>
      <c r="O1855"/>
      <c r="AD1855"/>
      <c r="AE1855"/>
    </row>
    <row r="1856" spans="14:31" x14ac:dyDescent="0.3">
      <c r="N1856"/>
      <c r="O1856"/>
      <c r="AD1856"/>
      <c r="AE1856"/>
    </row>
    <row r="1857" spans="14:31" x14ac:dyDescent="0.3">
      <c r="N1857"/>
      <c r="O1857"/>
      <c r="AD1857"/>
      <c r="AE1857"/>
    </row>
    <row r="1858" spans="14:31" x14ac:dyDescent="0.3">
      <c r="N1858"/>
      <c r="O1858"/>
      <c r="AD1858"/>
      <c r="AE1858"/>
    </row>
    <row r="1859" spans="14:31" x14ac:dyDescent="0.3">
      <c r="N1859"/>
      <c r="O1859"/>
      <c r="AD1859"/>
      <c r="AE1859"/>
    </row>
    <row r="1860" spans="14:31" x14ac:dyDescent="0.3">
      <c r="N1860"/>
      <c r="O1860"/>
      <c r="AD1860"/>
      <c r="AE1860"/>
    </row>
    <row r="1861" spans="14:31" x14ac:dyDescent="0.3">
      <c r="N1861"/>
      <c r="O1861"/>
      <c r="AD1861"/>
      <c r="AE1861"/>
    </row>
    <row r="1862" spans="14:31" x14ac:dyDescent="0.3">
      <c r="N1862"/>
      <c r="O1862"/>
      <c r="AD1862"/>
      <c r="AE1862"/>
    </row>
    <row r="1863" spans="14:31" x14ac:dyDescent="0.3">
      <c r="N1863"/>
      <c r="O1863"/>
      <c r="AD1863"/>
      <c r="AE1863"/>
    </row>
    <row r="1864" spans="14:31" x14ac:dyDescent="0.3">
      <c r="N1864"/>
      <c r="O1864"/>
      <c r="AD1864"/>
      <c r="AE1864"/>
    </row>
    <row r="1865" spans="14:31" x14ac:dyDescent="0.3">
      <c r="N1865"/>
      <c r="O1865"/>
      <c r="AD1865"/>
      <c r="AE1865"/>
    </row>
    <row r="1866" spans="14:31" x14ac:dyDescent="0.3">
      <c r="N1866"/>
      <c r="O1866"/>
      <c r="AD1866"/>
      <c r="AE1866"/>
    </row>
    <row r="1867" spans="14:31" x14ac:dyDescent="0.3">
      <c r="N1867"/>
      <c r="O1867"/>
      <c r="AD1867"/>
      <c r="AE1867"/>
    </row>
    <row r="1868" spans="14:31" x14ac:dyDescent="0.3">
      <c r="N1868"/>
      <c r="O1868"/>
      <c r="AD1868"/>
      <c r="AE1868"/>
    </row>
    <row r="1869" spans="14:31" x14ac:dyDescent="0.3">
      <c r="N1869"/>
      <c r="O1869"/>
      <c r="AD1869"/>
      <c r="AE1869"/>
    </row>
    <row r="1870" spans="14:31" x14ac:dyDescent="0.3">
      <c r="N1870"/>
      <c r="O1870"/>
      <c r="AD1870"/>
      <c r="AE1870"/>
    </row>
    <row r="1871" spans="14:31" x14ac:dyDescent="0.3">
      <c r="N1871"/>
      <c r="O1871"/>
      <c r="AD1871"/>
      <c r="AE1871"/>
    </row>
    <row r="1872" spans="14:31" x14ac:dyDescent="0.3">
      <c r="N1872"/>
      <c r="O1872"/>
      <c r="AD1872"/>
      <c r="AE1872"/>
    </row>
    <row r="1873" spans="14:31" x14ac:dyDescent="0.3">
      <c r="N1873"/>
      <c r="O1873"/>
      <c r="AD1873"/>
      <c r="AE1873"/>
    </row>
    <row r="1874" spans="14:31" x14ac:dyDescent="0.3">
      <c r="N1874"/>
      <c r="O1874"/>
      <c r="AD1874"/>
      <c r="AE1874"/>
    </row>
    <row r="1875" spans="14:31" x14ac:dyDescent="0.3">
      <c r="N1875"/>
      <c r="O1875"/>
      <c r="AD1875"/>
      <c r="AE1875"/>
    </row>
    <row r="1876" spans="14:31" x14ac:dyDescent="0.3">
      <c r="N1876"/>
      <c r="O1876"/>
      <c r="AD1876"/>
      <c r="AE1876"/>
    </row>
    <row r="1877" spans="14:31" x14ac:dyDescent="0.3">
      <c r="N1877"/>
      <c r="O1877"/>
      <c r="AD1877"/>
      <c r="AE1877"/>
    </row>
    <row r="1878" spans="14:31" x14ac:dyDescent="0.3">
      <c r="N1878"/>
      <c r="O1878"/>
      <c r="AD1878"/>
      <c r="AE1878"/>
    </row>
    <row r="1879" spans="14:31" x14ac:dyDescent="0.3">
      <c r="N1879"/>
      <c r="O1879"/>
      <c r="AD1879"/>
      <c r="AE1879"/>
    </row>
    <row r="1880" spans="14:31" x14ac:dyDescent="0.3">
      <c r="N1880"/>
      <c r="O1880"/>
      <c r="AD1880"/>
      <c r="AE1880"/>
    </row>
    <row r="1881" spans="14:31" x14ac:dyDescent="0.3">
      <c r="N1881"/>
      <c r="O1881"/>
      <c r="AD1881"/>
      <c r="AE1881"/>
    </row>
    <row r="1882" spans="14:31" x14ac:dyDescent="0.3">
      <c r="N1882"/>
      <c r="O1882"/>
      <c r="AD1882"/>
      <c r="AE1882"/>
    </row>
    <row r="1883" spans="14:31" x14ac:dyDescent="0.3">
      <c r="N1883"/>
      <c r="O1883"/>
      <c r="AD1883"/>
      <c r="AE1883"/>
    </row>
    <row r="1884" spans="14:31" x14ac:dyDescent="0.3">
      <c r="N1884"/>
      <c r="O1884"/>
      <c r="AD1884"/>
      <c r="AE1884"/>
    </row>
    <row r="1885" spans="14:31" x14ac:dyDescent="0.3">
      <c r="N1885"/>
      <c r="O1885"/>
      <c r="AD1885"/>
      <c r="AE1885"/>
    </row>
    <row r="1886" spans="14:31" x14ac:dyDescent="0.3">
      <c r="N1886"/>
      <c r="O1886"/>
      <c r="AD1886"/>
      <c r="AE1886"/>
    </row>
    <row r="1887" spans="14:31" x14ac:dyDescent="0.3">
      <c r="N1887"/>
      <c r="O1887"/>
      <c r="AD1887"/>
      <c r="AE1887"/>
    </row>
    <row r="1888" spans="14:31" x14ac:dyDescent="0.3">
      <c r="N1888"/>
      <c r="O1888"/>
      <c r="AD1888"/>
      <c r="AE1888"/>
    </row>
    <row r="1889" spans="14:31" x14ac:dyDescent="0.3">
      <c r="N1889"/>
      <c r="O1889"/>
      <c r="AD1889"/>
      <c r="AE1889"/>
    </row>
    <row r="1890" spans="14:31" x14ac:dyDescent="0.3">
      <c r="N1890"/>
      <c r="O1890"/>
      <c r="AD1890"/>
      <c r="AE1890"/>
    </row>
    <row r="1891" spans="14:31" x14ac:dyDescent="0.3">
      <c r="N1891"/>
      <c r="O1891"/>
      <c r="AD1891"/>
      <c r="AE1891"/>
    </row>
    <row r="1892" spans="14:31" x14ac:dyDescent="0.3">
      <c r="N1892"/>
      <c r="O1892"/>
      <c r="AD1892"/>
      <c r="AE1892"/>
    </row>
    <row r="1893" spans="14:31" x14ac:dyDescent="0.3">
      <c r="N1893"/>
      <c r="O1893"/>
      <c r="AD1893"/>
      <c r="AE1893"/>
    </row>
    <row r="1894" spans="14:31" x14ac:dyDescent="0.3">
      <c r="N1894"/>
      <c r="O1894"/>
      <c r="AD1894"/>
      <c r="AE1894"/>
    </row>
    <row r="1895" spans="14:31" x14ac:dyDescent="0.3">
      <c r="N1895"/>
      <c r="O1895"/>
      <c r="AD1895"/>
      <c r="AE1895"/>
    </row>
    <row r="1896" spans="14:31" x14ac:dyDescent="0.3">
      <c r="N1896"/>
      <c r="O1896"/>
      <c r="AD1896"/>
      <c r="AE1896"/>
    </row>
    <row r="1897" spans="14:31" x14ac:dyDescent="0.3">
      <c r="N1897"/>
      <c r="O1897"/>
      <c r="AD1897"/>
      <c r="AE1897"/>
    </row>
    <row r="1898" spans="14:31" x14ac:dyDescent="0.3">
      <c r="N1898"/>
      <c r="O1898"/>
      <c r="AD1898"/>
      <c r="AE1898"/>
    </row>
    <row r="1899" spans="14:31" x14ac:dyDescent="0.3">
      <c r="N1899"/>
      <c r="O1899"/>
      <c r="AD1899"/>
      <c r="AE1899"/>
    </row>
    <row r="1900" spans="14:31" x14ac:dyDescent="0.3">
      <c r="N1900"/>
      <c r="O1900"/>
      <c r="AD1900"/>
      <c r="AE1900"/>
    </row>
    <row r="1901" spans="14:31" x14ac:dyDescent="0.3">
      <c r="N1901"/>
      <c r="O1901"/>
      <c r="AD1901"/>
      <c r="AE1901"/>
    </row>
    <row r="1902" spans="14:31" x14ac:dyDescent="0.3">
      <c r="N1902"/>
      <c r="O1902"/>
      <c r="AD1902"/>
      <c r="AE1902"/>
    </row>
    <row r="1903" spans="14:31" x14ac:dyDescent="0.3">
      <c r="N1903"/>
      <c r="O1903"/>
      <c r="AD1903"/>
      <c r="AE1903"/>
    </row>
    <row r="1904" spans="14:31" x14ac:dyDescent="0.3">
      <c r="N1904"/>
      <c r="O1904"/>
      <c r="AD1904"/>
      <c r="AE1904"/>
    </row>
    <row r="1905" spans="14:31" x14ac:dyDescent="0.3">
      <c r="N1905"/>
      <c r="O1905"/>
      <c r="AD1905"/>
      <c r="AE1905"/>
    </row>
    <row r="1906" spans="14:31" x14ac:dyDescent="0.3">
      <c r="N1906"/>
      <c r="O1906"/>
      <c r="AD1906"/>
      <c r="AE1906"/>
    </row>
    <row r="1907" spans="14:31" x14ac:dyDescent="0.3">
      <c r="N1907"/>
      <c r="O1907"/>
      <c r="AD1907"/>
      <c r="AE1907"/>
    </row>
    <row r="1908" spans="14:31" x14ac:dyDescent="0.3">
      <c r="N1908"/>
      <c r="O1908"/>
      <c r="AD1908"/>
      <c r="AE1908"/>
    </row>
    <row r="1909" spans="14:31" x14ac:dyDescent="0.3">
      <c r="N1909"/>
      <c r="O1909"/>
      <c r="AD1909"/>
      <c r="AE1909"/>
    </row>
    <row r="1910" spans="14:31" x14ac:dyDescent="0.3">
      <c r="N1910"/>
      <c r="O1910"/>
      <c r="AD1910"/>
      <c r="AE1910"/>
    </row>
    <row r="1911" spans="14:31" x14ac:dyDescent="0.3">
      <c r="N1911"/>
      <c r="O1911"/>
      <c r="AD1911"/>
      <c r="AE1911"/>
    </row>
    <row r="1912" spans="14:31" x14ac:dyDescent="0.3">
      <c r="N1912"/>
      <c r="O1912"/>
      <c r="AD1912"/>
      <c r="AE1912"/>
    </row>
    <row r="1913" spans="14:31" x14ac:dyDescent="0.3">
      <c r="N1913"/>
      <c r="O1913"/>
      <c r="AD1913"/>
      <c r="AE1913"/>
    </row>
    <row r="1914" spans="14:31" x14ac:dyDescent="0.3">
      <c r="N1914"/>
      <c r="O1914"/>
      <c r="AD1914"/>
      <c r="AE1914"/>
    </row>
    <row r="1915" spans="14:31" x14ac:dyDescent="0.3">
      <c r="N1915"/>
      <c r="O1915"/>
      <c r="AD1915"/>
      <c r="AE1915"/>
    </row>
    <row r="1916" spans="14:31" x14ac:dyDescent="0.3">
      <c r="N1916"/>
      <c r="O1916"/>
      <c r="AD1916"/>
      <c r="AE1916"/>
    </row>
    <row r="1917" spans="14:31" x14ac:dyDescent="0.3">
      <c r="N1917"/>
      <c r="O1917"/>
      <c r="AD1917"/>
      <c r="AE1917"/>
    </row>
    <row r="1918" spans="14:31" x14ac:dyDescent="0.3">
      <c r="N1918"/>
      <c r="O1918"/>
      <c r="AD1918"/>
      <c r="AE1918"/>
    </row>
    <row r="1919" spans="14:31" x14ac:dyDescent="0.3">
      <c r="N1919"/>
      <c r="O1919"/>
      <c r="AD1919"/>
      <c r="AE1919"/>
    </row>
    <row r="1920" spans="14:31" x14ac:dyDescent="0.3">
      <c r="N1920"/>
      <c r="O1920"/>
      <c r="AD1920"/>
      <c r="AE1920"/>
    </row>
    <row r="1921" spans="14:31" x14ac:dyDescent="0.3">
      <c r="N1921"/>
      <c r="O1921"/>
      <c r="AD1921"/>
      <c r="AE1921"/>
    </row>
    <row r="1922" spans="14:31" x14ac:dyDescent="0.3">
      <c r="N1922"/>
      <c r="O1922"/>
      <c r="AD1922"/>
      <c r="AE1922"/>
    </row>
    <row r="1923" spans="14:31" x14ac:dyDescent="0.3">
      <c r="N1923"/>
      <c r="O1923"/>
      <c r="AD1923"/>
      <c r="AE1923"/>
    </row>
    <row r="1924" spans="14:31" x14ac:dyDescent="0.3">
      <c r="N1924"/>
      <c r="O1924"/>
      <c r="AD1924"/>
      <c r="AE1924"/>
    </row>
    <row r="1925" spans="14:31" x14ac:dyDescent="0.3">
      <c r="N1925"/>
      <c r="O1925"/>
      <c r="AD1925"/>
      <c r="AE1925"/>
    </row>
    <row r="1926" spans="14:31" x14ac:dyDescent="0.3">
      <c r="N1926"/>
      <c r="O1926"/>
      <c r="AD1926"/>
      <c r="AE1926"/>
    </row>
    <row r="1927" spans="14:31" x14ac:dyDescent="0.3">
      <c r="N1927"/>
      <c r="O1927"/>
      <c r="AD1927"/>
      <c r="AE1927"/>
    </row>
    <row r="1928" spans="14:31" x14ac:dyDescent="0.3">
      <c r="N1928"/>
      <c r="O1928"/>
      <c r="AD1928"/>
      <c r="AE1928"/>
    </row>
    <row r="1929" spans="14:31" x14ac:dyDescent="0.3">
      <c r="N1929"/>
      <c r="O1929"/>
      <c r="AD1929"/>
      <c r="AE1929"/>
    </row>
    <row r="1930" spans="14:31" x14ac:dyDescent="0.3">
      <c r="N1930"/>
      <c r="O1930"/>
      <c r="AD1930"/>
      <c r="AE1930"/>
    </row>
    <row r="1931" spans="14:31" x14ac:dyDescent="0.3">
      <c r="N1931"/>
      <c r="O1931"/>
      <c r="AD1931"/>
      <c r="AE1931"/>
    </row>
    <row r="1932" spans="14:31" x14ac:dyDescent="0.3">
      <c r="N1932"/>
      <c r="O1932"/>
      <c r="AD1932"/>
      <c r="AE1932"/>
    </row>
    <row r="1933" spans="14:31" x14ac:dyDescent="0.3">
      <c r="N1933"/>
      <c r="O1933"/>
      <c r="AD1933"/>
      <c r="AE1933"/>
    </row>
    <row r="1934" spans="14:31" x14ac:dyDescent="0.3">
      <c r="N1934"/>
      <c r="O1934"/>
      <c r="AD1934"/>
      <c r="AE1934"/>
    </row>
    <row r="1935" spans="14:31" x14ac:dyDescent="0.3">
      <c r="N1935"/>
      <c r="O1935"/>
      <c r="AD1935"/>
      <c r="AE1935"/>
    </row>
    <row r="1936" spans="14:31" x14ac:dyDescent="0.3">
      <c r="N1936"/>
      <c r="O1936"/>
      <c r="AD1936"/>
      <c r="AE1936"/>
    </row>
    <row r="1937" spans="14:31" x14ac:dyDescent="0.3">
      <c r="N1937"/>
      <c r="O1937"/>
      <c r="AD1937"/>
      <c r="AE1937"/>
    </row>
    <row r="1938" spans="14:31" x14ac:dyDescent="0.3">
      <c r="N1938"/>
      <c r="O1938"/>
      <c r="AD1938"/>
      <c r="AE1938"/>
    </row>
    <row r="1939" spans="14:31" x14ac:dyDescent="0.3">
      <c r="N1939"/>
      <c r="O1939"/>
      <c r="AD1939"/>
      <c r="AE1939"/>
    </row>
    <row r="1940" spans="14:31" x14ac:dyDescent="0.3">
      <c r="N1940"/>
      <c r="O1940"/>
      <c r="AD1940"/>
      <c r="AE1940"/>
    </row>
    <row r="1941" spans="14:31" x14ac:dyDescent="0.3">
      <c r="N1941"/>
      <c r="O1941"/>
      <c r="AD1941"/>
      <c r="AE1941"/>
    </row>
    <row r="1942" spans="14:31" x14ac:dyDescent="0.3">
      <c r="N1942"/>
      <c r="O1942"/>
      <c r="AD1942"/>
      <c r="AE1942"/>
    </row>
    <row r="1943" spans="14:31" x14ac:dyDescent="0.3">
      <c r="N1943"/>
      <c r="O1943"/>
      <c r="AD1943"/>
      <c r="AE1943"/>
    </row>
    <row r="1944" spans="14:31" x14ac:dyDescent="0.3">
      <c r="N1944"/>
      <c r="O1944"/>
      <c r="AD1944"/>
      <c r="AE1944"/>
    </row>
    <row r="1945" spans="14:31" x14ac:dyDescent="0.3">
      <c r="N1945"/>
      <c r="O1945"/>
      <c r="AD1945"/>
      <c r="AE1945"/>
    </row>
    <row r="1946" spans="14:31" x14ac:dyDescent="0.3">
      <c r="N1946"/>
      <c r="O1946"/>
      <c r="AD1946"/>
      <c r="AE1946"/>
    </row>
    <row r="1947" spans="14:31" x14ac:dyDescent="0.3">
      <c r="N1947"/>
      <c r="O1947"/>
      <c r="AD1947"/>
      <c r="AE1947"/>
    </row>
    <row r="1948" spans="14:31" x14ac:dyDescent="0.3">
      <c r="N1948"/>
      <c r="O1948"/>
      <c r="AD1948"/>
      <c r="AE1948"/>
    </row>
    <row r="1949" spans="14:31" x14ac:dyDescent="0.3">
      <c r="N1949"/>
      <c r="O1949"/>
      <c r="AD1949"/>
      <c r="AE1949"/>
    </row>
    <row r="1950" spans="14:31" x14ac:dyDescent="0.3">
      <c r="N1950"/>
      <c r="O1950"/>
      <c r="AD1950"/>
      <c r="AE1950"/>
    </row>
    <row r="1951" spans="14:31" x14ac:dyDescent="0.3">
      <c r="N1951"/>
      <c r="O1951"/>
      <c r="AD1951"/>
      <c r="AE1951"/>
    </row>
    <row r="1952" spans="14:31" x14ac:dyDescent="0.3">
      <c r="N1952"/>
      <c r="O1952"/>
      <c r="AD1952"/>
      <c r="AE1952"/>
    </row>
    <row r="1953" spans="14:31" x14ac:dyDescent="0.3">
      <c r="N1953"/>
      <c r="O1953"/>
      <c r="AD1953"/>
      <c r="AE1953"/>
    </row>
    <row r="1954" spans="14:31" x14ac:dyDescent="0.3">
      <c r="N1954"/>
      <c r="O1954"/>
      <c r="AD1954"/>
      <c r="AE1954"/>
    </row>
    <row r="1955" spans="14:31" x14ac:dyDescent="0.3">
      <c r="N1955"/>
      <c r="O1955"/>
      <c r="AD1955"/>
      <c r="AE1955"/>
    </row>
    <row r="1956" spans="14:31" x14ac:dyDescent="0.3">
      <c r="N1956"/>
      <c r="O1956"/>
      <c r="AD1956"/>
      <c r="AE1956"/>
    </row>
    <row r="1957" spans="14:31" x14ac:dyDescent="0.3">
      <c r="N1957"/>
      <c r="O1957"/>
      <c r="AD1957"/>
      <c r="AE1957"/>
    </row>
    <row r="1958" spans="14:31" x14ac:dyDescent="0.3">
      <c r="N1958"/>
      <c r="O1958"/>
      <c r="AD1958"/>
      <c r="AE1958"/>
    </row>
    <row r="1959" spans="14:31" x14ac:dyDescent="0.3">
      <c r="N1959"/>
      <c r="O1959"/>
      <c r="AD1959"/>
      <c r="AE1959"/>
    </row>
    <row r="1960" spans="14:31" x14ac:dyDescent="0.3">
      <c r="N1960"/>
      <c r="O1960"/>
      <c r="AD1960"/>
      <c r="AE1960"/>
    </row>
    <row r="1961" spans="14:31" x14ac:dyDescent="0.3">
      <c r="N1961"/>
      <c r="O1961"/>
      <c r="AD1961"/>
      <c r="AE1961"/>
    </row>
    <row r="1962" spans="14:31" x14ac:dyDescent="0.3">
      <c r="N1962"/>
      <c r="O1962"/>
      <c r="AD1962"/>
      <c r="AE1962"/>
    </row>
    <row r="1963" spans="14:31" x14ac:dyDescent="0.3">
      <c r="N1963"/>
      <c r="O1963"/>
      <c r="AD1963"/>
      <c r="AE1963"/>
    </row>
    <row r="1964" spans="14:31" x14ac:dyDescent="0.3">
      <c r="N1964"/>
      <c r="O1964"/>
      <c r="AD1964"/>
      <c r="AE1964"/>
    </row>
    <row r="1965" spans="14:31" x14ac:dyDescent="0.3">
      <c r="N1965"/>
      <c r="O1965"/>
      <c r="AD1965"/>
      <c r="AE1965"/>
    </row>
    <row r="1966" spans="14:31" x14ac:dyDescent="0.3">
      <c r="N1966"/>
      <c r="O1966"/>
      <c r="AD1966"/>
      <c r="AE1966"/>
    </row>
    <row r="1967" spans="14:31" x14ac:dyDescent="0.3">
      <c r="N1967"/>
      <c r="O1967"/>
      <c r="AD1967"/>
      <c r="AE1967"/>
    </row>
    <row r="1968" spans="14:31" x14ac:dyDescent="0.3">
      <c r="N1968"/>
      <c r="O1968"/>
      <c r="AD1968"/>
      <c r="AE1968"/>
    </row>
    <row r="1969" spans="14:31" x14ac:dyDescent="0.3">
      <c r="N1969"/>
      <c r="O1969"/>
      <c r="AD1969"/>
      <c r="AE1969"/>
    </row>
    <row r="1970" spans="14:31" x14ac:dyDescent="0.3">
      <c r="N1970"/>
      <c r="O1970"/>
      <c r="AD1970"/>
      <c r="AE1970"/>
    </row>
    <row r="1971" spans="14:31" x14ac:dyDescent="0.3">
      <c r="N1971"/>
      <c r="O1971"/>
      <c r="AD1971"/>
      <c r="AE1971"/>
    </row>
    <row r="1972" spans="14:31" x14ac:dyDescent="0.3">
      <c r="N1972"/>
      <c r="O1972"/>
      <c r="AD1972"/>
      <c r="AE1972"/>
    </row>
    <row r="1973" spans="14:31" x14ac:dyDescent="0.3">
      <c r="N1973"/>
      <c r="O1973"/>
      <c r="AD1973"/>
      <c r="AE1973"/>
    </row>
    <row r="1974" spans="14:31" x14ac:dyDescent="0.3">
      <c r="N1974"/>
      <c r="O1974"/>
      <c r="AD1974"/>
      <c r="AE1974"/>
    </row>
    <row r="1975" spans="14:31" x14ac:dyDescent="0.3">
      <c r="N1975"/>
      <c r="O1975"/>
      <c r="AD1975"/>
      <c r="AE1975"/>
    </row>
    <row r="1976" spans="14:31" x14ac:dyDescent="0.3">
      <c r="N1976"/>
      <c r="O1976"/>
      <c r="AD1976"/>
      <c r="AE1976"/>
    </row>
    <row r="1977" spans="14:31" x14ac:dyDescent="0.3">
      <c r="N1977"/>
      <c r="O1977"/>
      <c r="AD1977"/>
      <c r="AE1977"/>
    </row>
    <row r="1978" spans="14:31" x14ac:dyDescent="0.3">
      <c r="N1978"/>
      <c r="O1978"/>
      <c r="AD1978"/>
      <c r="AE1978"/>
    </row>
    <row r="1979" spans="14:31" x14ac:dyDescent="0.3">
      <c r="N1979"/>
      <c r="O1979"/>
      <c r="AD1979"/>
      <c r="AE1979"/>
    </row>
    <row r="1980" spans="14:31" x14ac:dyDescent="0.3">
      <c r="N1980"/>
      <c r="O1980"/>
      <c r="AD1980"/>
      <c r="AE1980"/>
    </row>
    <row r="1981" spans="14:31" x14ac:dyDescent="0.3">
      <c r="N1981"/>
      <c r="O1981"/>
      <c r="AD1981"/>
      <c r="AE1981"/>
    </row>
    <row r="1982" spans="14:31" x14ac:dyDescent="0.3">
      <c r="N1982"/>
      <c r="O1982"/>
      <c r="AD1982"/>
      <c r="AE1982"/>
    </row>
    <row r="1983" spans="14:31" x14ac:dyDescent="0.3">
      <c r="N1983"/>
      <c r="O1983"/>
      <c r="AD1983"/>
      <c r="AE1983"/>
    </row>
    <row r="1984" spans="14:31" x14ac:dyDescent="0.3">
      <c r="N1984"/>
      <c r="O1984"/>
      <c r="AD1984"/>
      <c r="AE1984"/>
    </row>
    <row r="1985" spans="14:31" x14ac:dyDescent="0.3">
      <c r="N1985"/>
      <c r="O1985"/>
      <c r="AD1985"/>
      <c r="AE1985"/>
    </row>
    <row r="1986" spans="14:31" x14ac:dyDescent="0.3">
      <c r="N1986"/>
      <c r="O1986"/>
      <c r="AD1986"/>
      <c r="AE1986"/>
    </row>
    <row r="1987" spans="14:31" x14ac:dyDescent="0.3">
      <c r="N1987"/>
      <c r="O1987"/>
      <c r="AD1987"/>
      <c r="AE1987"/>
    </row>
    <row r="1988" spans="14:31" x14ac:dyDescent="0.3">
      <c r="N1988"/>
      <c r="O1988"/>
      <c r="AD1988"/>
      <c r="AE1988"/>
    </row>
    <row r="1989" spans="14:31" x14ac:dyDescent="0.3">
      <c r="N1989"/>
      <c r="O1989"/>
      <c r="AD1989"/>
      <c r="AE1989"/>
    </row>
    <row r="1990" spans="14:31" x14ac:dyDescent="0.3">
      <c r="N1990"/>
      <c r="O1990"/>
      <c r="AD1990"/>
      <c r="AE1990"/>
    </row>
    <row r="1991" spans="14:31" x14ac:dyDescent="0.3">
      <c r="N1991"/>
      <c r="O1991"/>
      <c r="AD1991"/>
      <c r="AE1991"/>
    </row>
    <row r="1992" spans="14:31" x14ac:dyDescent="0.3">
      <c r="N1992"/>
      <c r="O1992"/>
      <c r="AD1992"/>
      <c r="AE1992"/>
    </row>
    <row r="1993" spans="14:31" x14ac:dyDescent="0.3">
      <c r="N1993"/>
      <c r="O1993"/>
      <c r="AD1993"/>
      <c r="AE1993"/>
    </row>
    <row r="1994" spans="14:31" x14ac:dyDescent="0.3">
      <c r="N1994"/>
      <c r="O1994"/>
      <c r="AD1994"/>
      <c r="AE1994"/>
    </row>
    <row r="1995" spans="14:31" x14ac:dyDescent="0.3">
      <c r="N1995"/>
      <c r="O1995"/>
      <c r="AD1995"/>
      <c r="AE1995"/>
    </row>
    <row r="1996" spans="14:31" x14ac:dyDescent="0.3">
      <c r="N1996"/>
      <c r="O1996"/>
      <c r="AD1996"/>
      <c r="AE1996"/>
    </row>
    <row r="1997" spans="14:31" x14ac:dyDescent="0.3">
      <c r="N1997"/>
      <c r="O1997"/>
      <c r="AD1997"/>
      <c r="AE1997"/>
    </row>
    <row r="1998" spans="14:31" x14ac:dyDescent="0.3">
      <c r="N1998"/>
      <c r="O1998"/>
      <c r="AD1998"/>
      <c r="AE1998"/>
    </row>
    <row r="1999" spans="14:31" x14ac:dyDescent="0.3">
      <c r="N1999"/>
      <c r="O1999"/>
      <c r="AD1999"/>
      <c r="AE1999"/>
    </row>
    <row r="2000" spans="14:31" x14ac:dyDescent="0.3">
      <c r="N2000"/>
      <c r="O2000"/>
      <c r="AD2000"/>
      <c r="AE2000"/>
    </row>
    <row r="2001" spans="14:31" x14ac:dyDescent="0.3">
      <c r="N2001"/>
      <c r="O2001"/>
      <c r="AD2001"/>
      <c r="AE2001"/>
    </row>
    <row r="2002" spans="14:31" x14ac:dyDescent="0.3">
      <c r="N2002"/>
      <c r="O2002"/>
      <c r="AD2002"/>
      <c r="AE2002"/>
    </row>
    <row r="2003" spans="14:31" x14ac:dyDescent="0.3">
      <c r="N2003"/>
      <c r="O2003"/>
      <c r="AD2003"/>
      <c r="AE2003"/>
    </row>
    <row r="2004" spans="14:31" x14ac:dyDescent="0.3">
      <c r="N2004"/>
      <c r="O2004"/>
      <c r="AD2004"/>
      <c r="AE2004"/>
    </row>
    <row r="2005" spans="14:31" x14ac:dyDescent="0.3">
      <c r="N2005"/>
      <c r="O2005"/>
      <c r="AD2005"/>
      <c r="AE2005"/>
    </row>
    <row r="2006" spans="14:31" x14ac:dyDescent="0.3">
      <c r="N2006"/>
      <c r="O2006"/>
      <c r="AD2006"/>
      <c r="AE2006"/>
    </row>
    <row r="2007" spans="14:31" x14ac:dyDescent="0.3">
      <c r="N2007"/>
      <c r="O2007"/>
      <c r="AD2007"/>
      <c r="AE2007"/>
    </row>
    <row r="2008" spans="14:31" x14ac:dyDescent="0.3">
      <c r="N2008"/>
      <c r="O2008"/>
      <c r="AD2008"/>
      <c r="AE2008"/>
    </row>
    <row r="2009" spans="14:31" x14ac:dyDescent="0.3">
      <c r="N2009"/>
      <c r="O2009"/>
      <c r="AD2009"/>
      <c r="AE2009"/>
    </row>
    <row r="2010" spans="14:31" x14ac:dyDescent="0.3">
      <c r="N2010"/>
      <c r="O2010"/>
      <c r="AD2010"/>
      <c r="AE2010"/>
    </row>
    <row r="2011" spans="14:31" x14ac:dyDescent="0.3">
      <c r="N2011"/>
      <c r="O2011"/>
      <c r="AD2011"/>
      <c r="AE2011"/>
    </row>
    <row r="2012" spans="14:31" x14ac:dyDescent="0.3">
      <c r="N2012"/>
      <c r="O2012"/>
      <c r="AD2012"/>
      <c r="AE2012"/>
    </row>
    <row r="2013" spans="14:31" x14ac:dyDescent="0.3">
      <c r="N2013"/>
      <c r="O2013"/>
      <c r="AD2013"/>
      <c r="AE2013"/>
    </row>
    <row r="2014" spans="14:31" x14ac:dyDescent="0.3">
      <c r="N2014"/>
      <c r="O2014"/>
      <c r="AD2014"/>
      <c r="AE2014"/>
    </row>
    <row r="2015" spans="14:31" x14ac:dyDescent="0.3">
      <c r="N2015"/>
      <c r="O2015"/>
      <c r="AD2015"/>
      <c r="AE2015"/>
    </row>
    <row r="2016" spans="14:31" x14ac:dyDescent="0.3">
      <c r="N2016"/>
      <c r="O2016"/>
      <c r="AD2016"/>
      <c r="AE2016"/>
    </row>
    <row r="2017" spans="14:31" x14ac:dyDescent="0.3">
      <c r="N2017"/>
      <c r="O2017"/>
      <c r="AD2017"/>
      <c r="AE2017"/>
    </row>
    <row r="2018" spans="14:31" x14ac:dyDescent="0.3">
      <c r="N2018"/>
      <c r="O2018"/>
      <c r="AD2018"/>
      <c r="AE2018"/>
    </row>
    <row r="2019" spans="14:31" x14ac:dyDescent="0.3">
      <c r="N2019"/>
      <c r="O2019"/>
      <c r="AD2019"/>
      <c r="AE2019"/>
    </row>
    <row r="2020" spans="14:31" x14ac:dyDescent="0.3">
      <c r="N2020"/>
      <c r="O2020"/>
      <c r="AD2020"/>
      <c r="AE2020"/>
    </row>
    <row r="2021" spans="14:31" x14ac:dyDescent="0.3">
      <c r="N2021"/>
      <c r="O2021"/>
      <c r="AD2021"/>
      <c r="AE2021"/>
    </row>
    <row r="2022" spans="14:31" x14ac:dyDescent="0.3">
      <c r="N2022"/>
      <c r="O2022"/>
      <c r="AD2022"/>
      <c r="AE2022"/>
    </row>
    <row r="2023" spans="14:31" x14ac:dyDescent="0.3">
      <c r="N2023"/>
      <c r="O2023"/>
      <c r="AD2023"/>
      <c r="AE2023"/>
    </row>
    <row r="2024" spans="14:31" x14ac:dyDescent="0.3">
      <c r="N2024"/>
      <c r="O2024"/>
      <c r="AD2024"/>
      <c r="AE2024"/>
    </row>
    <row r="2025" spans="14:31" x14ac:dyDescent="0.3">
      <c r="N2025"/>
      <c r="O2025"/>
      <c r="AD2025"/>
      <c r="AE2025"/>
    </row>
    <row r="2026" spans="14:31" x14ac:dyDescent="0.3">
      <c r="N2026"/>
      <c r="O2026"/>
      <c r="AD2026"/>
      <c r="AE2026"/>
    </row>
    <row r="2027" spans="14:31" x14ac:dyDescent="0.3">
      <c r="N2027"/>
      <c r="O2027"/>
      <c r="AD2027"/>
      <c r="AE2027"/>
    </row>
    <row r="2028" spans="14:31" x14ac:dyDescent="0.3">
      <c r="N2028"/>
      <c r="O2028"/>
      <c r="AD2028"/>
      <c r="AE2028"/>
    </row>
    <row r="2029" spans="14:31" x14ac:dyDescent="0.3">
      <c r="N2029"/>
      <c r="O2029"/>
      <c r="AD2029"/>
      <c r="AE2029"/>
    </row>
    <row r="2030" spans="14:31" x14ac:dyDescent="0.3">
      <c r="N2030"/>
      <c r="O2030"/>
      <c r="AD2030"/>
      <c r="AE2030"/>
    </row>
    <row r="2031" spans="14:31" x14ac:dyDescent="0.3">
      <c r="N2031"/>
      <c r="O2031"/>
      <c r="AD2031"/>
      <c r="AE2031"/>
    </row>
    <row r="2032" spans="14:31" x14ac:dyDescent="0.3">
      <c r="N2032"/>
      <c r="O2032"/>
      <c r="AD2032"/>
      <c r="AE2032"/>
    </row>
    <row r="2033" spans="14:31" x14ac:dyDescent="0.3">
      <c r="N2033"/>
      <c r="O2033"/>
      <c r="AD2033"/>
      <c r="AE2033"/>
    </row>
    <row r="2034" spans="14:31" x14ac:dyDescent="0.3">
      <c r="N2034"/>
      <c r="O2034"/>
      <c r="AD2034"/>
      <c r="AE2034"/>
    </row>
    <row r="2035" spans="14:31" x14ac:dyDescent="0.3">
      <c r="N2035"/>
      <c r="O2035"/>
      <c r="AD2035"/>
      <c r="AE2035"/>
    </row>
    <row r="2036" spans="14:31" x14ac:dyDescent="0.3">
      <c r="N2036"/>
      <c r="O2036"/>
      <c r="AD2036"/>
      <c r="AE2036"/>
    </row>
    <row r="2037" spans="14:31" x14ac:dyDescent="0.3">
      <c r="N2037"/>
      <c r="O2037"/>
      <c r="AD2037"/>
      <c r="AE2037"/>
    </row>
    <row r="2038" spans="14:31" x14ac:dyDescent="0.3">
      <c r="N2038"/>
      <c r="O2038"/>
      <c r="AD2038"/>
      <c r="AE2038"/>
    </row>
    <row r="2039" spans="14:31" x14ac:dyDescent="0.3">
      <c r="N2039"/>
      <c r="O2039"/>
      <c r="AD2039"/>
      <c r="AE2039"/>
    </row>
    <row r="2040" spans="14:31" x14ac:dyDescent="0.3">
      <c r="N2040"/>
      <c r="O2040"/>
      <c r="AD2040"/>
      <c r="AE2040"/>
    </row>
    <row r="2041" spans="14:31" x14ac:dyDescent="0.3">
      <c r="N2041"/>
      <c r="O2041"/>
      <c r="AD2041"/>
      <c r="AE2041"/>
    </row>
    <row r="2042" spans="14:31" x14ac:dyDescent="0.3">
      <c r="N2042"/>
      <c r="O2042"/>
      <c r="AD2042"/>
      <c r="AE2042"/>
    </row>
    <row r="2043" spans="14:31" x14ac:dyDescent="0.3">
      <c r="N2043"/>
      <c r="O2043"/>
      <c r="AD2043"/>
      <c r="AE2043"/>
    </row>
    <row r="2044" spans="14:31" x14ac:dyDescent="0.3">
      <c r="N2044"/>
      <c r="O2044"/>
      <c r="AD2044"/>
      <c r="AE2044"/>
    </row>
    <row r="2045" spans="14:31" x14ac:dyDescent="0.3">
      <c r="N2045"/>
      <c r="O2045"/>
      <c r="AD2045"/>
      <c r="AE2045"/>
    </row>
    <row r="2046" spans="14:31" x14ac:dyDescent="0.3">
      <c r="N2046"/>
      <c r="O2046"/>
      <c r="AD2046"/>
      <c r="AE2046"/>
    </row>
    <row r="2047" spans="14:31" x14ac:dyDescent="0.3">
      <c r="N2047"/>
      <c r="O2047"/>
      <c r="AD2047"/>
      <c r="AE2047"/>
    </row>
    <row r="2048" spans="14:31" x14ac:dyDescent="0.3">
      <c r="N2048"/>
      <c r="O2048"/>
      <c r="AD2048"/>
      <c r="AE2048"/>
    </row>
    <row r="2049" spans="14:31" x14ac:dyDescent="0.3">
      <c r="N2049"/>
      <c r="O2049"/>
      <c r="AD2049"/>
      <c r="AE2049"/>
    </row>
    <row r="2050" spans="14:31" x14ac:dyDescent="0.3">
      <c r="N2050"/>
      <c r="O2050"/>
      <c r="AD2050"/>
      <c r="AE2050"/>
    </row>
    <row r="2051" spans="14:31" x14ac:dyDescent="0.3">
      <c r="N2051"/>
      <c r="O2051"/>
      <c r="AD2051"/>
      <c r="AE2051"/>
    </row>
    <row r="2052" spans="14:31" x14ac:dyDescent="0.3">
      <c r="N2052"/>
      <c r="O2052"/>
      <c r="AD2052"/>
      <c r="AE2052"/>
    </row>
    <row r="2053" spans="14:31" x14ac:dyDescent="0.3">
      <c r="N2053"/>
      <c r="O2053"/>
      <c r="AD2053"/>
      <c r="AE2053"/>
    </row>
    <row r="2054" spans="14:31" x14ac:dyDescent="0.3">
      <c r="N2054"/>
      <c r="O2054"/>
      <c r="AD2054"/>
      <c r="AE2054"/>
    </row>
    <row r="2055" spans="14:31" x14ac:dyDescent="0.3">
      <c r="N2055"/>
      <c r="O2055"/>
      <c r="AD2055"/>
      <c r="AE2055"/>
    </row>
    <row r="2056" spans="14:31" x14ac:dyDescent="0.3">
      <c r="N2056"/>
      <c r="O2056"/>
      <c r="AD2056"/>
      <c r="AE2056"/>
    </row>
    <row r="2057" spans="14:31" x14ac:dyDescent="0.3">
      <c r="N2057"/>
      <c r="O2057"/>
      <c r="AD2057"/>
      <c r="AE2057"/>
    </row>
    <row r="2058" spans="14:31" x14ac:dyDescent="0.3">
      <c r="N2058"/>
      <c r="O2058"/>
      <c r="AD2058"/>
      <c r="AE2058"/>
    </row>
    <row r="2059" spans="14:31" x14ac:dyDescent="0.3">
      <c r="N2059"/>
      <c r="O2059"/>
      <c r="AD2059"/>
      <c r="AE2059"/>
    </row>
    <row r="2060" spans="14:31" x14ac:dyDescent="0.3">
      <c r="N2060"/>
      <c r="O2060"/>
      <c r="AD2060"/>
      <c r="AE2060"/>
    </row>
    <row r="2061" spans="14:31" x14ac:dyDescent="0.3">
      <c r="N2061"/>
      <c r="O2061"/>
      <c r="AD2061"/>
      <c r="AE2061"/>
    </row>
    <row r="2062" spans="14:31" x14ac:dyDescent="0.3">
      <c r="N2062"/>
      <c r="O2062"/>
      <c r="AD2062"/>
      <c r="AE2062"/>
    </row>
    <row r="2063" spans="14:31" x14ac:dyDescent="0.3">
      <c r="N2063"/>
      <c r="O2063"/>
      <c r="AD2063"/>
      <c r="AE2063"/>
    </row>
    <row r="2064" spans="14:31" x14ac:dyDescent="0.3">
      <c r="N2064"/>
      <c r="O2064"/>
      <c r="AD2064"/>
      <c r="AE2064"/>
    </row>
    <row r="2065" spans="14:31" x14ac:dyDescent="0.3">
      <c r="N2065"/>
      <c r="O2065"/>
      <c r="AD2065"/>
      <c r="AE2065"/>
    </row>
    <row r="2066" spans="14:31" x14ac:dyDescent="0.3">
      <c r="N2066"/>
      <c r="O2066"/>
      <c r="AD2066"/>
      <c r="AE2066"/>
    </row>
    <row r="2067" spans="14:31" x14ac:dyDescent="0.3">
      <c r="N2067"/>
      <c r="O2067"/>
      <c r="AD2067"/>
      <c r="AE2067"/>
    </row>
    <row r="2068" spans="14:31" x14ac:dyDescent="0.3">
      <c r="N2068"/>
      <c r="O2068"/>
      <c r="AD2068"/>
      <c r="AE2068"/>
    </row>
    <row r="2069" spans="14:31" x14ac:dyDescent="0.3">
      <c r="N2069"/>
      <c r="O2069"/>
      <c r="AD2069"/>
      <c r="AE2069"/>
    </row>
    <row r="2070" spans="14:31" x14ac:dyDescent="0.3">
      <c r="N2070"/>
      <c r="O2070"/>
      <c r="AD2070"/>
      <c r="AE2070"/>
    </row>
    <row r="2071" spans="14:31" x14ac:dyDescent="0.3">
      <c r="N2071"/>
      <c r="O2071"/>
      <c r="AD2071"/>
      <c r="AE2071"/>
    </row>
    <row r="2072" spans="14:31" x14ac:dyDescent="0.3">
      <c r="N2072"/>
      <c r="O2072"/>
      <c r="AD2072"/>
      <c r="AE2072"/>
    </row>
    <row r="2073" spans="14:31" x14ac:dyDescent="0.3">
      <c r="N2073"/>
      <c r="O2073"/>
      <c r="AD2073"/>
      <c r="AE2073"/>
    </row>
    <row r="2074" spans="14:31" x14ac:dyDescent="0.3">
      <c r="N2074"/>
      <c r="O2074"/>
      <c r="AD2074"/>
      <c r="AE2074"/>
    </row>
    <row r="2075" spans="14:31" x14ac:dyDescent="0.3">
      <c r="N2075"/>
      <c r="O2075"/>
      <c r="AD2075"/>
      <c r="AE2075"/>
    </row>
    <row r="2076" spans="14:31" x14ac:dyDescent="0.3">
      <c r="N2076"/>
      <c r="O2076"/>
      <c r="AD2076"/>
      <c r="AE2076"/>
    </row>
    <row r="2077" spans="14:31" x14ac:dyDescent="0.3">
      <c r="N2077"/>
      <c r="O2077"/>
      <c r="AD2077"/>
      <c r="AE2077"/>
    </row>
    <row r="2078" spans="14:31" x14ac:dyDescent="0.3">
      <c r="N2078"/>
      <c r="O2078"/>
      <c r="AD2078"/>
      <c r="AE2078"/>
    </row>
    <row r="2079" spans="14:31" x14ac:dyDescent="0.3">
      <c r="N2079"/>
      <c r="O2079"/>
      <c r="AD2079"/>
      <c r="AE2079"/>
    </row>
    <row r="2080" spans="14:31" x14ac:dyDescent="0.3">
      <c r="N2080"/>
      <c r="O2080"/>
      <c r="AD2080"/>
      <c r="AE2080"/>
    </row>
    <row r="2081" spans="14:31" x14ac:dyDescent="0.3">
      <c r="N2081"/>
      <c r="O2081"/>
      <c r="AD2081"/>
      <c r="AE2081"/>
    </row>
    <row r="2082" spans="14:31" x14ac:dyDescent="0.3">
      <c r="N2082"/>
      <c r="O2082"/>
      <c r="AD2082"/>
      <c r="AE2082"/>
    </row>
    <row r="2083" spans="14:31" x14ac:dyDescent="0.3">
      <c r="N2083"/>
      <c r="O2083"/>
      <c r="AD2083"/>
      <c r="AE2083"/>
    </row>
    <row r="2084" spans="14:31" x14ac:dyDescent="0.3">
      <c r="N2084"/>
      <c r="O2084"/>
      <c r="AD2084"/>
      <c r="AE2084"/>
    </row>
    <row r="2085" spans="14:31" x14ac:dyDescent="0.3">
      <c r="N2085"/>
      <c r="O2085"/>
      <c r="AD2085"/>
      <c r="AE2085"/>
    </row>
    <row r="2086" spans="14:31" x14ac:dyDescent="0.3">
      <c r="N2086"/>
      <c r="O2086"/>
      <c r="AD2086"/>
      <c r="AE2086"/>
    </row>
    <row r="2087" spans="14:31" x14ac:dyDescent="0.3">
      <c r="N2087"/>
      <c r="O2087"/>
      <c r="AD2087"/>
      <c r="AE2087"/>
    </row>
    <row r="2088" spans="14:31" x14ac:dyDescent="0.3">
      <c r="N2088"/>
      <c r="O2088"/>
      <c r="AD2088"/>
      <c r="AE2088"/>
    </row>
    <row r="2089" spans="14:31" x14ac:dyDescent="0.3">
      <c r="N2089"/>
      <c r="O2089"/>
      <c r="AD2089"/>
      <c r="AE2089"/>
    </row>
    <row r="2090" spans="14:31" x14ac:dyDescent="0.3">
      <c r="N2090"/>
      <c r="O2090"/>
      <c r="AD2090"/>
      <c r="AE2090"/>
    </row>
    <row r="2091" spans="14:31" x14ac:dyDescent="0.3">
      <c r="N2091"/>
      <c r="O2091"/>
      <c r="AD2091"/>
      <c r="AE2091"/>
    </row>
    <row r="2092" spans="14:31" x14ac:dyDescent="0.3">
      <c r="N2092"/>
      <c r="O2092"/>
      <c r="AD2092"/>
      <c r="AE2092"/>
    </row>
    <row r="2093" spans="14:31" x14ac:dyDescent="0.3">
      <c r="N2093"/>
      <c r="O2093"/>
      <c r="AD2093"/>
      <c r="AE2093"/>
    </row>
    <row r="2094" spans="14:31" x14ac:dyDescent="0.3">
      <c r="N2094"/>
      <c r="O2094"/>
      <c r="AD2094"/>
      <c r="AE2094"/>
    </row>
    <row r="2095" spans="14:31" x14ac:dyDescent="0.3">
      <c r="N2095"/>
      <c r="O2095"/>
      <c r="AD2095"/>
      <c r="AE2095"/>
    </row>
    <row r="2096" spans="14:31" x14ac:dyDescent="0.3">
      <c r="N2096"/>
      <c r="O2096"/>
      <c r="AD2096"/>
      <c r="AE2096"/>
    </row>
    <row r="2097" spans="14:31" x14ac:dyDescent="0.3">
      <c r="N2097"/>
      <c r="O2097"/>
      <c r="AD2097"/>
      <c r="AE2097"/>
    </row>
    <row r="2098" spans="14:31" x14ac:dyDescent="0.3">
      <c r="N2098"/>
      <c r="O2098"/>
      <c r="AD2098"/>
      <c r="AE2098"/>
    </row>
    <row r="2099" spans="14:31" x14ac:dyDescent="0.3">
      <c r="N2099"/>
      <c r="O2099"/>
      <c r="AD2099"/>
      <c r="AE2099"/>
    </row>
    <row r="2100" spans="14:31" x14ac:dyDescent="0.3">
      <c r="N2100"/>
      <c r="O2100"/>
      <c r="AD2100"/>
      <c r="AE2100"/>
    </row>
    <row r="2101" spans="14:31" x14ac:dyDescent="0.3">
      <c r="N2101"/>
      <c r="O2101"/>
      <c r="AD2101"/>
      <c r="AE2101"/>
    </row>
    <row r="2102" spans="14:31" x14ac:dyDescent="0.3">
      <c r="N2102"/>
      <c r="O2102"/>
      <c r="AD2102"/>
      <c r="AE2102"/>
    </row>
    <row r="2103" spans="14:31" x14ac:dyDescent="0.3">
      <c r="N2103"/>
      <c r="O2103"/>
      <c r="AD2103"/>
      <c r="AE2103"/>
    </row>
    <row r="2104" spans="14:31" x14ac:dyDescent="0.3">
      <c r="N2104"/>
      <c r="O2104"/>
      <c r="AD2104"/>
      <c r="AE2104"/>
    </row>
    <row r="2105" spans="14:31" x14ac:dyDescent="0.3">
      <c r="N2105"/>
      <c r="O2105"/>
      <c r="AD2105"/>
      <c r="AE2105"/>
    </row>
    <row r="2106" spans="14:31" x14ac:dyDescent="0.3">
      <c r="N2106"/>
      <c r="O2106"/>
      <c r="AD2106"/>
      <c r="AE2106"/>
    </row>
    <row r="2107" spans="14:31" x14ac:dyDescent="0.3">
      <c r="N2107"/>
      <c r="O2107"/>
      <c r="AD2107"/>
      <c r="AE2107"/>
    </row>
    <row r="2108" spans="14:31" x14ac:dyDescent="0.3">
      <c r="N2108"/>
      <c r="O2108"/>
      <c r="AD2108"/>
      <c r="AE2108"/>
    </row>
    <row r="2109" spans="14:31" x14ac:dyDescent="0.3">
      <c r="N2109"/>
      <c r="O2109"/>
      <c r="AD2109"/>
      <c r="AE2109"/>
    </row>
    <row r="2110" spans="14:31" x14ac:dyDescent="0.3">
      <c r="N2110"/>
      <c r="O2110"/>
      <c r="AD2110"/>
      <c r="AE2110"/>
    </row>
    <row r="2111" spans="14:31" x14ac:dyDescent="0.3">
      <c r="N2111"/>
      <c r="O2111"/>
      <c r="AD2111"/>
      <c r="AE2111"/>
    </row>
    <row r="2112" spans="14:31" x14ac:dyDescent="0.3">
      <c r="N2112"/>
      <c r="O2112"/>
      <c r="AD2112"/>
      <c r="AE2112"/>
    </row>
    <row r="2113" spans="14:31" x14ac:dyDescent="0.3">
      <c r="N2113"/>
      <c r="O2113"/>
      <c r="AD2113"/>
      <c r="AE2113"/>
    </row>
    <row r="2114" spans="14:31" x14ac:dyDescent="0.3">
      <c r="N2114"/>
      <c r="O2114"/>
      <c r="AD2114"/>
      <c r="AE2114"/>
    </row>
    <row r="2115" spans="14:31" x14ac:dyDescent="0.3">
      <c r="N2115"/>
      <c r="O2115"/>
      <c r="AD2115"/>
      <c r="AE2115"/>
    </row>
    <row r="2116" spans="14:31" x14ac:dyDescent="0.3">
      <c r="N2116"/>
      <c r="O2116"/>
      <c r="AD2116"/>
      <c r="AE2116"/>
    </row>
    <row r="2117" spans="14:31" x14ac:dyDescent="0.3">
      <c r="N2117"/>
      <c r="O2117"/>
      <c r="AD2117"/>
      <c r="AE2117"/>
    </row>
    <row r="2118" spans="14:31" x14ac:dyDescent="0.3">
      <c r="N2118"/>
      <c r="O2118"/>
      <c r="AD2118"/>
      <c r="AE2118"/>
    </row>
    <row r="2119" spans="14:31" x14ac:dyDescent="0.3">
      <c r="N2119"/>
      <c r="O2119"/>
      <c r="AD2119"/>
      <c r="AE2119"/>
    </row>
    <row r="2120" spans="14:31" x14ac:dyDescent="0.3">
      <c r="N2120"/>
      <c r="O2120"/>
      <c r="AD2120"/>
      <c r="AE2120"/>
    </row>
    <row r="2121" spans="14:31" x14ac:dyDescent="0.3">
      <c r="N2121"/>
      <c r="O2121"/>
      <c r="AD2121"/>
      <c r="AE2121"/>
    </row>
    <row r="2122" spans="14:31" x14ac:dyDescent="0.3">
      <c r="N2122"/>
      <c r="O2122"/>
      <c r="AD2122"/>
      <c r="AE2122"/>
    </row>
    <row r="2123" spans="14:31" x14ac:dyDescent="0.3">
      <c r="N2123"/>
      <c r="O2123"/>
      <c r="AD2123"/>
      <c r="AE2123"/>
    </row>
    <row r="2124" spans="14:31" x14ac:dyDescent="0.3">
      <c r="N2124"/>
      <c r="O2124"/>
      <c r="AD2124"/>
      <c r="AE2124"/>
    </row>
    <row r="2125" spans="14:31" x14ac:dyDescent="0.3">
      <c r="N2125"/>
      <c r="O2125"/>
      <c r="AD2125"/>
      <c r="AE2125"/>
    </row>
    <row r="2126" spans="14:31" x14ac:dyDescent="0.3">
      <c r="N2126"/>
      <c r="O2126"/>
      <c r="AD2126"/>
      <c r="AE2126"/>
    </row>
    <row r="2127" spans="14:31" x14ac:dyDescent="0.3">
      <c r="N2127"/>
      <c r="O2127"/>
      <c r="AD2127"/>
      <c r="AE2127"/>
    </row>
    <row r="2128" spans="14:31" x14ac:dyDescent="0.3">
      <c r="N2128"/>
      <c r="O2128"/>
      <c r="AD2128"/>
      <c r="AE2128"/>
    </row>
    <row r="2129" spans="14:31" x14ac:dyDescent="0.3">
      <c r="N2129"/>
      <c r="O2129"/>
      <c r="AD2129"/>
      <c r="AE2129"/>
    </row>
    <row r="2130" spans="14:31" x14ac:dyDescent="0.3">
      <c r="N2130"/>
      <c r="O2130"/>
      <c r="AD2130"/>
      <c r="AE2130"/>
    </row>
    <row r="2131" spans="14:31" x14ac:dyDescent="0.3">
      <c r="N2131"/>
      <c r="O2131"/>
      <c r="AD2131"/>
      <c r="AE2131"/>
    </row>
    <row r="2132" spans="14:31" x14ac:dyDescent="0.3">
      <c r="N2132"/>
      <c r="O2132"/>
      <c r="AD2132"/>
      <c r="AE2132"/>
    </row>
    <row r="2133" spans="14:31" x14ac:dyDescent="0.3">
      <c r="N2133"/>
      <c r="O2133"/>
      <c r="AD2133"/>
      <c r="AE2133"/>
    </row>
    <row r="2134" spans="14:31" x14ac:dyDescent="0.3">
      <c r="N2134"/>
      <c r="O2134"/>
      <c r="AD2134"/>
      <c r="AE2134"/>
    </row>
    <row r="2135" spans="14:31" x14ac:dyDescent="0.3">
      <c r="N2135"/>
      <c r="O2135"/>
      <c r="AD2135"/>
      <c r="AE2135"/>
    </row>
    <row r="2136" spans="14:31" x14ac:dyDescent="0.3">
      <c r="N2136"/>
      <c r="O2136"/>
      <c r="AD2136"/>
      <c r="AE2136"/>
    </row>
    <row r="2137" spans="14:31" x14ac:dyDescent="0.3">
      <c r="N2137"/>
      <c r="O2137"/>
      <c r="AD2137"/>
      <c r="AE2137"/>
    </row>
    <row r="2138" spans="14:31" x14ac:dyDescent="0.3">
      <c r="N2138"/>
      <c r="O2138"/>
      <c r="AD2138"/>
      <c r="AE2138"/>
    </row>
    <row r="2139" spans="14:31" x14ac:dyDescent="0.3">
      <c r="N2139"/>
      <c r="O2139"/>
      <c r="AD2139"/>
      <c r="AE2139"/>
    </row>
    <row r="2140" spans="14:31" x14ac:dyDescent="0.3">
      <c r="N2140"/>
      <c r="O2140"/>
      <c r="AD2140"/>
      <c r="AE2140"/>
    </row>
    <row r="2141" spans="14:31" x14ac:dyDescent="0.3">
      <c r="N2141"/>
      <c r="O2141"/>
      <c r="AD2141"/>
      <c r="AE2141"/>
    </row>
    <row r="2142" spans="14:31" x14ac:dyDescent="0.3">
      <c r="N2142"/>
      <c r="O2142"/>
      <c r="AD2142"/>
      <c r="AE2142"/>
    </row>
    <row r="2143" spans="14:31" x14ac:dyDescent="0.3">
      <c r="N2143"/>
      <c r="O2143"/>
      <c r="AD2143"/>
      <c r="AE2143"/>
    </row>
    <row r="2144" spans="14:31" x14ac:dyDescent="0.3">
      <c r="N2144"/>
      <c r="O2144"/>
      <c r="AD2144"/>
      <c r="AE2144"/>
    </row>
    <row r="2145" spans="14:31" x14ac:dyDescent="0.3">
      <c r="N2145"/>
      <c r="O2145"/>
      <c r="AD2145"/>
      <c r="AE2145"/>
    </row>
    <row r="2146" spans="14:31" x14ac:dyDescent="0.3">
      <c r="N2146"/>
      <c r="O2146"/>
      <c r="AD2146"/>
      <c r="AE2146"/>
    </row>
    <row r="2147" spans="14:31" x14ac:dyDescent="0.3">
      <c r="N2147"/>
      <c r="O2147"/>
      <c r="AD2147"/>
      <c r="AE2147"/>
    </row>
    <row r="2148" spans="14:31" x14ac:dyDescent="0.3">
      <c r="N2148"/>
      <c r="O2148"/>
      <c r="AD2148"/>
      <c r="AE2148"/>
    </row>
    <row r="2149" spans="14:31" x14ac:dyDescent="0.3">
      <c r="N2149"/>
      <c r="O2149"/>
      <c r="AD2149"/>
      <c r="AE2149"/>
    </row>
    <row r="2150" spans="14:31" x14ac:dyDescent="0.3">
      <c r="N2150"/>
      <c r="O2150"/>
      <c r="AD2150"/>
      <c r="AE2150"/>
    </row>
    <row r="2151" spans="14:31" x14ac:dyDescent="0.3">
      <c r="N2151"/>
      <c r="O2151"/>
      <c r="AD2151"/>
      <c r="AE2151"/>
    </row>
    <row r="2152" spans="14:31" x14ac:dyDescent="0.3">
      <c r="N2152"/>
      <c r="O2152"/>
      <c r="AD2152"/>
      <c r="AE2152"/>
    </row>
    <row r="2153" spans="14:31" x14ac:dyDescent="0.3">
      <c r="N2153"/>
      <c r="O2153"/>
      <c r="AD2153"/>
      <c r="AE2153"/>
    </row>
    <row r="2154" spans="14:31" x14ac:dyDescent="0.3">
      <c r="N2154"/>
      <c r="O2154"/>
      <c r="AD2154"/>
      <c r="AE2154"/>
    </row>
    <row r="2155" spans="14:31" x14ac:dyDescent="0.3">
      <c r="N2155"/>
      <c r="O2155"/>
      <c r="AD2155"/>
      <c r="AE2155"/>
    </row>
    <row r="2156" spans="14:31" x14ac:dyDescent="0.3">
      <c r="N2156"/>
      <c r="O2156"/>
      <c r="AD2156"/>
      <c r="AE2156"/>
    </row>
    <row r="2157" spans="14:31" x14ac:dyDescent="0.3">
      <c r="N2157"/>
      <c r="O2157"/>
      <c r="AD2157"/>
      <c r="AE2157"/>
    </row>
    <row r="2158" spans="14:31" x14ac:dyDescent="0.3">
      <c r="N2158"/>
      <c r="O2158"/>
      <c r="AD2158"/>
      <c r="AE2158"/>
    </row>
    <row r="2159" spans="14:31" x14ac:dyDescent="0.3">
      <c r="N2159"/>
      <c r="O2159"/>
      <c r="AD2159"/>
      <c r="AE2159"/>
    </row>
    <row r="2160" spans="14:31" x14ac:dyDescent="0.3">
      <c r="N2160"/>
      <c r="O2160"/>
      <c r="AD2160"/>
      <c r="AE2160"/>
    </row>
    <row r="2161" spans="14:31" x14ac:dyDescent="0.3">
      <c r="N2161"/>
      <c r="O2161"/>
      <c r="AD2161"/>
      <c r="AE2161"/>
    </row>
    <row r="2162" spans="14:31" x14ac:dyDescent="0.3">
      <c r="N2162"/>
      <c r="O2162"/>
      <c r="AD2162"/>
      <c r="AE2162"/>
    </row>
    <row r="2163" spans="14:31" x14ac:dyDescent="0.3">
      <c r="N2163"/>
      <c r="O2163"/>
      <c r="AD2163"/>
      <c r="AE2163"/>
    </row>
    <row r="2164" spans="14:31" x14ac:dyDescent="0.3">
      <c r="N2164"/>
      <c r="O2164"/>
      <c r="AD2164"/>
      <c r="AE2164"/>
    </row>
    <row r="2165" spans="14:31" x14ac:dyDescent="0.3">
      <c r="N2165"/>
      <c r="O2165"/>
      <c r="AD2165"/>
      <c r="AE2165"/>
    </row>
    <row r="2166" spans="14:31" x14ac:dyDescent="0.3">
      <c r="N2166"/>
      <c r="O2166"/>
      <c r="AD2166"/>
      <c r="AE2166"/>
    </row>
    <row r="2167" spans="14:31" x14ac:dyDescent="0.3">
      <c r="N2167"/>
      <c r="O2167"/>
      <c r="AD2167"/>
      <c r="AE2167"/>
    </row>
    <row r="2168" spans="14:31" x14ac:dyDescent="0.3">
      <c r="N2168"/>
      <c r="O2168"/>
      <c r="AD2168"/>
      <c r="AE2168"/>
    </row>
    <row r="2169" spans="14:31" x14ac:dyDescent="0.3">
      <c r="N2169"/>
      <c r="O2169"/>
      <c r="AD2169"/>
      <c r="AE2169"/>
    </row>
    <row r="2170" spans="14:31" x14ac:dyDescent="0.3">
      <c r="N2170"/>
      <c r="O2170"/>
      <c r="AD2170"/>
      <c r="AE2170"/>
    </row>
    <row r="2171" spans="14:31" x14ac:dyDescent="0.3">
      <c r="N2171"/>
      <c r="O2171"/>
      <c r="AD2171"/>
      <c r="AE2171"/>
    </row>
    <row r="2172" spans="14:31" x14ac:dyDescent="0.3">
      <c r="N2172"/>
      <c r="O2172"/>
      <c r="AD2172"/>
      <c r="AE2172"/>
    </row>
    <row r="2173" spans="14:31" x14ac:dyDescent="0.3">
      <c r="N2173"/>
      <c r="O2173"/>
      <c r="AD2173"/>
      <c r="AE2173"/>
    </row>
    <row r="2174" spans="14:31" x14ac:dyDescent="0.3">
      <c r="N2174"/>
      <c r="O2174"/>
      <c r="AD2174"/>
      <c r="AE2174"/>
    </row>
    <row r="2175" spans="14:31" x14ac:dyDescent="0.3">
      <c r="N2175"/>
      <c r="O2175"/>
      <c r="AD2175"/>
      <c r="AE2175"/>
    </row>
    <row r="2176" spans="14:31" x14ac:dyDescent="0.3">
      <c r="N2176"/>
      <c r="O2176"/>
      <c r="AD2176"/>
      <c r="AE2176"/>
    </row>
    <row r="2177" spans="14:31" x14ac:dyDescent="0.3">
      <c r="N2177"/>
      <c r="O2177"/>
      <c r="AD2177"/>
      <c r="AE2177"/>
    </row>
    <row r="2178" spans="14:31" x14ac:dyDescent="0.3">
      <c r="N2178"/>
      <c r="O2178"/>
      <c r="AD2178"/>
      <c r="AE2178"/>
    </row>
    <row r="2179" spans="14:31" x14ac:dyDescent="0.3">
      <c r="N2179"/>
      <c r="O2179"/>
      <c r="AD2179"/>
      <c r="AE2179"/>
    </row>
    <row r="2180" spans="14:31" x14ac:dyDescent="0.3">
      <c r="N2180"/>
      <c r="O2180"/>
      <c r="AD2180"/>
      <c r="AE2180"/>
    </row>
    <row r="2181" spans="14:31" x14ac:dyDescent="0.3">
      <c r="N2181"/>
      <c r="O2181"/>
      <c r="AD2181"/>
      <c r="AE2181"/>
    </row>
    <row r="2182" spans="14:31" x14ac:dyDescent="0.3">
      <c r="N2182"/>
      <c r="O2182"/>
      <c r="AD2182"/>
      <c r="AE2182"/>
    </row>
    <row r="2183" spans="14:31" x14ac:dyDescent="0.3">
      <c r="N2183"/>
      <c r="O2183"/>
      <c r="AD2183"/>
      <c r="AE2183"/>
    </row>
    <row r="2184" spans="14:31" x14ac:dyDescent="0.3">
      <c r="N2184"/>
      <c r="O2184"/>
      <c r="AD2184"/>
      <c r="AE2184"/>
    </row>
    <row r="2185" spans="14:31" x14ac:dyDescent="0.3">
      <c r="N2185"/>
      <c r="O2185"/>
      <c r="AD2185"/>
      <c r="AE2185"/>
    </row>
    <row r="2186" spans="14:31" x14ac:dyDescent="0.3">
      <c r="N2186"/>
      <c r="O2186"/>
      <c r="AD2186"/>
      <c r="AE2186"/>
    </row>
    <row r="2187" spans="14:31" x14ac:dyDescent="0.3">
      <c r="N2187"/>
      <c r="O2187"/>
      <c r="AD2187"/>
      <c r="AE2187"/>
    </row>
    <row r="2188" spans="14:31" x14ac:dyDescent="0.3">
      <c r="N2188"/>
      <c r="O2188"/>
      <c r="AD2188"/>
      <c r="AE2188"/>
    </row>
    <row r="2189" spans="14:31" x14ac:dyDescent="0.3">
      <c r="N2189"/>
      <c r="O2189"/>
      <c r="AD2189"/>
      <c r="AE2189"/>
    </row>
    <row r="2190" spans="14:31" x14ac:dyDescent="0.3">
      <c r="N2190"/>
      <c r="O2190"/>
      <c r="AD2190"/>
      <c r="AE2190"/>
    </row>
    <row r="2191" spans="14:31" x14ac:dyDescent="0.3">
      <c r="N2191"/>
      <c r="O2191"/>
      <c r="AD2191"/>
      <c r="AE2191"/>
    </row>
    <row r="2192" spans="14:31" x14ac:dyDescent="0.3">
      <c r="N2192"/>
      <c r="O2192"/>
      <c r="AD2192"/>
      <c r="AE2192"/>
    </row>
    <row r="2193" spans="14:31" x14ac:dyDescent="0.3">
      <c r="N2193"/>
      <c r="O2193"/>
      <c r="AD2193"/>
      <c r="AE2193"/>
    </row>
    <row r="2194" spans="14:31" x14ac:dyDescent="0.3">
      <c r="N2194"/>
      <c r="O2194"/>
      <c r="AD2194"/>
      <c r="AE2194"/>
    </row>
    <row r="2195" spans="14:31" x14ac:dyDescent="0.3">
      <c r="N2195"/>
      <c r="O2195"/>
      <c r="AD2195"/>
      <c r="AE2195"/>
    </row>
    <row r="2196" spans="14:31" x14ac:dyDescent="0.3">
      <c r="N2196"/>
      <c r="O2196"/>
      <c r="AD2196"/>
      <c r="AE2196"/>
    </row>
    <row r="2197" spans="14:31" x14ac:dyDescent="0.3">
      <c r="N2197"/>
      <c r="O2197"/>
      <c r="AD2197"/>
      <c r="AE2197"/>
    </row>
    <row r="2198" spans="14:31" x14ac:dyDescent="0.3">
      <c r="N2198"/>
      <c r="O2198"/>
      <c r="AD2198"/>
      <c r="AE2198"/>
    </row>
    <row r="2199" spans="14:31" x14ac:dyDescent="0.3">
      <c r="N2199"/>
      <c r="O2199"/>
      <c r="AD2199"/>
      <c r="AE2199"/>
    </row>
    <row r="2200" spans="14:31" x14ac:dyDescent="0.3">
      <c r="N2200"/>
      <c r="O2200"/>
      <c r="AD2200"/>
      <c r="AE2200"/>
    </row>
    <row r="2201" spans="14:31" x14ac:dyDescent="0.3">
      <c r="N2201"/>
      <c r="O2201"/>
      <c r="AD2201"/>
      <c r="AE2201"/>
    </row>
    <row r="2202" spans="14:31" x14ac:dyDescent="0.3">
      <c r="N2202"/>
      <c r="O2202"/>
      <c r="AD2202"/>
      <c r="AE2202"/>
    </row>
    <row r="2203" spans="14:31" x14ac:dyDescent="0.3">
      <c r="N2203"/>
      <c r="O2203"/>
      <c r="AD2203"/>
      <c r="AE2203"/>
    </row>
    <row r="2204" spans="14:31" x14ac:dyDescent="0.3">
      <c r="N2204"/>
      <c r="O2204"/>
      <c r="AD2204"/>
      <c r="AE2204"/>
    </row>
    <row r="2205" spans="14:31" x14ac:dyDescent="0.3">
      <c r="N2205"/>
      <c r="O2205"/>
      <c r="AD2205"/>
      <c r="AE2205"/>
    </row>
    <row r="2206" spans="14:31" x14ac:dyDescent="0.3">
      <c r="N2206"/>
      <c r="O2206"/>
      <c r="AD2206"/>
      <c r="AE2206"/>
    </row>
    <row r="2207" spans="14:31" x14ac:dyDescent="0.3">
      <c r="N2207"/>
      <c r="O2207"/>
      <c r="AD2207"/>
      <c r="AE2207"/>
    </row>
    <row r="2208" spans="14:31" x14ac:dyDescent="0.3">
      <c r="N2208"/>
      <c r="O2208"/>
      <c r="AD2208"/>
      <c r="AE2208"/>
    </row>
    <row r="2209" spans="14:31" x14ac:dyDescent="0.3">
      <c r="N2209"/>
      <c r="O2209"/>
      <c r="AD2209"/>
      <c r="AE2209"/>
    </row>
    <row r="2210" spans="14:31" x14ac:dyDescent="0.3">
      <c r="N2210"/>
      <c r="O2210"/>
      <c r="AD2210"/>
      <c r="AE2210"/>
    </row>
    <row r="2211" spans="14:31" x14ac:dyDescent="0.3">
      <c r="N2211"/>
      <c r="O2211"/>
      <c r="AD2211"/>
      <c r="AE2211"/>
    </row>
    <row r="2212" spans="14:31" x14ac:dyDescent="0.3">
      <c r="N2212"/>
      <c r="O2212"/>
      <c r="AD2212"/>
      <c r="AE2212"/>
    </row>
    <row r="2213" spans="14:31" x14ac:dyDescent="0.3">
      <c r="N2213"/>
      <c r="O2213"/>
      <c r="AD2213"/>
      <c r="AE2213"/>
    </row>
    <row r="2214" spans="14:31" x14ac:dyDescent="0.3">
      <c r="N2214"/>
      <c r="O2214"/>
      <c r="AD2214"/>
      <c r="AE2214"/>
    </row>
    <row r="2215" spans="14:31" x14ac:dyDescent="0.3">
      <c r="N2215"/>
      <c r="O2215"/>
      <c r="AD2215"/>
      <c r="AE2215"/>
    </row>
    <row r="2216" spans="14:31" x14ac:dyDescent="0.3">
      <c r="N2216"/>
      <c r="O2216"/>
      <c r="AD2216"/>
      <c r="AE2216"/>
    </row>
    <row r="2217" spans="14:31" x14ac:dyDescent="0.3">
      <c r="N2217"/>
      <c r="O2217"/>
      <c r="AD2217"/>
      <c r="AE2217"/>
    </row>
    <row r="2218" spans="14:31" x14ac:dyDescent="0.3">
      <c r="N2218"/>
      <c r="O2218"/>
      <c r="AD2218"/>
      <c r="AE2218"/>
    </row>
    <row r="2219" spans="14:31" x14ac:dyDescent="0.3">
      <c r="N2219"/>
      <c r="O2219"/>
      <c r="AD2219"/>
      <c r="AE2219"/>
    </row>
    <row r="2220" spans="14:31" x14ac:dyDescent="0.3">
      <c r="N2220"/>
      <c r="O2220"/>
      <c r="AD2220"/>
      <c r="AE2220"/>
    </row>
    <row r="2221" spans="14:31" x14ac:dyDescent="0.3">
      <c r="N2221"/>
      <c r="O2221"/>
      <c r="AD2221"/>
      <c r="AE2221"/>
    </row>
    <row r="2222" spans="14:31" x14ac:dyDescent="0.3">
      <c r="N2222"/>
      <c r="O2222"/>
      <c r="AD2222"/>
      <c r="AE2222"/>
    </row>
    <row r="2223" spans="14:31" x14ac:dyDescent="0.3">
      <c r="N2223"/>
      <c r="O2223"/>
      <c r="AD2223"/>
      <c r="AE2223"/>
    </row>
    <row r="2224" spans="14:31" x14ac:dyDescent="0.3">
      <c r="N2224"/>
      <c r="O2224"/>
      <c r="AD2224"/>
      <c r="AE2224"/>
    </row>
    <row r="2225" spans="14:31" x14ac:dyDescent="0.3">
      <c r="N2225"/>
      <c r="O2225"/>
      <c r="AD2225"/>
      <c r="AE2225"/>
    </row>
    <row r="2226" spans="14:31" x14ac:dyDescent="0.3">
      <c r="N2226"/>
      <c r="O2226"/>
      <c r="AD2226"/>
      <c r="AE2226"/>
    </row>
    <row r="2227" spans="14:31" x14ac:dyDescent="0.3">
      <c r="N2227"/>
      <c r="O2227"/>
      <c r="AD2227"/>
      <c r="AE2227"/>
    </row>
    <row r="2228" spans="14:31" x14ac:dyDescent="0.3">
      <c r="N2228"/>
      <c r="O2228"/>
      <c r="AD2228"/>
      <c r="AE2228"/>
    </row>
    <row r="2229" spans="14:31" x14ac:dyDescent="0.3">
      <c r="N2229"/>
      <c r="O2229"/>
      <c r="AD2229"/>
      <c r="AE2229"/>
    </row>
    <row r="2230" spans="14:31" x14ac:dyDescent="0.3">
      <c r="N2230"/>
      <c r="O2230"/>
      <c r="AD2230"/>
      <c r="AE2230"/>
    </row>
    <row r="2231" spans="14:31" x14ac:dyDescent="0.3">
      <c r="N2231"/>
      <c r="O2231"/>
      <c r="AD2231"/>
      <c r="AE2231"/>
    </row>
    <row r="2232" spans="14:31" x14ac:dyDescent="0.3">
      <c r="N2232"/>
      <c r="O2232"/>
      <c r="AD2232"/>
      <c r="AE2232"/>
    </row>
    <row r="2233" spans="14:31" x14ac:dyDescent="0.3">
      <c r="N2233"/>
      <c r="O2233"/>
      <c r="AD2233"/>
      <c r="AE2233"/>
    </row>
    <row r="2234" spans="14:31" x14ac:dyDescent="0.3">
      <c r="N2234"/>
      <c r="O2234"/>
      <c r="AD2234"/>
      <c r="AE2234"/>
    </row>
    <row r="2235" spans="14:31" x14ac:dyDescent="0.3">
      <c r="N2235"/>
      <c r="O2235"/>
      <c r="AD2235"/>
      <c r="AE2235"/>
    </row>
    <row r="2236" spans="14:31" x14ac:dyDescent="0.3">
      <c r="N2236"/>
      <c r="O2236"/>
      <c r="AD2236"/>
      <c r="AE2236"/>
    </row>
    <row r="2237" spans="14:31" x14ac:dyDescent="0.3">
      <c r="N2237"/>
      <c r="O2237"/>
      <c r="AD2237"/>
      <c r="AE2237"/>
    </row>
    <row r="2238" spans="14:31" x14ac:dyDescent="0.3">
      <c r="N2238"/>
      <c r="O2238"/>
      <c r="AD2238"/>
      <c r="AE2238"/>
    </row>
    <row r="2239" spans="14:31" x14ac:dyDescent="0.3">
      <c r="N2239"/>
      <c r="O2239"/>
      <c r="AD2239"/>
      <c r="AE2239"/>
    </row>
    <row r="2240" spans="14:31" x14ac:dyDescent="0.3">
      <c r="N2240"/>
      <c r="O2240"/>
      <c r="AD2240"/>
      <c r="AE2240"/>
    </row>
    <row r="2241" spans="14:31" x14ac:dyDescent="0.3">
      <c r="N2241"/>
      <c r="O2241"/>
      <c r="AD2241"/>
      <c r="AE2241"/>
    </row>
    <row r="2242" spans="14:31" x14ac:dyDescent="0.3">
      <c r="N2242"/>
      <c r="O2242"/>
      <c r="AD2242"/>
      <c r="AE2242"/>
    </row>
    <row r="2243" spans="14:31" x14ac:dyDescent="0.3">
      <c r="N2243"/>
      <c r="O2243"/>
      <c r="AD2243"/>
      <c r="AE2243"/>
    </row>
    <row r="2244" spans="14:31" x14ac:dyDescent="0.3">
      <c r="N2244"/>
      <c r="O2244"/>
      <c r="AD2244"/>
      <c r="AE2244"/>
    </row>
    <row r="2245" spans="14:31" x14ac:dyDescent="0.3">
      <c r="N2245"/>
      <c r="O2245"/>
      <c r="AD2245"/>
      <c r="AE2245"/>
    </row>
    <row r="2246" spans="14:31" x14ac:dyDescent="0.3">
      <c r="N2246"/>
      <c r="O2246"/>
      <c r="AD2246"/>
      <c r="AE2246"/>
    </row>
    <row r="2247" spans="14:31" x14ac:dyDescent="0.3">
      <c r="N2247"/>
      <c r="O2247"/>
      <c r="AD2247"/>
      <c r="AE2247"/>
    </row>
    <row r="2248" spans="14:31" x14ac:dyDescent="0.3">
      <c r="N2248"/>
      <c r="O2248"/>
      <c r="AD2248"/>
      <c r="AE2248"/>
    </row>
    <row r="2249" spans="14:31" x14ac:dyDescent="0.3">
      <c r="N2249"/>
      <c r="O2249"/>
      <c r="AD2249"/>
      <c r="AE2249"/>
    </row>
    <row r="2250" spans="14:31" x14ac:dyDescent="0.3">
      <c r="N2250"/>
      <c r="O2250"/>
      <c r="AD2250"/>
      <c r="AE2250"/>
    </row>
    <row r="2251" spans="14:31" x14ac:dyDescent="0.3">
      <c r="N2251"/>
      <c r="O2251"/>
      <c r="AD2251"/>
      <c r="AE2251"/>
    </row>
    <row r="2252" spans="14:31" x14ac:dyDescent="0.3">
      <c r="N2252"/>
      <c r="O2252"/>
      <c r="AD2252"/>
      <c r="AE2252"/>
    </row>
    <row r="2253" spans="14:31" x14ac:dyDescent="0.3">
      <c r="N2253"/>
      <c r="O2253"/>
      <c r="AD2253"/>
      <c r="AE2253"/>
    </row>
    <row r="2254" spans="14:31" x14ac:dyDescent="0.3">
      <c r="N2254"/>
      <c r="O2254"/>
      <c r="AD2254"/>
      <c r="AE2254"/>
    </row>
    <row r="2255" spans="14:31" x14ac:dyDescent="0.3">
      <c r="N2255"/>
      <c r="O2255"/>
      <c r="AD2255"/>
      <c r="AE2255"/>
    </row>
    <row r="2256" spans="14:31" x14ac:dyDescent="0.3">
      <c r="N2256"/>
      <c r="O2256"/>
      <c r="AD2256"/>
      <c r="AE2256"/>
    </row>
    <row r="2257" spans="14:31" x14ac:dyDescent="0.3">
      <c r="N2257"/>
      <c r="O2257"/>
      <c r="AD2257"/>
      <c r="AE2257"/>
    </row>
    <row r="2258" spans="14:31" x14ac:dyDescent="0.3">
      <c r="N2258"/>
      <c r="O2258"/>
      <c r="AD2258"/>
      <c r="AE2258"/>
    </row>
    <row r="2259" spans="14:31" x14ac:dyDescent="0.3">
      <c r="N2259"/>
      <c r="O2259"/>
      <c r="AD2259"/>
      <c r="AE2259"/>
    </row>
    <row r="2260" spans="14:31" x14ac:dyDescent="0.3">
      <c r="N2260"/>
      <c r="O2260"/>
      <c r="AD2260"/>
      <c r="AE2260"/>
    </row>
    <row r="2261" spans="14:31" x14ac:dyDescent="0.3">
      <c r="N2261"/>
      <c r="O2261"/>
      <c r="AD2261"/>
      <c r="AE2261"/>
    </row>
    <row r="2262" spans="14:31" x14ac:dyDescent="0.3">
      <c r="N2262"/>
      <c r="O2262"/>
      <c r="AD2262"/>
      <c r="AE2262"/>
    </row>
    <row r="2263" spans="14:31" x14ac:dyDescent="0.3">
      <c r="N2263"/>
      <c r="O2263"/>
      <c r="AD2263"/>
      <c r="AE2263"/>
    </row>
    <row r="2264" spans="14:31" x14ac:dyDescent="0.3">
      <c r="N2264"/>
      <c r="O2264"/>
      <c r="AD2264"/>
      <c r="AE2264"/>
    </row>
    <row r="2265" spans="14:31" x14ac:dyDescent="0.3">
      <c r="N2265"/>
      <c r="O2265"/>
      <c r="AD2265"/>
      <c r="AE2265"/>
    </row>
    <row r="2266" spans="14:31" x14ac:dyDescent="0.3">
      <c r="N2266"/>
      <c r="O2266"/>
      <c r="AD2266"/>
      <c r="AE2266"/>
    </row>
    <row r="2267" spans="14:31" x14ac:dyDescent="0.3">
      <c r="N2267"/>
      <c r="O2267"/>
      <c r="AD2267"/>
      <c r="AE2267"/>
    </row>
    <row r="2268" spans="14:31" x14ac:dyDescent="0.3">
      <c r="N2268"/>
      <c r="O2268"/>
      <c r="AD2268"/>
      <c r="AE2268"/>
    </row>
    <row r="2269" spans="14:31" x14ac:dyDescent="0.3">
      <c r="N2269"/>
      <c r="O2269"/>
      <c r="AD2269"/>
      <c r="AE2269"/>
    </row>
    <row r="2270" spans="14:31" x14ac:dyDescent="0.3">
      <c r="N2270"/>
      <c r="O2270"/>
      <c r="AD2270"/>
      <c r="AE2270"/>
    </row>
    <row r="2271" spans="14:31" x14ac:dyDescent="0.3">
      <c r="N2271"/>
      <c r="O2271"/>
      <c r="AD2271"/>
      <c r="AE2271"/>
    </row>
    <row r="2272" spans="14:31" x14ac:dyDescent="0.3">
      <c r="N2272"/>
      <c r="O2272"/>
      <c r="AD2272"/>
      <c r="AE2272"/>
    </row>
    <row r="2273" spans="14:31" x14ac:dyDescent="0.3">
      <c r="N2273"/>
      <c r="O2273"/>
      <c r="AD2273"/>
      <c r="AE2273"/>
    </row>
    <row r="2274" spans="14:31" x14ac:dyDescent="0.3">
      <c r="N2274"/>
      <c r="O2274"/>
      <c r="AD2274"/>
      <c r="AE2274"/>
    </row>
    <row r="2275" spans="14:31" x14ac:dyDescent="0.3">
      <c r="N2275"/>
      <c r="O2275"/>
      <c r="AD2275"/>
      <c r="AE2275"/>
    </row>
    <row r="2276" spans="14:31" x14ac:dyDescent="0.3">
      <c r="N2276"/>
      <c r="O2276"/>
      <c r="AD2276"/>
      <c r="AE2276"/>
    </row>
    <row r="2277" spans="14:31" x14ac:dyDescent="0.3">
      <c r="N2277"/>
      <c r="O2277"/>
      <c r="AD2277"/>
      <c r="AE2277"/>
    </row>
    <row r="2278" spans="14:31" x14ac:dyDescent="0.3">
      <c r="N2278"/>
      <c r="O2278"/>
      <c r="AD2278"/>
      <c r="AE2278"/>
    </row>
    <row r="2279" spans="14:31" x14ac:dyDescent="0.3">
      <c r="N2279"/>
      <c r="O2279"/>
      <c r="AD2279"/>
      <c r="AE2279"/>
    </row>
    <row r="2280" spans="14:31" x14ac:dyDescent="0.3">
      <c r="N2280"/>
      <c r="O2280"/>
      <c r="AD2280"/>
      <c r="AE2280"/>
    </row>
    <row r="2281" spans="14:31" x14ac:dyDescent="0.3">
      <c r="N2281"/>
      <c r="O2281"/>
      <c r="AD2281"/>
      <c r="AE2281"/>
    </row>
    <row r="2282" spans="14:31" x14ac:dyDescent="0.3">
      <c r="N2282"/>
      <c r="O2282"/>
      <c r="AD2282"/>
      <c r="AE2282"/>
    </row>
    <row r="2283" spans="14:31" x14ac:dyDescent="0.3">
      <c r="N2283"/>
      <c r="O2283"/>
      <c r="AD2283"/>
      <c r="AE2283"/>
    </row>
    <row r="2284" spans="14:31" x14ac:dyDescent="0.3">
      <c r="N2284"/>
      <c r="O2284"/>
      <c r="AD2284"/>
      <c r="AE2284"/>
    </row>
    <row r="2285" spans="14:31" x14ac:dyDescent="0.3">
      <c r="N2285"/>
      <c r="O2285"/>
      <c r="AD2285"/>
      <c r="AE2285"/>
    </row>
    <row r="2286" spans="14:31" x14ac:dyDescent="0.3">
      <c r="N2286"/>
      <c r="O2286"/>
      <c r="AD2286"/>
      <c r="AE2286"/>
    </row>
    <row r="2287" spans="14:31" x14ac:dyDescent="0.3">
      <c r="N2287"/>
      <c r="O2287"/>
      <c r="AD2287"/>
      <c r="AE2287"/>
    </row>
    <row r="2288" spans="14:31" x14ac:dyDescent="0.3">
      <c r="N2288"/>
      <c r="O2288"/>
      <c r="AD2288"/>
      <c r="AE2288"/>
    </row>
    <row r="2289" spans="14:31" x14ac:dyDescent="0.3">
      <c r="N2289"/>
      <c r="O2289"/>
      <c r="AD2289"/>
      <c r="AE2289"/>
    </row>
    <row r="2290" spans="14:31" x14ac:dyDescent="0.3">
      <c r="N2290"/>
      <c r="O2290"/>
      <c r="AD2290"/>
      <c r="AE2290"/>
    </row>
    <row r="2291" spans="14:31" x14ac:dyDescent="0.3">
      <c r="N2291"/>
      <c r="O2291"/>
      <c r="AD2291"/>
      <c r="AE2291"/>
    </row>
    <row r="2292" spans="14:31" x14ac:dyDescent="0.3">
      <c r="N2292"/>
      <c r="O2292"/>
      <c r="AD2292"/>
      <c r="AE2292"/>
    </row>
    <row r="2293" spans="14:31" x14ac:dyDescent="0.3">
      <c r="N2293"/>
      <c r="O2293"/>
      <c r="AD2293"/>
      <c r="AE2293"/>
    </row>
    <row r="2294" spans="14:31" x14ac:dyDescent="0.3">
      <c r="N2294"/>
      <c r="O2294"/>
      <c r="AD2294"/>
      <c r="AE2294"/>
    </row>
    <row r="2295" spans="14:31" x14ac:dyDescent="0.3">
      <c r="N2295"/>
      <c r="O2295"/>
      <c r="AD2295"/>
      <c r="AE2295"/>
    </row>
    <row r="2296" spans="14:31" x14ac:dyDescent="0.3">
      <c r="N2296"/>
      <c r="O2296"/>
      <c r="AD2296"/>
      <c r="AE2296"/>
    </row>
    <row r="2297" spans="14:31" x14ac:dyDescent="0.3">
      <c r="N2297"/>
      <c r="O2297"/>
      <c r="AD2297"/>
      <c r="AE2297"/>
    </row>
    <row r="2298" spans="14:31" x14ac:dyDescent="0.3">
      <c r="N2298"/>
      <c r="O2298"/>
      <c r="AD2298"/>
      <c r="AE2298"/>
    </row>
    <row r="2299" spans="14:31" x14ac:dyDescent="0.3">
      <c r="N2299"/>
      <c r="O2299"/>
      <c r="AD2299"/>
      <c r="AE2299"/>
    </row>
    <row r="2300" spans="14:31" x14ac:dyDescent="0.3">
      <c r="N2300"/>
      <c r="O2300"/>
      <c r="AD2300"/>
      <c r="AE2300"/>
    </row>
    <row r="2301" spans="14:31" x14ac:dyDescent="0.3">
      <c r="N2301"/>
      <c r="O2301"/>
      <c r="AD2301"/>
      <c r="AE2301"/>
    </row>
    <row r="2302" spans="14:31" x14ac:dyDescent="0.3">
      <c r="N2302"/>
      <c r="O2302"/>
      <c r="AD2302"/>
      <c r="AE2302"/>
    </row>
    <row r="2303" spans="14:31" x14ac:dyDescent="0.3">
      <c r="N2303"/>
      <c r="O2303"/>
      <c r="AD2303"/>
      <c r="AE2303"/>
    </row>
    <row r="2304" spans="14:31" x14ac:dyDescent="0.3">
      <c r="N2304"/>
      <c r="O2304"/>
      <c r="AD2304"/>
      <c r="AE2304"/>
    </row>
    <row r="2305" spans="14:31" x14ac:dyDescent="0.3">
      <c r="N2305"/>
      <c r="O2305"/>
      <c r="AD2305"/>
      <c r="AE2305"/>
    </row>
    <row r="2306" spans="14:31" x14ac:dyDescent="0.3">
      <c r="N2306"/>
      <c r="O2306"/>
      <c r="AD2306"/>
      <c r="AE2306"/>
    </row>
    <row r="2307" spans="14:31" x14ac:dyDescent="0.3">
      <c r="N2307"/>
      <c r="O2307"/>
      <c r="AD2307"/>
      <c r="AE2307"/>
    </row>
    <row r="2308" spans="14:31" x14ac:dyDescent="0.3">
      <c r="N2308"/>
      <c r="O2308"/>
      <c r="AD2308"/>
      <c r="AE2308"/>
    </row>
    <row r="2309" spans="14:31" x14ac:dyDescent="0.3">
      <c r="N2309"/>
      <c r="O2309"/>
      <c r="AD2309"/>
      <c r="AE2309"/>
    </row>
    <row r="2310" spans="14:31" x14ac:dyDescent="0.3">
      <c r="N2310"/>
      <c r="O2310"/>
      <c r="AD2310"/>
      <c r="AE2310"/>
    </row>
    <row r="2311" spans="14:31" x14ac:dyDescent="0.3">
      <c r="N2311"/>
      <c r="O2311"/>
      <c r="AD2311"/>
      <c r="AE2311"/>
    </row>
    <row r="2312" spans="14:31" x14ac:dyDescent="0.3">
      <c r="N2312"/>
      <c r="O2312"/>
      <c r="AD2312"/>
      <c r="AE2312"/>
    </row>
    <row r="2313" spans="14:31" x14ac:dyDescent="0.3">
      <c r="N2313"/>
      <c r="O2313"/>
      <c r="AD2313"/>
      <c r="AE2313"/>
    </row>
    <row r="2314" spans="14:31" x14ac:dyDescent="0.3">
      <c r="N2314"/>
      <c r="O2314"/>
      <c r="AD2314"/>
      <c r="AE2314"/>
    </row>
    <row r="2315" spans="14:31" x14ac:dyDescent="0.3">
      <c r="N2315"/>
      <c r="O2315"/>
      <c r="AD2315"/>
      <c r="AE2315"/>
    </row>
    <row r="2316" spans="14:31" x14ac:dyDescent="0.3">
      <c r="N2316"/>
      <c r="O2316"/>
      <c r="AD2316"/>
      <c r="AE2316"/>
    </row>
    <row r="2317" spans="14:31" x14ac:dyDescent="0.3">
      <c r="N2317"/>
      <c r="O2317"/>
      <c r="AD2317"/>
      <c r="AE2317"/>
    </row>
    <row r="2318" spans="14:31" x14ac:dyDescent="0.3">
      <c r="N2318"/>
      <c r="O2318"/>
      <c r="AD2318"/>
      <c r="AE2318"/>
    </row>
    <row r="2319" spans="14:31" x14ac:dyDescent="0.3">
      <c r="N2319"/>
      <c r="O2319"/>
      <c r="AD2319"/>
      <c r="AE2319"/>
    </row>
    <row r="2320" spans="14:31" x14ac:dyDescent="0.3">
      <c r="N2320"/>
      <c r="O2320"/>
      <c r="AD2320"/>
      <c r="AE2320"/>
    </row>
    <row r="2321" spans="14:31" x14ac:dyDescent="0.3">
      <c r="N2321"/>
      <c r="O2321"/>
      <c r="AD2321"/>
      <c r="AE2321"/>
    </row>
    <row r="2322" spans="14:31" x14ac:dyDescent="0.3">
      <c r="N2322"/>
      <c r="O2322"/>
      <c r="AD2322"/>
      <c r="AE2322"/>
    </row>
    <row r="2323" spans="14:31" x14ac:dyDescent="0.3">
      <c r="N2323"/>
      <c r="O2323"/>
      <c r="AD2323"/>
      <c r="AE2323"/>
    </row>
    <row r="2324" spans="14:31" x14ac:dyDescent="0.3">
      <c r="N2324"/>
      <c r="O2324"/>
      <c r="AD2324"/>
      <c r="AE2324"/>
    </row>
    <row r="2325" spans="14:31" x14ac:dyDescent="0.3">
      <c r="N2325"/>
      <c r="O2325"/>
      <c r="AD2325"/>
      <c r="AE2325"/>
    </row>
    <row r="2326" spans="14:31" x14ac:dyDescent="0.3">
      <c r="N2326"/>
      <c r="O2326"/>
      <c r="AD2326"/>
      <c r="AE2326"/>
    </row>
    <row r="2327" spans="14:31" x14ac:dyDescent="0.3">
      <c r="N2327"/>
      <c r="O2327"/>
      <c r="AD2327"/>
      <c r="AE2327"/>
    </row>
    <row r="2328" spans="14:31" x14ac:dyDescent="0.3">
      <c r="N2328"/>
      <c r="O2328"/>
      <c r="AD2328"/>
      <c r="AE2328"/>
    </row>
    <row r="2329" spans="14:31" x14ac:dyDescent="0.3">
      <c r="N2329"/>
      <c r="O2329"/>
      <c r="AD2329"/>
      <c r="AE2329"/>
    </row>
    <row r="2330" spans="14:31" x14ac:dyDescent="0.3">
      <c r="N2330"/>
      <c r="O2330"/>
      <c r="AD2330"/>
      <c r="AE2330"/>
    </row>
    <row r="2331" spans="14:31" x14ac:dyDescent="0.3">
      <c r="N2331"/>
      <c r="O2331"/>
      <c r="AD2331"/>
      <c r="AE2331"/>
    </row>
    <row r="2332" spans="14:31" x14ac:dyDescent="0.3">
      <c r="N2332"/>
      <c r="O2332"/>
      <c r="AD2332"/>
      <c r="AE2332"/>
    </row>
    <row r="2333" spans="14:31" x14ac:dyDescent="0.3">
      <c r="N2333"/>
      <c r="O2333"/>
      <c r="AD2333"/>
      <c r="AE2333"/>
    </row>
    <row r="2334" spans="14:31" x14ac:dyDescent="0.3">
      <c r="N2334"/>
      <c r="O2334"/>
      <c r="AD2334"/>
      <c r="AE2334"/>
    </row>
    <row r="2335" spans="14:31" x14ac:dyDescent="0.3">
      <c r="N2335"/>
      <c r="O2335"/>
      <c r="AD2335"/>
      <c r="AE2335"/>
    </row>
    <row r="2336" spans="14:31" x14ac:dyDescent="0.3">
      <c r="N2336"/>
      <c r="O2336"/>
      <c r="AD2336"/>
      <c r="AE2336"/>
    </row>
    <row r="2337" spans="14:31" x14ac:dyDescent="0.3">
      <c r="N2337"/>
      <c r="O2337"/>
      <c r="AD2337"/>
      <c r="AE2337"/>
    </row>
    <row r="2338" spans="14:31" x14ac:dyDescent="0.3">
      <c r="N2338"/>
      <c r="O2338"/>
      <c r="AD2338"/>
      <c r="AE2338"/>
    </row>
    <row r="2339" spans="14:31" x14ac:dyDescent="0.3">
      <c r="N2339"/>
      <c r="O2339"/>
      <c r="AD2339"/>
      <c r="AE2339"/>
    </row>
    <row r="2340" spans="14:31" x14ac:dyDescent="0.3">
      <c r="N2340"/>
      <c r="O2340"/>
      <c r="AD2340"/>
      <c r="AE2340"/>
    </row>
    <row r="2341" spans="14:31" x14ac:dyDescent="0.3">
      <c r="N2341"/>
      <c r="O2341"/>
      <c r="AD2341"/>
      <c r="AE2341"/>
    </row>
    <row r="2342" spans="14:31" x14ac:dyDescent="0.3">
      <c r="N2342"/>
      <c r="O2342"/>
      <c r="AD2342"/>
      <c r="AE2342"/>
    </row>
    <row r="2343" spans="14:31" x14ac:dyDescent="0.3">
      <c r="N2343"/>
      <c r="O2343"/>
      <c r="AD2343"/>
      <c r="AE2343"/>
    </row>
    <row r="2344" spans="14:31" x14ac:dyDescent="0.3">
      <c r="N2344"/>
      <c r="O2344"/>
      <c r="AD2344"/>
      <c r="AE2344"/>
    </row>
    <row r="2345" spans="14:31" x14ac:dyDescent="0.3">
      <c r="N2345"/>
      <c r="O2345"/>
      <c r="AD2345"/>
      <c r="AE2345"/>
    </row>
    <row r="2346" spans="14:31" x14ac:dyDescent="0.3">
      <c r="N2346"/>
      <c r="O2346"/>
      <c r="AD2346"/>
      <c r="AE2346"/>
    </row>
    <row r="2347" spans="14:31" x14ac:dyDescent="0.3">
      <c r="N2347"/>
      <c r="O2347"/>
      <c r="AD2347"/>
      <c r="AE2347"/>
    </row>
    <row r="2348" spans="14:31" x14ac:dyDescent="0.3">
      <c r="N2348"/>
      <c r="O2348"/>
      <c r="AD2348"/>
      <c r="AE2348"/>
    </row>
    <row r="2349" spans="14:31" x14ac:dyDescent="0.3">
      <c r="N2349"/>
      <c r="O2349"/>
      <c r="AD2349"/>
      <c r="AE2349"/>
    </row>
    <row r="2350" spans="14:31" x14ac:dyDescent="0.3">
      <c r="N2350"/>
      <c r="O2350"/>
      <c r="AD2350"/>
      <c r="AE2350"/>
    </row>
    <row r="2351" spans="14:31" x14ac:dyDescent="0.3">
      <c r="N2351"/>
      <c r="O2351"/>
      <c r="AD2351"/>
      <c r="AE2351"/>
    </row>
    <row r="2352" spans="14:31" x14ac:dyDescent="0.3">
      <c r="N2352"/>
      <c r="O2352"/>
      <c r="AD2352"/>
      <c r="AE2352"/>
    </row>
    <row r="2353" spans="14:31" x14ac:dyDescent="0.3">
      <c r="N2353"/>
      <c r="O2353"/>
      <c r="AD2353"/>
      <c r="AE2353"/>
    </row>
    <row r="2354" spans="14:31" x14ac:dyDescent="0.3">
      <c r="N2354"/>
      <c r="O2354"/>
      <c r="AD2354"/>
      <c r="AE2354"/>
    </row>
    <row r="2355" spans="14:31" x14ac:dyDescent="0.3">
      <c r="N2355"/>
      <c r="O2355"/>
      <c r="AD2355"/>
      <c r="AE2355"/>
    </row>
    <row r="2356" spans="14:31" x14ac:dyDescent="0.3">
      <c r="N2356"/>
      <c r="O2356"/>
      <c r="AD2356"/>
      <c r="AE2356"/>
    </row>
    <row r="2357" spans="14:31" x14ac:dyDescent="0.3">
      <c r="N2357"/>
      <c r="O2357"/>
      <c r="AD2357"/>
      <c r="AE2357"/>
    </row>
    <row r="2358" spans="14:31" x14ac:dyDescent="0.3">
      <c r="N2358"/>
      <c r="O2358"/>
      <c r="AD2358"/>
      <c r="AE2358"/>
    </row>
    <row r="2359" spans="14:31" x14ac:dyDescent="0.3">
      <c r="N2359"/>
      <c r="O2359"/>
      <c r="AD2359"/>
      <c r="AE2359"/>
    </row>
    <row r="2360" spans="14:31" x14ac:dyDescent="0.3">
      <c r="N2360"/>
      <c r="O2360"/>
      <c r="AD2360"/>
      <c r="AE2360"/>
    </row>
    <row r="2361" spans="14:31" x14ac:dyDescent="0.3">
      <c r="N2361"/>
      <c r="O2361"/>
      <c r="AD2361"/>
      <c r="AE2361"/>
    </row>
    <row r="2362" spans="14:31" x14ac:dyDescent="0.3">
      <c r="N2362"/>
      <c r="O2362"/>
      <c r="AD2362"/>
      <c r="AE2362"/>
    </row>
    <row r="2363" spans="14:31" x14ac:dyDescent="0.3">
      <c r="N2363"/>
      <c r="O2363"/>
      <c r="AD2363"/>
      <c r="AE2363"/>
    </row>
    <row r="2364" spans="14:31" x14ac:dyDescent="0.3">
      <c r="N2364"/>
      <c r="O2364"/>
      <c r="AD2364"/>
      <c r="AE2364"/>
    </row>
    <row r="2365" spans="14:31" x14ac:dyDescent="0.3">
      <c r="N2365"/>
      <c r="O2365"/>
      <c r="AD2365"/>
      <c r="AE2365"/>
    </row>
    <row r="2366" spans="14:31" x14ac:dyDescent="0.3">
      <c r="N2366"/>
      <c r="O2366"/>
      <c r="AD2366"/>
      <c r="AE2366"/>
    </row>
    <row r="2367" spans="14:31" x14ac:dyDescent="0.3">
      <c r="N2367"/>
      <c r="O2367"/>
      <c r="AD2367"/>
      <c r="AE2367"/>
    </row>
    <row r="2368" spans="14:31" x14ac:dyDescent="0.3">
      <c r="N2368"/>
      <c r="O2368"/>
      <c r="AD2368"/>
      <c r="AE2368"/>
    </row>
    <row r="2369" spans="14:31" x14ac:dyDescent="0.3">
      <c r="N2369"/>
      <c r="O2369"/>
      <c r="AD2369"/>
      <c r="AE2369"/>
    </row>
    <row r="2370" spans="14:31" x14ac:dyDescent="0.3">
      <c r="N2370"/>
      <c r="O2370"/>
      <c r="AD2370"/>
      <c r="AE2370"/>
    </row>
    <row r="2371" spans="14:31" x14ac:dyDescent="0.3">
      <c r="N2371"/>
      <c r="O2371"/>
      <c r="AD2371"/>
      <c r="AE2371"/>
    </row>
    <row r="2372" spans="14:31" x14ac:dyDescent="0.3">
      <c r="N2372"/>
      <c r="O2372"/>
      <c r="AD2372"/>
      <c r="AE2372"/>
    </row>
    <row r="2373" spans="14:31" x14ac:dyDescent="0.3">
      <c r="N2373"/>
      <c r="O2373"/>
      <c r="AD2373"/>
      <c r="AE2373"/>
    </row>
    <row r="2374" spans="14:31" x14ac:dyDescent="0.3">
      <c r="N2374"/>
      <c r="O2374"/>
      <c r="AD2374"/>
      <c r="AE2374"/>
    </row>
    <row r="2375" spans="14:31" x14ac:dyDescent="0.3">
      <c r="N2375"/>
      <c r="O2375"/>
      <c r="AD2375"/>
      <c r="AE2375"/>
    </row>
    <row r="2376" spans="14:31" x14ac:dyDescent="0.3">
      <c r="N2376"/>
      <c r="O2376"/>
      <c r="AD2376"/>
      <c r="AE2376"/>
    </row>
    <row r="2377" spans="14:31" x14ac:dyDescent="0.3">
      <c r="N2377"/>
      <c r="O2377"/>
      <c r="AD2377"/>
      <c r="AE2377"/>
    </row>
    <row r="2378" spans="14:31" x14ac:dyDescent="0.3">
      <c r="N2378"/>
      <c r="O2378"/>
      <c r="AD2378"/>
      <c r="AE2378"/>
    </row>
    <row r="2379" spans="14:31" x14ac:dyDescent="0.3">
      <c r="N2379"/>
      <c r="O2379"/>
      <c r="AD2379"/>
      <c r="AE2379"/>
    </row>
    <row r="2380" spans="14:31" x14ac:dyDescent="0.3">
      <c r="N2380"/>
      <c r="O2380"/>
      <c r="AD2380"/>
      <c r="AE2380"/>
    </row>
    <row r="2381" spans="14:31" x14ac:dyDescent="0.3">
      <c r="N2381"/>
      <c r="O2381"/>
      <c r="AD2381"/>
      <c r="AE2381"/>
    </row>
    <row r="2382" spans="14:31" x14ac:dyDescent="0.3">
      <c r="N2382"/>
      <c r="O2382"/>
      <c r="AD2382"/>
      <c r="AE2382"/>
    </row>
    <row r="2383" spans="14:31" x14ac:dyDescent="0.3">
      <c r="N2383"/>
      <c r="O2383"/>
      <c r="AD2383"/>
      <c r="AE2383"/>
    </row>
    <row r="2384" spans="14:31" x14ac:dyDescent="0.3">
      <c r="N2384"/>
      <c r="O2384"/>
      <c r="AD2384"/>
      <c r="AE2384"/>
    </row>
    <row r="2385" spans="14:31" x14ac:dyDescent="0.3">
      <c r="N2385"/>
      <c r="O2385"/>
      <c r="AD2385"/>
      <c r="AE2385"/>
    </row>
    <row r="2386" spans="14:31" x14ac:dyDescent="0.3">
      <c r="N2386"/>
      <c r="O2386"/>
      <c r="AD2386"/>
      <c r="AE2386"/>
    </row>
    <row r="2387" spans="14:31" x14ac:dyDescent="0.3">
      <c r="N2387"/>
      <c r="O2387"/>
      <c r="AD2387"/>
      <c r="AE2387"/>
    </row>
    <row r="2388" spans="14:31" x14ac:dyDescent="0.3">
      <c r="N2388"/>
      <c r="O2388"/>
      <c r="AD2388"/>
      <c r="AE2388"/>
    </row>
    <row r="2389" spans="14:31" x14ac:dyDescent="0.3">
      <c r="N2389"/>
      <c r="O2389"/>
      <c r="AD2389"/>
      <c r="AE2389"/>
    </row>
    <row r="2390" spans="14:31" x14ac:dyDescent="0.3">
      <c r="N2390"/>
      <c r="O2390"/>
      <c r="AD2390"/>
      <c r="AE2390"/>
    </row>
    <row r="2391" spans="14:31" x14ac:dyDescent="0.3">
      <c r="N2391"/>
      <c r="O2391"/>
      <c r="AD2391"/>
      <c r="AE2391"/>
    </row>
    <row r="2392" spans="14:31" x14ac:dyDescent="0.3">
      <c r="N2392"/>
      <c r="O2392"/>
      <c r="AD2392"/>
      <c r="AE2392"/>
    </row>
    <row r="2393" spans="14:31" x14ac:dyDescent="0.3">
      <c r="N2393"/>
      <c r="O2393"/>
      <c r="AD2393"/>
      <c r="AE2393"/>
    </row>
    <row r="2394" spans="14:31" x14ac:dyDescent="0.3">
      <c r="N2394"/>
      <c r="O2394"/>
      <c r="AD2394"/>
      <c r="AE2394"/>
    </row>
    <row r="2395" spans="14:31" x14ac:dyDescent="0.3">
      <c r="N2395"/>
      <c r="O2395"/>
      <c r="AD2395"/>
      <c r="AE2395"/>
    </row>
    <row r="2396" spans="14:31" x14ac:dyDescent="0.3">
      <c r="N2396"/>
      <c r="O2396"/>
      <c r="AD2396"/>
      <c r="AE2396"/>
    </row>
    <row r="2397" spans="14:31" x14ac:dyDescent="0.3">
      <c r="N2397"/>
      <c r="O2397"/>
      <c r="AD2397"/>
      <c r="AE2397"/>
    </row>
    <row r="2398" spans="14:31" x14ac:dyDescent="0.3">
      <c r="N2398"/>
      <c r="O2398"/>
      <c r="AD2398"/>
      <c r="AE2398"/>
    </row>
    <row r="2399" spans="14:31" x14ac:dyDescent="0.3">
      <c r="N2399"/>
      <c r="O2399"/>
      <c r="AD2399"/>
      <c r="AE2399"/>
    </row>
    <row r="2400" spans="14:31" x14ac:dyDescent="0.3">
      <c r="N2400"/>
      <c r="O2400"/>
      <c r="AD2400"/>
      <c r="AE2400"/>
    </row>
    <row r="2401" spans="14:31" x14ac:dyDescent="0.3">
      <c r="N2401"/>
      <c r="O2401"/>
      <c r="AD2401"/>
      <c r="AE2401"/>
    </row>
    <row r="2402" spans="14:31" x14ac:dyDescent="0.3">
      <c r="N2402"/>
      <c r="O2402"/>
      <c r="AD2402"/>
      <c r="AE2402"/>
    </row>
    <row r="2403" spans="14:31" x14ac:dyDescent="0.3">
      <c r="N2403"/>
      <c r="O2403"/>
      <c r="AD2403"/>
      <c r="AE2403"/>
    </row>
    <row r="2404" spans="14:31" x14ac:dyDescent="0.3">
      <c r="N2404"/>
      <c r="O2404"/>
      <c r="AD2404"/>
      <c r="AE2404"/>
    </row>
    <row r="2405" spans="14:31" x14ac:dyDescent="0.3">
      <c r="N2405"/>
      <c r="O2405"/>
      <c r="AD2405"/>
      <c r="AE2405"/>
    </row>
    <row r="2406" spans="14:31" x14ac:dyDescent="0.3">
      <c r="N2406"/>
      <c r="O2406"/>
      <c r="AD2406"/>
      <c r="AE2406"/>
    </row>
    <row r="2407" spans="14:31" x14ac:dyDescent="0.3">
      <c r="N2407"/>
      <c r="O2407"/>
      <c r="AD2407"/>
      <c r="AE2407"/>
    </row>
    <row r="2408" spans="14:31" x14ac:dyDescent="0.3">
      <c r="N2408"/>
      <c r="O2408"/>
      <c r="AD2408"/>
      <c r="AE2408"/>
    </row>
    <row r="2409" spans="14:31" x14ac:dyDescent="0.3">
      <c r="N2409"/>
      <c r="O2409"/>
      <c r="AD2409"/>
      <c r="AE2409"/>
    </row>
    <row r="2410" spans="14:31" x14ac:dyDescent="0.3">
      <c r="N2410"/>
      <c r="O2410"/>
      <c r="AD2410"/>
      <c r="AE2410"/>
    </row>
    <row r="2411" spans="14:31" x14ac:dyDescent="0.3">
      <c r="N2411"/>
      <c r="O2411"/>
      <c r="AD2411"/>
      <c r="AE2411"/>
    </row>
    <row r="2412" spans="14:31" x14ac:dyDescent="0.3">
      <c r="N2412"/>
      <c r="O2412"/>
      <c r="AD2412"/>
      <c r="AE2412"/>
    </row>
    <row r="2413" spans="14:31" x14ac:dyDescent="0.3">
      <c r="N2413"/>
      <c r="O2413"/>
      <c r="AD2413"/>
      <c r="AE2413"/>
    </row>
    <row r="2414" spans="14:31" x14ac:dyDescent="0.3">
      <c r="N2414"/>
      <c r="O2414"/>
      <c r="AD2414"/>
      <c r="AE2414"/>
    </row>
    <row r="2415" spans="14:31" x14ac:dyDescent="0.3">
      <c r="N2415"/>
      <c r="O2415"/>
      <c r="AD2415"/>
      <c r="AE2415"/>
    </row>
    <row r="2416" spans="14:31" x14ac:dyDescent="0.3">
      <c r="N2416"/>
      <c r="O2416"/>
      <c r="AD2416"/>
      <c r="AE2416"/>
    </row>
    <row r="2417" spans="14:31" x14ac:dyDescent="0.3">
      <c r="N2417"/>
      <c r="O2417"/>
      <c r="AD2417"/>
      <c r="AE2417"/>
    </row>
    <row r="2418" spans="14:31" x14ac:dyDescent="0.3">
      <c r="N2418"/>
      <c r="O2418"/>
      <c r="AD2418"/>
      <c r="AE2418"/>
    </row>
    <row r="2419" spans="14:31" x14ac:dyDescent="0.3">
      <c r="N2419"/>
      <c r="O2419"/>
      <c r="AD2419"/>
      <c r="AE2419"/>
    </row>
    <row r="2420" spans="14:31" x14ac:dyDescent="0.3">
      <c r="N2420"/>
      <c r="O2420"/>
      <c r="AD2420"/>
      <c r="AE2420"/>
    </row>
    <row r="2421" spans="14:31" x14ac:dyDescent="0.3">
      <c r="N2421"/>
      <c r="O2421"/>
      <c r="AD2421"/>
      <c r="AE2421"/>
    </row>
    <row r="2422" spans="14:31" x14ac:dyDescent="0.3">
      <c r="N2422"/>
      <c r="O2422"/>
      <c r="AD2422"/>
      <c r="AE2422"/>
    </row>
    <row r="2423" spans="14:31" x14ac:dyDescent="0.3">
      <c r="N2423"/>
      <c r="O2423"/>
      <c r="AD2423"/>
      <c r="AE2423"/>
    </row>
    <row r="2424" spans="14:31" x14ac:dyDescent="0.3">
      <c r="N2424"/>
      <c r="O2424"/>
      <c r="AD2424"/>
      <c r="AE2424"/>
    </row>
    <row r="2425" spans="14:31" x14ac:dyDescent="0.3">
      <c r="N2425"/>
      <c r="O2425"/>
      <c r="AD2425"/>
      <c r="AE2425"/>
    </row>
    <row r="2426" spans="14:31" x14ac:dyDescent="0.3">
      <c r="N2426"/>
      <c r="O2426"/>
      <c r="AD2426"/>
      <c r="AE2426"/>
    </row>
    <row r="2427" spans="14:31" x14ac:dyDescent="0.3">
      <c r="N2427"/>
      <c r="O2427"/>
      <c r="AD2427"/>
      <c r="AE2427"/>
    </row>
    <row r="2428" spans="14:31" x14ac:dyDescent="0.3">
      <c r="N2428"/>
      <c r="O2428"/>
      <c r="AD2428"/>
      <c r="AE2428"/>
    </row>
    <row r="2429" spans="14:31" x14ac:dyDescent="0.3">
      <c r="N2429"/>
      <c r="O2429"/>
      <c r="AD2429"/>
      <c r="AE2429"/>
    </row>
    <row r="2430" spans="14:31" x14ac:dyDescent="0.3">
      <c r="N2430"/>
      <c r="O2430"/>
      <c r="AD2430"/>
      <c r="AE2430"/>
    </row>
    <row r="2431" spans="14:31" x14ac:dyDescent="0.3">
      <c r="N2431"/>
      <c r="O2431"/>
      <c r="AD2431"/>
      <c r="AE2431"/>
    </row>
    <row r="2432" spans="14:31" x14ac:dyDescent="0.3">
      <c r="N2432"/>
      <c r="O2432"/>
      <c r="AD2432"/>
      <c r="AE2432"/>
    </row>
    <row r="2433" spans="14:31" x14ac:dyDescent="0.3">
      <c r="N2433"/>
      <c r="O2433"/>
      <c r="AD2433"/>
      <c r="AE2433"/>
    </row>
    <row r="2434" spans="14:31" x14ac:dyDescent="0.3">
      <c r="N2434"/>
      <c r="O2434"/>
      <c r="AD2434"/>
      <c r="AE2434"/>
    </row>
    <row r="2435" spans="14:31" x14ac:dyDescent="0.3">
      <c r="N2435"/>
      <c r="O2435"/>
      <c r="AD2435"/>
      <c r="AE2435"/>
    </row>
    <row r="2436" spans="14:31" x14ac:dyDescent="0.3">
      <c r="N2436"/>
      <c r="O2436"/>
      <c r="AD2436"/>
      <c r="AE2436"/>
    </row>
    <row r="2437" spans="14:31" x14ac:dyDescent="0.3">
      <c r="N2437"/>
      <c r="O2437"/>
      <c r="AD2437"/>
      <c r="AE2437"/>
    </row>
    <row r="2438" spans="14:31" x14ac:dyDescent="0.3">
      <c r="N2438"/>
      <c r="O2438"/>
      <c r="AD2438"/>
      <c r="AE2438"/>
    </row>
    <row r="2439" spans="14:31" x14ac:dyDescent="0.3">
      <c r="N2439"/>
      <c r="O2439"/>
      <c r="AD2439"/>
      <c r="AE2439"/>
    </row>
    <row r="2440" spans="14:31" x14ac:dyDescent="0.3">
      <c r="N2440"/>
      <c r="O2440"/>
      <c r="AD2440"/>
      <c r="AE2440"/>
    </row>
    <row r="2441" spans="14:31" x14ac:dyDescent="0.3">
      <c r="N2441"/>
      <c r="O2441"/>
      <c r="AD2441"/>
      <c r="AE2441"/>
    </row>
    <row r="2442" spans="14:31" x14ac:dyDescent="0.3">
      <c r="N2442"/>
      <c r="O2442"/>
      <c r="AD2442"/>
      <c r="AE2442"/>
    </row>
    <row r="2443" spans="14:31" x14ac:dyDescent="0.3">
      <c r="N2443"/>
      <c r="O2443"/>
      <c r="AD2443"/>
      <c r="AE2443"/>
    </row>
    <row r="2444" spans="14:31" x14ac:dyDescent="0.3">
      <c r="N2444"/>
      <c r="O2444"/>
      <c r="AD2444"/>
      <c r="AE2444"/>
    </row>
    <row r="2445" spans="14:31" x14ac:dyDescent="0.3">
      <c r="N2445"/>
      <c r="O2445"/>
      <c r="AD2445"/>
      <c r="AE2445"/>
    </row>
    <row r="2446" spans="14:31" x14ac:dyDescent="0.3">
      <c r="N2446"/>
      <c r="O2446"/>
      <c r="AD2446"/>
      <c r="AE2446"/>
    </row>
    <row r="2447" spans="14:31" x14ac:dyDescent="0.3">
      <c r="N2447"/>
      <c r="O2447"/>
      <c r="AD2447"/>
      <c r="AE2447"/>
    </row>
    <row r="2448" spans="14:31" x14ac:dyDescent="0.3">
      <c r="N2448"/>
      <c r="O2448"/>
      <c r="AD2448"/>
      <c r="AE2448"/>
    </row>
    <row r="2449" spans="14:31" x14ac:dyDescent="0.3">
      <c r="N2449"/>
      <c r="O2449"/>
      <c r="AD2449"/>
      <c r="AE2449"/>
    </row>
    <row r="2450" spans="14:31" x14ac:dyDescent="0.3">
      <c r="N2450"/>
      <c r="O2450"/>
      <c r="AD2450"/>
      <c r="AE2450"/>
    </row>
    <row r="2451" spans="14:31" x14ac:dyDescent="0.3">
      <c r="N2451"/>
      <c r="O2451"/>
      <c r="AD2451"/>
      <c r="AE2451"/>
    </row>
    <row r="2452" spans="14:31" x14ac:dyDescent="0.3">
      <c r="N2452"/>
      <c r="O2452"/>
      <c r="AD2452"/>
      <c r="AE2452"/>
    </row>
    <row r="2453" spans="14:31" x14ac:dyDescent="0.3">
      <c r="N2453"/>
      <c r="O2453"/>
      <c r="AD2453"/>
      <c r="AE2453"/>
    </row>
    <row r="2454" spans="14:31" x14ac:dyDescent="0.3">
      <c r="N2454"/>
      <c r="O2454"/>
      <c r="AD2454"/>
      <c r="AE2454"/>
    </row>
    <row r="2455" spans="14:31" x14ac:dyDescent="0.3">
      <c r="N2455"/>
      <c r="O2455"/>
      <c r="AD2455"/>
      <c r="AE2455"/>
    </row>
    <row r="2456" spans="14:31" x14ac:dyDescent="0.3">
      <c r="N2456"/>
      <c r="O2456"/>
      <c r="AD2456"/>
      <c r="AE2456"/>
    </row>
    <row r="2457" spans="14:31" x14ac:dyDescent="0.3">
      <c r="N2457"/>
      <c r="O2457"/>
      <c r="AD2457"/>
      <c r="AE2457"/>
    </row>
    <row r="2458" spans="14:31" x14ac:dyDescent="0.3">
      <c r="N2458"/>
      <c r="O2458"/>
      <c r="AD2458"/>
      <c r="AE2458"/>
    </row>
    <row r="2459" spans="14:31" x14ac:dyDescent="0.3">
      <c r="N2459"/>
      <c r="O2459"/>
      <c r="AD2459"/>
      <c r="AE2459"/>
    </row>
    <row r="2460" spans="14:31" x14ac:dyDescent="0.3">
      <c r="N2460"/>
      <c r="O2460"/>
      <c r="AD2460"/>
      <c r="AE2460"/>
    </row>
    <row r="2461" spans="14:31" x14ac:dyDescent="0.3">
      <c r="N2461"/>
      <c r="O2461"/>
      <c r="AD2461"/>
      <c r="AE2461"/>
    </row>
    <row r="2462" spans="14:31" x14ac:dyDescent="0.3">
      <c r="N2462"/>
      <c r="O2462"/>
      <c r="AD2462"/>
      <c r="AE2462"/>
    </row>
    <row r="2463" spans="14:31" x14ac:dyDescent="0.3">
      <c r="N2463"/>
      <c r="O2463"/>
      <c r="AD2463"/>
      <c r="AE2463"/>
    </row>
    <row r="2464" spans="14:31" x14ac:dyDescent="0.3">
      <c r="N2464"/>
      <c r="O2464"/>
      <c r="AD2464"/>
      <c r="AE2464"/>
    </row>
    <row r="2465" spans="14:31" x14ac:dyDescent="0.3">
      <c r="N2465"/>
      <c r="O2465"/>
      <c r="AD2465"/>
      <c r="AE2465"/>
    </row>
    <row r="2466" spans="14:31" x14ac:dyDescent="0.3">
      <c r="N2466"/>
      <c r="O2466"/>
      <c r="AD2466"/>
      <c r="AE2466"/>
    </row>
    <row r="2467" spans="14:31" x14ac:dyDescent="0.3">
      <c r="N2467"/>
      <c r="O2467"/>
      <c r="AD2467"/>
      <c r="AE2467"/>
    </row>
    <row r="2468" spans="14:31" x14ac:dyDescent="0.3">
      <c r="N2468"/>
      <c r="O2468"/>
      <c r="AD2468"/>
      <c r="AE2468"/>
    </row>
    <row r="2469" spans="14:31" x14ac:dyDescent="0.3">
      <c r="N2469"/>
      <c r="O2469"/>
      <c r="AD2469"/>
      <c r="AE2469"/>
    </row>
    <row r="2470" spans="14:31" x14ac:dyDescent="0.3">
      <c r="N2470"/>
      <c r="O2470"/>
      <c r="AD2470"/>
      <c r="AE2470"/>
    </row>
    <row r="2471" spans="14:31" x14ac:dyDescent="0.3">
      <c r="N2471"/>
      <c r="O2471"/>
      <c r="AD2471"/>
      <c r="AE2471"/>
    </row>
    <row r="2472" spans="14:31" x14ac:dyDescent="0.3">
      <c r="N2472"/>
      <c r="O2472"/>
      <c r="AD2472"/>
      <c r="AE2472"/>
    </row>
    <row r="2473" spans="14:31" x14ac:dyDescent="0.3">
      <c r="N2473"/>
      <c r="O2473"/>
      <c r="AD2473"/>
      <c r="AE2473"/>
    </row>
    <row r="2474" spans="14:31" x14ac:dyDescent="0.3">
      <c r="N2474"/>
      <c r="O2474"/>
      <c r="AD2474"/>
      <c r="AE2474"/>
    </row>
    <row r="2475" spans="14:31" x14ac:dyDescent="0.3">
      <c r="N2475"/>
      <c r="O2475"/>
      <c r="AD2475"/>
      <c r="AE2475"/>
    </row>
    <row r="2476" spans="14:31" x14ac:dyDescent="0.3">
      <c r="N2476"/>
      <c r="O2476"/>
      <c r="AD2476"/>
      <c r="AE2476"/>
    </row>
    <row r="2477" spans="14:31" x14ac:dyDescent="0.3">
      <c r="N2477"/>
      <c r="O2477"/>
      <c r="AD2477"/>
      <c r="AE2477"/>
    </row>
    <row r="2478" spans="14:31" x14ac:dyDescent="0.3">
      <c r="N2478"/>
      <c r="O2478"/>
      <c r="AD2478"/>
      <c r="AE2478"/>
    </row>
    <row r="2479" spans="14:31" x14ac:dyDescent="0.3">
      <c r="N2479"/>
      <c r="O2479"/>
      <c r="AD2479"/>
      <c r="AE2479"/>
    </row>
    <row r="2480" spans="14:31" x14ac:dyDescent="0.3">
      <c r="N2480"/>
      <c r="O2480"/>
      <c r="AD2480"/>
      <c r="AE2480"/>
    </row>
    <row r="2481" spans="14:31" x14ac:dyDescent="0.3">
      <c r="N2481"/>
      <c r="O2481"/>
      <c r="AD2481"/>
      <c r="AE2481"/>
    </row>
    <row r="2482" spans="14:31" x14ac:dyDescent="0.3">
      <c r="N2482"/>
      <c r="O2482"/>
      <c r="AD2482"/>
      <c r="AE2482"/>
    </row>
    <row r="2483" spans="14:31" x14ac:dyDescent="0.3">
      <c r="N2483"/>
      <c r="O2483"/>
      <c r="AD2483"/>
      <c r="AE2483"/>
    </row>
    <row r="2484" spans="14:31" x14ac:dyDescent="0.3">
      <c r="N2484"/>
      <c r="O2484"/>
      <c r="AD2484"/>
      <c r="AE2484"/>
    </row>
    <row r="2485" spans="14:31" x14ac:dyDescent="0.3">
      <c r="N2485"/>
      <c r="O2485"/>
      <c r="AD2485"/>
      <c r="AE2485"/>
    </row>
    <row r="2486" spans="14:31" x14ac:dyDescent="0.3">
      <c r="N2486"/>
      <c r="O2486"/>
      <c r="AD2486"/>
      <c r="AE2486"/>
    </row>
    <row r="2487" spans="14:31" x14ac:dyDescent="0.3">
      <c r="N2487"/>
      <c r="O2487"/>
      <c r="AD2487"/>
      <c r="AE2487"/>
    </row>
    <row r="2488" spans="14:31" x14ac:dyDescent="0.3">
      <c r="N2488"/>
      <c r="O2488"/>
      <c r="AD2488"/>
      <c r="AE2488"/>
    </row>
    <row r="2489" spans="14:31" x14ac:dyDescent="0.3">
      <c r="N2489"/>
      <c r="O2489"/>
      <c r="AD2489"/>
      <c r="AE2489"/>
    </row>
    <row r="2490" spans="14:31" x14ac:dyDescent="0.3">
      <c r="N2490"/>
      <c r="O2490"/>
      <c r="AD2490"/>
      <c r="AE2490"/>
    </row>
    <row r="2491" spans="14:31" x14ac:dyDescent="0.3">
      <c r="N2491"/>
      <c r="O2491"/>
      <c r="AD2491"/>
      <c r="AE2491"/>
    </row>
    <row r="2492" spans="14:31" x14ac:dyDescent="0.3">
      <c r="N2492"/>
      <c r="O2492"/>
      <c r="AD2492"/>
      <c r="AE2492"/>
    </row>
    <row r="2493" spans="14:31" x14ac:dyDescent="0.3">
      <c r="N2493"/>
      <c r="O2493"/>
      <c r="AD2493"/>
      <c r="AE2493"/>
    </row>
    <row r="2494" spans="14:31" x14ac:dyDescent="0.3">
      <c r="N2494"/>
      <c r="O2494"/>
      <c r="AD2494"/>
      <c r="AE2494"/>
    </row>
    <row r="2495" spans="14:31" x14ac:dyDescent="0.3">
      <c r="N2495"/>
      <c r="O2495"/>
      <c r="AD2495"/>
      <c r="AE2495"/>
    </row>
    <row r="2496" spans="14:31" x14ac:dyDescent="0.3">
      <c r="N2496"/>
      <c r="O2496"/>
      <c r="AD2496"/>
      <c r="AE2496"/>
    </row>
    <row r="2497" spans="14:31" x14ac:dyDescent="0.3">
      <c r="N2497"/>
      <c r="O2497"/>
      <c r="AD2497"/>
      <c r="AE2497"/>
    </row>
    <row r="2498" spans="14:31" x14ac:dyDescent="0.3">
      <c r="N2498"/>
      <c r="O2498"/>
      <c r="AD2498"/>
      <c r="AE2498"/>
    </row>
    <row r="2499" spans="14:31" x14ac:dyDescent="0.3">
      <c r="N2499"/>
      <c r="O2499"/>
      <c r="AD2499"/>
      <c r="AE2499"/>
    </row>
    <row r="2500" spans="14:31" x14ac:dyDescent="0.3">
      <c r="N2500"/>
      <c r="O2500"/>
      <c r="AD2500"/>
      <c r="AE2500"/>
    </row>
    <row r="2501" spans="14:31" x14ac:dyDescent="0.3">
      <c r="N2501"/>
      <c r="O2501"/>
      <c r="AD2501"/>
      <c r="AE2501"/>
    </row>
    <row r="2502" spans="14:31" x14ac:dyDescent="0.3">
      <c r="N2502"/>
      <c r="O2502"/>
      <c r="AD2502"/>
      <c r="AE2502"/>
    </row>
    <row r="2503" spans="14:31" x14ac:dyDescent="0.3">
      <c r="N2503"/>
      <c r="O2503"/>
      <c r="AD2503"/>
      <c r="AE2503"/>
    </row>
    <row r="2504" spans="14:31" x14ac:dyDescent="0.3">
      <c r="N2504"/>
      <c r="O2504"/>
      <c r="AD2504"/>
      <c r="AE2504"/>
    </row>
    <row r="2505" spans="14:31" x14ac:dyDescent="0.3">
      <c r="N2505"/>
      <c r="O2505"/>
      <c r="AD2505"/>
      <c r="AE2505"/>
    </row>
    <row r="2506" spans="14:31" x14ac:dyDescent="0.3">
      <c r="N2506"/>
      <c r="O2506"/>
      <c r="AD2506"/>
      <c r="AE2506"/>
    </row>
    <row r="2507" spans="14:31" x14ac:dyDescent="0.3">
      <c r="N2507"/>
      <c r="O2507"/>
      <c r="AD2507"/>
      <c r="AE2507"/>
    </row>
    <row r="2508" spans="14:31" x14ac:dyDescent="0.3">
      <c r="N2508"/>
      <c r="O2508"/>
      <c r="AD2508"/>
      <c r="AE2508"/>
    </row>
    <row r="2509" spans="14:31" x14ac:dyDescent="0.3">
      <c r="N2509"/>
      <c r="O2509"/>
      <c r="AD2509"/>
      <c r="AE2509"/>
    </row>
    <row r="2510" spans="14:31" x14ac:dyDescent="0.3">
      <c r="N2510"/>
      <c r="O2510"/>
      <c r="AD2510"/>
      <c r="AE2510"/>
    </row>
    <row r="2511" spans="14:31" x14ac:dyDescent="0.3">
      <c r="N2511"/>
      <c r="O2511"/>
      <c r="AD2511"/>
      <c r="AE2511"/>
    </row>
    <row r="2512" spans="14:31" x14ac:dyDescent="0.3">
      <c r="N2512"/>
      <c r="O2512"/>
      <c r="AD2512"/>
      <c r="AE2512"/>
    </row>
    <row r="2513" spans="14:31" x14ac:dyDescent="0.3">
      <c r="N2513"/>
      <c r="O2513"/>
      <c r="AD2513"/>
      <c r="AE2513"/>
    </row>
    <row r="2514" spans="14:31" x14ac:dyDescent="0.3">
      <c r="N2514"/>
      <c r="O2514"/>
      <c r="AD2514"/>
      <c r="AE2514"/>
    </row>
    <row r="2515" spans="14:31" x14ac:dyDescent="0.3">
      <c r="N2515"/>
      <c r="O2515"/>
      <c r="AD2515"/>
      <c r="AE2515"/>
    </row>
    <row r="2516" spans="14:31" x14ac:dyDescent="0.3">
      <c r="N2516"/>
      <c r="O2516"/>
      <c r="AD2516"/>
      <c r="AE2516"/>
    </row>
    <row r="2517" spans="14:31" x14ac:dyDescent="0.3">
      <c r="N2517"/>
      <c r="O2517"/>
      <c r="AD2517"/>
      <c r="AE2517"/>
    </row>
    <row r="2518" spans="14:31" x14ac:dyDescent="0.3">
      <c r="N2518"/>
      <c r="O2518"/>
      <c r="AD2518"/>
      <c r="AE2518"/>
    </row>
    <row r="2519" spans="14:31" x14ac:dyDescent="0.3">
      <c r="N2519"/>
      <c r="O2519"/>
      <c r="AD2519"/>
      <c r="AE2519"/>
    </row>
    <row r="2520" spans="14:31" x14ac:dyDescent="0.3">
      <c r="N2520"/>
      <c r="O2520"/>
      <c r="AD2520"/>
      <c r="AE2520"/>
    </row>
    <row r="2521" spans="14:31" x14ac:dyDescent="0.3">
      <c r="N2521"/>
      <c r="O2521"/>
      <c r="AD2521"/>
      <c r="AE2521"/>
    </row>
    <row r="2522" spans="14:31" x14ac:dyDescent="0.3">
      <c r="N2522"/>
      <c r="O2522"/>
      <c r="AD2522"/>
      <c r="AE2522"/>
    </row>
    <row r="2523" spans="14:31" x14ac:dyDescent="0.3">
      <c r="N2523"/>
      <c r="O2523"/>
      <c r="AD2523"/>
      <c r="AE2523"/>
    </row>
    <row r="2524" spans="14:31" x14ac:dyDescent="0.3">
      <c r="N2524"/>
      <c r="O2524"/>
      <c r="AD2524"/>
      <c r="AE2524"/>
    </row>
    <row r="2525" spans="14:31" x14ac:dyDescent="0.3">
      <c r="N2525"/>
      <c r="O2525"/>
      <c r="AD2525"/>
      <c r="AE2525"/>
    </row>
    <row r="2526" spans="14:31" x14ac:dyDescent="0.3">
      <c r="N2526"/>
      <c r="O2526"/>
      <c r="AD2526"/>
      <c r="AE2526"/>
    </row>
    <row r="2527" spans="14:31" x14ac:dyDescent="0.3">
      <c r="N2527"/>
      <c r="O2527"/>
      <c r="AD2527"/>
      <c r="AE2527"/>
    </row>
    <row r="2528" spans="14:31" x14ac:dyDescent="0.3">
      <c r="N2528"/>
      <c r="O2528"/>
      <c r="AD2528"/>
      <c r="AE2528"/>
    </row>
    <row r="2529" spans="14:31" x14ac:dyDescent="0.3">
      <c r="N2529"/>
      <c r="O2529"/>
      <c r="AD2529"/>
      <c r="AE2529"/>
    </row>
    <row r="2530" spans="14:31" x14ac:dyDescent="0.3">
      <c r="N2530"/>
      <c r="O2530"/>
      <c r="AD2530"/>
      <c r="AE2530"/>
    </row>
    <row r="2531" spans="14:31" x14ac:dyDescent="0.3">
      <c r="N2531"/>
      <c r="O2531"/>
      <c r="AD2531"/>
      <c r="AE2531"/>
    </row>
    <row r="2532" spans="14:31" x14ac:dyDescent="0.3">
      <c r="N2532"/>
      <c r="O2532"/>
      <c r="AD2532"/>
      <c r="AE2532"/>
    </row>
    <row r="2533" spans="14:31" x14ac:dyDescent="0.3">
      <c r="N2533"/>
      <c r="O2533"/>
      <c r="AD2533"/>
      <c r="AE2533"/>
    </row>
    <row r="2534" spans="14:31" x14ac:dyDescent="0.3">
      <c r="N2534"/>
      <c r="O2534"/>
      <c r="AD2534"/>
      <c r="AE2534"/>
    </row>
    <row r="2535" spans="14:31" x14ac:dyDescent="0.3">
      <c r="N2535"/>
      <c r="O2535"/>
      <c r="AD2535"/>
      <c r="AE2535"/>
    </row>
    <row r="2536" spans="14:31" x14ac:dyDescent="0.3">
      <c r="N2536"/>
      <c r="O2536"/>
      <c r="AD2536"/>
      <c r="AE2536"/>
    </row>
    <row r="2537" spans="14:31" x14ac:dyDescent="0.3">
      <c r="N2537"/>
      <c r="O2537"/>
      <c r="AD2537"/>
      <c r="AE2537"/>
    </row>
    <row r="2538" spans="14:31" x14ac:dyDescent="0.3">
      <c r="N2538"/>
      <c r="O2538"/>
      <c r="AD2538"/>
      <c r="AE2538"/>
    </row>
    <row r="2539" spans="14:31" x14ac:dyDescent="0.3">
      <c r="N2539"/>
      <c r="O2539"/>
      <c r="AD2539"/>
      <c r="AE2539"/>
    </row>
    <row r="2540" spans="14:31" x14ac:dyDescent="0.3">
      <c r="N2540"/>
      <c r="O2540"/>
      <c r="AD2540"/>
      <c r="AE2540"/>
    </row>
    <row r="2541" spans="14:31" x14ac:dyDescent="0.3">
      <c r="N2541"/>
      <c r="O2541"/>
      <c r="AD2541"/>
      <c r="AE2541"/>
    </row>
    <row r="2542" spans="14:31" x14ac:dyDescent="0.3">
      <c r="N2542"/>
      <c r="O2542"/>
      <c r="AD2542"/>
      <c r="AE2542"/>
    </row>
    <row r="2543" spans="14:31" x14ac:dyDescent="0.3">
      <c r="N2543"/>
      <c r="O2543"/>
      <c r="AD2543"/>
      <c r="AE2543"/>
    </row>
    <row r="2544" spans="14:31" x14ac:dyDescent="0.3">
      <c r="N2544"/>
      <c r="O2544"/>
      <c r="AD2544"/>
      <c r="AE2544"/>
    </row>
    <row r="2545" spans="14:31" x14ac:dyDescent="0.3">
      <c r="N2545"/>
      <c r="O2545"/>
      <c r="AD2545"/>
      <c r="AE2545"/>
    </row>
    <row r="2546" spans="14:31" x14ac:dyDescent="0.3">
      <c r="N2546"/>
      <c r="O2546"/>
      <c r="AD2546"/>
      <c r="AE2546"/>
    </row>
    <row r="2547" spans="14:31" x14ac:dyDescent="0.3">
      <c r="N2547"/>
      <c r="O2547"/>
      <c r="AD2547"/>
      <c r="AE2547"/>
    </row>
    <row r="2548" spans="14:31" x14ac:dyDescent="0.3">
      <c r="N2548"/>
      <c r="O2548"/>
      <c r="AD2548"/>
      <c r="AE2548"/>
    </row>
    <row r="2549" spans="14:31" x14ac:dyDescent="0.3">
      <c r="N2549"/>
      <c r="O2549"/>
      <c r="AD2549"/>
      <c r="AE2549"/>
    </row>
    <row r="2550" spans="14:31" x14ac:dyDescent="0.3">
      <c r="N2550"/>
      <c r="O2550"/>
      <c r="AD2550"/>
      <c r="AE2550"/>
    </row>
    <row r="2551" spans="14:31" x14ac:dyDescent="0.3">
      <c r="N2551"/>
      <c r="O2551"/>
      <c r="AD2551"/>
      <c r="AE2551"/>
    </row>
    <row r="2552" spans="14:31" x14ac:dyDescent="0.3">
      <c r="N2552"/>
      <c r="O2552"/>
      <c r="AD2552"/>
      <c r="AE2552"/>
    </row>
    <row r="2553" spans="14:31" x14ac:dyDescent="0.3">
      <c r="N2553"/>
      <c r="O2553"/>
      <c r="AD2553"/>
      <c r="AE2553"/>
    </row>
    <row r="2554" spans="14:31" x14ac:dyDescent="0.3">
      <c r="N2554"/>
      <c r="O2554"/>
      <c r="AD2554"/>
      <c r="AE2554"/>
    </row>
    <row r="2555" spans="14:31" x14ac:dyDescent="0.3">
      <c r="N2555"/>
      <c r="O2555"/>
      <c r="AD2555"/>
      <c r="AE2555"/>
    </row>
    <row r="2556" spans="14:31" x14ac:dyDescent="0.3">
      <c r="N2556"/>
      <c r="O2556"/>
      <c r="AD2556"/>
      <c r="AE2556"/>
    </row>
    <row r="2557" spans="14:31" x14ac:dyDescent="0.3">
      <c r="N2557"/>
      <c r="O2557"/>
      <c r="AD2557"/>
      <c r="AE2557"/>
    </row>
    <row r="2558" spans="14:31" x14ac:dyDescent="0.3">
      <c r="N2558"/>
      <c r="O2558"/>
      <c r="AD2558"/>
      <c r="AE2558"/>
    </row>
    <row r="2559" spans="14:31" x14ac:dyDescent="0.3">
      <c r="N2559"/>
      <c r="O2559"/>
      <c r="AD2559"/>
      <c r="AE2559"/>
    </row>
    <row r="2560" spans="14:31" x14ac:dyDescent="0.3">
      <c r="N2560"/>
      <c r="O2560"/>
      <c r="AD2560"/>
      <c r="AE2560"/>
    </row>
    <row r="2561" spans="14:31" x14ac:dyDescent="0.3">
      <c r="N2561"/>
      <c r="O2561"/>
      <c r="AD2561"/>
      <c r="AE2561"/>
    </row>
    <row r="2562" spans="14:31" x14ac:dyDescent="0.3">
      <c r="N2562"/>
      <c r="O2562"/>
      <c r="AD2562"/>
      <c r="AE2562"/>
    </row>
    <row r="2563" spans="14:31" x14ac:dyDescent="0.3">
      <c r="N2563"/>
      <c r="O2563"/>
      <c r="AD2563"/>
      <c r="AE2563"/>
    </row>
    <row r="2564" spans="14:31" x14ac:dyDescent="0.3">
      <c r="N2564"/>
      <c r="O2564"/>
      <c r="AD2564"/>
      <c r="AE2564"/>
    </row>
    <row r="2565" spans="14:31" x14ac:dyDescent="0.3">
      <c r="N2565"/>
      <c r="O2565"/>
      <c r="AD2565"/>
      <c r="AE2565"/>
    </row>
    <row r="2566" spans="14:31" x14ac:dyDescent="0.3">
      <c r="N2566"/>
      <c r="O2566"/>
      <c r="AD2566"/>
      <c r="AE2566"/>
    </row>
    <row r="2567" spans="14:31" x14ac:dyDescent="0.3">
      <c r="N2567"/>
      <c r="O2567"/>
      <c r="AD2567"/>
      <c r="AE2567"/>
    </row>
    <row r="2568" spans="14:31" x14ac:dyDescent="0.3">
      <c r="N2568"/>
      <c r="O2568"/>
      <c r="AD2568"/>
      <c r="AE2568"/>
    </row>
    <row r="2569" spans="14:31" x14ac:dyDescent="0.3">
      <c r="N2569"/>
      <c r="O2569"/>
      <c r="AD2569"/>
      <c r="AE2569"/>
    </row>
    <row r="2570" spans="14:31" x14ac:dyDescent="0.3">
      <c r="N2570"/>
      <c r="O2570"/>
      <c r="AD2570"/>
      <c r="AE2570"/>
    </row>
    <row r="2571" spans="14:31" x14ac:dyDescent="0.3">
      <c r="N2571"/>
      <c r="O2571"/>
      <c r="AD2571"/>
      <c r="AE2571"/>
    </row>
    <row r="2572" spans="14:31" x14ac:dyDescent="0.3">
      <c r="N2572"/>
      <c r="O2572"/>
      <c r="AD2572"/>
      <c r="AE2572"/>
    </row>
    <row r="2573" spans="14:31" x14ac:dyDescent="0.3">
      <c r="N2573"/>
      <c r="O2573"/>
      <c r="AD2573"/>
      <c r="AE2573"/>
    </row>
    <row r="2574" spans="14:31" x14ac:dyDescent="0.3">
      <c r="N2574"/>
      <c r="O2574"/>
      <c r="AD2574"/>
      <c r="AE2574"/>
    </row>
    <row r="2575" spans="14:31" x14ac:dyDescent="0.3">
      <c r="N2575"/>
      <c r="O2575"/>
      <c r="AD2575"/>
      <c r="AE2575"/>
    </row>
    <row r="2576" spans="14:31" x14ac:dyDescent="0.3">
      <c r="N2576"/>
      <c r="O2576"/>
      <c r="AD2576"/>
      <c r="AE2576"/>
    </row>
    <row r="2577" spans="14:31" x14ac:dyDescent="0.3">
      <c r="N2577"/>
      <c r="O2577"/>
      <c r="AD2577"/>
      <c r="AE2577"/>
    </row>
    <row r="2578" spans="14:31" x14ac:dyDescent="0.3">
      <c r="N2578"/>
      <c r="O2578"/>
      <c r="AD2578"/>
      <c r="AE2578"/>
    </row>
    <row r="2579" spans="14:31" x14ac:dyDescent="0.3">
      <c r="N2579"/>
      <c r="O2579"/>
      <c r="AD2579"/>
      <c r="AE2579"/>
    </row>
    <row r="2580" spans="14:31" x14ac:dyDescent="0.3">
      <c r="N2580"/>
      <c r="O2580"/>
      <c r="AD2580"/>
      <c r="AE2580"/>
    </row>
    <row r="2581" spans="14:31" x14ac:dyDescent="0.3">
      <c r="N2581"/>
      <c r="O2581"/>
      <c r="AD2581"/>
      <c r="AE2581"/>
    </row>
    <row r="2582" spans="14:31" x14ac:dyDescent="0.3">
      <c r="N2582"/>
      <c r="O2582"/>
      <c r="AD2582"/>
      <c r="AE2582"/>
    </row>
    <row r="2583" spans="14:31" x14ac:dyDescent="0.3">
      <c r="N2583"/>
      <c r="O2583"/>
      <c r="AD2583"/>
      <c r="AE2583"/>
    </row>
    <row r="2584" spans="14:31" x14ac:dyDescent="0.3">
      <c r="N2584"/>
      <c r="O2584"/>
      <c r="AD2584"/>
      <c r="AE2584"/>
    </row>
    <row r="2585" spans="14:31" x14ac:dyDescent="0.3">
      <c r="N2585"/>
      <c r="O2585"/>
      <c r="AD2585"/>
      <c r="AE2585"/>
    </row>
    <row r="2586" spans="14:31" x14ac:dyDescent="0.3">
      <c r="N2586"/>
      <c r="O2586"/>
      <c r="AD2586"/>
      <c r="AE2586"/>
    </row>
    <row r="2587" spans="14:31" x14ac:dyDescent="0.3">
      <c r="N2587"/>
      <c r="O2587"/>
      <c r="AD2587"/>
      <c r="AE2587"/>
    </row>
    <row r="2588" spans="14:31" x14ac:dyDescent="0.3">
      <c r="N2588"/>
      <c r="O2588"/>
      <c r="AD2588"/>
      <c r="AE2588"/>
    </row>
    <row r="2589" spans="14:31" x14ac:dyDescent="0.3">
      <c r="N2589"/>
      <c r="O2589"/>
      <c r="AD2589"/>
      <c r="AE2589"/>
    </row>
    <row r="2590" spans="14:31" x14ac:dyDescent="0.3">
      <c r="N2590"/>
      <c r="O2590"/>
      <c r="AD2590"/>
      <c r="AE2590"/>
    </row>
    <row r="2591" spans="14:31" x14ac:dyDescent="0.3">
      <c r="N2591"/>
      <c r="O2591"/>
      <c r="AD2591"/>
      <c r="AE2591"/>
    </row>
    <row r="2592" spans="14:31" x14ac:dyDescent="0.3">
      <c r="N2592"/>
      <c r="O2592"/>
      <c r="AD2592"/>
      <c r="AE2592"/>
    </row>
    <row r="2593" spans="14:31" x14ac:dyDescent="0.3">
      <c r="N2593"/>
      <c r="O2593"/>
      <c r="AD2593"/>
      <c r="AE2593"/>
    </row>
    <row r="2594" spans="14:31" x14ac:dyDescent="0.3">
      <c r="N2594"/>
      <c r="O2594"/>
      <c r="AD2594"/>
      <c r="AE2594"/>
    </row>
    <row r="2595" spans="14:31" x14ac:dyDescent="0.3">
      <c r="N2595"/>
      <c r="O2595"/>
      <c r="AD2595"/>
      <c r="AE2595"/>
    </row>
    <row r="2596" spans="14:31" x14ac:dyDescent="0.3">
      <c r="N2596"/>
      <c r="O2596"/>
      <c r="AD2596"/>
      <c r="AE2596"/>
    </row>
    <row r="2597" spans="14:31" x14ac:dyDescent="0.3">
      <c r="N2597"/>
      <c r="O2597"/>
      <c r="AD2597"/>
      <c r="AE2597"/>
    </row>
    <row r="2598" spans="14:31" x14ac:dyDescent="0.3">
      <c r="N2598"/>
      <c r="O2598"/>
      <c r="AD2598"/>
      <c r="AE2598"/>
    </row>
    <row r="2599" spans="14:31" x14ac:dyDescent="0.3">
      <c r="N2599"/>
      <c r="O2599"/>
      <c r="AD2599"/>
      <c r="AE2599"/>
    </row>
    <row r="2600" spans="14:31" x14ac:dyDescent="0.3">
      <c r="N2600"/>
      <c r="O2600"/>
      <c r="AD2600"/>
      <c r="AE2600"/>
    </row>
    <row r="2601" spans="14:31" x14ac:dyDescent="0.3">
      <c r="N2601"/>
      <c r="O2601"/>
      <c r="AD2601"/>
      <c r="AE2601"/>
    </row>
    <row r="2602" spans="14:31" x14ac:dyDescent="0.3">
      <c r="N2602"/>
      <c r="O2602"/>
      <c r="AD2602"/>
      <c r="AE2602"/>
    </row>
    <row r="2603" spans="14:31" x14ac:dyDescent="0.3">
      <c r="N2603"/>
      <c r="O2603"/>
      <c r="AD2603"/>
      <c r="AE2603"/>
    </row>
    <row r="2604" spans="14:31" x14ac:dyDescent="0.3">
      <c r="N2604"/>
      <c r="O2604"/>
      <c r="AD2604"/>
      <c r="AE2604"/>
    </row>
    <row r="2605" spans="14:31" x14ac:dyDescent="0.3">
      <c r="N2605"/>
      <c r="O2605"/>
      <c r="AD2605"/>
      <c r="AE2605"/>
    </row>
    <row r="2606" spans="14:31" x14ac:dyDescent="0.3">
      <c r="N2606"/>
      <c r="O2606"/>
      <c r="AD2606"/>
      <c r="AE2606"/>
    </row>
    <row r="2607" spans="14:31" x14ac:dyDescent="0.3">
      <c r="N2607"/>
      <c r="O2607"/>
      <c r="AD2607"/>
      <c r="AE2607"/>
    </row>
    <row r="2608" spans="14:31" x14ac:dyDescent="0.3">
      <c r="N2608"/>
      <c r="O2608"/>
      <c r="AD2608"/>
      <c r="AE2608"/>
    </row>
    <row r="2609" spans="14:31" x14ac:dyDescent="0.3">
      <c r="N2609"/>
      <c r="O2609"/>
      <c r="AD2609"/>
      <c r="AE2609"/>
    </row>
    <row r="2610" spans="14:31" x14ac:dyDescent="0.3">
      <c r="N2610"/>
      <c r="O2610"/>
      <c r="AD2610"/>
      <c r="AE2610"/>
    </row>
    <row r="2611" spans="14:31" x14ac:dyDescent="0.3">
      <c r="N2611"/>
      <c r="O2611"/>
      <c r="AD2611"/>
      <c r="AE2611"/>
    </row>
    <row r="2612" spans="14:31" x14ac:dyDescent="0.3">
      <c r="N2612"/>
      <c r="O2612"/>
      <c r="AD2612"/>
      <c r="AE2612"/>
    </row>
    <row r="2613" spans="14:31" x14ac:dyDescent="0.3">
      <c r="N2613"/>
      <c r="O2613"/>
      <c r="AD2613"/>
      <c r="AE2613"/>
    </row>
    <row r="2614" spans="14:31" x14ac:dyDescent="0.3">
      <c r="N2614"/>
      <c r="O2614"/>
      <c r="AD2614"/>
      <c r="AE2614"/>
    </row>
    <row r="2615" spans="14:31" x14ac:dyDescent="0.3">
      <c r="N2615"/>
      <c r="O2615"/>
      <c r="AD2615"/>
      <c r="AE2615"/>
    </row>
    <row r="2616" spans="14:31" x14ac:dyDescent="0.3">
      <c r="N2616"/>
      <c r="O2616"/>
      <c r="AD2616"/>
      <c r="AE2616"/>
    </row>
    <row r="2617" spans="14:31" x14ac:dyDescent="0.3">
      <c r="N2617"/>
      <c r="O2617"/>
      <c r="AD2617"/>
      <c r="AE2617"/>
    </row>
    <row r="2618" spans="14:31" x14ac:dyDescent="0.3">
      <c r="N2618"/>
      <c r="O2618"/>
      <c r="AD2618"/>
      <c r="AE2618"/>
    </row>
    <row r="2619" spans="14:31" x14ac:dyDescent="0.3">
      <c r="N2619"/>
      <c r="O2619"/>
      <c r="AD2619"/>
      <c r="AE2619"/>
    </row>
    <row r="2620" spans="14:31" x14ac:dyDescent="0.3">
      <c r="N2620"/>
      <c r="O2620"/>
      <c r="AD2620"/>
      <c r="AE2620"/>
    </row>
    <row r="2621" spans="14:31" x14ac:dyDescent="0.3">
      <c r="N2621"/>
      <c r="O2621"/>
      <c r="AD2621"/>
      <c r="AE2621"/>
    </row>
    <row r="2622" spans="14:31" x14ac:dyDescent="0.3">
      <c r="N2622"/>
      <c r="O2622"/>
      <c r="AD2622"/>
      <c r="AE2622"/>
    </row>
    <row r="2623" spans="14:31" x14ac:dyDescent="0.3">
      <c r="N2623"/>
      <c r="O2623"/>
      <c r="AD2623"/>
      <c r="AE2623"/>
    </row>
    <row r="2624" spans="14:31" x14ac:dyDescent="0.3">
      <c r="N2624"/>
      <c r="O2624"/>
      <c r="AD2624"/>
      <c r="AE2624"/>
    </row>
    <row r="2625" spans="14:31" x14ac:dyDescent="0.3">
      <c r="N2625"/>
      <c r="O2625"/>
      <c r="AD2625"/>
      <c r="AE2625"/>
    </row>
    <row r="2626" spans="14:31" x14ac:dyDescent="0.3">
      <c r="N2626"/>
      <c r="O2626"/>
      <c r="AD2626"/>
      <c r="AE2626"/>
    </row>
    <row r="2627" spans="14:31" x14ac:dyDescent="0.3">
      <c r="N2627"/>
      <c r="O2627"/>
      <c r="AD2627"/>
      <c r="AE2627"/>
    </row>
    <row r="2628" spans="14:31" x14ac:dyDescent="0.3">
      <c r="N2628"/>
      <c r="O2628"/>
      <c r="AD2628"/>
      <c r="AE2628"/>
    </row>
    <row r="2629" spans="14:31" x14ac:dyDescent="0.3">
      <c r="N2629"/>
      <c r="O2629"/>
      <c r="AD2629"/>
      <c r="AE2629"/>
    </row>
    <row r="2630" spans="14:31" x14ac:dyDescent="0.3">
      <c r="N2630"/>
      <c r="O2630"/>
      <c r="AD2630"/>
      <c r="AE2630"/>
    </row>
    <row r="2631" spans="14:31" x14ac:dyDescent="0.3">
      <c r="N2631"/>
      <c r="O2631"/>
      <c r="AD2631"/>
      <c r="AE2631"/>
    </row>
    <row r="2632" spans="14:31" x14ac:dyDescent="0.3">
      <c r="N2632"/>
      <c r="O2632"/>
      <c r="AD2632"/>
      <c r="AE2632"/>
    </row>
    <row r="2633" spans="14:31" x14ac:dyDescent="0.3">
      <c r="N2633"/>
      <c r="O2633"/>
      <c r="AD2633"/>
      <c r="AE2633"/>
    </row>
    <row r="2634" spans="14:31" x14ac:dyDescent="0.3">
      <c r="N2634"/>
      <c r="O2634"/>
      <c r="AD2634"/>
      <c r="AE2634"/>
    </row>
    <row r="2635" spans="14:31" x14ac:dyDescent="0.3">
      <c r="N2635"/>
      <c r="O2635"/>
      <c r="AD2635"/>
      <c r="AE2635"/>
    </row>
    <row r="2636" spans="14:31" x14ac:dyDescent="0.3">
      <c r="N2636"/>
      <c r="O2636"/>
      <c r="AD2636"/>
      <c r="AE2636"/>
    </row>
    <row r="2637" spans="14:31" x14ac:dyDescent="0.3">
      <c r="N2637"/>
      <c r="O2637"/>
      <c r="AD2637"/>
      <c r="AE2637"/>
    </row>
    <row r="2638" spans="14:31" x14ac:dyDescent="0.3">
      <c r="N2638"/>
      <c r="O2638"/>
      <c r="AD2638"/>
      <c r="AE2638"/>
    </row>
    <row r="2639" spans="14:31" x14ac:dyDescent="0.3">
      <c r="N2639"/>
      <c r="O2639"/>
      <c r="AD2639"/>
      <c r="AE2639"/>
    </row>
    <row r="2640" spans="14:31" x14ac:dyDescent="0.3">
      <c r="N2640"/>
      <c r="O2640"/>
      <c r="AD2640"/>
      <c r="AE2640"/>
    </row>
    <row r="2641" spans="14:31" x14ac:dyDescent="0.3">
      <c r="N2641"/>
      <c r="O2641"/>
      <c r="AD2641"/>
      <c r="AE2641"/>
    </row>
    <row r="2642" spans="14:31" x14ac:dyDescent="0.3">
      <c r="N2642"/>
      <c r="O2642"/>
      <c r="AD2642"/>
      <c r="AE2642"/>
    </row>
    <row r="2643" spans="14:31" x14ac:dyDescent="0.3">
      <c r="N2643"/>
      <c r="O2643"/>
      <c r="AD2643"/>
      <c r="AE2643"/>
    </row>
    <row r="2644" spans="14:31" x14ac:dyDescent="0.3">
      <c r="N2644"/>
      <c r="O2644"/>
      <c r="AD2644"/>
      <c r="AE2644"/>
    </row>
    <row r="2645" spans="14:31" x14ac:dyDescent="0.3">
      <c r="N2645"/>
      <c r="O2645"/>
      <c r="AD2645"/>
      <c r="AE2645"/>
    </row>
    <row r="2646" spans="14:31" x14ac:dyDescent="0.3">
      <c r="N2646"/>
      <c r="O2646"/>
      <c r="AD2646"/>
      <c r="AE2646"/>
    </row>
    <row r="2647" spans="14:31" x14ac:dyDescent="0.3">
      <c r="N2647"/>
      <c r="O2647"/>
      <c r="AD2647"/>
      <c r="AE2647"/>
    </row>
    <row r="2648" spans="14:31" x14ac:dyDescent="0.3">
      <c r="N2648"/>
      <c r="O2648"/>
      <c r="AD2648"/>
      <c r="AE2648"/>
    </row>
    <row r="2649" spans="14:31" x14ac:dyDescent="0.3">
      <c r="N2649"/>
      <c r="O2649"/>
      <c r="AD2649"/>
      <c r="AE2649"/>
    </row>
    <row r="2650" spans="14:31" x14ac:dyDescent="0.3">
      <c r="N2650"/>
      <c r="O2650"/>
      <c r="AD2650"/>
      <c r="AE2650"/>
    </row>
    <row r="2651" spans="14:31" x14ac:dyDescent="0.3">
      <c r="N2651"/>
      <c r="O2651"/>
      <c r="AD2651"/>
      <c r="AE2651"/>
    </row>
    <row r="2652" spans="14:31" x14ac:dyDescent="0.3">
      <c r="N2652"/>
      <c r="O2652"/>
      <c r="AD2652"/>
      <c r="AE2652"/>
    </row>
    <row r="2653" spans="14:31" x14ac:dyDescent="0.3">
      <c r="N2653"/>
      <c r="O2653"/>
      <c r="AD2653"/>
      <c r="AE2653"/>
    </row>
    <row r="2654" spans="14:31" x14ac:dyDescent="0.3">
      <c r="N2654"/>
      <c r="O2654"/>
      <c r="AD2654"/>
      <c r="AE2654"/>
    </row>
    <row r="2655" spans="14:31" x14ac:dyDescent="0.3">
      <c r="N2655"/>
      <c r="O2655"/>
      <c r="AD2655"/>
      <c r="AE2655"/>
    </row>
    <row r="2656" spans="14:31" x14ac:dyDescent="0.3">
      <c r="N2656"/>
      <c r="O2656"/>
      <c r="AD2656"/>
      <c r="AE2656"/>
    </row>
    <row r="2657" spans="14:31" x14ac:dyDescent="0.3">
      <c r="N2657"/>
      <c r="O2657"/>
      <c r="AD2657"/>
      <c r="AE2657"/>
    </row>
    <row r="2658" spans="14:31" x14ac:dyDescent="0.3">
      <c r="N2658"/>
      <c r="O2658"/>
      <c r="AD2658"/>
      <c r="AE2658"/>
    </row>
    <row r="2659" spans="14:31" x14ac:dyDescent="0.3">
      <c r="N2659"/>
      <c r="O2659"/>
      <c r="AD2659"/>
      <c r="AE2659"/>
    </row>
    <row r="2660" spans="14:31" x14ac:dyDescent="0.3">
      <c r="N2660"/>
      <c r="O2660"/>
      <c r="AD2660"/>
      <c r="AE2660"/>
    </row>
    <row r="2661" spans="14:31" x14ac:dyDescent="0.3">
      <c r="N2661"/>
      <c r="O2661"/>
      <c r="AD2661"/>
      <c r="AE2661"/>
    </row>
    <row r="2662" spans="14:31" x14ac:dyDescent="0.3">
      <c r="N2662"/>
      <c r="O2662"/>
      <c r="AD2662"/>
      <c r="AE2662"/>
    </row>
    <row r="2663" spans="14:31" x14ac:dyDescent="0.3">
      <c r="N2663"/>
      <c r="O2663"/>
      <c r="AD2663"/>
      <c r="AE2663"/>
    </row>
    <row r="2664" spans="14:31" x14ac:dyDescent="0.3">
      <c r="N2664"/>
      <c r="O2664"/>
      <c r="AD2664"/>
      <c r="AE2664"/>
    </row>
    <row r="2665" spans="14:31" x14ac:dyDescent="0.3">
      <c r="N2665"/>
      <c r="O2665"/>
      <c r="AD2665"/>
      <c r="AE2665"/>
    </row>
    <row r="2666" spans="14:31" x14ac:dyDescent="0.3">
      <c r="N2666"/>
      <c r="O2666"/>
      <c r="AD2666"/>
      <c r="AE2666"/>
    </row>
    <row r="2667" spans="14:31" x14ac:dyDescent="0.3">
      <c r="N2667"/>
      <c r="O2667"/>
      <c r="AD2667"/>
      <c r="AE2667"/>
    </row>
    <row r="2668" spans="14:31" x14ac:dyDescent="0.3">
      <c r="N2668"/>
      <c r="O2668"/>
      <c r="AD2668"/>
      <c r="AE2668"/>
    </row>
    <row r="2669" spans="14:31" x14ac:dyDescent="0.3">
      <c r="N2669"/>
      <c r="O2669"/>
      <c r="AD2669"/>
      <c r="AE2669"/>
    </row>
    <row r="2670" spans="14:31" x14ac:dyDescent="0.3">
      <c r="N2670"/>
      <c r="O2670"/>
      <c r="AD2670"/>
      <c r="AE2670"/>
    </row>
    <row r="2671" spans="14:31" x14ac:dyDescent="0.3">
      <c r="N2671"/>
      <c r="O2671"/>
      <c r="AD2671"/>
      <c r="AE2671"/>
    </row>
    <row r="2672" spans="14:31" x14ac:dyDescent="0.3">
      <c r="N2672"/>
      <c r="O2672"/>
      <c r="AD2672"/>
      <c r="AE2672"/>
    </row>
    <row r="2673" spans="14:31" x14ac:dyDescent="0.3">
      <c r="N2673"/>
      <c r="O2673"/>
      <c r="AD2673"/>
      <c r="AE2673"/>
    </row>
    <row r="2674" spans="14:31" x14ac:dyDescent="0.3">
      <c r="N2674"/>
      <c r="O2674"/>
      <c r="AD2674"/>
      <c r="AE2674"/>
    </row>
    <row r="2675" spans="14:31" x14ac:dyDescent="0.3">
      <c r="N2675"/>
      <c r="O2675"/>
      <c r="AD2675"/>
      <c r="AE2675"/>
    </row>
    <row r="2676" spans="14:31" x14ac:dyDescent="0.3">
      <c r="N2676"/>
      <c r="O2676"/>
      <c r="AD2676"/>
      <c r="AE2676"/>
    </row>
    <row r="2677" spans="14:31" x14ac:dyDescent="0.3">
      <c r="N2677"/>
      <c r="O2677"/>
      <c r="AD2677"/>
      <c r="AE2677"/>
    </row>
    <row r="2678" spans="14:31" x14ac:dyDescent="0.3">
      <c r="N2678"/>
      <c r="O2678"/>
      <c r="AD2678"/>
      <c r="AE2678"/>
    </row>
    <row r="2679" spans="14:31" x14ac:dyDescent="0.3">
      <c r="N2679"/>
      <c r="O2679"/>
      <c r="AD2679"/>
      <c r="AE2679"/>
    </row>
    <row r="2680" spans="14:31" x14ac:dyDescent="0.3">
      <c r="N2680"/>
      <c r="O2680"/>
      <c r="AD2680"/>
      <c r="AE2680"/>
    </row>
    <row r="2681" spans="14:31" x14ac:dyDescent="0.3">
      <c r="N2681"/>
      <c r="O2681"/>
      <c r="AD2681"/>
      <c r="AE2681"/>
    </row>
    <row r="2682" spans="14:31" x14ac:dyDescent="0.3">
      <c r="N2682"/>
      <c r="O2682"/>
      <c r="AD2682"/>
      <c r="AE2682"/>
    </row>
    <row r="2683" spans="14:31" x14ac:dyDescent="0.3">
      <c r="N2683"/>
      <c r="O2683"/>
      <c r="AD2683"/>
      <c r="AE2683"/>
    </row>
    <row r="2684" spans="14:31" x14ac:dyDescent="0.3">
      <c r="N2684"/>
      <c r="O2684"/>
      <c r="AD2684"/>
      <c r="AE2684"/>
    </row>
    <row r="2685" spans="14:31" x14ac:dyDescent="0.3">
      <c r="N2685"/>
      <c r="O2685"/>
      <c r="AD2685"/>
      <c r="AE2685"/>
    </row>
    <row r="2686" spans="14:31" x14ac:dyDescent="0.3">
      <c r="N2686"/>
      <c r="O2686"/>
      <c r="AD2686"/>
      <c r="AE2686"/>
    </row>
    <row r="2687" spans="14:31" x14ac:dyDescent="0.3">
      <c r="N2687"/>
      <c r="O2687"/>
      <c r="AD2687"/>
      <c r="AE2687"/>
    </row>
    <row r="2688" spans="14:31" x14ac:dyDescent="0.3">
      <c r="N2688"/>
      <c r="O2688"/>
      <c r="AD2688"/>
      <c r="AE2688"/>
    </row>
    <row r="2689" spans="14:31" x14ac:dyDescent="0.3">
      <c r="N2689"/>
      <c r="O2689"/>
      <c r="AD2689"/>
      <c r="AE2689"/>
    </row>
    <row r="2690" spans="14:31" x14ac:dyDescent="0.3">
      <c r="N2690"/>
      <c r="O2690"/>
      <c r="AD2690"/>
      <c r="AE2690"/>
    </row>
    <row r="2691" spans="14:31" x14ac:dyDescent="0.3">
      <c r="N2691"/>
      <c r="O2691"/>
      <c r="AD2691"/>
      <c r="AE2691"/>
    </row>
    <row r="2692" spans="14:31" x14ac:dyDescent="0.3">
      <c r="N2692"/>
      <c r="O2692"/>
      <c r="AD2692"/>
      <c r="AE2692"/>
    </row>
    <row r="2693" spans="14:31" x14ac:dyDescent="0.3">
      <c r="N2693"/>
      <c r="O2693"/>
      <c r="AD2693"/>
      <c r="AE2693"/>
    </row>
    <row r="2694" spans="14:31" x14ac:dyDescent="0.3">
      <c r="N2694"/>
      <c r="O2694"/>
      <c r="AD2694"/>
      <c r="AE2694"/>
    </row>
    <row r="2695" spans="14:31" x14ac:dyDescent="0.3">
      <c r="N2695"/>
      <c r="O2695"/>
      <c r="AD2695"/>
      <c r="AE2695"/>
    </row>
    <row r="2696" spans="14:31" x14ac:dyDescent="0.3">
      <c r="N2696"/>
      <c r="O2696"/>
      <c r="AD2696"/>
      <c r="AE2696"/>
    </row>
    <row r="2697" spans="14:31" x14ac:dyDescent="0.3">
      <c r="N2697"/>
      <c r="O2697"/>
      <c r="AD2697"/>
      <c r="AE2697"/>
    </row>
    <row r="2698" spans="14:31" x14ac:dyDescent="0.3">
      <c r="N2698"/>
      <c r="O2698"/>
      <c r="AD2698"/>
      <c r="AE2698"/>
    </row>
    <row r="2699" spans="14:31" x14ac:dyDescent="0.3">
      <c r="N2699"/>
      <c r="O2699"/>
      <c r="AD2699"/>
      <c r="AE2699"/>
    </row>
    <row r="2700" spans="14:31" x14ac:dyDescent="0.3">
      <c r="N2700"/>
      <c r="O2700"/>
      <c r="AD2700"/>
      <c r="AE2700"/>
    </row>
    <row r="2701" spans="14:31" x14ac:dyDescent="0.3">
      <c r="N2701"/>
      <c r="O2701"/>
      <c r="AD2701"/>
      <c r="AE2701"/>
    </row>
    <row r="2702" spans="14:31" x14ac:dyDescent="0.3">
      <c r="N2702"/>
      <c r="O2702"/>
      <c r="AD2702"/>
      <c r="AE2702"/>
    </row>
    <row r="2703" spans="14:31" x14ac:dyDescent="0.3">
      <c r="N2703"/>
      <c r="O2703"/>
      <c r="AD2703"/>
      <c r="AE2703"/>
    </row>
    <row r="2704" spans="14:31" x14ac:dyDescent="0.3">
      <c r="N2704"/>
      <c r="O2704"/>
      <c r="AD2704"/>
      <c r="AE2704"/>
    </row>
    <row r="2705" spans="14:31" x14ac:dyDescent="0.3">
      <c r="N2705"/>
      <c r="O2705"/>
      <c r="AD2705"/>
      <c r="AE2705"/>
    </row>
    <row r="2706" spans="14:31" x14ac:dyDescent="0.3">
      <c r="N2706"/>
      <c r="O2706"/>
      <c r="AD2706"/>
      <c r="AE2706"/>
    </row>
    <row r="2707" spans="14:31" x14ac:dyDescent="0.3">
      <c r="N2707"/>
      <c r="O2707"/>
      <c r="AD2707"/>
      <c r="AE2707"/>
    </row>
    <row r="2708" spans="14:31" x14ac:dyDescent="0.3">
      <c r="N2708"/>
      <c r="O2708"/>
      <c r="AD2708"/>
      <c r="AE2708"/>
    </row>
    <row r="2709" spans="14:31" x14ac:dyDescent="0.3">
      <c r="N2709"/>
      <c r="O2709"/>
      <c r="AD2709"/>
      <c r="AE2709"/>
    </row>
    <row r="2710" spans="14:31" x14ac:dyDescent="0.3">
      <c r="N2710"/>
      <c r="O2710"/>
      <c r="AD2710"/>
      <c r="AE2710"/>
    </row>
    <row r="2711" spans="14:31" x14ac:dyDescent="0.3">
      <c r="N2711"/>
      <c r="O2711"/>
      <c r="AD2711"/>
      <c r="AE2711"/>
    </row>
    <row r="2712" spans="14:31" x14ac:dyDescent="0.3">
      <c r="N2712"/>
      <c r="O2712"/>
      <c r="AD2712"/>
      <c r="AE2712"/>
    </row>
    <row r="2713" spans="14:31" x14ac:dyDescent="0.3">
      <c r="N2713"/>
      <c r="O2713"/>
      <c r="AD2713"/>
      <c r="AE2713"/>
    </row>
    <row r="2714" spans="14:31" x14ac:dyDescent="0.3">
      <c r="N2714"/>
      <c r="O2714"/>
      <c r="AD2714"/>
      <c r="AE2714"/>
    </row>
    <row r="2715" spans="14:31" x14ac:dyDescent="0.3">
      <c r="N2715"/>
      <c r="O2715"/>
      <c r="AD2715"/>
      <c r="AE2715"/>
    </row>
    <row r="2716" spans="14:31" x14ac:dyDescent="0.3">
      <c r="N2716"/>
      <c r="O2716"/>
      <c r="AD2716"/>
      <c r="AE2716"/>
    </row>
    <row r="2717" spans="14:31" x14ac:dyDescent="0.3">
      <c r="N2717"/>
      <c r="O2717"/>
      <c r="AD2717"/>
      <c r="AE2717"/>
    </row>
    <row r="2718" spans="14:31" x14ac:dyDescent="0.3">
      <c r="N2718"/>
      <c r="O2718"/>
      <c r="AD2718"/>
      <c r="AE2718"/>
    </row>
    <row r="2719" spans="14:31" x14ac:dyDescent="0.3">
      <c r="N2719"/>
      <c r="O2719"/>
      <c r="AD2719"/>
      <c r="AE2719"/>
    </row>
    <row r="2720" spans="14:31" x14ac:dyDescent="0.3">
      <c r="N2720"/>
      <c r="O2720"/>
      <c r="AD2720"/>
      <c r="AE2720"/>
    </row>
    <row r="2721" spans="14:31" x14ac:dyDescent="0.3">
      <c r="N2721"/>
      <c r="O2721"/>
      <c r="AD2721"/>
      <c r="AE2721"/>
    </row>
    <row r="2722" spans="14:31" x14ac:dyDescent="0.3">
      <c r="N2722"/>
      <c r="O2722"/>
      <c r="AD2722"/>
      <c r="AE2722"/>
    </row>
    <row r="2723" spans="14:31" x14ac:dyDescent="0.3">
      <c r="N2723"/>
      <c r="O2723"/>
      <c r="AD2723"/>
      <c r="AE2723"/>
    </row>
    <row r="2724" spans="14:31" x14ac:dyDescent="0.3">
      <c r="N2724"/>
      <c r="O2724"/>
      <c r="AD2724"/>
      <c r="AE2724"/>
    </row>
    <row r="2725" spans="14:31" x14ac:dyDescent="0.3">
      <c r="N2725"/>
      <c r="O2725"/>
      <c r="AD2725"/>
      <c r="AE2725"/>
    </row>
    <row r="2726" spans="14:31" x14ac:dyDescent="0.3">
      <c r="N2726"/>
      <c r="O2726"/>
      <c r="AD2726"/>
      <c r="AE2726"/>
    </row>
    <row r="2727" spans="14:31" x14ac:dyDescent="0.3">
      <c r="N2727"/>
      <c r="O2727"/>
      <c r="AD2727"/>
      <c r="AE2727"/>
    </row>
    <row r="2728" spans="14:31" x14ac:dyDescent="0.3">
      <c r="N2728"/>
      <c r="O2728"/>
      <c r="AD2728"/>
      <c r="AE2728"/>
    </row>
    <row r="2729" spans="14:31" x14ac:dyDescent="0.3">
      <c r="N2729"/>
      <c r="O2729"/>
      <c r="AD2729"/>
      <c r="AE2729"/>
    </row>
    <row r="2730" spans="14:31" x14ac:dyDescent="0.3">
      <c r="N2730"/>
      <c r="O2730"/>
      <c r="AD2730"/>
      <c r="AE2730"/>
    </row>
    <row r="2731" spans="14:31" x14ac:dyDescent="0.3">
      <c r="N2731"/>
      <c r="O2731"/>
      <c r="AD2731"/>
      <c r="AE2731"/>
    </row>
    <row r="2732" spans="14:31" x14ac:dyDescent="0.3">
      <c r="N2732"/>
      <c r="O2732"/>
      <c r="AD2732"/>
      <c r="AE2732"/>
    </row>
    <row r="2733" spans="14:31" x14ac:dyDescent="0.3">
      <c r="N2733"/>
      <c r="O2733"/>
      <c r="AD2733"/>
      <c r="AE2733"/>
    </row>
    <row r="2734" spans="14:31" x14ac:dyDescent="0.3">
      <c r="N2734"/>
      <c r="O2734"/>
      <c r="AD2734"/>
      <c r="AE2734"/>
    </row>
    <row r="2735" spans="14:31" x14ac:dyDescent="0.3">
      <c r="N2735"/>
      <c r="O2735"/>
      <c r="AD2735"/>
      <c r="AE2735"/>
    </row>
    <row r="2736" spans="14:31" x14ac:dyDescent="0.3">
      <c r="N2736"/>
      <c r="O2736"/>
      <c r="AD2736"/>
      <c r="AE2736"/>
    </row>
    <row r="2737" spans="14:31" x14ac:dyDescent="0.3">
      <c r="N2737"/>
      <c r="O2737"/>
      <c r="AD2737"/>
      <c r="AE2737"/>
    </row>
    <row r="2738" spans="14:31" x14ac:dyDescent="0.3">
      <c r="N2738"/>
      <c r="O2738"/>
      <c r="AD2738"/>
      <c r="AE2738"/>
    </row>
    <row r="2739" spans="14:31" x14ac:dyDescent="0.3">
      <c r="N2739"/>
      <c r="O2739"/>
      <c r="AD2739"/>
      <c r="AE2739"/>
    </row>
    <row r="2740" spans="14:31" x14ac:dyDescent="0.3">
      <c r="N2740"/>
      <c r="O2740"/>
      <c r="AD2740"/>
      <c r="AE2740"/>
    </row>
    <row r="2741" spans="14:31" x14ac:dyDescent="0.3">
      <c r="N2741"/>
      <c r="O2741"/>
      <c r="AD2741"/>
      <c r="AE2741"/>
    </row>
    <row r="2742" spans="14:31" x14ac:dyDescent="0.3">
      <c r="N2742"/>
      <c r="O2742"/>
      <c r="AD2742"/>
      <c r="AE2742"/>
    </row>
    <row r="2743" spans="14:31" x14ac:dyDescent="0.3">
      <c r="N2743"/>
      <c r="O2743"/>
      <c r="AD2743"/>
      <c r="AE2743"/>
    </row>
    <row r="2744" spans="14:31" x14ac:dyDescent="0.3">
      <c r="N2744"/>
      <c r="O2744"/>
      <c r="AD2744"/>
      <c r="AE2744"/>
    </row>
    <row r="2745" spans="14:31" x14ac:dyDescent="0.3">
      <c r="N2745"/>
      <c r="O2745"/>
      <c r="AD2745"/>
      <c r="AE2745"/>
    </row>
    <row r="2746" spans="14:31" x14ac:dyDescent="0.3">
      <c r="N2746"/>
      <c r="O2746"/>
      <c r="AD2746"/>
      <c r="AE2746"/>
    </row>
    <row r="2747" spans="14:31" x14ac:dyDescent="0.3">
      <c r="N2747"/>
      <c r="O2747"/>
      <c r="AD2747"/>
      <c r="AE2747"/>
    </row>
    <row r="2748" spans="14:31" x14ac:dyDescent="0.3">
      <c r="N2748"/>
      <c r="O2748"/>
      <c r="AD2748"/>
      <c r="AE2748"/>
    </row>
    <row r="2749" spans="14:31" x14ac:dyDescent="0.3">
      <c r="N2749"/>
      <c r="O2749"/>
      <c r="AD2749"/>
      <c r="AE2749"/>
    </row>
    <row r="2750" spans="14:31" x14ac:dyDescent="0.3">
      <c r="N2750"/>
      <c r="O2750"/>
      <c r="AD2750"/>
      <c r="AE2750"/>
    </row>
    <row r="2751" spans="14:31" x14ac:dyDescent="0.3">
      <c r="N2751"/>
      <c r="O2751"/>
      <c r="AD2751"/>
      <c r="AE2751"/>
    </row>
    <row r="2752" spans="14:31" x14ac:dyDescent="0.3">
      <c r="N2752"/>
      <c r="O2752"/>
      <c r="AD2752"/>
      <c r="AE2752"/>
    </row>
    <row r="2753" spans="14:31" x14ac:dyDescent="0.3">
      <c r="N2753"/>
      <c r="O2753"/>
      <c r="AD2753"/>
      <c r="AE2753"/>
    </row>
    <row r="2754" spans="14:31" x14ac:dyDescent="0.3">
      <c r="N2754"/>
      <c r="O2754"/>
      <c r="AD2754"/>
      <c r="AE2754"/>
    </row>
    <row r="2755" spans="14:31" x14ac:dyDescent="0.3">
      <c r="N2755"/>
      <c r="O2755"/>
      <c r="AD2755"/>
      <c r="AE2755"/>
    </row>
    <row r="2756" spans="14:31" x14ac:dyDescent="0.3">
      <c r="N2756"/>
      <c r="O2756"/>
      <c r="AD2756"/>
      <c r="AE2756"/>
    </row>
    <row r="2757" spans="14:31" x14ac:dyDescent="0.3">
      <c r="N2757"/>
      <c r="O2757"/>
      <c r="AD2757"/>
      <c r="AE2757"/>
    </row>
    <row r="2758" spans="14:31" x14ac:dyDescent="0.3">
      <c r="N2758"/>
      <c r="O2758"/>
      <c r="AD2758"/>
      <c r="AE2758"/>
    </row>
    <row r="2759" spans="14:31" x14ac:dyDescent="0.3">
      <c r="N2759"/>
      <c r="O2759"/>
      <c r="AD2759"/>
      <c r="AE2759"/>
    </row>
    <row r="2760" spans="14:31" x14ac:dyDescent="0.3">
      <c r="N2760"/>
      <c r="O2760"/>
      <c r="AD2760"/>
      <c r="AE2760"/>
    </row>
    <row r="2761" spans="14:31" x14ac:dyDescent="0.3">
      <c r="N2761"/>
      <c r="O2761"/>
      <c r="AD2761"/>
      <c r="AE2761"/>
    </row>
    <row r="2762" spans="14:31" x14ac:dyDescent="0.3">
      <c r="N2762"/>
      <c r="O2762"/>
      <c r="AD2762"/>
      <c r="AE2762"/>
    </row>
    <row r="2763" spans="14:31" x14ac:dyDescent="0.3">
      <c r="N2763"/>
      <c r="O2763"/>
      <c r="AD2763"/>
      <c r="AE2763"/>
    </row>
    <row r="2764" spans="14:31" x14ac:dyDescent="0.3">
      <c r="N2764"/>
      <c r="O2764"/>
      <c r="AD2764"/>
      <c r="AE2764"/>
    </row>
    <row r="2765" spans="14:31" x14ac:dyDescent="0.3">
      <c r="N2765"/>
      <c r="O2765"/>
      <c r="AD2765"/>
      <c r="AE2765"/>
    </row>
    <row r="2766" spans="14:31" x14ac:dyDescent="0.3">
      <c r="N2766"/>
      <c r="O2766"/>
      <c r="AD2766"/>
      <c r="AE2766"/>
    </row>
    <row r="2767" spans="14:31" x14ac:dyDescent="0.3">
      <c r="N2767"/>
      <c r="O2767"/>
      <c r="AD2767"/>
      <c r="AE2767"/>
    </row>
    <row r="2768" spans="14:31" x14ac:dyDescent="0.3">
      <c r="N2768"/>
      <c r="O2768"/>
      <c r="AD2768"/>
      <c r="AE2768"/>
    </row>
    <row r="2769" spans="14:31" x14ac:dyDescent="0.3">
      <c r="N2769"/>
      <c r="O2769"/>
      <c r="AD2769"/>
      <c r="AE2769"/>
    </row>
    <row r="2770" spans="14:31" x14ac:dyDescent="0.3">
      <c r="N2770"/>
      <c r="O2770"/>
      <c r="AD2770"/>
      <c r="AE2770"/>
    </row>
    <row r="2771" spans="14:31" x14ac:dyDescent="0.3">
      <c r="N2771"/>
      <c r="O2771"/>
      <c r="AD2771"/>
      <c r="AE2771"/>
    </row>
    <row r="2772" spans="14:31" x14ac:dyDescent="0.3">
      <c r="N2772"/>
      <c r="O2772"/>
      <c r="AD2772"/>
      <c r="AE2772"/>
    </row>
    <row r="2773" spans="14:31" x14ac:dyDescent="0.3">
      <c r="N2773"/>
      <c r="O2773"/>
      <c r="AD2773"/>
      <c r="AE2773"/>
    </row>
    <row r="2774" spans="14:31" x14ac:dyDescent="0.3">
      <c r="N2774"/>
      <c r="O2774"/>
      <c r="AD2774"/>
      <c r="AE2774"/>
    </row>
    <row r="2775" spans="14:31" x14ac:dyDescent="0.3">
      <c r="N2775"/>
      <c r="O2775"/>
      <c r="AD2775"/>
      <c r="AE2775"/>
    </row>
    <row r="2776" spans="14:31" x14ac:dyDescent="0.3">
      <c r="N2776"/>
      <c r="O2776"/>
      <c r="AD2776"/>
      <c r="AE2776"/>
    </row>
    <row r="2777" spans="14:31" x14ac:dyDescent="0.3">
      <c r="N2777"/>
      <c r="O2777"/>
      <c r="AD2777"/>
      <c r="AE2777"/>
    </row>
    <row r="2778" spans="14:31" x14ac:dyDescent="0.3">
      <c r="N2778"/>
      <c r="O2778"/>
      <c r="AD2778"/>
      <c r="AE2778"/>
    </row>
    <row r="2779" spans="14:31" x14ac:dyDescent="0.3">
      <c r="N2779"/>
      <c r="O2779"/>
      <c r="AD2779"/>
      <c r="AE2779"/>
    </row>
    <row r="2780" spans="14:31" x14ac:dyDescent="0.3">
      <c r="N2780"/>
      <c r="O2780"/>
      <c r="AD2780"/>
      <c r="AE2780"/>
    </row>
    <row r="2781" spans="14:31" x14ac:dyDescent="0.3">
      <c r="N2781"/>
      <c r="O2781"/>
      <c r="AD2781"/>
      <c r="AE2781"/>
    </row>
    <row r="2782" spans="14:31" x14ac:dyDescent="0.3">
      <c r="N2782"/>
      <c r="O2782"/>
      <c r="AD2782"/>
      <c r="AE2782"/>
    </row>
    <row r="2783" spans="14:31" x14ac:dyDescent="0.3">
      <c r="N2783"/>
      <c r="O2783"/>
      <c r="AD2783"/>
      <c r="AE2783"/>
    </row>
    <row r="2784" spans="14:31" x14ac:dyDescent="0.3">
      <c r="N2784"/>
      <c r="O2784"/>
      <c r="AD2784"/>
      <c r="AE2784"/>
    </row>
    <row r="2785" spans="14:31" x14ac:dyDescent="0.3">
      <c r="N2785"/>
      <c r="O2785"/>
      <c r="AD2785"/>
      <c r="AE2785"/>
    </row>
    <row r="2786" spans="14:31" x14ac:dyDescent="0.3">
      <c r="N2786"/>
      <c r="O2786"/>
      <c r="AD2786"/>
      <c r="AE2786"/>
    </row>
    <row r="2787" spans="14:31" x14ac:dyDescent="0.3">
      <c r="N2787"/>
      <c r="O2787"/>
      <c r="AD2787"/>
      <c r="AE2787"/>
    </row>
    <row r="2788" spans="14:31" x14ac:dyDescent="0.3">
      <c r="N2788"/>
      <c r="O2788"/>
      <c r="AD2788"/>
      <c r="AE2788"/>
    </row>
    <row r="2789" spans="14:31" x14ac:dyDescent="0.3">
      <c r="N2789"/>
      <c r="O2789"/>
      <c r="AD2789"/>
      <c r="AE2789"/>
    </row>
    <row r="2790" spans="14:31" x14ac:dyDescent="0.3">
      <c r="N2790"/>
      <c r="O2790"/>
      <c r="AD2790"/>
      <c r="AE2790"/>
    </row>
    <row r="2791" spans="14:31" x14ac:dyDescent="0.3">
      <c r="N2791"/>
      <c r="O2791"/>
      <c r="AD2791"/>
      <c r="AE2791"/>
    </row>
    <row r="2792" spans="14:31" x14ac:dyDescent="0.3">
      <c r="N2792"/>
      <c r="O2792"/>
      <c r="AD2792"/>
      <c r="AE2792"/>
    </row>
    <row r="2793" spans="14:31" x14ac:dyDescent="0.3">
      <c r="N2793"/>
      <c r="O2793"/>
      <c r="AD2793"/>
      <c r="AE2793"/>
    </row>
    <row r="2794" spans="14:31" x14ac:dyDescent="0.3">
      <c r="N2794"/>
      <c r="O2794"/>
      <c r="AD2794"/>
      <c r="AE2794"/>
    </row>
    <row r="2795" spans="14:31" x14ac:dyDescent="0.3">
      <c r="N2795"/>
      <c r="O2795"/>
      <c r="AD2795"/>
      <c r="AE2795"/>
    </row>
    <row r="2796" spans="14:31" x14ac:dyDescent="0.3">
      <c r="N2796"/>
      <c r="O2796"/>
      <c r="AD2796"/>
      <c r="AE2796"/>
    </row>
    <row r="2797" spans="14:31" x14ac:dyDescent="0.3">
      <c r="N2797"/>
      <c r="O2797"/>
      <c r="AD2797"/>
      <c r="AE2797"/>
    </row>
    <row r="2798" spans="14:31" x14ac:dyDescent="0.3">
      <c r="N2798"/>
      <c r="O2798"/>
      <c r="AD2798"/>
      <c r="AE2798"/>
    </row>
    <row r="2799" spans="14:31" x14ac:dyDescent="0.3">
      <c r="N2799"/>
      <c r="O2799"/>
      <c r="AD2799"/>
      <c r="AE2799"/>
    </row>
    <row r="2800" spans="14:31" x14ac:dyDescent="0.3">
      <c r="N2800"/>
      <c r="O2800"/>
      <c r="AD2800"/>
      <c r="AE2800"/>
    </row>
    <row r="2801" spans="14:31" x14ac:dyDescent="0.3">
      <c r="N2801"/>
      <c r="O2801"/>
      <c r="AD2801"/>
      <c r="AE2801"/>
    </row>
    <row r="2802" spans="14:31" x14ac:dyDescent="0.3">
      <c r="N2802"/>
      <c r="O2802"/>
      <c r="AD2802"/>
      <c r="AE2802"/>
    </row>
    <row r="2803" spans="14:31" x14ac:dyDescent="0.3">
      <c r="N2803"/>
      <c r="O2803"/>
      <c r="AD2803"/>
      <c r="AE2803"/>
    </row>
    <row r="2804" spans="14:31" x14ac:dyDescent="0.3">
      <c r="N2804"/>
      <c r="O2804"/>
      <c r="AD2804"/>
      <c r="AE2804"/>
    </row>
    <row r="2805" spans="14:31" x14ac:dyDescent="0.3">
      <c r="N2805"/>
      <c r="O2805"/>
      <c r="AD2805"/>
      <c r="AE2805"/>
    </row>
    <row r="2806" spans="14:31" x14ac:dyDescent="0.3">
      <c r="N2806"/>
      <c r="O2806"/>
      <c r="AD2806"/>
      <c r="AE2806"/>
    </row>
    <row r="2807" spans="14:31" x14ac:dyDescent="0.3">
      <c r="N2807"/>
      <c r="O2807"/>
      <c r="AD2807"/>
      <c r="AE2807"/>
    </row>
    <row r="2808" spans="14:31" x14ac:dyDescent="0.3">
      <c r="N2808"/>
      <c r="O2808"/>
      <c r="AD2808"/>
      <c r="AE2808"/>
    </row>
    <row r="2809" spans="14:31" x14ac:dyDescent="0.3">
      <c r="N2809"/>
      <c r="O2809"/>
      <c r="AD2809"/>
      <c r="AE2809"/>
    </row>
    <row r="2810" spans="14:31" x14ac:dyDescent="0.3">
      <c r="N2810"/>
      <c r="O2810"/>
      <c r="AD2810"/>
      <c r="AE2810"/>
    </row>
    <row r="2811" spans="14:31" x14ac:dyDescent="0.3">
      <c r="N2811"/>
      <c r="O2811"/>
      <c r="AD2811"/>
      <c r="AE2811"/>
    </row>
    <row r="2812" spans="14:31" x14ac:dyDescent="0.3">
      <c r="N2812"/>
      <c r="O2812"/>
      <c r="AD2812"/>
      <c r="AE2812"/>
    </row>
    <row r="2813" spans="14:31" x14ac:dyDescent="0.3">
      <c r="N2813"/>
      <c r="O2813"/>
      <c r="AD2813"/>
      <c r="AE2813"/>
    </row>
    <row r="2814" spans="14:31" x14ac:dyDescent="0.3">
      <c r="N2814"/>
      <c r="O2814"/>
      <c r="AD2814"/>
      <c r="AE2814"/>
    </row>
    <row r="2815" spans="14:31" x14ac:dyDescent="0.3">
      <c r="N2815"/>
      <c r="O2815"/>
      <c r="AD2815"/>
      <c r="AE2815"/>
    </row>
    <row r="2816" spans="14:31" x14ac:dyDescent="0.3">
      <c r="N2816"/>
      <c r="O2816"/>
      <c r="AD2816"/>
      <c r="AE2816"/>
    </row>
    <row r="2817" spans="14:31" x14ac:dyDescent="0.3">
      <c r="N2817"/>
      <c r="O2817"/>
      <c r="AD2817"/>
      <c r="AE2817"/>
    </row>
    <row r="2818" spans="14:31" x14ac:dyDescent="0.3">
      <c r="N2818"/>
      <c r="O2818"/>
      <c r="AD2818"/>
      <c r="AE2818"/>
    </row>
    <row r="2819" spans="14:31" x14ac:dyDescent="0.3">
      <c r="N2819"/>
      <c r="O2819"/>
      <c r="AD2819"/>
      <c r="AE2819"/>
    </row>
    <row r="2820" spans="14:31" x14ac:dyDescent="0.3">
      <c r="N2820"/>
      <c r="O2820"/>
      <c r="AD2820"/>
      <c r="AE2820"/>
    </row>
    <row r="2821" spans="14:31" x14ac:dyDescent="0.3">
      <c r="N2821"/>
      <c r="O2821"/>
      <c r="AD2821"/>
      <c r="AE2821"/>
    </row>
    <row r="2822" spans="14:31" x14ac:dyDescent="0.3">
      <c r="N2822"/>
      <c r="O2822"/>
      <c r="AD2822"/>
      <c r="AE2822"/>
    </row>
    <row r="2823" spans="14:31" x14ac:dyDescent="0.3">
      <c r="N2823"/>
      <c r="O2823"/>
      <c r="AD2823"/>
      <c r="AE2823"/>
    </row>
    <row r="2824" spans="14:31" x14ac:dyDescent="0.3">
      <c r="N2824"/>
      <c r="O2824"/>
      <c r="AD2824"/>
      <c r="AE2824"/>
    </row>
    <row r="2825" spans="14:31" x14ac:dyDescent="0.3">
      <c r="N2825"/>
      <c r="O2825"/>
      <c r="AD2825"/>
      <c r="AE2825"/>
    </row>
    <row r="2826" spans="14:31" x14ac:dyDescent="0.3">
      <c r="N2826"/>
      <c r="O2826"/>
      <c r="AD2826"/>
      <c r="AE2826"/>
    </row>
    <row r="2827" spans="14:31" x14ac:dyDescent="0.3">
      <c r="N2827"/>
      <c r="O2827"/>
      <c r="AD2827"/>
      <c r="AE2827"/>
    </row>
    <row r="2828" spans="14:31" x14ac:dyDescent="0.3">
      <c r="N2828"/>
      <c r="O2828"/>
      <c r="AD2828"/>
      <c r="AE2828"/>
    </row>
    <row r="2829" spans="14:31" x14ac:dyDescent="0.3">
      <c r="N2829"/>
      <c r="O2829"/>
      <c r="AD2829"/>
      <c r="AE2829"/>
    </row>
    <row r="2830" spans="14:31" x14ac:dyDescent="0.3">
      <c r="N2830"/>
      <c r="O2830"/>
      <c r="AD2830"/>
      <c r="AE2830"/>
    </row>
    <row r="2831" spans="14:31" x14ac:dyDescent="0.3">
      <c r="N2831"/>
      <c r="O2831"/>
      <c r="AD2831"/>
      <c r="AE2831"/>
    </row>
    <row r="2832" spans="14:31" x14ac:dyDescent="0.3">
      <c r="N2832"/>
      <c r="O2832"/>
      <c r="AD2832"/>
      <c r="AE2832"/>
    </row>
    <row r="2833" spans="14:31" x14ac:dyDescent="0.3">
      <c r="N2833"/>
      <c r="O2833"/>
      <c r="AD2833"/>
      <c r="AE2833"/>
    </row>
    <row r="2834" spans="14:31" x14ac:dyDescent="0.3">
      <c r="N2834"/>
      <c r="O2834"/>
      <c r="AD2834"/>
      <c r="AE2834"/>
    </row>
    <row r="2835" spans="14:31" x14ac:dyDescent="0.3">
      <c r="N2835"/>
      <c r="O2835"/>
      <c r="AD2835"/>
      <c r="AE2835"/>
    </row>
    <row r="2836" spans="14:31" x14ac:dyDescent="0.3">
      <c r="N2836"/>
      <c r="O2836"/>
      <c r="AD2836"/>
      <c r="AE2836"/>
    </row>
    <row r="2837" spans="14:31" x14ac:dyDescent="0.3">
      <c r="N2837"/>
      <c r="O2837"/>
      <c r="AD2837"/>
      <c r="AE2837"/>
    </row>
    <row r="2838" spans="14:31" x14ac:dyDescent="0.3">
      <c r="N2838"/>
      <c r="O2838"/>
      <c r="AD2838"/>
      <c r="AE2838"/>
    </row>
    <row r="2839" spans="14:31" x14ac:dyDescent="0.3">
      <c r="N2839"/>
      <c r="O2839"/>
      <c r="AD2839"/>
      <c r="AE2839"/>
    </row>
    <row r="2840" spans="14:31" x14ac:dyDescent="0.3">
      <c r="N2840"/>
      <c r="O2840"/>
      <c r="AD2840"/>
      <c r="AE2840"/>
    </row>
    <row r="2841" spans="14:31" x14ac:dyDescent="0.3">
      <c r="N2841"/>
      <c r="O2841"/>
      <c r="AD2841"/>
      <c r="AE2841"/>
    </row>
    <row r="2842" spans="14:31" x14ac:dyDescent="0.3">
      <c r="N2842"/>
      <c r="O2842"/>
      <c r="AD2842"/>
      <c r="AE2842"/>
    </row>
    <row r="2843" spans="14:31" x14ac:dyDescent="0.3">
      <c r="N2843"/>
      <c r="O2843"/>
      <c r="AD2843"/>
      <c r="AE2843"/>
    </row>
    <row r="2844" spans="14:31" x14ac:dyDescent="0.3">
      <c r="N2844"/>
      <c r="O2844"/>
      <c r="AD2844"/>
      <c r="AE2844"/>
    </row>
    <row r="2845" spans="14:31" x14ac:dyDescent="0.3">
      <c r="N2845"/>
      <c r="O2845"/>
      <c r="AD2845"/>
      <c r="AE2845"/>
    </row>
    <row r="2846" spans="14:31" x14ac:dyDescent="0.3">
      <c r="N2846"/>
      <c r="O2846"/>
      <c r="AD2846"/>
      <c r="AE2846"/>
    </row>
    <row r="2847" spans="14:31" x14ac:dyDescent="0.3">
      <c r="N2847"/>
      <c r="O2847"/>
      <c r="AD2847"/>
      <c r="AE2847"/>
    </row>
    <row r="2848" spans="14:31" x14ac:dyDescent="0.3">
      <c r="N2848"/>
      <c r="O2848"/>
      <c r="AD2848"/>
      <c r="AE2848"/>
    </row>
    <row r="2849" spans="14:31" x14ac:dyDescent="0.3">
      <c r="N2849"/>
      <c r="O2849"/>
      <c r="AD2849"/>
      <c r="AE2849"/>
    </row>
    <row r="2850" spans="14:31" x14ac:dyDescent="0.3">
      <c r="N2850"/>
      <c r="O2850"/>
      <c r="AD2850"/>
      <c r="AE2850"/>
    </row>
    <row r="2851" spans="14:31" x14ac:dyDescent="0.3">
      <c r="N2851"/>
      <c r="O2851"/>
      <c r="AD2851"/>
      <c r="AE2851"/>
    </row>
    <row r="2852" spans="14:31" x14ac:dyDescent="0.3">
      <c r="N2852"/>
      <c r="O2852"/>
      <c r="AD2852"/>
      <c r="AE2852"/>
    </row>
    <row r="2853" spans="14:31" x14ac:dyDescent="0.3">
      <c r="N2853"/>
      <c r="O2853"/>
      <c r="AD2853"/>
      <c r="AE2853"/>
    </row>
    <row r="2854" spans="14:31" x14ac:dyDescent="0.3">
      <c r="N2854"/>
      <c r="O2854"/>
      <c r="AD2854"/>
      <c r="AE2854"/>
    </row>
    <row r="2855" spans="14:31" x14ac:dyDescent="0.3">
      <c r="N2855"/>
      <c r="O2855"/>
      <c r="AD2855"/>
      <c r="AE2855"/>
    </row>
    <row r="2856" spans="14:31" x14ac:dyDescent="0.3">
      <c r="N2856"/>
      <c r="O2856"/>
      <c r="AD2856"/>
      <c r="AE2856"/>
    </row>
    <row r="2857" spans="14:31" x14ac:dyDescent="0.3">
      <c r="N2857"/>
      <c r="O2857"/>
      <c r="AD2857"/>
      <c r="AE2857"/>
    </row>
    <row r="2858" spans="14:31" x14ac:dyDescent="0.3">
      <c r="N2858"/>
      <c r="O2858"/>
      <c r="AD2858"/>
      <c r="AE2858"/>
    </row>
    <row r="2859" spans="14:31" x14ac:dyDescent="0.3">
      <c r="N2859"/>
      <c r="O2859"/>
      <c r="AD2859"/>
      <c r="AE2859"/>
    </row>
    <row r="2860" spans="14:31" x14ac:dyDescent="0.3">
      <c r="N2860"/>
      <c r="O2860"/>
      <c r="AD2860"/>
      <c r="AE2860"/>
    </row>
    <row r="2861" spans="14:31" x14ac:dyDescent="0.3">
      <c r="N2861"/>
      <c r="O2861"/>
      <c r="AD2861"/>
      <c r="AE2861"/>
    </row>
    <row r="2862" spans="14:31" x14ac:dyDescent="0.3">
      <c r="N2862"/>
      <c r="O2862"/>
      <c r="AD2862"/>
      <c r="AE2862"/>
    </row>
    <row r="2863" spans="14:31" x14ac:dyDescent="0.3">
      <c r="N2863"/>
      <c r="O2863"/>
      <c r="AD2863"/>
      <c r="AE2863"/>
    </row>
    <row r="2864" spans="14:31" x14ac:dyDescent="0.3">
      <c r="N2864"/>
      <c r="O2864"/>
      <c r="AD2864"/>
      <c r="AE2864"/>
    </row>
    <row r="2865" spans="14:31" x14ac:dyDescent="0.3">
      <c r="N2865"/>
      <c r="O2865"/>
      <c r="AD2865"/>
      <c r="AE2865"/>
    </row>
    <row r="2866" spans="14:31" x14ac:dyDescent="0.3">
      <c r="N2866"/>
      <c r="O2866"/>
      <c r="AD2866"/>
      <c r="AE2866"/>
    </row>
    <row r="2867" spans="14:31" x14ac:dyDescent="0.3">
      <c r="N2867"/>
      <c r="O2867"/>
      <c r="AD2867"/>
      <c r="AE2867"/>
    </row>
    <row r="2868" spans="14:31" x14ac:dyDescent="0.3">
      <c r="N2868"/>
      <c r="O2868"/>
      <c r="AD2868"/>
      <c r="AE2868"/>
    </row>
    <row r="2869" spans="14:31" x14ac:dyDescent="0.3">
      <c r="N2869"/>
      <c r="O2869"/>
      <c r="AD2869"/>
      <c r="AE2869"/>
    </row>
    <row r="2870" spans="14:31" x14ac:dyDescent="0.3">
      <c r="N2870"/>
      <c r="O2870"/>
      <c r="AD2870"/>
      <c r="AE2870"/>
    </row>
    <row r="2871" spans="14:31" x14ac:dyDescent="0.3">
      <c r="N2871"/>
      <c r="O2871"/>
      <c r="AD2871"/>
      <c r="AE2871"/>
    </row>
    <row r="2872" spans="14:31" x14ac:dyDescent="0.3">
      <c r="N2872"/>
      <c r="O2872"/>
      <c r="AD2872"/>
      <c r="AE2872"/>
    </row>
    <row r="2873" spans="14:31" x14ac:dyDescent="0.3">
      <c r="N2873"/>
      <c r="O2873"/>
      <c r="AD2873"/>
      <c r="AE2873"/>
    </row>
    <row r="2874" spans="14:31" x14ac:dyDescent="0.3">
      <c r="N2874"/>
      <c r="O2874"/>
      <c r="AD2874"/>
      <c r="AE2874"/>
    </row>
    <row r="2875" spans="14:31" x14ac:dyDescent="0.3">
      <c r="N2875"/>
      <c r="O2875"/>
      <c r="AD2875"/>
      <c r="AE2875"/>
    </row>
    <row r="2876" spans="14:31" x14ac:dyDescent="0.3">
      <c r="N2876"/>
      <c r="O2876"/>
      <c r="AD2876"/>
      <c r="AE2876"/>
    </row>
    <row r="2877" spans="14:31" x14ac:dyDescent="0.3">
      <c r="N2877"/>
      <c r="O2877"/>
      <c r="AD2877"/>
      <c r="AE2877"/>
    </row>
    <row r="2878" spans="14:31" x14ac:dyDescent="0.3">
      <c r="N2878"/>
      <c r="O2878"/>
      <c r="AD2878"/>
      <c r="AE2878"/>
    </row>
    <row r="2879" spans="14:31" x14ac:dyDescent="0.3">
      <c r="N2879"/>
      <c r="O2879"/>
      <c r="AD2879"/>
      <c r="AE2879"/>
    </row>
    <row r="2880" spans="14:31" x14ac:dyDescent="0.3">
      <c r="N2880"/>
      <c r="O2880"/>
      <c r="AD2880"/>
      <c r="AE2880"/>
    </row>
    <row r="2881" spans="14:31" x14ac:dyDescent="0.3">
      <c r="N2881"/>
      <c r="O2881"/>
      <c r="AD2881"/>
      <c r="AE2881"/>
    </row>
    <row r="2882" spans="14:31" x14ac:dyDescent="0.3">
      <c r="N2882"/>
      <c r="O2882"/>
      <c r="AD2882"/>
      <c r="AE2882"/>
    </row>
    <row r="2883" spans="14:31" x14ac:dyDescent="0.3">
      <c r="N2883"/>
      <c r="O2883"/>
      <c r="AD2883"/>
      <c r="AE2883"/>
    </row>
    <row r="2884" spans="14:31" x14ac:dyDescent="0.3">
      <c r="N2884"/>
      <c r="O2884"/>
      <c r="AD2884"/>
      <c r="AE2884"/>
    </row>
    <row r="2885" spans="14:31" x14ac:dyDescent="0.3">
      <c r="N2885"/>
      <c r="O2885"/>
      <c r="AD2885"/>
      <c r="AE2885"/>
    </row>
    <row r="2886" spans="14:31" x14ac:dyDescent="0.3">
      <c r="N2886"/>
      <c r="O2886"/>
      <c r="AD2886"/>
      <c r="AE2886"/>
    </row>
    <row r="2887" spans="14:31" x14ac:dyDescent="0.3">
      <c r="N2887"/>
      <c r="O2887"/>
      <c r="AD2887"/>
      <c r="AE2887"/>
    </row>
    <row r="2888" spans="14:31" x14ac:dyDescent="0.3">
      <c r="N2888"/>
      <c r="O2888"/>
      <c r="AD2888"/>
      <c r="AE2888"/>
    </row>
    <row r="2889" spans="14:31" x14ac:dyDescent="0.3">
      <c r="N2889"/>
      <c r="O2889"/>
      <c r="AD2889"/>
      <c r="AE2889"/>
    </row>
    <row r="2890" spans="14:31" x14ac:dyDescent="0.3">
      <c r="N2890"/>
      <c r="O2890"/>
      <c r="AD2890"/>
      <c r="AE2890"/>
    </row>
    <row r="2891" spans="14:31" x14ac:dyDescent="0.3">
      <c r="N2891"/>
      <c r="O2891"/>
      <c r="AD2891"/>
      <c r="AE2891"/>
    </row>
    <row r="2892" spans="14:31" x14ac:dyDescent="0.3">
      <c r="N2892"/>
      <c r="O2892"/>
      <c r="AD2892"/>
      <c r="AE2892"/>
    </row>
    <row r="2893" spans="14:31" x14ac:dyDescent="0.3">
      <c r="N2893"/>
      <c r="O2893"/>
      <c r="AD2893"/>
      <c r="AE2893"/>
    </row>
    <row r="2894" spans="14:31" x14ac:dyDescent="0.3">
      <c r="N2894"/>
      <c r="O2894"/>
      <c r="AD2894"/>
      <c r="AE2894"/>
    </row>
    <row r="2895" spans="14:31" x14ac:dyDescent="0.3">
      <c r="N2895"/>
      <c r="O2895"/>
      <c r="AD2895"/>
      <c r="AE2895"/>
    </row>
    <row r="2896" spans="14:31" x14ac:dyDescent="0.3">
      <c r="N2896"/>
      <c r="O2896"/>
      <c r="AD2896"/>
      <c r="AE2896"/>
    </row>
    <row r="2897" spans="14:31" x14ac:dyDescent="0.3">
      <c r="N2897"/>
      <c r="O2897"/>
      <c r="AD2897"/>
      <c r="AE2897"/>
    </row>
    <row r="2898" spans="14:31" x14ac:dyDescent="0.3">
      <c r="N2898"/>
      <c r="O2898"/>
      <c r="AD2898"/>
      <c r="AE2898"/>
    </row>
    <row r="2899" spans="14:31" x14ac:dyDescent="0.3">
      <c r="N2899"/>
      <c r="O2899"/>
      <c r="AD2899"/>
      <c r="AE2899"/>
    </row>
    <row r="2900" spans="14:31" x14ac:dyDescent="0.3">
      <c r="N2900"/>
      <c r="O2900"/>
      <c r="AD2900"/>
      <c r="AE2900"/>
    </row>
    <row r="2901" spans="14:31" x14ac:dyDescent="0.3">
      <c r="N2901"/>
      <c r="O2901"/>
      <c r="AD2901"/>
      <c r="AE2901"/>
    </row>
    <row r="2902" spans="14:31" x14ac:dyDescent="0.3">
      <c r="N2902"/>
      <c r="O2902"/>
      <c r="AD2902"/>
      <c r="AE2902"/>
    </row>
    <row r="2903" spans="14:31" x14ac:dyDescent="0.3">
      <c r="N2903"/>
      <c r="O2903"/>
      <c r="AD2903"/>
      <c r="AE2903"/>
    </row>
    <row r="2904" spans="14:31" x14ac:dyDescent="0.3">
      <c r="N2904"/>
      <c r="O2904"/>
      <c r="AD2904"/>
      <c r="AE2904"/>
    </row>
    <row r="2905" spans="14:31" x14ac:dyDescent="0.3">
      <c r="N2905"/>
      <c r="O2905"/>
      <c r="AD2905"/>
      <c r="AE2905"/>
    </row>
    <row r="2906" spans="14:31" x14ac:dyDescent="0.3">
      <c r="N2906"/>
      <c r="O2906"/>
      <c r="AD2906"/>
      <c r="AE2906"/>
    </row>
    <row r="2907" spans="14:31" x14ac:dyDescent="0.3">
      <c r="N2907"/>
      <c r="O2907"/>
      <c r="AD2907"/>
      <c r="AE2907"/>
    </row>
    <row r="2908" spans="14:31" x14ac:dyDescent="0.3">
      <c r="N2908"/>
      <c r="O2908"/>
      <c r="AD2908"/>
      <c r="AE2908"/>
    </row>
    <row r="2909" spans="14:31" x14ac:dyDescent="0.3">
      <c r="N2909"/>
      <c r="O2909"/>
      <c r="AD2909"/>
      <c r="AE2909"/>
    </row>
    <row r="2910" spans="14:31" x14ac:dyDescent="0.3">
      <c r="N2910"/>
      <c r="O2910"/>
      <c r="AD2910"/>
      <c r="AE2910"/>
    </row>
    <row r="2911" spans="14:31" x14ac:dyDescent="0.3">
      <c r="N2911"/>
      <c r="O2911"/>
      <c r="AD2911"/>
      <c r="AE2911"/>
    </row>
    <row r="2912" spans="14:31" x14ac:dyDescent="0.3">
      <c r="N2912"/>
      <c r="O2912"/>
      <c r="AD2912"/>
      <c r="AE2912"/>
    </row>
    <row r="2913" spans="14:31" x14ac:dyDescent="0.3">
      <c r="N2913"/>
      <c r="O2913"/>
      <c r="AD2913"/>
      <c r="AE2913"/>
    </row>
    <row r="2914" spans="14:31" x14ac:dyDescent="0.3">
      <c r="N2914"/>
      <c r="O2914"/>
      <c r="AD2914"/>
      <c r="AE2914"/>
    </row>
    <row r="2915" spans="14:31" x14ac:dyDescent="0.3">
      <c r="N2915"/>
      <c r="O2915"/>
      <c r="AD2915"/>
      <c r="AE2915"/>
    </row>
    <row r="2916" spans="14:31" x14ac:dyDescent="0.3">
      <c r="N2916"/>
      <c r="O2916"/>
      <c r="AD2916"/>
      <c r="AE2916"/>
    </row>
    <row r="2917" spans="14:31" x14ac:dyDescent="0.3">
      <c r="N2917"/>
      <c r="O2917"/>
      <c r="AD2917"/>
      <c r="AE2917"/>
    </row>
    <row r="2918" spans="14:31" x14ac:dyDescent="0.3">
      <c r="N2918"/>
      <c r="O2918"/>
      <c r="AD2918"/>
      <c r="AE2918"/>
    </row>
    <row r="2919" spans="14:31" x14ac:dyDescent="0.3">
      <c r="N2919"/>
      <c r="O2919"/>
      <c r="AD2919"/>
      <c r="AE2919"/>
    </row>
    <row r="2920" spans="14:31" x14ac:dyDescent="0.3">
      <c r="N2920"/>
      <c r="O2920"/>
      <c r="AD2920"/>
      <c r="AE2920"/>
    </row>
    <row r="2921" spans="14:31" x14ac:dyDescent="0.3">
      <c r="N2921"/>
      <c r="O2921"/>
      <c r="AD2921"/>
      <c r="AE2921"/>
    </row>
    <row r="2922" spans="14:31" x14ac:dyDescent="0.3">
      <c r="N2922"/>
      <c r="O2922"/>
      <c r="AD2922"/>
      <c r="AE2922"/>
    </row>
    <row r="2923" spans="14:31" x14ac:dyDescent="0.3">
      <c r="N2923"/>
      <c r="O2923"/>
      <c r="AD2923"/>
      <c r="AE2923"/>
    </row>
    <row r="2924" spans="14:31" x14ac:dyDescent="0.3">
      <c r="N2924"/>
      <c r="O2924"/>
      <c r="AD2924"/>
      <c r="AE2924"/>
    </row>
    <row r="2925" spans="14:31" x14ac:dyDescent="0.3">
      <c r="N2925"/>
      <c r="O2925"/>
      <c r="AD2925"/>
      <c r="AE2925"/>
    </row>
    <row r="2926" spans="14:31" x14ac:dyDescent="0.3">
      <c r="N2926"/>
      <c r="O2926"/>
      <c r="AD2926"/>
      <c r="AE2926"/>
    </row>
    <row r="2927" spans="14:31" x14ac:dyDescent="0.3">
      <c r="N2927"/>
      <c r="O2927"/>
      <c r="AD2927"/>
      <c r="AE2927"/>
    </row>
    <row r="2928" spans="14:31" x14ac:dyDescent="0.3">
      <c r="N2928"/>
      <c r="O2928"/>
      <c r="AD2928"/>
      <c r="AE2928"/>
    </row>
    <row r="2929" spans="14:31" x14ac:dyDescent="0.3">
      <c r="N2929"/>
      <c r="O2929"/>
      <c r="AD2929"/>
      <c r="AE2929"/>
    </row>
    <row r="2930" spans="14:31" x14ac:dyDescent="0.3">
      <c r="N2930"/>
      <c r="O2930"/>
      <c r="AD2930"/>
      <c r="AE2930"/>
    </row>
    <row r="2931" spans="14:31" x14ac:dyDescent="0.3">
      <c r="N2931"/>
      <c r="O2931"/>
      <c r="AD2931"/>
      <c r="AE2931"/>
    </row>
    <row r="2932" spans="14:31" x14ac:dyDescent="0.3">
      <c r="N2932"/>
      <c r="O2932"/>
      <c r="AD2932"/>
      <c r="AE2932"/>
    </row>
    <row r="2933" spans="14:31" x14ac:dyDescent="0.3">
      <c r="N2933"/>
      <c r="O2933"/>
      <c r="AD2933"/>
      <c r="AE2933"/>
    </row>
    <row r="2934" spans="14:31" x14ac:dyDescent="0.3">
      <c r="N2934"/>
      <c r="O2934"/>
      <c r="AD2934"/>
      <c r="AE2934"/>
    </row>
    <row r="2935" spans="14:31" x14ac:dyDescent="0.3">
      <c r="N2935"/>
      <c r="O2935"/>
      <c r="AD2935"/>
      <c r="AE2935"/>
    </row>
    <row r="2936" spans="14:31" x14ac:dyDescent="0.3">
      <c r="N2936"/>
      <c r="O2936"/>
      <c r="AD2936"/>
      <c r="AE2936"/>
    </row>
    <row r="2937" spans="14:31" x14ac:dyDescent="0.3">
      <c r="N2937"/>
      <c r="O2937"/>
      <c r="AD2937"/>
      <c r="AE2937"/>
    </row>
    <row r="2938" spans="14:31" x14ac:dyDescent="0.3">
      <c r="N2938"/>
      <c r="O2938"/>
      <c r="AD2938"/>
      <c r="AE2938"/>
    </row>
    <row r="2939" spans="14:31" x14ac:dyDescent="0.3">
      <c r="N2939"/>
      <c r="O2939"/>
      <c r="AD2939"/>
      <c r="AE2939"/>
    </row>
    <row r="2940" spans="14:31" x14ac:dyDescent="0.3">
      <c r="N2940"/>
      <c r="O2940"/>
      <c r="AD2940"/>
      <c r="AE2940"/>
    </row>
    <row r="2941" spans="14:31" x14ac:dyDescent="0.3">
      <c r="N2941"/>
      <c r="O2941"/>
      <c r="AD2941"/>
      <c r="AE2941"/>
    </row>
    <row r="2942" spans="14:31" x14ac:dyDescent="0.3">
      <c r="N2942"/>
      <c r="O2942"/>
      <c r="AD2942"/>
      <c r="AE2942"/>
    </row>
    <row r="2943" spans="14:31" x14ac:dyDescent="0.3">
      <c r="N2943"/>
      <c r="O2943"/>
      <c r="AD2943"/>
      <c r="AE2943"/>
    </row>
    <row r="2944" spans="14:31" x14ac:dyDescent="0.3">
      <c r="N2944"/>
      <c r="O2944"/>
      <c r="AD2944"/>
      <c r="AE2944"/>
    </row>
    <row r="2945" spans="14:31" x14ac:dyDescent="0.3">
      <c r="N2945"/>
      <c r="O2945"/>
      <c r="AD2945"/>
      <c r="AE2945"/>
    </row>
    <row r="2946" spans="14:31" x14ac:dyDescent="0.3">
      <c r="N2946"/>
      <c r="O2946"/>
      <c r="AD2946"/>
      <c r="AE2946"/>
    </row>
    <row r="2947" spans="14:31" x14ac:dyDescent="0.3">
      <c r="N2947"/>
      <c r="O2947"/>
      <c r="AD2947"/>
      <c r="AE2947"/>
    </row>
    <row r="2948" spans="14:31" x14ac:dyDescent="0.3">
      <c r="N2948"/>
      <c r="O2948"/>
      <c r="AD2948"/>
      <c r="AE2948"/>
    </row>
    <row r="2949" spans="14:31" x14ac:dyDescent="0.3">
      <c r="N2949"/>
      <c r="O2949"/>
      <c r="AD2949"/>
      <c r="AE2949"/>
    </row>
    <row r="2950" spans="14:31" x14ac:dyDescent="0.3">
      <c r="N2950"/>
      <c r="O2950"/>
      <c r="AD2950"/>
      <c r="AE2950"/>
    </row>
    <row r="2951" spans="14:31" x14ac:dyDescent="0.3">
      <c r="N2951"/>
      <c r="O2951"/>
      <c r="AD2951"/>
      <c r="AE2951"/>
    </row>
    <row r="2952" spans="14:31" x14ac:dyDescent="0.3">
      <c r="N2952"/>
      <c r="O2952"/>
      <c r="AD2952"/>
      <c r="AE2952"/>
    </row>
    <row r="2953" spans="14:31" x14ac:dyDescent="0.3">
      <c r="N2953"/>
      <c r="O2953"/>
      <c r="AD2953"/>
      <c r="AE2953"/>
    </row>
    <row r="2954" spans="14:31" x14ac:dyDescent="0.3">
      <c r="N2954"/>
      <c r="O2954"/>
      <c r="AD2954"/>
      <c r="AE2954"/>
    </row>
    <row r="2955" spans="14:31" x14ac:dyDescent="0.3">
      <c r="N2955"/>
      <c r="O2955"/>
      <c r="AD2955"/>
      <c r="AE2955"/>
    </row>
    <row r="2956" spans="14:31" x14ac:dyDescent="0.3">
      <c r="N2956"/>
      <c r="O2956"/>
      <c r="AD2956"/>
      <c r="AE2956"/>
    </row>
    <row r="2957" spans="14:31" x14ac:dyDescent="0.3">
      <c r="N2957"/>
      <c r="O2957"/>
      <c r="AD2957"/>
      <c r="AE2957"/>
    </row>
    <row r="2958" spans="14:31" x14ac:dyDescent="0.3">
      <c r="N2958"/>
      <c r="O2958"/>
      <c r="AD2958"/>
      <c r="AE2958"/>
    </row>
    <row r="2959" spans="14:31" x14ac:dyDescent="0.3">
      <c r="N2959"/>
      <c r="O2959"/>
      <c r="AD2959"/>
      <c r="AE2959"/>
    </row>
    <row r="2960" spans="14:31" x14ac:dyDescent="0.3">
      <c r="N2960"/>
      <c r="O2960"/>
      <c r="AD2960"/>
      <c r="AE2960"/>
    </row>
    <row r="2961" spans="14:31" x14ac:dyDescent="0.3">
      <c r="N2961"/>
      <c r="O2961"/>
      <c r="AD2961"/>
      <c r="AE2961"/>
    </row>
    <row r="2962" spans="14:31" x14ac:dyDescent="0.3">
      <c r="N2962"/>
      <c r="O2962"/>
      <c r="AD2962"/>
      <c r="AE2962"/>
    </row>
    <row r="2963" spans="14:31" x14ac:dyDescent="0.3">
      <c r="N2963"/>
      <c r="O2963"/>
      <c r="AD2963"/>
      <c r="AE2963"/>
    </row>
    <row r="2964" spans="14:31" x14ac:dyDescent="0.3">
      <c r="N2964"/>
      <c r="O2964"/>
      <c r="AD2964"/>
      <c r="AE2964"/>
    </row>
    <row r="2965" spans="14:31" x14ac:dyDescent="0.3">
      <c r="N2965"/>
      <c r="O2965"/>
      <c r="AD2965"/>
      <c r="AE2965"/>
    </row>
    <row r="2966" spans="14:31" x14ac:dyDescent="0.3">
      <c r="N2966"/>
      <c r="O2966"/>
      <c r="AD2966"/>
      <c r="AE2966"/>
    </row>
    <row r="2967" spans="14:31" x14ac:dyDescent="0.3">
      <c r="N2967"/>
      <c r="O2967"/>
      <c r="AD2967"/>
      <c r="AE2967"/>
    </row>
    <row r="2968" spans="14:31" x14ac:dyDescent="0.3">
      <c r="N2968"/>
      <c r="O2968"/>
      <c r="AD2968"/>
      <c r="AE2968"/>
    </row>
    <row r="2969" spans="14:31" x14ac:dyDescent="0.3">
      <c r="N2969"/>
      <c r="O2969"/>
      <c r="AD2969"/>
      <c r="AE2969"/>
    </row>
    <row r="2970" spans="14:31" x14ac:dyDescent="0.3">
      <c r="N2970"/>
      <c r="O2970"/>
      <c r="AD2970"/>
      <c r="AE2970"/>
    </row>
    <row r="2971" spans="14:31" x14ac:dyDescent="0.3">
      <c r="N2971"/>
      <c r="O2971"/>
      <c r="AD2971"/>
      <c r="AE2971"/>
    </row>
    <row r="2972" spans="14:31" x14ac:dyDescent="0.3">
      <c r="N2972"/>
      <c r="O2972"/>
      <c r="AD2972"/>
      <c r="AE2972"/>
    </row>
    <row r="2973" spans="14:31" x14ac:dyDescent="0.3">
      <c r="N2973"/>
      <c r="O2973"/>
      <c r="AD2973"/>
      <c r="AE2973"/>
    </row>
    <row r="2974" spans="14:31" x14ac:dyDescent="0.3">
      <c r="N2974"/>
      <c r="O2974"/>
      <c r="AD2974"/>
      <c r="AE2974"/>
    </row>
    <row r="2975" spans="14:31" x14ac:dyDescent="0.3">
      <c r="N2975"/>
      <c r="O2975"/>
      <c r="AD2975"/>
      <c r="AE2975"/>
    </row>
    <row r="2976" spans="14:31" x14ac:dyDescent="0.3">
      <c r="N2976"/>
      <c r="O2976"/>
      <c r="AD2976"/>
      <c r="AE2976"/>
    </row>
    <row r="2977" spans="14:31" x14ac:dyDescent="0.3">
      <c r="N2977"/>
      <c r="O2977"/>
      <c r="AD2977"/>
      <c r="AE2977"/>
    </row>
    <row r="2978" spans="14:31" x14ac:dyDescent="0.3">
      <c r="N2978"/>
      <c r="O2978"/>
      <c r="AD2978"/>
      <c r="AE2978"/>
    </row>
    <row r="2979" spans="14:31" x14ac:dyDescent="0.3">
      <c r="N2979"/>
      <c r="O2979"/>
      <c r="AD2979"/>
      <c r="AE2979"/>
    </row>
    <row r="2980" spans="14:31" x14ac:dyDescent="0.3">
      <c r="N2980"/>
      <c r="O2980"/>
      <c r="AD2980"/>
      <c r="AE2980"/>
    </row>
    <row r="2981" spans="14:31" x14ac:dyDescent="0.3">
      <c r="N2981"/>
      <c r="O2981"/>
      <c r="AD2981"/>
      <c r="AE2981"/>
    </row>
    <row r="2982" spans="14:31" x14ac:dyDescent="0.3">
      <c r="N2982"/>
      <c r="O2982"/>
      <c r="AD2982"/>
      <c r="AE2982"/>
    </row>
    <row r="2983" spans="14:31" x14ac:dyDescent="0.3">
      <c r="N2983"/>
      <c r="O2983"/>
      <c r="AD2983"/>
      <c r="AE2983"/>
    </row>
    <row r="2984" spans="14:31" x14ac:dyDescent="0.3">
      <c r="N2984"/>
      <c r="O2984"/>
      <c r="AD2984"/>
      <c r="AE2984"/>
    </row>
    <row r="2985" spans="14:31" x14ac:dyDescent="0.3">
      <c r="N2985"/>
      <c r="O2985"/>
      <c r="AD2985"/>
      <c r="AE2985"/>
    </row>
    <row r="2986" spans="14:31" x14ac:dyDescent="0.3">
      <c r="N2986"/>
      <c r="O2986"/>
      <c r="AD2986"/>
      <c r="AE2986"/>
    </row>
    <row r="2987" spans="14:31" x14ac:dyDescent="0.3">
      <c r="N2987"/>
      <c r="O2987"/>
      <c r="AD2987"/>
      <c r="AE2987"/>
    </row>
    <row r="2988" spans="14:31" x14ac:dyDescent="0.3">
      <c r="N2988"/>
      <c r="O2988"/>
      <c r="AD2988"/>
      <c r="AE2988"/>
    </row>
    <row r="2989" spans="14:31" x14ac:dyDescent="0.3">
      <c r="N2989"/>
      <c r="O2989"/>
      <c r="AD2989"/>
      <c r="AE2989"/>
    </row>
    <row r="2990" spans="14:31" x14ac:dyDescent="0.3">
      <c r="N2990"/>
      <c r="O2990"/>
      <c r="AD2990"/>
      <c r="AE2990"/>
    </row>
    <row r="2991" spans="14:31" x14ac:dyDescent="0.3">
      <c r="N2991"/>
      <c r="O2991"/>
      <c r="AD2991"/>
      <c r="AE2991"/>
    </row>
    <row r="2992" spans="14:31" x14ac:dyDescent="0.3">
      <c r="N2992"/>
      <c r="O2992"/>
      <c r="AD2992"/>
      <c r="AE2992"/>
    </row>
    <row r="2993" spans="14:31" x14ac:dyDescent="0.3">
      <c r="N2993"/>
      <c r="O2993"/>
      <c r="AD2993"/>
      <c r="AE2993"/>
    </row>
    <row r="2994" spans="14:31" x14ac:dyDescent="0.3">
      <c r="N2994"/>
      <c r="O2994"/>
      <c r="AD2994"/>
      <c r="AE2994"/>
    </row>
    <row r="2995" spans="14:31" x14ac:dyDescent="0.3">
      <c r="N2995"/>
      <c r="O2995"/>
      <c r="AD2995"/>
      <c r="AE2995"/>
    </row>
    <row r="2996" spans="14:31" x14ac:dyDescent="0.3">
      <c r="N2996"/>
      <c r="O2996"/>
      <c r="AD2996"/>
      <c r="AE2996"/>
    </row>
    <row r="2997" spans="14:31" x14ac:dyDescent="0.3">
      <c r="N2997"/>
      <c r="O2997"/>
      <c r="AD2997"/>
      <c r="AE2997"/>
    </row>
    <row r="2998" spans="14:31" x14ac:dyDescent="0.3">
      <c r="N2998"/>
      <c r="O2998"/>
      <c r="AD2998"/>
      <c r="AE2998"/>
    </row>
    <row r="2999" spans="14:31" x14ac:dyDescent="0.3">
      <c r="N2999"/>
      <c r="O2999"/>
      <c r="AD2999"/>
      <c r="AE2999"/>
    </row>
    <row r="3000" spans="14:31" x14ac:dyDescent="0.3">
      <c r="N3000"/>
      <c r="O3000"/>
      <c r="AD3000"/>
      <c r="AE3000"/>
    </row>
    <row r="3001" spans="14:31" x14ac:dyDescent="0.3">
      <c r="N3001"/>
      <c r="O3001"/>
      <c r="AD3001"/>
      <c r="AE3001"/>
    </row>
    <row r="3002" spans="14:31" x14ac:dyDescent="0.3">
      <c r="N3002"/>
      <c r="O3002"/>
      <c r="AD3002"/>
      <c r="AE3002"/>
    </row>
    <row r="3003" spans="14:31" x14ac:dyDescent="0.3">
      <c r="N3003"/>
      <c r="O3003"/>
      <c r="AD3003"/>
      <c r="AE3003"/>
    </row>
    <row r="3004" spans="14:31" x14ac:dyDescent="0.3">
      <c r="N3004"/>
      <c r="O3004"/>
      <c r="AD3004"/>
      <c r="AE3004"/>
    </row>
    <row r="3005" spans="14:31" x14ac:dyDescent="0.3">
      <c r="N3005"/>
      <c r="O3005"/>
      <c r="AD3005"/>
      <c r="AE3005"/>
    </row>
    <row r="3006" spans="14:31" x14ac:dyDescent="0.3">
      <c r="N3006"/>
      <c r="O3006"/>
      <c r="AD3006"/>
      <c r="AE3006"/>
    </row>
    <row r="3007" spans="14:31" x14ac:dyDescent="0.3">
      <c r="N3007"/>
      <c r="O3007"/>
      <c r="AD3007"/>
      <c r="AE3007"/>
    </row>
    <row r="3008" spans="14:31" x14ac:dyDescent="0.3">
      <c r="N3008"/>
      <c r="O3008"/>
      <c r="AD3008"/>
      <c r="AE3008"/>
    </row>
    <row r="3009" spans="14:31" x14ac:dyDescent="0.3">
      <c r="N3009"/>
      <c r="O3009"/>
      <c r="AD3009"/>
      <c r="AE3009"/>
    </row>
    <row r="3010" spans="14:31" x14ac:dyDescent="0.3">
      <c r="N3010"/>
      <c r="O3010"/>
      <c r="AD3010"/>
      <c r="AE3010"/>
    </row>
    <row r="3011" spans="14:31" x14ac:dyDescent="0.3">
      <c r="N3011"/>
      <c r="O3011"/>
      <c r="AD3011"/>
      <c r="AE3011"/>
    </row>
    <row r="3012" spans="14:31" x14ac:dyDescent="0.3">
      <c r="N3012"/>
      <c r="O3012"/>
      <c r="AD3012"/>
      <c r="AE3012"/>
    </row>
    <row r="3013" spans="14:31" x14ac:dyDescent="0.3">
      <c r="N3013"/>
      <c r="O3013"/>
      <c r="AD3013"/>
      <c r="AE3013"/>
    </row>
    <row r="3014" spans="14:31" x14ac:dyDescent="0.3">
      <c r="N3014"/>
      <c r="O3014"/>
      <c r="AD3014"/>
      <c r="AE3014"/>
    </row>
    <row r="3015" spans="14:31" x14ac:dyDescent="0.3">
      <c r="N3015"/>
      <c r="O3015"/>
      <c r="AD3015"/>
      <c r="AE3015"/>
    </row>
    <row r="3016" spans="14:31" x14ac:dyDescent="0.3">
      <c r="N3016"/>
      <c r="O3016"/>
      <c r="AD3016"/>
      <c r="AE3016"/>
    </row>
    <row r="3017" spans="14:31" x14ac:dyDescent="0.3">
      <c r="N3017"/>
      <c r="O3017"/>
      <c r="AD3017"/>
      <c r="AE3017"/>
    </row>
    <row r="3018" spans="14:31" x14ac:dyDescent="0.3">
      <c r="N3018"/>
      <c r="O3018"/>
      <c r="AD3018"/>
      <c r="AE3018"/>
    </row>
    <row r="3019" spans="14:31" x14ac:dyDescent="0.3">
      <c r="N3019"/>
      <c r="O3019"/>
      <c r="AD3019"/>
      <c r="AE3019"/>
    </row>
    <row r="3020" spans="14:31" x14ac:dyDescent="0.3">
      <c r="N3020"/>
      <c r="O3020"/>
      <c r="AD3020"/>
      <c r="AE3020"/>
    </row>
    <row r="3021" spans="14:31" x14ac:dyDescent="0.3">
      <c r="N3021"/>
      <c r="O3021"/>
      <c r="AD3021"/>
      <c r="AE3021"/>
    </row>
    <row r="3022" spans="14:31" x14ac:dyDescent="0.3">
      <c r="N3022"/>
      <c r="O3022"/>
      <c r="AD3022"/>
      <c r="AE3022"/>
    </row>
    <row r="3023" spans="14:31" x14ac:dyDescent="0.3">
      <c r="N3023"/>
      <c r="O3023"/>
      <c r="AD3023"/>
      <c r="AE3023"/>
    </row>
    <row r="3024" spans="14:31" x14ac:dyDescent="0.3">
      <c r="N3024"/>
      <c r="O3024"/>
      <c r="AD3024"/>
      <c r="AE3024"/>
    </row>
    <row r="3025" spans="14:31" x14ac:dyDescent="0.3">
      <c r="N3025"/>
      <c r="O3025"/>
      <c r="AD3025"/>
      <c r="AE3025"/>
    </row>
    <row r="3026" spans="14:31" x14ac:dyDescent="0.3">
      <c r="N3026"/>
      <c r="O3026"/>
      <c r="AD3026"/>
      <c r="AE3026"/>
    </row>
    <row r="3027" spans="14:31" x14ac:dyDescent="0.3">
      <c r="N3027"/>
      <c r="O3027"/>
      <c r="AD3027"/>
      <c r="AE3027"/>
    </row>
    <row r="3028" spans="14:31" x14ac:dyDescent="0.3">
      <c r="N3028"/>
      <c r="O3028"/>
      <c r="AD3028"/>
      <c r="AE3028"/>
    </row>
    <row r="3029" spans="14:31" x14ac:dyDescent="0.3">
      <c r="N3029"/>
      <c r="O3029"/>
      <c r="AD3029"/>
      <c r="AE3029"/>
    </row>
    <row r="3030" spans="14:31" x14ac:dyDescent="0.3">
      <c r="N3030"/>
      <c r="O3030"/>
      <c r="AD3030"/>
      <c r="AE3030"/>
    </row>
    <row r="3031" spans="14:31" x14ac:dyDescent="0.3">
      <c r="N3031"/>
      <c r="O3031"/>
      <c r="AD3031"/>
      <c r="AE3031"/>
    </row>
    <row r="3032" spans="14:31" x14ac:dyDescent="0.3">
      <c r="N3032"/>
      <c r="O3032"/>
      <c r="AD3032"/>
      <c r="AE3032"/>
    </row>
    <row r="3033" spans="14:31" x14ac:dyDescent="0.3">
      <c r="N3033"/>
      <c r="O3033"/>
      <c r="AD3033"/>
      <c r="AE3033"/>
    </row>
    <row r="3034" spans="14:31" x14ac:dyDescent="0.3">
      <c r="N3034"/>
      <c r="O3034"/>
      <c r="AD3034"/>
      <c r="AE3034"/>
    </row>
    <row r="3035" spans="14:31" x14ac:dyDescent="0.3">
      <c r="N3035"/>
      <c r="O3035"/>
      <c r="AD3035"/>
      <c r="AE3035"/>
    </row>
    <row r="3036" spans="14:31" x14ac:dyDescent="0.3">
      <c r="N3036"/>
      <c r="O3036"/>
      <c r="AD3036"/>
      <c r="AE3036"/>
    </row>
    <row r="3037" spans="14:31" x14ac:dyDescent="0.3">
      <c r="N3037"/>
      <c r="O3037"/>
      <c r="AD3037"/>
      <c r="AE3037"/>
    </row>
    <row r="3038" spans="14:31" x14ac:dyDescent="0.3">
      <c r="N3038"/>
      <c r="O3038"/>
      <c r="AD3038"/>
      <c r="AE3038"/>
    </row>
    <row r="3039" spans="14:31" x14ac:dyDescent="0.3">
      <c r="N3039"/>
      <c r="O3039"/>
      <c r="AD3039"/>
      <c r="AE3039"/>
    </row>
    <row r="3040" spans="14:31" x14ac:dyDescent="0.3">
      <c r="N3040"/>
      <c r="O3040"/>
      <c r="AD3040"/>
      <c r="AE3040"/>
    </row>
    <row r="3041" spans="14:31" x14ac:dyDescent="0.3">
      <c r="N3041"/>
      <c r="O3041"/>
      <c r="AD3041"/>
      <c r="AE3041"/>
    </row>
    <row r="3042" spans="14:31" x14ac:dyDescent="0.3">
      <c r="N3042"/>
      <c r="O3042"/>
      <c r="AD3042"/>
      <c r="AE3042"/>
    </row>
    <row r="3043" spans="14:31" x14ac:dyDescent="0.3">
      <c r="N3043"/>
      <c r="O3043"/>
      <c r="AD3043"/>
      <c r="AE3043"/>
    </row>
    <row r="3044" spans="14:31" x14ac:dyDescent="0.3">
      <c r="N3044"/>
      <c r="O3044"/>
      <c r="AD3044"/>
      <c r="AE3044"/>
    </row>
    <row r="3045" spans="14:31" x14ac:dyDescent="0.3">
      <c r="N3045"/>
      <c r="O3045"/>
      <c r="AD3045"/>
      <c r="AE3045"/>
    </row>
    <row r="3046" spans="14:31" x14ac:dyDescent="0.3">
      <c r="N3046"/>
      <c r="O3046"/>
      <c r="AD3046"/>
      <c r="AE3046"/>
    </row>
    <row r="3047" spans="14:31" x14ac:dyDescent="0.3">
      <c r="N3047"/>
      <c r="O3047"/>
      <c r="AD3047"/>
      <c r="AE3047"/>
    </row>
    <row r="3048" spans="14:31" x14ac:dyDescent="0.3">
      <c r="N3048"/>
      <c r="O3048"/>
      <c r="AD3048"/>
      <c r="AE3048"/>
    </row>
    <row r="3049" spans="14:31" x14ac:dyDescent="0.3">
      <c r="N3049"/>
      <c r="O3049"/>
      <c r="AD3049"/>
      <c r="AE3049"/>
    </row>
    <row r="3050" spans="14:31" x14ac:dyDescent="0.3">
      <c r="N3050"/>
      <c r="O3050"/>
      <c r="AD3050"/>
      <c r="AE3050"/>
    </row>
    <row r="3051" spans="14:31" x14ac:dyDescent="0.3">
      <c r="N3051"/>
      <c r="O3051"/>
      <c r="AD3051"/>
      <c r="AE3051"/>
    </row>
    <row r="3052" spans="14:31" x14ac:dyDescent="0.3">
      <c r="N3052"/>
      <c r="O3052"/>
      <c r="AD3052"/>
      <c r="AE3052"/>
    </row>
    <row r="3053" spans="14:31" x14ac:dyDescent="0.3">
      <c r="N3053"/>
      <c r="O3053"/>
      <c r="AD3053"/>
      <c r="AE3053"/>
    </row>
    <row r="3054" spans="14:31" x14ac:dyDescent="0.3">
      <c r="N3054"/>
      <c r="O3054"/>
      <c r="AD3054"/>
      <c r="AE3054"/>
    </row>
    <row r="3055" spans="14:31" x14ac:dyDescent="0.3">
      <c r="N3055"/>
      <c r="O3055"/>
      <c r="AD3055"/>
      <c r="AE3055"/>
    </row>
    <row r="3056" spans="14:31" x14ac:dyDescent="0.3">
      <c r="N3056"/>
      <c r="O3056"/>
      <c r="AD3056"/>
      <c r="AE3056"/>
    </row>
    <row r="3057" spans="14:31" x14ac:dyDescent="0.3">
      <c r="N3057"/>
      <c r="O3057"/>
      <c r="AD3057"/>
      <c r="AE3057"/>
    </row>
    <row r="3058" spans="14:31" x14ac:dyDescent="0.3">
      <c r="N3058"/>
      <c r="O3058"/>
      <c r="AD3058"/>
      <c r="AE3058"/>
    </row>
    <row r="3059" spans="14:31" x14ac:dyDescent="0.3">
      <c r="N3059"/>
      <c r="O3059"/>
      <c r="AD3059"/>
      <c r="AE3059"/>
    </row>
    <row r="3060" spans="14:31" x14ac:dyDescent="0.3">
      <c r="N3060"/>
      <c r="O3060"/>
      <c r="AD3060"/>
      <c r="AE3060"/>
    </row>
    <row r="3061" spans="14:31" x14ac:dyDescent="0.3">
      <c r="N3061"/>
      <c r="O3061"/>
      <c r="AD3061"/>
      <c r="AE3061"/>
    </row>
    <row r="3062" spans="14:31" x14ac:dyDescent="0.3">
      <c r="N3062"/>
      <c r="O3062"/>
      <c r="AD3062"/>
      <c r="AE3062"/>
    </row>
    <row r="3063" spans="14:31" x14ac:dyDescent="0.3">
      <c r="N3063"/>
      <c r="O3063"/>
      <c r="AD3063"/>
      <c r="AE3063"/>
    </row>
    <row r="3064" spans="14:31" x14ac:dyDescent="0.3">
      <c r="N3064"/>
      <c r="O3064"/>
      <c r="AD3064"/>
      <c r="AE3064"/>
    </row>
    <row r="3065" spans="14:31" x14ac:dyDescent="0.3">
      <c r="N3065"/>
      <c r="O3065"/>
      <c r="AD3065"/>
      <c r="AE3065"/>
    </row>
    <row r="3066" spans="14:31" x14ac:dyDescent="0.3">
      <c r="N3066"/>
      <c r="O3066"/>
      <c r="AD3066"/>
      <c r="AE3066"/>
    </row>
    <row r="3067" spans="14:31" x14ac:dyDescent="0.3">
      <c r="N3067"/>
      <c r="O3067"/>
      <c r="AD3067"/>
      <c r="AE3067"/>
    </row>
    <row r="3068" spans="14:31" x14ac:dyDescent="0.3">
      <c r="N3068"/>
      <c r="O3068"/>
      <c r="AD3068"/>
      <c r="AE3068"/>
    </row>
    <row r="3069" spans="14:31" x14ac:dyDescent="0.3">
      <c r="N3069"/>
      <c r="O3069"/>
      <c r="AD3069"/>
      <c r="AE3069"/>
    </row>
    <row r="3070" spans="14:31" x14ac:dyDescent="0.3">
      <c r="N3070"/>
      <c r="O3070"/>
      <c r="AD3070"/>
      <c r="AE3070"/>
    </row>
    <row r="3071" spans="14:31" x14ac:dyDescent="0.3">
      <c r="N3071"/>
      <c r="O3071"/>
      <c r="AD3071"/>
      <c r="AE3071"/>
    </row>
    <row r="3072" spans="14:31" x14ac:dyDescent="0.3">
      <c r="N3072"/>
      <c r="O3072"/>
      <c r="AD3072"/>
      <c r="AE3072"/>
    </row>
    <row r="3073" spans="14:31" x14ac:dyDescent="0.3">
      <c r="N3073"/>
      <c r="O3073"/>
      <c r="AD3073"/>
      <c r="AE3073"/>
    </row>
    <row r="3074" spans="14:31" x14ac:dyDescent="0.3">
      <c r="N3074"/>
      <c r="O3074"/>
      <c r="AD3074"/>
      <c r="AE3074"/>
    </row>
    <row r="3075" spans="14:31" x14ac:dyDescent="0.3">
      <c r="N3075"/>
      <c r="O3075"/>
      <c r="AD3075"/>
      <c r="AE3075"/>
    </row>
    <row r="3076" spans="14:31" x14ac:dyDescent="0.3">
      <c r="N3076"/>
      <c r="O3076"/>
      <c r="AD3076"/>
      <c r="AE3076"/>
    </row>
    <row r="3077" spans="14:31" x14ac:dyDescent="0.3">
      <c r="N3077"/>
      <c r="O3077"/>
      <c r="AD3077"/>
      <c r="AE3077"/>
    </row>
    <row r="3078" spans="14:31" x14ac:dyDescent="0.3">
      <c r="N3078"/>
      <c r="O3078"/>
      <c r="AD3078"/>
      <c r="AE3078"/>
    </row>
    <row r="3079" spans="14:31" x14ac:dyDescent="0.3">
      <c r="N3079"/>
      <c r="O3079"/>
      <c r="AD3079"/>
      <c r="AE3079"/>
    </row>
    <row r="3080" spans="14:31" x14ac:dyDescent="0.3">
      <c r="N3080"/>
      <c r="O3080"/>
      <c r="AD3080"/>
      <c r="AE3080"/>
    </row>
    <row r="3081" spans="14:31" x14ac:dyDescent="0.3">
      <c r="N3081"/>
      <c r="O3081"/>
      <c r="AD3081"/>
      <c r="AE3081"/>
    </row>
    <row r="3082" spans="14:31" x14ac:dyDescent="0.3">
      <c r="N3082"/>
      <c r="O3082"/>
      <c r="AD3082"/>
      <c r="AE3082"/>
    </row>
    <row r="3083" spans="14:31" x14ac:dyDescent="0.3">
      <c r="N3083"/>
      <c r="O3083"/>
      <c r="AD3083"/>
      <c r="AE3083"/>
    </row>
    <row r="3084" spans="14:31" x14ac:dyDescent="0.3">
      <c r="N3084"/>
      <c r="O3084"/>
      <c r="AD3084"/>
      <c r="AE3084"/>
    </row>
    <row r="3085" spans="14:31" x14ac:dyDescent="0.3">
      <c r="N3085"/>
      <c r="O3085"/>
      <c r="AD3085"/>
      <c r="AE3085"/>
    </row>
    <row r="3086" spans="14:31" x14ac:dyDescent="0.3">
      <c r="N3086"/>
      <c r="O3086"/>
      <c r="AD3086"/>
      <c r="AE3086"/>
    </row>
    <row r="3087" spans="14:31" x14ac:dyDescent="0.3">
      <c r="N3087"/>
      <c r="O3087"/>
      <c r="AD3087"/>
      <c r="AE3087"/>
    </row>
    <row r="3088" spans="14:31" x14ac:dyDescent="0.3">
      <c r="N3088"/>
      <c r="O3088"/>
      <c r="AD3088"/>
      <c r="AE3088"/>
    </row>
    <row r="3089" spans="14:31" x14ac:dyDescent="0.3">
      <c r="N3089"/>
      <c r="O3089"/>
      <c r="AD3089"/>
      <c r="AE3089"/>
    </row>
    <row r="3090" spans="14:31" x14ac:dyDescent="0.3">
      <c r="N3090"/>
      <c r="O3090"/>
      <c r="AD3090"/>
      <c r="AE3090"/>
    </row>
    <row r="3091" spans="14:31" x14ac:dyDescent="0.3">
      <c r="N3091"/>
      <c r="O3091"/>
      <c r="AD3091"/>
      <c r="AE3091"/>
    </row>
    <row r="3092" spans="14:31" x14ac:dyDescent="0.3">
      <c r="N3092"/>
      <c r="O3092"/>
      <c r="AD3092"/>
      <c r="AE3092"/>
    </row>
    <row r="3093" spans="14:31" x14ac:dyDescent="0.3">
      <c r="N3093"/>
      <c r="O3093"/>
      <c r="AD3093"/>
      <c r="AE3093"/>
    </row>
    <row r="3094" spans="14:31" x14ac:dyDescent="0.3">
      <c r="N3094"/>
      <c r="O3094"/>
      <c r="AD3094"/>
      <c r="AE3094"/>
    </row>
    <row r="3095" spans="14:31" x14ac:dyDescent="0.3">
      <c r="N3095"/>
      <c r="O3095"/>
      <c r="AD3095"/>
      <c r="AE3095"/>
    </row>
    <row r="3096" spans="14:31" x14ac:dyDescent="0.3">
      <c r="N3096"/>
      <c r="O3096"/>
      <c r="AD3096"/>
      <c r="AE3096"/>
    </row>
    <row r="3097" spans="14:31" x14ac:dyDescent="0.3">
      <c r="N3097"/>
      <c r="O3097"/>
      <c r="AD3097"/>
      <c r="AE3097"/>
    </row>
    <row r="3098" spans="14:31" x14ac:dyDescent="0.3">
      <c r="N3098"/>
      <c r="O3098"/>
      <c r="AD3098"/>
      <c r="AE3098"/>
    </row>
    <row r="3099" spans="14:31" x14ac:dyDescent="0.3">
      <c r="N3099"/>
      <c r="O3099"/>
      <c r="AD3099"/>
      <c r="AE3099"/>
    </row>
    <row r="3100" spans="14:31" x14ac:dyDescent="0.3">
      <c r="N3100"/>
      <c r="O3100"/>
      <c r="AD3100"/>
      <c r="AE3100"/>
    </row>
    <row r="3101" spans="14:31" x14ac:dyDescent="0.3">
      <c r="N3101"/>
      <c r="O3101"/>
      <c r="AD3101"/>
      <c r="AE3101"/>
    </row>
    <row r="3102" spans="14:31" x14ac:dyDescent="0.3">
      <c r="N3102"/>
      <c r="O3102"/>
      <c r="AD3102"/>
      <c r="AE3102"/>
    </row>
    <row r="3103" spans="14:31" x14ac:dyDescent="0.3">
      <c r="N3103"/>
      <c r="O3103"/>
      <c r="AD3103"/>
      <c r="AE3103"/>
    </row>
    <row r="3104" spans="14:31" x14ac:dyDescent="0.3">
      <c r="N3104"/>
      <c r="O3104"/>
      <c r="AD3104"/>
      <c r="AE3104"/>
    </row>
    <row r="3105" spans="14:31" x14ac:dyDescent="0.3">
      <c r="N3105"/>
      <c r="O3105"/>
      <c r="AD3105"/>
      <c r="AE3105"/>
    </row>
    <row r="3106" spans="14:31" x14ac:dyDescent="0.3">
      <c r="N3106"/>
      <c r="O3106"/>
      <c r="AD3106"/>
      <c r="AE3106"/>
    </row>
    <row r="3107" spans="14:31" x14ac:dyDescent="0.3">
      <c r="N3107"/>
      <c r="O3107"/>
      <c r="AD3107"/>
      <c r="AE3107"/>
    </row>
    <row r="3108" spans="14:31" x14ac:dyDescent="0.3">
      <c r="N3108"/>
      <c r="O3108"/>
      <c r="AD3108"/>
      <c r="AE3108"/>
    </row>
    <row r="3109" spans="14:31" x14ac:dyDescent="0.3">
      <c r="N3109"/>
      <c r="O3109"/>
      <c r="AD3109"/>
      <c r="AE3109"/>
    </row>
    <row r="3110" spans="14:31" x14ac:dyDescent="0.3">
      <c r="N3110"/>
      <c r="O3110"/>
      <c r="AD3110"/>
      <c r="AE3110"/>
    </row>
    <row r="3111" spans="14:31" x14ac:dyDescent="0.3">
      <c r="N3111"/>
      <c r="O3111"/>
      <c r="AD3111"/>
      <c r="AE3111"/>
    </row>
    <row r="3112" spans="14:31" x14ac:dyDescent="0.3">
      <c r="N3112"/>
      <c r="O3112"/>
      <c r="AD3112"/>
      <c r="AE3112"/>
    </row>
    <row r="3113" spans="14:31" x14ac:dyDescent="0.3">
      <c r="N3113"/>
      <c r="O3113"/>
      <c r="AD3113"/>
      <c r="AE3113"/>
    </row>
    <row r="3114" spans="14:31" x14ac:dyDescent="0.3">
      <c r="N3114"/>
      <c r="O3114"/>
      <c r="AD3114"/>
      <c r="AE3114"/>
    </row>
    <row r="3115" spans="14:31" x14ac:dyDescent="0.3">
      <c r="N3115"/>
      <c r="O3115"/>
      <c r="AD3115"/>
      <c r="AE3115"/>
    </row>
    <row r="3116" spans="14:31" x14ac:dyDescent="0.3">
      <c r="N3116"/>
      <c r="O3116"/>
      <c r="AD3116"/>
      <c r="AE3116"/>
    </row>
    <row r="3117" spans="14:31" x14ac:dyDescent="0.3">
      <c r="N3117"/>
      <c r="O3117"/>
      <c r="AD3117"/>
      <c r="AE3117"/>
    </row>
    <row r="3118" spans="14:31" x14ac:dyDescent="0.3">
      <c r="N3118"/>
      <c r="O3118"/>
      <c r="AD3118"/>
      <c r="AE3118"/>
    </row>
    <row r="3119" spans="14:31" x14ac:dyDescent="0.3">
      <c r="N3119"/>
      <c r="O3119"/>
      <c r="AD3119"/>
      <c r="AE3119"/>
    </row>
    <row r="3120" spans="14:31" x14ac:dyDescent="0.3">
      <c r="N3120"/>
      <c r="O3120"/>
      <c r="AD3120"/>
      <c r="AE3120"/>
    </row>
    <row r="3121" spans="14:31" x14ac:dyDescent="0.3">
      <c r="N3121"/>
      <c r="O3121"/>
      <c r="AD3121"/>
      <c r="AE3121"/>
    </row>
    <row r="3122" spans="14:31" x14ac:dyDescent="0.3">
      <c r="N3122"/>
      <c r="O3122"/>
      <c r="AD3122"/>
      <c r="AE3122"/>
    </row>
    <row r="3123" spans="14:31" x14ac:dyDescent="0.3">
      <c r="N3123"/>
      <c r="O3123"/>
      <c r="AD3123"/>
      <c r="AE3123"/>
    </row>
    <row r="3124" spans="14:31" x14ac:dyDescent="0.3">
      <c r="N3124"/>
      <c r="O3124"/>
      <c r="AD3124"/>
      <c r="AE3124"/>
    </row>
    <row r="3125" spans="14:31" x14ac:dyDescent="0.3">
      <c r="N3125"/>
      <c r="O3125"/>
      <c r="AD3125"/>
      <c r="AE3125"/>
    </row>
    <row r="3126" spans="14:31" x14ac:dyDescent="0.3">
      <c r="N3126"/>
      <c r="O3126"/>
      <c r="AD3126"/>
      <c r="AE3126"/>
    </row>
    <row r="3127" spans="14:31" x14ac:dyDescent="0.3">
      <c r="N3127"/>
      <c r="O3127"/>
      <c r="AD3127"/>
      <c r="AE3127"/>
    </row>
    <row r="3128" spans="14:31" x14ac:dyDescent="0.3">
      <c r="N3128"/>
      <c r="O3128"/>
      <c r="AD3128"/>
      <c r="AE3128"/>
    </row>
    <row r="3129" spans="14:31" x14ac:dyDescent="0.3">
      <c r="N3129"/>
      <c r="O3129"/>
      <c r="AD3129"/>
      <c r="AE3129"/>
    </row>
    <row r="3130" spans="14:31" x14ac:dyDescent="0.3">
      <c r="N3130"/>
      <c r="O3130"/>
      <c r="AD3130"/>
      <c r="AE3130"/>
    </row>
    <row r="3131" spans="14:31" x14ac:dyDescent="0.3">
      <c r="N3131"/>
      <c r="O3131"/>
      <c r="AD3131"/>
      <c r="AE3131"/>
    </row>
    <row r="3132" spans="14:31" x14ac:dyDescent="0.3">
      <c r="N3132"/>
      <c r="O3132"/>
      <c r="AD3132"/>
      <c r="AE3132"/>
    </row>
    <row r="3133" spans="14:31" x14ac:dyDescent="0.3">
      <c r="N3133"/>
      <c r="O3133"/>
      <c r="AD3133"/>
      <c r="AE3133"/>
    </row>
    <row r="3134" spans="14:31" x14ac:dyDescent="0.3">
      <c r="N3134"/>
      <c r="O3134"/>
      <c r="AD3134"/>
      <c r="AE3134"/>
    </row>
    <row r="3135" spans="14:31" x14ac:dyDescent="0.3">
      <c r="N3135"/>
      <c r="O3135"/>
      <c r="AD3135"/>
      <c r="AE3135"/>
    </row>
    <row r="3136" spans="14:31" x14ac:dyDescent="0.3">
      <c r="N3136"/>
      <c r="O3136"/>
      <c r="AD3136"/>
      <c r="AE3136"/>
    </row>
    <row r="3137" spans="14:31" x14ac:dyDescent="0.3">
      <c r="N3137"/>
      <c r="O3137"/>
      <c r="AD3137"/>
      <c r="AE3137"/>
    </row>
    <row r="3138" spans="14:31" x14ac:dyDescent="0.3">
      <c r="N3138"/>
      <c r="O3138"/>
      <c r="AD3138"/>
      <c r="AE3138"/>
    </row>
    <row r="3139" spans="14:31" x14ac:dyDescent="0.3">
      <c r="N3139"/>
      <c r="O3139"/>
      <c r="AD3139"/>
      <c r="AE3139"/>
    </row>
    <row r="3140" spans="14:31" x14ac:dyDescent="0.3">
      <c r="N3140"/>
      <c r="O3140"/>
      <c r="AD3140"/>
      <c r="AE3140"/>
    </row>
    <row r="3141" spans="14:31" x14ac:dyDescent="0.3">
      <c r="N3141"/>
      <c r="O3141"/>
      <c r="AD3141"/>
      <c r="AE3141"/>
    </row>
    <row r="3142" spans="14:31" x14ac:dyDescent="0.3">
      <c r="N3142"/>
      <c r="O3142"/>
      <c r="AD3142"/>
      <c r="AE3142"/>
    </row>
    <row r="3143" spans="14:31" x14ac:dyDescent="0.3">
      <c r="N3143"/>
      <c r="O3143"/>
      <c r="AD3143"/>
      <c r="AE3143"/>
    </row>
    <row r="3144" spans="14:31" x14ac:dyDescent="0.3">
      <c r="N3144"/>
      <c r="O3144"/>
      <c r="AD3144"/>
      <c r="AE3144"/>
    </row>
    <row r="3145" spans="14:31" x14ac:dyDescent="0.3">
      <c r="N3145"/>
      <c r="O3145"/>
      <c r="AD3145"/>
      <c r="AE3145"/>
    </row>
    <row r="3146" spans="14:31" x14ac:dyDescent="0.3">
      <c r="N3146"/>
      <c r="O3146"/>
      <c r="AD3146"/>
      <c r="AE3146"/>
    </row>
    <row r="3147" spans="14:31" x14ac:dyDescent="0.3">
      <c r="N3147"/>
      <c r="O3147"/>
      <c r="AD3147"/>
      <c r="AE3147"/>
    </row>
    <row r="3148" spans="14:31" x14ac:dyDescent="0.3">
      <c r="N3148"/>
      <c r="O3148"/>
      <c r="AD3148"/>
      <c r="AE3148"/>
    </row>
    <row r="3149" spans="14:31" x14ac:dyDescent="0.3">
      <c r="N3149"/>
      <c r="O3149"/>
      <c r="AD3149"/>
      <c r="AE3149"/>
    </row>
    <row r="3150" spans="14:31" x14ac:dyDescent="0.3">
      <c r="N3150"/>
      <c r="O3150"/>
      <c r="AD3150"/>
      <c r="AE3150"/>
    </row>
    <row r="3151" spans="14:31" x14ac:dyDescent="0.3">
      <c r="N3151"/>
      <c r="O3151"/>
      <c r="AD3151"/>
      <c r="AE3151"/>
    </row>
    <row r="3152" spans="14:31" x14ac:dyDescent="0.3">
      <c r="N3152"/>
      <c r="O3152"/>
      <c r="AD3152"/>
      <c r="AE3152"/>
    </row>
    <row r="3153" spans="14:31" x14ac:dyDescent="0.3">
      <c r="N3153"/>
      <c r="O3153"/>
      <c r="AD3153"/>
      <c r="AE3153"/>
    </row>
    <row r="3154" spans="14:31" x14ac:dyDescent="0.3">
      <c r="N3154"/>
      <c r="O3154"/>
      <c r="AD3154"/>
      <c r="AE3154"/>
    </row>
    <row r="3155" spans="14:31" x14ac:dyDescent="0.3">
      <c r="N3155"/>
      <c r="O3155"/>
      <c r="AD3155"/>
      <c r="AE3155"/>
    </row>
    <row r="3156" spans="14:31" x14ac:dyDescent="0.3">
      <c r="N3156"/>
      <c r="O3156"/>
      <c r="AD3156"/>
      <c r="AE3156"/>
    </row>
    <row r="3157" spans="14:31" x14ac:dyDescent="0.3">
      <c r="N3157"/>
      <c r="O3157"/>
      <c r="AD3157"/>
      <c r="AE3157"/>
    </row>
    <row r="3158" spans="14:31" x14ac:dyDescent="0.3">
      <c r="N3158"/>
      <c r="O3158"/>
      <c r="AD3158"/>
      <c r="AE3158"/>
    </row>
    <row r="3159" spans="14:31" x14ac:dyDescent="0.3">
      <c r="N3159"/>
      <c r="O3159"/>
      <c r="AD3159"/>
      <c r="AE3159"/>
    </row>
    <row r="3160" spans="14:31" x14ac:dyDescent="0.3">
      <c r="N3160"/>
      <c r="O3160"/>
      <c r="AD3160"/>
      <c r="AE3160"/>
    </row>
    <row r="3161" spans="14:31" x14ac:dyDescent="0.3">
      <c r="N3161"/>
      <c r="O3161"/>
      <c r="AD3161"/>
      <c r="AE3161"/>
    </row>
    <row r="3162" spans="14:31" x14ac:dyDescent="0.3">
      <c r="N3162"/>
      <c r="O3162"/>
      <c r="AD3162"/>
      <c r="AE3162"/>
    </row>
    <row r="3163" spans="14:31" x14ac:dyDescent="0.3">
      <c r="N3163"/>
      <c r="O3163"/>
      <c r="AD3163"/>
      <c r="AE3163"/>
    </row>
    <row r="3164" spans="14:31" x14ac:dyDescent="0.3">
      <c r="N3164"/>
      <c r="O3164"/>
      <c r="AD3164"/>
      <c r="AE3164"/>
    </row>
    <row r="3165" spans="14:31" x14ac:dyDescent="0.3">
      <c r="N3165"/>
      <c r="O3165"/>
      <c r="AD3165"/>
      <c r="AE3165"/>
    </row>
    <row r="3166" spans="14:31" x14ac:dyDescent="0.3">
      <c r="N3166"/>
      <c r="O3166"/>
      <c r="AD3166"/>
      <c r="AE3166"/>
    </row>
    <row r="3167" spans="14:31" x14ac:dyDescent="0.3">
      <c r="N3167"/>
      <c r="O3167"/>
      <c r="AD3167"/>
      <c r="AE3167"/>
    </row>
    <row r="3168" spans="14:31" x14ac:dyDescent="0.3">
      <c r="N3168"/>
      <c r="O3168"/>
      <c r="AD3168"/>
      <c r="AE3168"/>
    </row>
    <row r="3169" spans="14:31" x14ac:dyDescent="0.3">
      <c r="N3169"/>
      <c r="O3169"/>
      <c r="AD3169"/>
      <c r="AE3169"/>
    </row>
    <row r="3170" spans="14:31" x14ac:dyDescent="0.3">
      <c r="N3170"/>
      <c r="O3170"/>
      <c r="AD3170"/>
      <c r="AE3170"/>
    </row>
    <row r="3171" spans="14:31" x14ac:dyDescent="0.3">
      <c r="N3171"/>
      <c r="O3171"/>
      <c r="AD3171"/>
      <c r="AE3171"/>
    </row>
    <row r="3172" spans="14:31" x14ac:dyDescent="0.3">
      <c r="N3172"/>
      <c r="O3172"/>
      <c r="AD3172"/>
      <c r="AE3172"/>
    </row>
    <row r="3173" spans="14:31" x14ac:dyDescent="0.3">
      <c r="N3173"/>
      <c r="O3173"/>
      <c r="AD3173"/>
      <c r="AE3173"/>
    </row>
    <row r="3174" spans="14:31" x14ac:dyDescent="0.3">
      <c r="N3174"/>
      <c r="O3174"/>
      <c r="AD3174"/>
      <c r="AE3174"/>
    </row>
    <row r="3175" spans="14:31" x14ac:dyDescent="0.3">
      <c r="N3175"/>
      <c r="O3175"/>
      <c r="AD3175"/>
      <c r="AE3175"/>
    </row>
    <row r="3176" spans="14:31" x14ac:dyDescent="0.3">
      <c r="N3176"/>
      <c r="O3176"/>
      <c r="AD3176"/>
      <c r="AE3176"/>
    </row>
    <row r="3177" spans="14:31" x14ac:dyDescent="0.3">
      <c r="N3177"/>
      <c r="O3177"/>
      <c r="AD3177"/>
      <c r="AE3177"/>
    </row>
    <row r="3178" spans="14:31" x14ac:dyDescent="0.3">
      <c r="N3178"/>
      <c r="O3178"/>
      <c r="AD3178"/>
      <c r="AE3178"/>
    </row>
    <row r="3179" spans="14:31" x14ac:dyDescent="0.3">
      <c r="N3179"/>
      <c r="O3179"/>
      <c r="AD3179"/>
      <c r="AE3179"/>
    </row>
    <row r="3180" spans="14:31" x14ac:dyDescent="0.3">
      <c r="N3180"/>
      <c r="O3180"/>
      <c r="AD3180"/>
      <c r="AE3180"/>
    </row>
    <row r="3181" spans="14:31" x14ac:dyDescent="0.3">
      <c r="N3181"/>
      <c r="O3181"/>
      <c r="AD3181"/>
      <c r="AE3181"/>
    </row>
    <row r="3182" spans="14:31" x14ac:dyDescent="0.3">
      <c r="N3182"/>
      <c r="O3182"/>
      <c r="AD3182"/>
      <c r="AE3182"/>
    </row>
    <row r="3183" spans="14:31" x14ac:dyDescent="0.3">
      <c r="N3183"/>
      <c r="O3183"/>
      <c r="AD3183"/>
      <c r="AE3183"/>
    </row>
    <row r="3184" spans="14:31" x14ac:dyDescent="0.3">
      <c r="N3184"/>
      <c r="O3184"/>
      <c r="AD3184"/>
      <c r="AE3184"/>
    </row>
    <row r="3185" spans="14:31" x14ac:dyDescent="0.3">
      <c r="N3185"/>
      <c r="O3185"/>
      <c r="AD3185"/>
      <c r="AE3185"/>
    </row>
    <row r="3186" spans="14:31" x14ac:dyDescent="0.3">
      <c r="N3186"/>
      <c r="O3186"/>
      <c r="AD3186"/>
      <c r="AE3186"/>
    </row>
    <row r="3187" spans="14:31" x14ac:dyDescent="0.3">
      <c r="N3187"/>
      <c r="O3187"/>
      <c r="AD3187"/>
      <c r="AE3187"/>
    </row>
    <row r="3188" spans="14:31" x14ac:dyDescent="0.3">
      <c r="N3188"/>
      <c r="O3188"/>
      <c r="AD3188"/>
      <c r="AE3188"/>
    </row>
    <row r="3189" spans="14:31" x14ac:dyDescent="0.3">
      <c r="N3189"/>
      <c r="O3189"/>
      <c r="AD3189"/>
      <c r="AE3189"/>
    </row>
    <row r="3190" spans="14:31" x14ac:dyDescent="0.3">
      <c r="N3190"/>
      <c r="O3190"/>
      <c r="AD3190"/>
      <c r="AE3190"/>
    </row>
    <row r="3191" spans="14:31" x14ac:dyDescent="0.3">
      <c r="N3191"/>
      <c r="O3191"/>
      <c r="AD3191"/>
      <c r="AE3191"/>
    </row>
    <row r="3192" spans="14:31" x14ac:dyDescent="0.3">
      <c r="N3192"/>
      <c r="O3192"/>
      <c r="AD3192"/>
      <c r="AE3192"/>
    </row>
    <row r="3193" spans="14:31" x14ac:dyDescent="0.3">
      <c r="N3193"/>
      <c r="O3193"/>
      <c r="AD3193"/>
      <c r="AE3193"/>
    </row>
    <row r="3194" spans="14:31" x14ac:dyDescent="0.3">
      <c r="N3194"/>
      <c r="O3194"/>
      <c r="AD3194"/>
      <c r="AE3194"/>
    </row>
    <row r="3195" spans="14:31" x14ac:dyDescent="0.3">
      <c r="N3195"/>
      <c r="O3195"/>
      <c r="AD3195"/>
      <c r="AE3195"/>
    </row>
    <row r="3196" spans="14:31" x14ac:dyDescent="0.3">
      <c r="N3196"/>
      <c r="O3196"/>
      <c r="AD3196"/>
      <c r="AE3196"/>
    </row>
    <row r="3197" spans="14:31" x14ac:dyDescent="0.3">
      <c r="N3197"/>
      <c r="O3197"/>
      <c r="AD3197"/>
      <c r="AE3197"/>
    </row>
    <row r="3198" spans="14:31" x14ac:dyDescent="0.3">
      <c r="N3198"/>
      <c r="O3198"/>
      <c r="AD3198"/>
      <c r="AE3198"/>
    </row>
    <row r="3199" spans="14:31" x14ac:dyDescent="0.3">
      <c r="N3199"/>
      <c r="O3199"/>
      <c r="AD3199"/>
      <c r="AE3199"/>
    </row>
    <row r="3200" spans="14:31" x14ac:dyDescent="0.3">
      <c r="N3200"/>
      <c r="O3200"/>
      <c r="AD3200"/>
      <c r="AE3200"/>
    </row>
    <row r="3201" spans="14:31" x14ac:dyDescent="0.3">
      <c r="N3201"/>
      <c r="O3201"/>
      <c r="AD3201"/>
      <c r="AE3201"/>
    </row>
    <row r="3202" spans="14:31" x14ac:dyDescent="0.3">
      <c r="N3202"/>
      <c r="O3202"/>
      <c r="AD3202"/>
      <c r="AE3202"/>
    </row>
    <row r="3203" spans="14:31" x14ac:dyDescent="0.3">
      <c r="N3203"/>
      <c r="O3203"/>
      <c r="AD3203"/>
      <c r="AE3203"/>
    </row>
    <row r="3204" spans="14:31" x14ac:dyDescent="0.3">
      <c r="N3204"/>
      <c r="O3204"/>
      <c r="AD3204"/>
      <c r="AE3204"/>
    </row>
    <row r="3205" spans="14:31" x14ac:dyDescent="0.3">
      <c r="N3205"/>
      <c r="O3205"/>
      <c r="AD3205"/>
      <c r="AE3205"/>
    </row>
    <row r="3206" spans="14:31" x14ac:dyDescent="0.3">
      <c r="N3206"/>
      <c r="O3206"/>
      <c r="AD3206"/>
      <c r="AE3206"/>
    </row>
    <row r="3207" spans="14:31" x14ac:dyDescent="0.3">
      <c r="N3207"/>
      <c r="O3207"/>
      <c r="AD3207"/>
      <c r="AE3207"/>
    </row>
    <row r="3208" spans="14:31" x14ac:dyDescent="0.3">
      <c r="N3208"/>
      <c r="O3208"/>
      <c r="AD3208"/>
      <c r="AE3208"/>
    </row>
    <row r="3209" spans="14:31" x14ac:dyDescent="0.3">
      <c r="N3209"/>
      <c r="O3209"/>
      <c r="AD3209"/>
      <c r="AE3209"/>
    </row>
    <row r="3210" spans="14:31" x14ac:dyDescent="0.3">
      <c r="N3210"/>
      <c r="O3210"/>
      <c r="AD3210"/>
      <c r="AE3210"/>
    </row>
    <row r="3211" spans="14:31" x14ac:dyDescent="0.3">
      <c r="N3211"/>
      <c r="O3211"/>
      <c r="AD3211"/>
      <c r="AE3211"/>
    </row>
    <row r="3212" spans="14:31" x14ac:dyDescent="0.3">
      <c r="N3212"/>
      <c r="O3212"/>
      <c r="AD3212"/>
      <c r="AE3212"/>
    </row>
    <row r="3213" spans="14:31" x14ac:dyDescent="0.3">
      <c r="N3213"/>
      <c r="O3213"/>
      <c r="AD3213"/>
      <c r="AE3213"/>
    </row>
    <row r="3214" spans="14:31" x14ac:dyDescent="0.3">
      <c r="N3214"/>
      <c r="O3214"/>
      <c r="AD3214"/>
      <c r="AE3214"/>
    </row>
    <row r="3215" spans="14:31" x14ac:dyDescent="0.3">
      <c r="N3215"/>
      <c r="O3215"/>
      <c r="AD3215"/>
      <c r="AE3215"/>
    </row>
    <row r="3216" spans="14:31" x14ac:dyDescent="0.3">
      <c r="N3216"/>
      <c r="O3216"/>
      <c r="AD3216"/>
      <c r="AE3216"/>
    </row>
    <row r="3217" spans="14:31" x14ac:dyDescent="0.3">
      <c r="N3217"/>
      <c r="O3217"/>
      <c r="AD3217"/>
      <c r="AE3217"/>
    </row>
    <row r="3218" spans="14:31" x14ac:dyDescent="0.3">
      <c r="N3218"/>
      <c r="O3218"/>
      <c r="AD3218"/>
      <c r="AE3218"/>
    </row>
    <row r="3219" spans="14:31" x14ac:dyDescent="0.3">
      <c r="N3219"/>
      <c r="O3219"/>
      <c r="AD3219"/>
      <c r="AE3219"/>
    </row>
    <row r="3220" spans="14:31" x14ac:dyDescent="0.3">
      <c r="N3220"/>
      <c r="O3220"/>
      <c r="AD3220"/>
      <c r="AE3220"/>
    </row>
    <row r="3221" spans="14:31" x14ac:dyDescent="0.3">
      <c r="N3221"/>
      <c r="O3221"/>
      <c r="AD3221"/>
      <c r="AE3221"/>
    </row>
    <row r="3222" spans="14:31" x14ac:dyDescent="0.3">
      <c r="N3222"/>
      <c r="O3222"/>
      <c r="AD3222"/>
      <c r="AE3222"/>
    </row>
    <row r="3223" spans="14:31" x14ac:dyDescent="0.3">
      <c r="N3223"/>
      <c r="O3223"/>
      <c r="AD3223"/>
      <c r="AE3223"/>
    </row>
    <row r="3224" spans="14:31" x14ac:dyDescent="0.3">
      <c r="N3224"/>
      <c r="O3224"/>
      <c r="AD3224"/>
      <c r="AE3224"/>
    </row>
    <row r="3225" spans="14:31" x14ac:dyDescent="0.3">
      <c r="N3225"/>
      <c r="O3225"/>
      <c r="AD3225"/>
      <c r="AE3225"/>
    </row>
    <row r="3226" spans="14:31" x14ac:dyDescent="0.3">
      <c r="N3226"/>
      <c r="O3226"/>
      <c r="AD3226"/>
      <c r="AE3226"/>
    </row>
    <row r="3227" spans="14:31" x14ac:dyDescent="0.3">
      <c r="N3227"/>
      <c r="O3227"/>
      <c r="AD3227"/>
      <c r="AE3227"/>
    </row>
    <row r="3228" spans="14:31" x14ac:dyDescent="0.3">
      <c r="N3228"/>
      <c r="O3228"/>
      <c r="AD3228"/>
      <c r="AE3228"/>
    </row>
    <row r="3229" spans="14:31" x14ac:dyDescent="0.3">
      <c r="N3229"/>
      <c r="O3229"/>
      <c r="AD3229"/>
      <c r="AE3229"/>
    </row>
    <row r="3230" spans="14:31" x14ac:dyDescent="0.3">
      <c r="N3230"/>
      <c r="O3230"/>
      <c r="AD3230"/>
      <c r="AE3230"/>
    </row>
    <row r="3231" spans="14:31" x14ac:dyDescent="0.3">
      <c r="N3231"/>
      <c r="O3231"/>
      <c r="AD3231"/>
      <c r="AE3231"/>
    </row>
    <row r="3232" spans="14:31" x14ac:dyDescent="0.3">
      <c r="N3232"/>
      <c r="O3232"/>
      <c r="AD3232"/>
      <c r="AE3232"/>
    </row>
    <row r="3233" spans="14:31" x14ac:dyDescent="0.3">
      <c r="N3233"/>
      <c r="O3233"/>
      <c r="AD3233"/>
      <c r="AE3233"/>
    </row>
    <row r="3234" spans="14:31" x14ac:dyDescent="0.3">
      <c r="N3234"/>
      <c r="O3234"/>
      <c r="AD3234"/>
      <c r="AE3234"/>
    </row>
    <row r="3235" spans="14:31" x14ac:dyDescent="0.3">
      <c r="N3235"/>
      <c r="O3235"/>
      <c r="AD3235"/>
      <c r="AE3235"/>
    </row>
    <row r="3236" spans="14:31" x14ac:dyDescent="0.3">
      <c r="N3236"/>
      <c r="O3236"/>
      <c r="AD3236"/>
      <c r="AE3236"/>
    </row>
    <row r="3237" spans="14:31" x14ac:dyDescent="0.3">
      <c r="N3237"/>
      <c r="O3237"/>
      <c r="AD3237"/>
      <c r="AE3237"/>
    </row>
    <row r="3238" spans="14:31" x14ac:dyDescent="0.3">
      <c r="N3238"/>
      <c r="O3238"/>
      <c r="AD3238"/>
      <c r="AE3238"/>
    </row>
    <row r="3239" spans="14:31" x14ac:dyDescent="0.3">
      <c r="N3239"/>
      <c r="O3239"/>
      <c r="AD3239"/>
      <c r="AE3239"/>
    </row>
    <row r="3240" spans="14:31" x14ac:dyDescent="0.3">
      <c r="N3240"/>
      <c r="O3240"/>
      <c r="AD3240"/>
      <c r="AE3240"/>
    </row>
    <row r="3241" spans="14:31" x14ac:dyDescent="0.3">
      <c r="N3241"/>
      <c r="O3241"/>
      <c r="AD3241"/>
      <c r="AE3241"/>
    </row>
    <row r="3242" spans="14:31" x14ac:dyDescent="0.3">
      <c r="N3242"/>
      <c r="O3242"/>
      <c r="AD3242"/>
      <c r="AE3242"/>
    </row>
    <row r="3243" spans="14:31" x14ac:dyDescent="0.3">
      <c r="N3243"/>
      <c r="O3243"/>
      <c r="AD3243"/>
      <c r="AE3243"/>
    </row>
    <row r="3244" spans="14:31" x14ac:dyDescent="0.3">
      <c r="N3244"/>
      <c r="O3244"/>
      <c r="AD3244"/>
      <c r="AE3244"/>
    </row>
    <row r="3245" spans="14:31" x14ac:dyDescent="0.3">
      <c r="N3245"/>
      <c r="O3245"/>
      <c r="AD3245"/>
      <c r="AE3245"/>
    </row>
    <row r="3246" spans="14:31" x14ac:dyDescent="0.3">
      <c r="N3246"/>
      <c r="O3246"/>
      <c r="AD3246"/>
      <c r="AE3246"/>
    </row>
    <row r="3247" spans="14:31" x14ac:dyDescent="0.3">
      <c r="N3247"/>
      <c r="O3247"/>
      <c r="AD3247"/>
      <c r="AE3247"/>
    </row>
    <row r="3248" spans="14:31" x14ac:dyDescent="0.3">
      <c r="N3248"/>
      <c r="O3248"/>
      <c r="AD3248"/>
      <c r="AE3248"/>
    </row>
    <row r="3249" spans="14:31" x14ac:dyDescent="0.3">
      <c r="N3249"/>
      <c r="O3249"/>
      <c r="AD3249"/>
      <c r="AE3249"/>
    </row>
    <row r="3250" spans="14:31" x14ac:dyDescent="0.3">
      <c r="N3250"/>
      <c r="O3250"/>
      <c r="AD3250"/>
      <c r="AE3250"/>
    </row>
    <row r="3251" spans="14:31" x14ac:dyDescent="0.3">
      <c r="N3251"/>
      <c r="O3251"/>
      <c r="AD3251"/>
      <c r="AE3251"/>
    </row>
    <row r="3252" spans="14:31" x14ac:dyDescent="0.3">
      <c r="N3252"/>
      <c r="O3252"/>
      <c r="AD3252"/>
      <c r="AE3252"/>
    </row>
    <row r="3253" spans="14:31" x14ac:dyDescent="0.3">
      <c r="N3253"/>
      <c r="O3253"/>
      <c r="AD3253"/>
      <c r="AE3253"/>
    </row>
    <row r="3254" spans="14:31" x14ac:dyDescent="0.3">
      <c r="N3254"/>
      <c r="O3254"/>
      <c r="AD3254"/>
      <c r="AE3254"/>
    </row>
    <row r="3255" spans="14:31" x14ac:dyDescent="0.3">
      <c r="N3255"/>
      <c r="O3255"/>
      <c r="AD3255"/>
      <c r="AE3255"/>
    </row>
    <row r="3256" spans="14:31" x14ac:dyDescent="0.3">
      <c r="N3256"/>
      <c r="O3256"/>
      <c r="AD3256"/>
      <c r="AE3256"/>
    </row>
    <row r="3257" spans="14:31" x14ac:dyDescent="0.3">
      <c r="N3257"/>
      <c r="O3257"/>
      <c r="AD3257"/>
      <c r="AE3257"/>
    </row>
    <row r="3258" spans="14:31" x14ac:dyDescent="0.3">
      <c r="N3258"/>
      <c r="O3258"/>
      <c r="AD3258"/>
      <c r="AE3258"/>
    </row>
    <row r="3259" spans="14:31" x14ac:dyDescent="0.3">
      <c r="N3259"/>
      <c r="O3259"/>
      <c r="AD3259"/>
      <c r="AE3259"/>
    </row>
    <row r="3260" spans="14:31" x14ac:dyDescent="0.3">
      <c r="N3260"/>
      <c r="O3260"/>
      <c r="AD3260"/>
      <c r="AE3260"/>
    </row>
    <row r="3261" spans="14:31" x14ac:dyDescent="0.3">
      <c r="N3261"/>
      <c r="O3261"/>
      <c r="AD3261"/>
      <c r="AE3261"/>
    </row>
    <row r="3262" spans="14:31" x14ac:dyDescent="0.3">
      <c r="N3262"/>
      <c r="O3262"/>
      <c r="AD3262"/>
      <c r="AE3262"/>
    </row>
    <row r="3263" spans="14:31" x14ac:dyDescent="0.3">
      <c r="N3263"/>
      <c r="O3263"/>
      <c r="AD3263"/>
      <c r="AE3263"/>
    </row>
    <row r="3264" spans="14:31" x14ac:dyDescent="0.3">
      <c r="N3264"/>
      <c r="O3264"/>
      <c r="AD3264"/>
      <c r="AE3264"/>
    </row>
    <row r="3265" spans="14:31" x14ac:dyDescent="0.3">
      <c r="N3265"/>
      <c r="O3265"/>
      <c r="AD3265"/>
      <c r="AE3265"/>
    </row>
    <row r="3266" spans="14:31" x14ac:dyDescent="0.3">
      <c r="N3266"/>
      <c r="O3266"/>
      <c r="AD3266"/>
      <c r="AE3266"/>
    </row>
    <row r="3267" spans="14:31" x14ac:dyDescent="0.3">
      <c r="N3267"/>
      <c r="O3267"/>
      <c r="AD3267"/>
      <c r="AE3267"/>
    </row>
    <row r="3268" spans="14:31" x14ac:dyDescent="0.3">
      <c r="N3268"/>
      <c r="O3268"/>
      <c r="AD3268"/>
      <c r="AE3268"/>
    </row>
    <row r="3269" spans="14:31" x14ac:dyDescent="0.3">
      <c r="N3269"/>
      <c r="O3269"/>
      <c r="AD3269"/>
      <c r="AE3269"/>
    </row>
    <row r="3270" spans="14:31" x14ac:dyDescent="0.3">
      <c r="N3270"/>
      <c r="O3270"/>
      <c r="AD3270"/>
      <c r="AE3270"/>
    </row>
    <row r="3271" spans="14:31" x14ac:dyDescent="0.3">
      <c r="N3271"/>
      <c r="O3271"/>
      <c r="AD3271"/>
      <c r="AE3271"/>
    </row>
    <row r="3272" spans="14:31" x14ac:dyDescent="0.3">
      <c r="N3272"/>
      <c r="O3272"/>
      <c r="AD3272"/>
      <c r="AE3272"/>
    </row>
    <row r="3273" spans="14:31" x14ac:dyDescent="0.3">
      <c r="N3273"/>
      <c r="O3273"/>
      <c r="AD3273"/>
      <c r="AE3273"/>
    </row>
    <row r="3274" spans="14:31" x14ac:dyDescent="0.3">
      <c r="N3274"/>
      <c r="O3274"/>
      <c r="AD3274"/>
      <c r="AE3274"/>
    </row>
    <row r="3275" spans="14:31" x14ac:dyDescent="0.3">
      <c r="N3275"/>
      <c r="O3275"/>
      <c r="AD3275"/>
      <c r="AE3275"/>
    </row>
    <row r="3276" spans="14:31" x14ac:dyDescent="0.3">
      <c r="N3276"/>
      <c r="O3276"/>
      <c r="AD3276"/>
      <c r="AE3276"/>
    </row>
    <row r="3277" spans="14:31" x14ac:dyDescent="0.3">
      <c r="N3277"/>
      <c r="O3277"/>
      <c r="AD3277"/>
      <c r="AE3277"/>
    </row>
    <row r="3278" spans="14:31" x14ac:dyDescent="0.3">
      <c r="N3278"/>
      <c r="O3278"/>
      <c r="AD3278"/>
      <c r="AE3278"/>
    </row>
    <row r="3279" spans="14:31" x14ac:dyDescent="0.3">
      <c r="N3279"/>
      <c r="O3279"/>
      <c r="AD3279"/>
      <c r="AE3279"/>
    </row>
    <row r="3280" spans="14:31" x14ac:dyDescent="0.3">
      <c r="N3280"/>
      <c r="O3280"/>
      <c r="AD3280"/>
      <c r="AE3280"/>
    </row>
    <row r="3281" spans="14:31" x14ac:dyDescent="0.3">
      <c r="N3281"/>
      <c r="O3281"/>
      <c r="AD3281"/>
      <c r="AE3281"/>
    </row>
    <row r="3282" spans="14:31" x14ac:dyDescent="0.3">
      <c r="N3282"/>
      <c r="O3282"/>
      <c r="AD3282"/>
      <c r="AE3282"/>
    </row>
    <row r="3283" spans="14:31" x14ac:dyDescent="0.3">
      <c r="N3283"/>
      <c r="O3283"/>
      <c r="AD3283"/>
      <c r="AE3283"/>
    </row>
    <row r="3284" spans="14:31" x14ac:dyDescent="0.3">
      <c r="N3284"/>
      <c r="O3284"/>
      <c r="AD3284"/>
      <c r="AE3284"/>
    </row>
    <row r="3285" spans="14:31" x14ac:dyDescent="0.3">
      <c r="N3285"/>
      <c r="O3285"/>
      <c r="AD3285"/>
      <c r="AE3285"/>
    </row>
    <row r="3286" spans="14:31" x14ac:dyDescent="0.3">
      <c r="N3286"/>
      <c r="O3286"/>
      <c r="AD3286"/>
      <c r="AE3286"/>
    </row>
    <row r="3287" spans="14:31" x14ac:dyDescent="0.3">
      <c r="N3287"/>
      <c r="O3287"/>
      <c r="AD3287"/>
      <c r="AE3287"/>
    </row>
    <row r="3288" spans="14:31" x14ac:dyDescent="0.3">
      <c r="N3288"/>
      <c r="O3288"/>
      <c r="AD3288"/>
      <c r="AE3288"/>
    </row>
    <row r="3289" spans="14:31" x14ac:dyDescent="0.3">
      <c r="N3289"/>
      <c r="O3289"/>
      <c r="AD3289"/>
      <c r="AE3289"/>
    </row>
    <row r="3290" spans="14:31" x14ac:dyDescent="0.3">
      <c r="N3290"/>
      <c r="O3290"/>
      <c r="AD3290"/>
      <c r="AE3290"/>
    </row>
    <row r="3291" spans="14:31" x14ac:dyDescent="0.3">
      <c r="N3291"/>
      <c r="O3291"/>
      <c r="AD3291"/>
      <c r="AE3291"/>
    </row>
    <row r="3292" spans="14:31" x14ac:dyDescent="0.3">
      <c r="N3292"/>
      <c r="O3292"/>
      <c r="AD3292"/>
      <c r="AE3292"/>
    </row>
    <row r="3293" spans="14:31" x14ac:dyDescent="0.3">
      <c r="N3293"/>
      <c r="O3293"/>
      <c r="AD3293"/>
      <c r="AE3293"/>
    </row>
    <row r="3294" spans="14:31" x14ac:dyDescent="0.3">
      <c r="N3294"/>
      <c r="O3294"/>
      <c r="AD3294"/>
      <c r="AE3294"/>
    </row>
    <row r="3295" spans="14:31" x14ac:dyDescent="0.3">
      <c r="N3295"/>
      <c r="O3295"/>
      <c r="AD3295"/>
      <c r="AE3295"/>
    </row>
    <row r="3296" spans="14:31" x14ac:dyDescent="0.3">
      <c r="N3296"/>
      <c r="O3296"/>
      <c r="AD3296"/>
      <c r="AE3296"/>
    </row>
    <row r="3297" spans="14:31" x14ac:dyDescent="0.3">
      <c r="N3297"/>
      <c r="O3297"/>
      <c r="AD3297"/>
      <c r="AE3297"/>
    </row>
    <row r="3298" spans="14:31" x14ac:dyDescent="0.3">
      <c r="N3298"/>
      <c r="O3298"/>
      <c r="AD3298"/>
      <c r="AE3298"/>
    </row>
    <row r="3299" spans="14:31" x14ac:dyDescent="0.3">
      <c r="N3299"/>
      <c r="O3299"/>
      <c r="AD3299"/>
      <c r="AE3299"/>
    </row>
    <row r="3300" spans="14:31" x14ac:dyDescent="0.3">
      <c r="N3300"/>
      <c r="O3300"/>
      <c r="AD3300"/>
      <c r="AE3300"/>
    </row>
    <row r="3301" spans="14:31" x14ac:dyDescent="0.3">
      <c r="N3301"/>
      <c r="O3301"/>
      <c r="AD3301"/>
      <c r="AE3301"/>
    </row>
    <row r="3302" spans="14:31" x14ac:dyDescent="0.3">
      <c r="N3302"/>
      <c r="O3302"/>
      <c r="AD3302"/>
      <c r="AE3302"/>
    </row>
    <row r="3303" spans="14:31" x14ac:dyDescent="0.3">
      <c r="N3303"/>
      <c r="O3303"/>
      <c r="AD3303"/>
      <c r="AE3303"/>
    </row>
    <row r="3304" spans="14:31" x14ac:dyDescent="0.3">
      <c r="N3304"/>
      <c r="O3304"/>
      <c r="AD3304"/>
      <c r="AE3304"/>
    </row>
    <row r="3305" spans="14:31" x14ac:dyDescent="0.3">
      <c r="N3305"/>
      <c r="O3305"/>
      <c r="AD3305"/>
      <c r="AE3305"/>
    </row>
    <row r="3306" spans="14:31" x14ac:dyDescent="0.3">
      <c r="N3306"/>
      <c r="O3306"/>
      <c r="AD3306"/>
      <c r="AE3306"/>
    </row>
    <row r="3307" spans="14:31" x14ac:dyDescent="0.3">
      <c r="N3307"/>
      <c r="O3307"/>
      <c r="AD3307"/>
      <c r="AE3307"/>
    </row>
    <row r="3308" spans="14:31" x14ac:dyDescent="0.3">
      <c r="N3308"/>
      <c r="O3308"/>
      <c r="AD3308"/>
      <c r="AE3308"/>
    </row>
    <row r="3309" spans="14:31" x14ac:dyDescent="0.3">
      <c r="N3309"/>
      <c r="O3309"/>
      <c r="AD3309"/>
      <c r="AE3309"/>
    </row>
    <row r="3310" spans="14:31" x14ac:dyDescent="0.3">
      <c r="N3310"/>
      <c r="O3310"/>
      <c r="AD3310"/>
      <c r="AE3310"/>
    </row>
    <row r="3311" spans="14:31" x14ac:dyDescent="0.3">
      <c r="N3311"/>
      <c r="O3311"/>
      <c r="AD3311"/>
      <c r="AE3311"/>
    </row>
    <row r="3312" spans="14:31" x14ac:dyDescent="0.3">
      <c r="N3312"/>
      <c r="O3312"/>
      <c r="AD3312"/>
      <c r="AE3312"/>
    </row>
    <row r="3313" spans="14:31" x14ac:dyDescent="0.3">
      <c r="N3313"/>
      <c r="O3313"/>
      <c r="AD3313"/>
      <c r="AE3313"/>
    </row>
    <row r="3314" spans="14:31" x14ac:dyDescent="0.3">
      <c r="N3314"/>
      <c r="O3314"/>
      <c r="AD3314"/>
      <c r="AE3314"/>
    </row>
    <row r="3315" spans="14:31" x14ac:dyDescent="0.3">
      <c r="N3315"/>
      <c r="O3315"/>
      <c r="AD3315"/>
      <c r="AE3315"/>
    </row>
    <row r="3316" spans="14:31" x14ac:dyDescent="0.3">
      <c r="N3316"/>
      <c r="O3316"/>
      <c r="AD3316"/>
      <c r="AE3316"/>
    </row>
    <row r="3317" spans="14:31" x14ac:dyDescent="0.3">
      <c r="N3317"/>
      <c r="O3317"/>
      <c r="AD3317"/>
      <c r="AE3317"/>
    </row>
    <row r="3318" spans="14:31" x14ac:dyDescent="0.3">
      <c r="N3318"/>
      <c r="O3318"/>
      <c r="AD3318"/>
      <c r="AE3318"/>
    </row>
    <row r="3319" spans="14:31" x14ac:dyDescent="0.3">
      <c r="N3319"/>
      <c r="O3319"/>
      <c r="AD3319"/>
      <c r="AE3319"/>
    </row>
    <row r="3320" spans="14:31" x14ac:dyDescent="0.3">
      <c r="N3320"/>
      <c r="O3320"/>
      <c r="AD3320"/>
      <c r="AE3320"/>
    </row>
    <row r="3321" spans="14:31" x14ac:dyDescent="0.3">
      <c r="N3321"/>
      <c r="O3321"/>
      <c r="AD3321"/>
      <c r="AE3321"/>
    </row>
    <row r="3322" spans="14:31" x14ac:dyDescent="0.3">
      <c r="N3322"/>
      <c r="O3322"/>
      <c r="AD3322"/>
      <c r="AE3322"/>
    </row>
    <row r="3323" spans="14:31" x14ac:dyDescent="0.3">
      <c r="N3323"/>
      <c r="O3323"/>
      <c r="AD3323"/>
      <c r="AE3323"/>
    </row>
    <row r="3324" spans="14:31" x14ac:dyDescent="0.3">
      <c r="N3324"/>
      <c r="O3324"/>
      <c r="AD3324"/>
      <c r="AE3324"/>
    </row>
    <row r="3325" spans="14:31" x14ac:dyDescent="0.3">
      <c r="N3325"/>
      <c r="O3325"/>
      <c r="AD3325"/>
      <c r="AE3325"/>
    </row>
    <row r="3326" spans="14:31" x14ac:dyDescent="0.3">
      <c r="N3326"/>
      <c r="O3326"/>
      <c r="AD3326"/>
      <c r="AE3326"/>
    </row>
    <row r="3327" spans="14:31" x14ac:dyDescent="0.3">
      <c r="N3327"/>
      <c r="O3327"/>
      <c r="AD3327"/>
      <c r="AE3327"/>
    </row>
    <row r="3328" spans="14:31" x14ac:dyDescent="0.3">
      <c r="N3328"/>
      <c r="O3328"/>
      <c r="AD3328"/>
      <c r="AE3328"/>
    </row>
    <row r="3329" spans="14:31" x14ac:dyDescent="0.3">
      <c r="N3329"/>
      <c r="O3329"/>
      <c r="AD3329"/>
      <c r="AE3329"/>
    </row>
    <row r="3330" spans="14:31" x14ac:dyDescent="0.3">
      <c r="N3330"/>
      <c r="O3330"/>
      <c r="AD3330"/>
      <c r="AE3330"/>
    </row>
    <row r="3331" spans="14:31" x14ac:dyDescent="0.3">
      <c r="N3331"/>
      <c r="O3331"/>
      <c r="AD3331"/>
      <c r="AE3331"/>
    </row>
    <row r="3332" spans="14:31" x14ac:dyDescent="0.3">
      <c r="N3332"/>
      <c r="O3332"/>
      <c r="AD3332"/>
      <c r="AE3332"/>
    </row>
    <row r="3333" spans="14:31" x14ac:dyDescent="0.3">
      <c r="N3333"/>
      <c r="O3333"/>
      <c r="AD3333"/>
      <c r="AE3333"/>
    </row>
    <row r="3334" spans="14:31" x14ac:dyDescent="0.3">
      <c r="N3334"/>
      <c r="O3334"/>
      <c r="AD3334"/>
      <c r="AE3334"/>
    </row>
    <row r="3335" spans="14:31" x14ac:dyDescent="0.3">
      <c r="N3335"/>
      <c r="O3335"/>
      <c r="AD3335"/>
      <c r="AE3335"/>
    </row>
    <row r="3336" spans="14:31" x14ac:dyDescent="0.3">
      <c r="N3336"/>
      <c r="O3336"/>
      <c r="AD3336"/>
      <c r="AE3336"/>
    </row>
    <row r="3337" spans="14:31" x14ac:dyDescent="0.3">
      <c r="N3337"/>
      <c r="O3337"/>
      <c r="AD3337"/>
      <c r="AE3337"/>
    </row>
    <row r="3338" spans="14:31" x14ac:dyDescent="0.3">
      <c r="N3338"/>
      <c r="O3338"/>
      <c r="AD3338"/>
      <c r="AE3338"/>
    </row>
    <row r="3339" spans="14:31" x14ac:dyDescent="0.3">
      <c r="N3339"/>
      <c r="O3339"/>
      <c r="AD3339"/>
      <c r="AE3339"/>
    </row>
    <row r="3340" spans="14:31" x14ac:dyDescent="0.3">
      <c r="N3340"/>
      <c r="O3340"/>
      <c r="AD3340"/>
      <c r="AE3340"/>
    </row>
    <row r="3341" spans="14:31" x14ac:dyDescent="0.3">
      <c r="N3341"/>
      <c r="O3341"/>
      <c r="AD3341"/>
      <c r="AE3341"/>
    </row>
    <row r="3342" spans="14:31" x14ac:dyDescent="0.3">
      <c r="N3342"/>
      <c r="O3342"/>
      <c r="AD3342"/>
      <c r="AE3342"/>
    </row>
    <row r="3343" spans="14:31" x14ac:dyDescent="0.3">
      <c r="N3343"/>
      <c r="O3343"/>
      <c r="AD3343"/>
      <c r="AE3343"/>
    </row>
    <row r="3344" spans="14:31" x14ac:dyDescent="0.3">
      <c r="N3344"/>
      <c r="O3344"/>
      <c r="AD3344"/>
      <c r="AE3344"/>
    </row>
    <row r="3345" spans="14:31" x14ac:dyDescent="0.3">
      <c r="N3345"/>
      <c r="O3345"/>
      <c r="AD3345"/>
      <c r="AE3345"/>
    </row>
    <row r="3346" spans="14:31" x14ac:dyDescent="0.3">
      <c r="N3346"/>
      <c r="O3346"/>
      <c r="AD3346"/>
      <c r="AE3346"/>
    </row>
    <row r="3347" spans="14:31" x14ac:dyDescent="0.3">
      <c r="N3347"/>
      <c r="O3347"/>
      <c r="AD3347"/>
      <c r="AE3347"/>
    </row>
    <row r="3348" spans="14:31" x14ac:dyDescent="0.3">
      <c r="N3348"/>
      <c r="O3348"/>
      <c r="AD3348"/>
      <c r="AE3348"/>
    </row>
    <row r="3349" spans="14:31" x14ac:dyDescent="0.3">
      <c r="N3349"/>
      <c r="O3349"/>
      <c r="AD3349"/>
      <c r="AE3349"/>
    </row>
    <row r="3350" spans="14:31" x14ac:dyDescent="0.3">
      <c r="N3350"/>
      <c r="O3350"/>
      <c r="AD3350"/>
      <c r="AE3350"/>
    </row>
    <row r="3351" spans="14:31" x14ac:dyDescent="0.3">
      <c r="N3351"/>
      <c r="O3351"/>
      <c r="AD3351"/>
      <c r="AE3351"/>
    </row>
    <row r="3352" spans="14:31" x14ac:dyDescent="0.3">
      <c r="N3352"/>
      <c r="O3352"/>
      <c r="AD3352"/>
      <c r="AE3352"/>
    </row>
    <row r="3353" spans="14:31" x14ac:dyDescent="0.3">
      <c r="N3353"/>
      <c r="O3353"/>
      <c r="AD3353"/>
      <c r="AE3353"/>
    </row>
    <row r="3354" spans="14:31" x14ac:dyDescent="0.3">
      <c r="N3354"/>
      <c r="O3354"/>
      <c r="AD3354"/>
      <c r="AE3354"/>
    </row>
    <row r="3355" spans="14:31" x14ac:dyDescent="0.3">
      <c r="N3355"/>
      <c r="O3355"/>
      <c r="AD3355"/>
      <c r="AE3355"/>
    </row>
    <row r="3356" spans="14:31" x14ac:dyDescent="0.3">
      <c r="N3356"/>
      <c r="O3356"/>
      <c r="AD3356"/>
      <c r="AE3356"/>
    </row>
    <row r="3357" spans="14:31" x14ac:dyDescent="0.3">
      <c r="N3357"/>
      <c r="O3357"/>
      <c r="AD3357"/>
      <c r="AE3357"/>
    </row>
    <row r="3358" spans="14:31" x14ac:dyDescent="0.3">
      <c r="N3358"/>
      <c r="O3358"/>
      <c r="AD3358"/>
      <c r="AE3358"/>
    </row>
    <row r="3359" spans="14:31" x14ac:dyDescent="0.3">
      <c r="N3359"/>
      <c r="O3359"/>
      <c r="AD3359"/>
      <c r="AE3359"/>
    </row>
    <row r="3360" spans="14:31" x14ac:dyDescent="0.3">
      <c r="N3360"/>
      <c r="O3360"/>
      <c r="AD3360"/>
      <c r="AE3360"/>
    </row>
    <row r="3361" spans="14:31" x14ac:dyDescent="0.3">
      <c r="N3361"/>
      <c r="O3361"/>
      <c r="AD3361"/>
      <c r="AE3361"/>
    </row>
    <row r="3362" spans="14:31" x14ac:dyDescent="0.3">
      <c r="N3362"/>
      <c r="O3362"/>
      <c r="AD3362"/>
      <c r="AE3362"/>
    </row>
    <row r="3363" spans="14:31" x14ac:dyDescent="0.3">
      <c r="N3363"/>
      <c r="O3363"/>
      <c r="AD3363"/>
      <c r="AE3363"/>
    </row>
    <row r="3364" spans="14:31" x14ac:dyDescent="0.3">
      <c r="N3364"/>
      <c r="O3364"/>
      <c r="AD3364"/>
      <c r="AE3364"/>
    </row>
    <row r="3365" spans="14:31" x14ac:dyDescent="0.3">
      <c r="N3365"/>
      <c r="O3365"/>
      <c r="AD3365"/>
      <c r="AE3365"/>
    </row>
    <row r="3366" spans="14:31" x14ac:dyDescent="0.3">
      <c r="N3366"/>
      <c r="O3366"/>
      <c r="AD3366"/>
      <c r="AE3366"/>
    </row>
    <row r="3367" spans="14:31" x14ac:dyDescent="0.3">
      <c r="N3367"/>
      <c r="O3367"/>
      <c r="AD3367"/>
      <c r="AE3367"/>
    </row>
    <row r="3368" spans="14:31" x14ac:dyDescent="0.3">
      <c r="N3368"/>
      <c r="O3368"/>
      <c r="AD3368"/>
      <c r="AE3368"/>
    </row>
    <row r="3369" spans="14:31" x14ac:dyDescent="0.3">
      <c r="N3369"/>
      <c r="O3369"/>
      <c r="AD3369"/>
      <c r="AE3369"/>
    </row>
    <row r="3370" spans="14:31" x14ac:dyDescent="0.3">
      <c r="N3370"/>
      <c r="O3370"/>
      <c r="AD3370"/>
      <c r="AE3370"/>
    </row>
    <row r="3371" spans="14:31" x14ac:dyDescent="0.3">
      <c r="N3371"/>
      <c r="O3371"/>
      <c r="AD3371"/>
      <c r="AE3371"/>
    </row>
    <row r="3372" spans="14:31" x14ac:dyDescent="0.3">
      <c r="N3372"/>
      <c r="O3372"/>
      <c r="AD3372"/>
      <c r="AE3372"/>
    </row>
    <row r="3373" spans="14:31" x14ac:dyDescent="0.3">
      <c r="N3373"/>
      <c r="O3373"/>
      <c r="AD3373"/>
      <c r="AE3373"/>
    </row>
    <row r="3374" spans="14:31" x14ac:dyDescent="0.3">
      <c r="N3374"/>
      <c r="O3374"/>
      <c r="AD3374"/>
      <c r="AE3374"/>
    </row>
    <row r="3375" spans="14:31" x14ac:dyDescent="0.3">
      <c r="N3375"/>
      <c r="O3375"/>
      <c r="AD3375"/>
      <c r="AE3375"/>
    </row>
    <row r="3376" spans="14:31" x14ac:dyDescent="0.3">
      <c r="N3376"/>
      <c r="O3376"/>
      <c r="AD3376"/>
      <c r="AE3376"/>
    </row>
    <row r="3377" spans="14:31" x14ac:dyDescent="0.3">
      <c r="N3377"/>
      <c r="O3377"/>
      <c r="AD3377"/>
      <c r="AE3377"/>
    </row>
    <row r="3378" spans="14:31" x14ac:dyDescent="0.3">
      <c r="N3378"/>
      <c r="O3378"/>
      <c r="AD3378"/>
      <c r="AE3378"/>
    </row>
    <row r="3379" spans="14:31" x14ac:dyDescent="0.3">
      <c r="N3379"/>
      <c r="O3379"/>
      <c r="AD3379"/>
      <c r="AE3379"/>
    </row>
    <row r="3380" spans="14:31" x14ac:dyDescent="0.3">
      <c r="N3380"/>
      <c r="O3380"/>
      <c r="AD3380"/>
      <c r="AE3380"/>
    </row>
    <row r="3381" spans="14:31" x14ac:dyDescent="0.3">
      <c r="N3381"/>
      <c r="O3381"/>
      <c r="AD3381"/>
      <c r="AE3381"/>
    </row>
    <row r="3382" spans="14:31" x14ac:dyDescent="0.3">
      <c r="N3382"/>
      <c r="O3382"/>
      <c r="AD3382"/>
      <c r="AE3382"/>
    </row>
    <row r="3383" spans="14:31" x14ac:dyDescent="0.3">
      <c r="N3383"/>
      <c r="O3383"/>
      <c r="AD3383"/>
      <c r="AE3383"/>
    </row>
    <row r="3384" spans="14:31" x14ac:dyDescent="0.3">
      <c r="N3384"/>
      <c r="O3384"/>
      <c r="AD3384"/>
      <c r="AE3384"/>
    </row>
    <row r="3385" spans="14:31" x14ac:dyDescent="0.3">
      <c r="N3385"/>
      <c r="O3385"/>
      <c r="AD3385"/>
      <c r="AE3385"/>
    </row>
    <row r="3386" spans="14:31" x14ac:dyDescent="0.3">
      <c r="N3386"/>
      <c r="O3386"/>
      <c r="AD3386"/>
      <c r="AE3386"/>
    </row>
    <row r="3387" spans="14:31" x14ac:dyDescent="0.3">
      <c r="N3387"/>
      <c r="O3387"/>
      <c r="AD3387"/>
      <c r="AE3387"/>
    </row>
    <row r="3388" spans="14:31" x14ac:dyDescent="0.3">
      <c r="N3388"/>
      <c r="O3388"/>
      <c r="AD3388"/>
      <c r="AE3388"/>
    </row>
    <row r="3389" spans="14:31" x14ac:dyDescent="0.3">
      <c r="N3389"/>
      <c r="O3389"/>
      <c r="AD3389"/>
      <c r="AE3389"/>
    </row>
    <row r="3390" spans="14:31" x14ac:dyDescent="0.3">
      <c r="N3390"/>
      <c r="O3390"/>
      <c r="AD3390"/>
      <c r="AE3390"/>
    </row>
    <row r="3391" spans="14:31" x14ac:dyDescent="0.3">
      <c r="N3391"/>
      <c r="O3391"/>
      <c r="AD3391"/>
      <c r="AE3391"/>
    </row>
    <row r="3392" spans="14:31" x14ac:dyDescent="0.3">
      <c r="N3392"/>
      <c r="O3392"/>
      <c r="AD3392"/>
      <c r="AE3392"/>
    </row>
    <row r="3393" spans="14:31" x14ac:dyDescent="0.3">
      <c r="N3393"/>
      <c r="O3393"/>
      <c r="AD3393"/>
      <c r="AE3393"/>
    </row>
    <row r="3394" spans="14:31" x14ac:dyDescent="0.3">
      <c r="N3394"/>
      <c r="O3394"/>
      <c r="AD3394"/>
      <c r="AE3394"/>
    </row>
    <row r="3395" spans="14:31" x14ac:dyDescent="0.3">
      <c r="N3395"/>
      <c r="O3395"/>
      <c r="AD3395"/>
      <c r="AE3395"/>
    </row>
    <row r="3396" spans="14:31" x14ac:dyDescent="0.3">
      <c r="N3396"/>
      <c r="O3396"/>
      <c r="AD3396"/>
      <c r="AE3396"/>
    </row>
    <row r="3397" spans="14:31" x14ac:dyDescent="0.3">
      <c r="N3397"/>
      <c r="O3397"/>
      <c r="AD3397"/>
      <c r="AE3397"/>
    </row>
    <row r="3398" spans="14:31" x14ac:dyDescent="0.3">
      <c r="N3398"/>
      <c r="O3398"/>
      <c r="AD3398"/>
      <c r="AE3398"/>
    </row>
    <row r="3399" spans="14:31" x14ac:dyDescent="0.3">
      <c r="N3399"/>
      <c r="O3399"/>
      <c r="AD3399"/>
      <c r="AE3399"/>
    </row>
    <row r="3400" spans="14:31" x14ac:dyDescent="0.3">
      <c r="N3400"/>
      <c r="O3400"/>
      <c r="AD3400"/>
      <c r="AE3400"/>
    </row>
    <row r="3401" spans="14:31" x14ac:dyDescent="0.3">
      <c r="N3401"/>
      <c r="O3401"/>
      <c r="AD3401"/>
      <c r="AE3401"/>
    </row>
    <row r="3402" spans="14:31" x14ac:dyDescent="0.3">
      <c r="N3402"/>
      <c r="O3402"/>
      <c r="AD3402"/>
      <c r="AE3402"/>
    </row>
    <row r="3403" spans="14:31" x14ac:dyDescent="0.3">
      <c r="N3403"/>
      <c r="O3403"/>
      <c r="AD3403"/>
      <c r="AE3403"/>
    </row>
    <row r="3404" spans="14:31" x14ac:dyDescent="0.3">
      <c r="N3404"/>
      <c r="O3404"/>
      <c r="AD3404"/>
      <c r="AE3404"/>
    </row>
    <row r="3405" spans="14:31" x14ac:dyDescent="0.3">
      <c r="N3405"/>
      <c r="O3405"/>
      <c r="AD3405"/>
      <c r="AE3405"/>
    </row>
    <row r="3406" spans="14:31" x14ac:dyDescent="0.3">
      <c r="N3406"/>
      <c r="O3406"/>
      <c r="AD3406"/>
      <c r="AE3406"/>
    </row>
    <row r="3407" spans="14:31" x14ac:dyDescent="0.3">
      <c r="N3407"/>
      <c r="O3407"/>
      <c r="AD3407"/>
      <c r="AE3407"/>
    </row>
    <row r="3408" spans="14:31" x14ac:dyDescent="0.3">
      <c r="N3408"/>
      <c r="O3408"/>
      <c r="AD3408"/>
      <c r="AE3408"/>
    </row>
    <row r="3409" spans="14:31" x14ac:dyDescent="0.3">
      <c r="N3409"/>
      <c r="O3409"/>
      <c r="AD3409"/>
      <c r="AE3409"/>
    </row>
    <row r="3410" spans="14:31" x14ac:dyDescent="0.3">
      <c r="N3410"/>
      <c r="O3410"/>
      <c r="AD3410"/>
      <c r="AE3410"/>
    </row>
    <row r="3411" spans="14:31" x14ac:dyDescent="0.3">
      <c r="N3411"/>
      <c r="O3411"/>
      <c r="AD3411"/>
      <c r="AE3411"/>
    </row>
    <row r="3412" spans="14:31" x14ac:dyDescent="0.3">
      <c r="N3412"/>
      <c r="O3412"/>
      <c r="AD3412"/>
      <c r="AE3412"/>
    </row>
    <row r="3413" spans="14:31" x14ac:dyDescent="0.3">
      <c r="N3413"/>
      <c r="O3413"/>
      <c r="AD3413"/>
      <c r="AE3413"/>
    </row>
    <row r="3414" spans="14:31" x14ac:dyDescent="0.3">
      <c r="N3414"/>
      <c r="O3414"/>
      <c r="AD3414"/>
      <c r="AE3414"/>
    </row>
    <row r="3415" spans="14:31" x14ac:dyDescent="0.3">
      <c r="N3415"/>
      <c r="O3415"/>
      <c r="AD3415"/>
      <c r="AE3415"/>
    </row>
    <row r="3416" spans="14:31" x14ac:dyDescent="0.3">
      <c r="N3416"/>
      <c r="O3416"/>
      <c r="AD3416"/>
      <c r="AE3416"/>
    </row>
    <row r="3417" spans="14:31" x14ac:dyDescent="0.3">
      <c r="N3417"/>
      <c r="O3417"/>
      <c r="AD3417"/>
      <c r="AE3417"/>
    </row>
    <row r="3418" spans="14:31" x14ac:dyDescent="0.3">
      <c r="N3418"/>
      <c r="O3418"/>
      <c r="AD3418"/>
      <c r="AE3418"/>
    </row>
    <row r="3419" spans="14:31" x14ac:dyDescent="0.3">
      <c r="N3419"/>
      <c r="O3419"/>
      <c r="AD3419"/>
      <c r="AE3419"/>
    </row>
    <row r="3420" spans="14:31" x14ac:dyDescent="0.3">
      <c r="N3420"/>
      <c r="O3420"/>
      <c r="AD3420"/>
      <c r="AE3420"/>
    </row>
    <row r="3421" spans="14:31" x14ac:dyDescent="0.3">
      <c r="N3421"/>
      <c r="O3421"/>
      <c r="AD3421"/>
      <c r="AE3421"/>
    </row>
    <row r="3422" spans="14:31" x14ac:dyDescent="0.3">
      <c r="N3422"/>
      <c r="O3422"/>
      <c r="AD3422"/>
      <c r="AE3422"/>
    </row>
    <row r="3423" spans="14:31" x14ac:dyDescent="0.3">
      <c r="N3423"/>
      <c r="O3423"/>
      <c r="AD3423"/>
      <c r="AE3423"/>
    </row>
    <row r="3424" spans="14:31" x14ac:dyDescent="0.3">
      <c r="N3424"/>
      <c r="O3424"/>
      <c r="AD3424"/>
      <c r="AE3424"/>
    </row>
    <row r="3425" spans="14:31" x14ac:dyDescent="0.3">
      <c r="N3425"/>
      <c r="O3425"/>
      <c r="AD3425"/>
      <c r="AE3425"/>
    </row>
    <row r="3426" spans="14:31" x14ac:dyDescent="0.3">
      <c r="N3426"/>
      <c r="O3426"/>
      <c r="AD3426"/>
      <c r="AE3426"/>
    </row>
    <row r="3427" spans="14:31" x14ac:dyDescent="0.3">
      <c r="N3427"/>
      <c r="O3427"/>
      <c r="AD3427"/>
      <c r="AE3427"/>
    </row>
    <row r="3428" spans="14:31" x14ac:dyDescent="0.3">
      <c r="N3428"/>
      <c r="O3428"/>
      <c r="AD3428"/>
      <c r="AE3428"/>
    </row>
    <row r="3429" spans="14:31" x14ac:dyDescent="0.3">
      <c r="N3429"/>
      <c r="O3429"/>
      <c r="AD3429"/>
      <c r="AE3429"/>
    </row>
    <row r="3430" spans="14:31" x14ac:dyDescent="0.3">
      <c r="N3430"/>
      <c r="O3430"/>
      <c r="AD3430"/>
      <c r="AE3430"/>
    </row>
    <row r="3431" spans="14:31" x14ac:dyDescent="0.3">
      <c r="N3431"/>
      <c r="O3431"/>
      <c r="AD3431"/>
      <c r="AE3431"/>
    </row>
    <row r="3432" spans="14:31" x14ac:dyDescent="0.3">
      <c r="N3432"/>
      <c r="O3432"/>
      <c r="AD3432"/>
      <c r="AE3432"/>
    </row>
    <row r="3433" spans="14:31" x14ac:dyDescent="0.3">
      <c r="N3433"/>
      <c r="O3433"/>
      <c r="AD3433"/>
      <c r="AE3433"/>
    </row>
    <row r="3434" spans="14:31" x14ac:dyDescent="0.3">
      <c r="N3434"/>
      <c r="O3434"/>
      <c r="AD3434"/>
      <c r="AE3434"/>
    </row>
    <row r="3435" spans="14:31" x14ac:dyDescent="0.3">
      <c r="N3435"/>
      <c r="O3435"/>
      <c r="AD3435"/>
      <c r="AE3435"/>
    </row>
    <row r="3436" spans="14:31" x14ac:dyDescent="0.3">
      <c r="N3436"/>
      <c r="O3436"/>
      <c r="AD3436"/>
      <c r="AE3436"/>
    </row>
    <row r="3437" spans="14:31" x14ac:dyDescent="0.3">
      <c r="N3437"/>
      <c r="O3437"/>
      <c r="AD3437"/>
      <c r="AE3437"/>
    </row>
    <row r="3438" spans="14:31" x14ac:dyDescent="0.3">
      <c r="N3438"/>
      <c r="O3438"/>
      <c r="AD3438"/>
      <c r="AE3438"/>
    </row>
    <row r="3439" spans="14:31" x14ac:dyDescent="0.3">
      <c r="N3439"/>
      <c r="O3439"/>
      <c r="AD3439"/>
      <c r="AE3439"/>
    </row>
    <row r="3440" spans="14:31" x14ac:dyDescent="0.3">
      <c r="N3440"/>
      <c r="O3440"/>
      <c r="AD3440"/>
      <c r="AE3440"/>
    </row>
    <row r="3441" spans="14:31" x14ac:dyDescent="0.3">
      <c r="N3441"/>
      <c r="O3441"/>
      <c r="AD3441"/>
      <c r="AE3441"/>
    </row>
    <row r="3442" spans="14:31" x14ac:dyDescent="0.3">
      <c r="N3442"/>
      <c r="O3442"/>
      <c r="AD3442"/>
      <c r="AE3442"/>
    </row>
    <row r="3443" spans="14:31" x14ac:dyDescent="0.3">
      <c r="N3443"/>
      <c r="O3443"/>
      <c r="AD3443"/>
      <c r="AE3443"/>
    </row>
    <row r="3444" spans="14:31" x14ac:dyDescent="0.3">
      <c r="N3444"/>
      <c r="O3444"/>
      <c r="AD3444"/>
      <c r="AE3444"/>
    </row>
    <row r="3445" spans="14:31" x14ac:dyDescent="0.3">
      <c r="N3445"/>
      <c r="O3445"/>
      <c r="AD3445"/>
      <c r="AE3445"/>
    </row>
    <row r="3446" spans="14:31" x14ac:dyDescent="0.3">
      <c r="N3446"/>
      <c r="O3446"/>
      <c r="AD3446"/>
      <c r="AE3446"/>
    </row>
    <row r="3447" spans="14:31" x14ac:dyDescent="0.3">
      <c r="N3447"/>
      <c r="O3447"/>
      <c r="AD3447"/>
      <c r="AE3447"/>
    </row>
    <row r="3448" spans="14:31" x14ac:dyDescent="0.3">
      <c r="N3448"/>
      <c r="O3448"/>
      <c r="AD3448"/>
      <c r="AE3448"/>
    </row>
    <row r="3449" spans="14:31" x14ac:dyDescent="0.3">
      <c r="N3449"/>
      <c r="O3449"/>
      <c r="AD3449"/>
      <c r="AE3449"/>
    </row>
    <row r="3450" spans="14:31" x14ac:dyDescent="0.3">
      <c r="N3450"/>
      <c r="O3450"/>
      <c r="AD3450"/>
      <c r="AE3450"/>
    </row>
    <row r="3451" spans="14:31" x14ac:dyDescent="0.3">
      <c r="N3451"/>
      <c r="O3451"/>
      <c r="AD3451"/>
      <c r="AE3451"/>
    </row>
    <row r="3452" spans="14:31" x14ac:dyDescent="0.3">
      <c r="N3452"/>
      <c r="O3452"/>
      <c r="AD3452"/>
      <c r="AE3452"/>
    </row>
    <row r="3453" spans="14:31" x14ac:dyDescent="0.3">
      <c r="N3453"/>
      <c r="O3453"/>
      <c r="AD3453"/>
      <c r="AE3453"/>
    </row>
    <row r="3454" spans="14:31" x14ac:dyDescent="0.3">
      <c r="N3454"/>
      <c r="O3454"/>
      <c r="AD3454"/>
      <c r="AE3454"/>
    </row>
    <row r="3455" spans="14:31" x14ac:dyDescent="0.3">
      <c r="N3455"/>
      <c r="O3455"/>
      <c r="AD3455"/>
      <c r="AE3455"/>
    </row>
    <row r="3456" spans="14:31" x14ac:dyDescent="0.3">
      <c r="N3456"/>
      <c r="O3456"/>
      <c r="AD3456"/>
      <c r="AE3456"/>
    </row>
    <row r="3457" spans="14:31" x14ac:dyDescent="0.3">
      <c r="N3457"/>
      <c r="O3457"/>
      <c r="AD3457"/>
      <c r="AE3457"/>
    </row>
    <row r="3458" spans="14:31" x14ac:dyDescent="0.3">
      <c r="N3458"/>
      <c r="O3458"/>
      <c r="AD3458"/>
      <c r="AE3458"/>
    </row>
    <row r="3459" spans="14:31" x14ac:dyDescent="0.3">
      <c r="N3459"/>
      <c r="O3459"/>
      <c r="AD3459"/>
      <c r="AE3459"/>
    </row>
    <row r="3460" spans="14:31" x14ac:dyDescent="0.3">
      <c r="N3460"/>
      <c r="O3460"/>
      <c r="AD3460"/>
      <c r="AE3460"/>
    </row>
    <row r="3461" spans="14:31" x14ac:dyDescent="0.3">
      <c r="N3461"/>
      <c r="O3461"/>
      <c r="AD3461"/>
      <c r="AE3461"/>
    </row>
    <row r="3462" spans="14:31" x14ac:dyDescent="0.3">
      <c r="N3462"/>
      <c r="O3462"/>
      <c r="AD3462"/>
      <c r="AE3462"/>
    </row>
    <row r="3463" spans="14:31" x14ac:dyDescent="0.3">
      <c r="N3463"/>
      <c r="O3463"/>
      <c r="AD3463"/>
      <c r="AE3463"/>
    </row>
    <row r="3464" spans="14:31" x14ac:dyDescent="0.3">
      <c r="N3464"/>
      <c r="O3464"/>
      <c r="AD3464"/>
      <c r="AE3464"/>
    </row>
    <row r="3465" spans="14:31" x14ac:dyDescent="0.3">
      <c r="N3465"/>
      <c r="O3465"/>
      <c r="AD3465"/>
      <c r="AE3465"/>
    </row>
    <row r="3466" spans="14:31" x14ac:dyDescent="0.3">
      <c r="N3466"/>
      <c r="O3466"/>
      <c r="AD3466"/>
      <c r="AE3466"/>
    </row>
    <row r="3467" spans="14:31" x14ac:dyDescent="0.3">
      <c r="N3467"/>
      <c r="O3467"/>
      <c r="AD3467"/>
      <c r="AE3467"/>
    </row>
    <row r="3468" spans="14:31" x14ac:dyDescent="0.3">
      <c r="N3468"/>
      <c r="O3468"/>
      <c r="AD3468"/>
      <c r="AE3468"/>
    </row>
    <row r="3469" spans="14:31" x14ac:dyDescent="0.3">
      <c r="N3469"/>
      <c r="O3469"/>
      <c r="AD3469"/>
      <c r="AE3469"/>
    </row>
    <row r="3470" spans="14:31" x14ac:dyDescent="0.3">
      <c r="N3470"/>
      <c r="O3470"/>
      <c r="AD3470"/>
      <c r="AE3470"/>
    </row>
    <row r="3471" spans="14:31" x14ac:dyDescent="0.3">
      <c r="N3471"/>
      <c r="O3471"/>
      <c r="AD3471"/>
      <c r="AE3471"/>
    </row>
    <row r="3472" spans="14:31" x14ac:dyDescent="0.3">
      <c r="N3472"/>
      <c r="O3472"/>
      <c r="AD3472"/>
      <c r="AE3472"/>
    </row>
    <row r="3473" spans="14:31" x14ac:dyDescent="0.3">
      <c r="N3473"/>
      <c r="O3473"/>
      <c r="AD3473"/>
      <c r="AE3473"/>
    </row>
    <row r="3474" spans="14:31" x14ac:dyDescent="0.3">
      <c r="N3474"/>
      <c r="O3474"/>
      <c r="AD3474"/>
      <c r="AE3474"/>
    </row>
    <row r="3475" spans="14:31" x14ac:dyDescent="0.3">
      <c r="N3475"/>
      <c r="O3475"/>
      <c r="AD3475"/>
      <c r="AE3475"/>
    </row>
    <row r="3476" spans="14:31" x14ac:dyDescent="0.3">
      <c r="N3476"/>
      <c r="O3476"/>
      <c r="AD3476"/>
      <c r="AE3476"/>
    </row>
    <row r="3477" spans="14:31" x14ac:dyDescent="0.3">
      <c r="N3477"/>
      <c r="O3477"/>
      <c r="AD3477"/>
      <c r="AE3477"/>
    </row>
    <row r="3478" spans="14:31" x14ac:dyDescent="0.3">
      <c r="N3478"/>
      <c r="O3478"/>
      <c r="AD3478"/>
      <c r="AE3478"/>
    </row>
    <row r="3479" spans="14:31" x14ac:dyDescent="0.3">
      <c r="N3479"/>
      <c r="O3479"/>
      <c r="AD3479"/>
      <c r="AE3479"/>
    </row>
    <row r="3480" spans="14:31" x14ac:dyDescent="0.3">
      <c r="N3480"/>
      <c r="O3480"/>
      <c r="AD3480"/>
      <c r="AE3480"/>
    </row>
    <row r="3481" spans="14:31" x14ac:dyDescent="0.3">
      <c r="N3481"/>
      <c r="O3481"/>
      <c r="AD3481"/>
      <c r="AE3481"/>
    </row>
    <row r="3482" spans="14:31" x14ac:dyDescent="0.3">
      <c r="N3482"/>
      <c r="O3482"/>
      <c r="AD3482"/>
      <c r="AE3482"/>
    </row>
    <row r="3483" spans="14:31" x14ac:dyDescent="0.3">
      <c r="N3483"/>
      <c r="O3483"/>
      <c r="AD3483"/>
      <c r="AE3483"/>
    </row>
    <row r="3484" spans="14:31" x14ac:dyDescent="0.3">
      <c r="N3484"/>
      <c r="O3484"/>
      <c r="AD3484"/>
      <c r="AE3484"/>
    </row>
    <row r="3485" spans="14:31" x14ac:dyDescent="0.3">
      <c r="N3485"/>
      <c r="O3485"/>
      <c r="AD3485"/>
      <c r="AE3485"/>
    </row>
    <row r="3486" spans="14:31" x14ac:dyDescent="0.3">
      <c r="N3486"/>
      <c r="O3486"/>
      <c r="AD3486"/>
      <c r="AE3486"/>
    </row>
    <row r="3487" spans="14:31" x14ac:dyDescent="0.3">
      <c r="N3487"/>
      <c r="O3487"/>
      <c r="AD3487"/>
      <c r="AE3487"/>
    </row>
    <row r="3488" spans="14:31" x14ac:dyDescent="0.3">
      <c r="N3488"/>
      <c r="O3488"/>
      <c r="AD3488"/>
      <c r="AE3488"/>
    </row>
    <row r="3489" spans="14:31" x14ac:dyDescent="0.3">
      <c r="N3489"/>
      <c r="O3489"/>
      <c r="AD3489"/>
      <c r="AE3489"/>
    </row>
    <row r="3490" spans="14:31" x14ac:dyDescent="0.3">
      <c r="N3490"/>
      <c r="O3490"/>
      <c r="AD3490"/>
      <c r="AE3490"/>
    </row>
    <row r="3491" spans="14:31" x14ac:dyDescent="0.3">
      <c r="N3491"/>
      <c r="O3491"/>
      <c r="AD3491"/>
      <c r="AE3491"/>
    </row>
    <row r="3492" spans="14:31" x14ac:dyDescent="0.3">
      <c r="N3492"/>
      <c r="O3492"/>
      <c r="AD3492"/>
      <c r="AE3492"/>
    </row>
    <row r="3493" spans="14:31" x14ac:dyDescent="0.3">
      <c r="N3493"/>
      <c r="O3493"/>
      <c r="AD3493"/>
      <c r="AE3493"/>
    </row>
    <row r="3494" spans="14:31" x14ac:dyDescent="0.3">
      <c r="N3494"/>
      <c r="O3494"/>
      <c r="AD3494"/>
      <c r="AE3494"/>
    </row>
    <row r="3495" spans="14:31" x14ac:dyDescent="0.3">
      <c r="N3495"/>
      <c r="O3495"/>
      <c r="AD3495"/>
      <c r="AE3495"/>
    </row>
    <row r="3496" spans="14:31" x14ac:dyDescent="0.3">
      <c r="N3496"/>
      <c r="O3496"/>
      <c r="AD3496"/>
      <c r="AE3496"/>
    </row>
    <row r="3497" spans="14:31" x14ac:dyDescent="0.3">
      <c r="N3497"/>
      <c r="O3497"/>
      <c r="AD3497"/>
      <c r="AE3497"/>
    </row>
    <row r="3498" spans="14:31" x14ac:dyDescent="0.3">
      <c r="N3498"/>
      <c r="O3498"/>
      <c r="AD3498"/>
      <c r="AE3498"/>
    </row>
    <row r="3499" spans="14:31" x14ac:dyDescent="0.3">
      <c r="N3499"/>
      <c r="O3499"/>
      <c r="AD3499"/>
      <c r="AE3499"/>
    </row>
    <row r="3500" spans="14:31" x14ac:dyDescent="0.3">
      <c r="N3500"/>
      <c r="O3500"/>
      <c r="AD3500"/>
      <c r="AE3500"/>
    </row>
    <row r="3501" spans="14:31" x14ac:dyDescent="0.3">
      <c r="N3501"/>
      <c r="O3501"/>
      <c r="AD3501"/>
      <c r="AE3501"/>
    </row>
    <row r="3502" spans="14:31" x14ac:dyDescent="0.3">
      <c r="N3502"/>
      <c r="O3502"/>
      <c r="AD3502"/>
      <c r="AE3502"/>
    </row>
    <row r="3503" spans="14:31" x14ac:dyDescent="0.3">
      <c r="N3503"/>
      <c r="O3503"/>
      <c r="AD3503"/>
      <c r="AE3503"/>
    </row>
    <row r="3504" spans="14:31" x14ac:dyDescent="0.3">
      <c r="N3504"/>
      <c r="O3504"/>
      <c r="AD3504"/>
      <c r="AE3504"/>
    </row>
    <row r="3505" spans="14:31" x14ac:dyDescent="0.3">
      <c r="N3505"/>
      <c r="O3505"/>
      <c r="AD3505"/>
      <c r="AE3505"/>
    </row>
    <row r="3506" spans="14:31" x14ac:dyDescent="0.3">
      <c r="N3506"/>
      <c r="O3506"/>
      <c r="AD3506"/>
      <c r="AE3506"/>
    </row>
    <row r="3507" spans="14:31" x14ac:dyDescent="0.3">
      <c r="N3507"/>
      <c r="O3507"/>
      <c r="AD3507"/>
      <c r="AE3507"/>
    </row>
    <row r="3508" spans="14:31" x14ac:dyDescent="0.3">
      <c r="N3508"/>
      <c r="O3508"/>
      <c r="AD3508"/>
      <c r="AE3508"/>
    </row>
    <row r="3509" spans="14:31" x14ac:dyDescent="0.3">
      <c r="N3509"/>
      <c r="O3509"/>
      <c r="AD3509"/>
      <c r="AE3509"/>
    </row>
    <row r="3510" spans="14:31" x14ac:dyDescent="0.3">
      <c r="N3510"/>
      <c r="O3510"/>
      <c r="AD3510"/>
      <c r="AE3510"/>
    </row>
    <row r="3511" spans="14:31" x14ac:dyDescent="0.3">
      <c r="N3511"/>
      <c r="O3511"/>
      <c r="AD3511"/>
      <c r="AE3511"/>
    </row>
    <row r="3512" spans="14:31" x14ac:dyDescent="0.3">
      <c r="N3512"/>
      <c r="O3512"/>
      <c r="AD3512"/>
      <c r="AE3512"/>
    </row>
    <row r="3513" spans="14:31" x14ac:dyDescent="0.3">
      <c r="N3513"/>
      <c r="O3513"/>
      <c r="AD3513"/>
      <c r="AE3513"/>
    </row>
    <row r="3514" spans="14:31" x14ac:dyDescent="0.3">
      <c r="N3514"/>
      <c r="O3514"/>
      <c r="AD3514"/>
      <c r="AE3514"/>
    </row>
    <row r="3515" spans="14:31" x14ac:dyDescent="0.3">
      <c r="N3515"/>
      <c r="O3515"/>
      <c r="AD3515"/>
      <c r="AE3515"/>
    </row>
    <row r="3516" spans="14:31" x14ac:dyDescent="0.3">
      <c r="N3516"/>
      <c r="O3516"/>
      <c r="AD3516"/>
      <c r="AE3516"/>
    </row>
    <row r="3517" spans="14:31" x14ac:dyDescent="0.3">
      <c r="N3517"/>
      <c r="O3517"/>
      <c r="AD3517"/>
      <c r="AE3517"/>
    </row>
    <row r="3518" spans="14:31" x14ac:dyDescent="0.3">
      <c r="N3518"/>
      <c r="O3518"/>
      <c r="AD3518"/>
      <c r="AE3518"/>
    </row>
    <row r="3519" spans="14:31" x14ac:dyDescent="0.3">
      <c r="N3519"/>
      <c r="O3519"/>
      <c r="AD3519"/>
      <c r="AE3519"/>
    </row>
    <row r="3520" spans="14:31" x14ac:dyDescent="0.3">
      <c r="N3520"/>
      <c r="O3520"/>
      <c r="AD3520"/>
      <c r="AE3520"/>
    </row>
    <row r="3521" spans="14:31" x14ac:dyDescent="0.3">
      <c r="N3521"/>
      <c r="O3521"/>
      <c r="AD3521"/>
      <c r="AE3521"/>
    </row>
    <row r="3522" spans="14:31" x14ac:dyDescent="0.3">
      <c r="N3522"/>
      <c r="O3522"/>
      <c r="AD3522"/>
      <c r="AE3522"/>
    </row>
    <row r="3523" spans="14:31" x14ac:dyDescent="0.3">
      <c r="N3523"/>
      <c r="O3523"/>
      <c r="AD3523"/>
      <c r="AE3523"/>
    </row>
    <row r="3524" spans="14:31" x14ac:dyDescent="0.3">
      <c r="N3524"/>
      <c r="O3524"/>
      <c r="AD3524"/>
      <c r="AE3524"/>
    </row>
    <row r="3525" spans="14:31" x14ac:dyDescent="0.3">
      <c r="N3525"/>
      <c r="O3525"/>
      <c r="AD3525"/>
      <c r="AE3525"/>
    </row>
    <row r="3526" spans="14:31" x14ac:dyDescent="0.3">
      <c r="N3526"/>
      <c r="O3526"/>
      <c r="AD3526"/>
      <c r="AE3526"/>
    </row>
    <row r="3527" spans="14:31" x14ac:dyDescent="0.3">
      <c r="N3527"/>
      <c r="O3527"/>
      <c r="AD3527"/>
      <c r="AE3527"/>
    </row>
    <row r="3528" spans="14:31" x14ac:dyDescent="0.3">
      <c r="N3528"/>
      <c r="O3528"/>
      <c r="AD3528"/>
      <c r="AE3528"/>
    </row>
    <row r="3529" spans="14:31" x14ac:dyDescent="0.3">
      <c r="N3529"/>
      <c r="O3529"/>
      <c r="AD3529"/>
      <c r="AE3529"/>
    </row>
    <row r="3530" spans="14:31" x14ac:dyDescent="0.3">
      <c r="N3530"/>
      <c r="O3530"/>
      <c r="AD3530"/>
      <c r="AE3530"/>
    </row>
    <row r="3531" spans="14:31" x14ac:dyDescent="0.3">
      <c r="N3531"/>
      <c r="O3531"/>
      <c r="AD3531"/>
      <c r="AE3531"/>
    </row>
    <row r="3532" spans="14:31" x14ac:dyDescent="0.3">
      <c r="N3532"/>
      <c r="O3532"/>
      <c r="AD3532"/>
      <c r="AE3532"/>
    </row>
    <row r="3533" spans="14:31" x14ac:dyDescent="0.3">
      <c r="N3533"/>
      <c r="O3533"/>
      <c r="AD3533"/>
      <c r="AE3533"/>
    </row>
    <row r="3534" spans="14:31" x14ac:dyDescent="0.3">
      <c r="N3534"/>
      <c r="O3534"/>
      <c r="AD3534"/>
      <c r="AE3534"/>
    </row>
    <row r="3535" spans="14:31" x14ac:dyDescent="0.3">
      <c r="N3535"/>
      <c r="O3535"/>
      <c r="AD3535"/>
      <c r="AE3535"/>
    </row>
    <row r="3536" spans="14:31" x14ac:dyDescent="0.3">
      <c r="N3536"/>
      <c r="O3536"/>
      <c r="AD3536"/>
      <c r="AE3536"/>
    </row>
    <row r="3537" spans="14:31" x14ac:dyDescent="0.3">
      <c r="N3537"/>
      <c r="O3537"/>
      <c r="AD3537"/>
      <c r="AE3537"/>
    </row>
    <row r="3538" spans="14:31" x14ac:dyDescent="0.3">
      <c r="N3538"/>
      <c r="O3538"/>
      <c r="AD3538"/>
      <c r="AE3538"/>
    </row>
    <row r="3539" spans="14:31" x14ac:dyDescent="0.3">
      <c r="N3539"/>
      <c r="O3539"/>
      <c r="AD3539"/>
      <c r="AE3539"/>
    </row>
    <row r="3540" spans="14:31" x14ac:dyDescent="0.3">
      <c r="N3540"/>
      <c r="O3540"/>
      <c r="AD3540"/>
      <c r="AE3540"/>
    </row>
    <row r="3541" spans="14:31" x14ac:dyDescent="0.3">
      <c r="N3541"/>
      <c r="O3541"/>
      <c r="AD3541"/>
      <c r="AE3541"/>
    </row>
    <row r="3542" spans="14:31" x14ac:dyDescent="0.3">
      <c r="N3542"/>
      <c r="O3542"/>
      <c r="AD3542"/>
      <c r="AE3542"/>
    </row>
    <row r="3543" spans="14:31" x14ac:dyDescent="0.3">
      <c r="N3543"/>
      <c r="O3543"/>
      <c r="AD3543"/>
      <c r="AE3543"/>
    </row>
    <row r="3544" spans="14:31" x14ac:dyDescent="0.3">
      <c r="N3544"/>
      <c r="O3544"/>
      <c r="AD3544"/>
      <c r="AE3544"/>
    </row>
    <row r="3545" spans="14:31" x14ac:dyDescent="0.3">
      <c r="N3545"/>
      <c r="O3545"/>
      <c r="AD3545"/>
      <c r="AE3545"/>
    </row>
    <row r="3546" spans="14:31" x14ac:dyDescent="0.3">
      <c r="N3546"/>
      <c r="O3546"/>
      <c r="AD3546"/>
      <c r="AE3546"/>
    </row>
    <row r="3547" spans="14:31" x14ac:dyDescent="0.3">
      <c r="N3547"/>
      <c r="O3547"/>
      <c r="AD3547"/>
      <c r="AE3547"/>
    </row>
    <row r="3548" spans="14:31" x14ac:dyDescent="0.3">
      <c r="N3548"/>
      <c r="O3548"/>
      <c r="AD3548"/>
      <c r="AE3548"/>
    </row>
    <row r="3549" spans="14:31" x14ac:dyDescent="0.3">
      <c r="N3549"/>
      <c r="O3549"/>
      <c r="AD3549"/>
      <c r="AE3549"/>
    </row>
    <row r="3550" spans="14:31" x14ac:dyDescent="0.3">
      <c r="N3550"/>
      <c r="O3550"/>
      <c r="AD3550"/>
      <c r="AE3550"/>
    </row>
    <row r="3551" spans="14:31" x14ac:dyDescent="0.3">
      <c r="N3551"/>
      <c r="O3551"/>
      <c r="AD3551"/>
      <c r="AE3551"/>
    </row>
    <row r="3552" spans="14:31" x14ac:dyDescent="0.3">
      <c r="N3552"/>
      <c r="O3552"/>
      <c r="AD3552"/>
      <c r="AE3552"/>
    </row>
    <row r="3553" spans="14:31" x14ac:dyDescent="0.3">
      <c r="N3553"/>
      <c r="O3553"/>
      <c r="AD3553"/>
      <c r="AE3553"/>
    </row>
    <row r="3554" spans="14:31" x14ac:dyDescent="0.3">
      <c r="N3554"/>
      <c r="O3554"/>
      <c r="AD3554"/>
      <c r="AE3554"/>
    </row>
    <row r="3555" spans="14:31" x14ac:dyDescent="0.3">
      <c r="N3555"/>
      <c r="O3555"/>
      <c r="AD3555"/>
      <c r="AE3555"/>
    </row>
    <row r="3556" spans="14:31" x14ac:dyDescent="0.3">
      <c r="N3556"/>
      <c r="O3556"/>
      <c r="AD3556"/>
      <c r="AE3556"/>
    </row>
    <row r="3557" spans="14:31" x14ac:dyDescent="0.3">
      <c r="N3557"/>
      <c r="O3557"/>
      <c r="AD3557"/>
      <c r="AE3557"/>
    </row>
    <row r="3558" spans="14:31" x14ac:dyDescent="0.3">
      <c r="N3558"/>
      <c r="O3558"/>
      <c r="AD3558"/>
      <c r="AE3558"/>
    </row>
    <row r="3559" spans="14:31" x14ac:dyDescent="0.3">
      <c r="N3559"/>
      <c r="O3559"/>
      <c r="AD3559"/>
      <c r="AE3559"/>
    </row>
    <row r="3560" spans="14:31" x14ac:dyDescent="0.3">
      <c r="N3560"/>
      <c r="O3560"/>
      <c r="AD3560"/>
      <c r="AE3560"/>
    </row>
    <row r="3561" spans="14:31" x14ac:dyDescent="0.3">
      <c r="N3561"/>
      <c r="O3561"/>
      <c r="AD3561"/>
      <c r="AE3561"/>
    </row>
    <row r="3562" spans="14:31" x14ac:dyDescent="0.3">
      <c r="N3562"/>
      <c r="O3562"/>
      <c r="AD3562"/>
      <c r="AE3562"/>
    </row>
    <row r="3563" spans="14:31" x14ac:dyDescent="0.3">
      <c r="N3563"/>
      <c r="O3563"/>
      <c r="AD3563"/>
      <c r="AE3563"/>
    </row>
    <row r="3564" spans="14:31" x14ac:dyDescent="0.3">
      <c r="N3564"/>
      <c r="O3564"/>
      <c r="AD3564"/>
      <c r="AE3564"/>
    </row>
    <row r="3565" spans="14:31" x14ac:dyDescent="0.3">
      <c r="N3565"/>
      <c r="O3565"/>
      <c r="AD3565"/>
      <c r="AE3565"/>
    </row>
    <row r="3566" spans="14:31" x14ac:dyDescent="0.3">
      <c r="N3566"/>
      <c r="O3566"/>
      <c r="AD3566"/>
      <c r="AE3566"/>
    </row>
    <row r="3567" spans="14:31" x14ac:dyDescent="0.3">
      <c r="N3567"/>
      <c r="O3567"/>
      <c r="AD3567"/>
      <c r="AE3567"/>
    </row>
    <row r="3568" spans="14:31" x14ac:dyDescent="0.3">
      <c r="N3568"/>
      <c r="O3568"/>
      <c r="AD3568"/>
      <c r="AE3568"/>
    </row>
    <row r="3569" spans="14:31" x14ac:dyDescent="0.3">
      <c r="N3569"/>
      <c r="O3569"/>
      <c r="AD3569"/>
      <c r="AE3569"/>
    </row>
    <row r="3570" spans="14:31" x14ac:dyDescent="0.3">
      <c r="N3570"/>
      <c r="O3570"/>
      <c r="AD3570"/>
      <c r="AE3570"/>
    </row>
    <row r="3571" spans="14:31" x14ac:dyDescent="0.3">
      <c r="N3571"/>
      <c r="O3571"/>
      <c r="AD3571"/>
      <c r="AE3571"/>
    </row>
    <row r="3572" spans="14:31" x14ac:dyDescent="0.3">
      <c r="N3572"/>
      <c r="O3572"/>
      <c r="AD3572"/>
      <c r="AE3572"/>
    </row>
    <row r="3573" spans="14:31" x14ac:dyDescent="0.3">
      <c r="N3573"/>
      <c r="O3573"/>
      <c r="AD3573"/>
      <c r="AE3573"/>
    </row>
    <row r="3574" spans="14:31" x14ac:dyDescent="0.3">
      <c r="N3574"/>
      <c r="O3574"/>
      <c r="AD3574"/>
      <c r="AE3574"/>
    </row>
    <row r="3575" spans="14:31" x14ac:dyDescent="0.3">
      <c r="N3575"/>
      <c r="O3575"/>
      <c r="AD3575"/>
      <c r="AE3575"/>
    </row>
    <row r="3576" spans="14:31" x14ac:dyDescent="0.3">
      <c r="N3576"/>
      <c r="O3576"/>
      <c r="AD3576"/>
      <c r="AE3576"/>
    </row>
    <row r="3577" spans="14:31" x14ac:dyDescent="0.3">
      <c r="N3577"/>
      <c r="O3577"/>
      <c r="AD3577"/>
      <c r="AE3577"/>
    </row>
    <row r="3578" spans="14:31" x14ac:dyDescent="0.3">
      <c r="N3578"/>
      <c r="O3578"/>
      <c r="AD3578"/>
      <c r="AE3578"/>
    </row>
    <row r="3579" spans="14:31" x14ac:dyDescent="0.3">
      <c r="N3579"/>
      <c r="O3579"/>
      <c r="AD3579"/>
      <c r="AE3579"/>
    </row>
    <row r="3580" spans="14:31" x14ac:dyDescent="0.3">
      <c r="N3580"/>
      <c r="O3580"/>
      <c r="AD3580"/>
      <c r="AE3580"/>
    </row>
    <row r="3581" spans="14:31" x14ac:dyDescent="0.3">
      <c r="N3581"/>
      <c r="O3581"/>
      <c r="AD3581"/>
      <c r="AE3581"/>
    </row>
    <row r="3582" spans="14:31" x14ac:dyDescent="0.3">
      <c r="N3582"/>
      <c r="O3582"/>
      <c r="AD3582"/>
      <c r="AE3582"/>
    </row>
    <row r="3583" spans="14:31" x14ac:dyDescent="0.3">
      <c r="N3583"/>
      <c r="O3583"/>
      <c r="AD3583"/>
      <c r="AE3583"/>
    </row>
    <row r="3584" spans="14:31" x14ac:dyDescent="0.3">
      <c r="N3584"/>
      <c r="O3584"/>
      <c r="AD3584"/>
      <c r="AE3584"/>
    </row>
    <row r="3585" spans="14:31" x14ac:dyDescent="0.3">
      <c r="N3585"/>
      <c r="O3585"/>
      <c r="AD3585"/>
      <c r="AE3585"/>
    </row>
    <row r="3586" spans="14:31" x14ac:dyDescent="0.3">
      <c r="N3586"/>
      <c r="O3586"/>
      <c r="AD3586"/>
      <c r="AE3586"/>
    </row>
    <row r="3587" spans="14:31" x14ac:dyDescent="0.3">
      <c r="N3587"/>
      <c r="O3587"/>
      <c r="AD3587"/>
      <c r="AE3587"/>
    </row>
    <row r="3588" spans="14:31" x14ac:dyDescent="0.3">
      <c r="N3588"/>
      <c r="O3588"/>
      <c r="AD3588"/>
      <c r="AE3588"/>
    </row>
    <row r="3589" spans="14:31" x14ac:dyDescent="0.3">
      <c r="N3589"/>
      <c r="O3589"/>
      <c r="AD3589"/>
      <c r="AE3589"/>
    </row>
    <row r="3590" spans="14:31" x14ac:dyDescent="0.3">
      <c r="N3590"/>
      <c r="O3590"/>
      <c r="AD3590"/>
      <c r="AE3590"/>
    </row>
    <row r="3591" spans="14:31" x14ac:dyDescent="0.3">
      <c r="N3591"/>
      <c r="O3591"/>
      <c r="AD3591"/>
      <c r="AE3591"/>
    </row>
    <row r="3592" spans="14:31" x14ac:dyDescent="0.3">
      <c r="N3592"/>
      <c r="O3592"/>
      <c r="AD3592"/>
      <c r="AE3592"/>
    </row>
    <row r="3593" spans="14:31" x14ac:dyDescent="0.3">
      <c r="N3593"/>
      <c r="O3593"/>
      <c r="AD3593"/>
      <c r="AE3593"/>
    </row>
    <row r="3594" spans="14:31" x14ac:dyDescent="0.3">
      <c r="N3594"/>
      <c r="O3594"/>
      <c r="AD3594"/>
      <c r="AE3594"/>
    </row>
    <row r="3595" spans="14:31" x14ac:dyDescent="0.3">
      <c r="N3595"/>
      <c r="O3595"/>
      <c r="AD3595"/>
      <c r="AE3595"/>
    </row>
    <row r="3596" spans="14:31" x14ac:dyDescent="0.3">
      <c r="N3596"/>
      <c r="O3596"/>
      <c r="AD3596"/>
      <c r="AE3596"/>
    </row>
    <row r="3597" spans="14:31" x14ac:dyDescent="0.3">
      <c r="N3597"/>
      <c r="O3597"/>
      <c r="AD3597"/>
      <c r="AE3597"/>
    </row>
    <row r="3598" spans="14:31" x14ac:dyDescent="0.3">
      <c r="N3598"/>
      <c r="O3598"/>
      <c r="AD3598"/>
      <c r="AE3598"/>
    </row>
    <row r="3599" spans="14:31" x14ac:dyDescent="0.3">
      <c r="N3599"/>
      <c r="O3599"/>
      <c r="AD3599"/>
      <c r="AE3599"/>
    </row>
    <row r="3600" spans="14:31" x14ac:dyDescent="0.3">
      <c r="N3600"/>
      <c r="O3600"/>
      <c r="AD3600"/>
      <c r="AE3600"/>
    </row>
    <row r="3601" spans="14:31" x14ac:dyDescent="0.3">
      <c r="N3601"/>
      <c r="O3601"/>
      <c r="AD3601"/>
      <c r="AE3601"/>
    </row>
    <row r="3602" spans="14:31" x14ac:dyDescent="0.3">
      <c r="N3602"/>
      <c r="O3602"/>
      <c r="AD3602"/>
      <c r="AE3602"/>
    </row>
    <row r="3603" spans="14:31" x14ac:dyDescent="0.3">
      <c r="N3603"/>
      <c r="O3603"/>
      <c r="AD3603"/>
      <c r="AE3603"/>
    </row>
    <row r="3604" spans="14:31" x14ac:dyDescent="0.3">
      <c r="N3604"/>
      <c r="O3604"/>
      <c r="AD3604"/>
      <c r="AE3604"/>
    </row>
    <row r="3605" spans="14:31" x14ac:dyDescent="0.3">
      <c r="N3605"/>
      <c r="O3605"/>
      <c r="AD3605"/>
      <c r="AE3605"/>
    </row>
    <row r="3606" spans="14:31" x14ac:dyDescent="0.3">
      <c r="N3606"/>
      <c r="O3606"/>
      <c r="AD3606"/>
      <c r="AE3606"/>
    </row>
    <row r="3607" spans="14:31" x14ac:dyDescent="0.3">
      <c r="N3607"/>
      <c r="O3607"/>
      <c r="AD3607"/>
      <c r="AE3607"/>
    </row>
    <row r="3608" spans="14:31" x14ac:dyDescent="0.3">
      <c r="N3608"/>
      <c r="O3608"/>
      <c r="AD3608"/>
      <c r="AE3608"/>
    </row>
    <row r="3609" spans="14:31" x14ac:dyDescent="0.3">
      <c r="N3609"/>
      <c r="O3609"/>
      <c r="AD3609"/>
      <c r="AE3609"/>
    </row>
    <row r="3610" spans="14:31" x14ac:dyDescent="0.3">
      <c r="N3610"/>
      <c r="O3610"/>
      <c r="AD3610"/>
      <c r="AE3610"/>
    </row>
    <row r="3611" spans="14:31" x14ac:dyDescent="0.3">
      <c r="N3611"/>
      <c r="O3611"/>
      <c r="AD3611"/>
      <c r="AE3611"/>
    </row>
    <row r="3612" spans="14:31" x14ac:dyDescent="0.3">
      <c r="N3612"/>
      <c r="O3612"/>
      <c r="AD3612"/>
      <c r="AE3612"/>
    </row>
    <row r="3613" spans="14:31" x14ac:dyDescent="0.3">
      <c r="N3613"/>
      <c r="O3613"/>
      <c r="AD3613"/>
      <c r="AE3613"/>
    </row>
    <row r="3614" spans="14:31" x14ac:dyDescent="0.3">
      <c r="N3614"/>
      <c r="O3614"/>
      <c r="AD3614"/>
      <c r="AE3614"/>
    </row>
    <row r="3615" spans="14:31" x14ac:dyDescent="0.3">
      <c r="N3615"/>
      <c r="O3615"/>
      <c r="AD3615"/>
      <c r="AE3615"/>
    </row>
    <row r="3616" spans="14:31" x14ac:dyDescent="0.3">
      <c r="N3616"/>
      <c r="O3616"/>
      <c r="AD3616"/>
      <c r="AE3616"/>
    </row>
    <row r="3617" spans="14:31" x14ac:dyDescent="0.3">
      <c r="N3617"/>
      <c r="O3617"/>
      <c r="AD3617"/>
      <c r="AE3617"/>
    </row>
    <row r="3618" spans="14:31" x14ac:dyDescent="0.3">
      <c r="N3618"/>
      <c r="O3618"/>
      <c r="AD3618"/>
      <c r="AE3618"/>
    </row>
    <row r="3619" spans="14:31" x14ac:dyDescent="0.3">
      <c r="N3619"/>
      <c r="O3619"/>
      <c r="AD3619"/>
      <c r="AE3619"/>
    </row>
    <row r="3620" spans="14:31" x14ac:dyDescent="0.3">
      <c r="N3620"/>
      <c r="O3620"/>
      <c r="AD3620"/>
      <c r="AE3620"/>
    </row>
    <row r="3621" spans="14:31" x14ac:dyDescent="0.3">
      <c r="N3621"/>
      <c r="O3621"/>
      <c r="AD3621"/>
      <c r="AE3621"/>
    </row>
    <row r="3622" spans="14:31" x14ac:dyDescent="0.3">
      <c r="N3622"/>
      <c r="O3622"/>
      <c r="AD3622"/>
      <c r="AE3622"/>
    </row>
    <row r="3623" spans="14:31" x14ac:dyDescent="0.3">
      <c r="N3623"/>
      <c r="O3623"/>
      <c r="AD3623"/>
      <c r="AE3623"/>
    </row>
    <row r="3624" spans="14:31" x14ac:dyDescent="0.3">
      <c r="N3624"/>
      <c r="O3624"/>
      <c r="AD3624"/>
      <c r="AE3624"/>
    </row>
    <row r="3625" spans="14:31" x14ac:dyDescent="0.3">
      <c r="N3625"/>
      <c r="O3625"/>
      <c r="AD3625"/>
      <c r="AE3625"/>
    </row>
    <row r="3626" spans="14:31" x14ac:dyDescent="0.3">
      <c r="N3626"/>
      <c r="O3626"/>
      <c r="AD3626"/>
      <c r="AE3626"/>
    </row>
    <row r="3627" spans="14:31" x14ac:dyDescent="0.3">
      <c r="N3627"/>
      <c r="O3627"/>
      <c r="AD3627"/>
      <c r="AE3627"/>
    </row>
    <row r="3628" spans="14:31" x14ac:dyDescent="0.3">
      <c r="N3628"/>
      <c r="O3628"/>
      <c r="AD3628"/>
      <c r="AE3628"/>
    </row>
    <row r="3629" spans="14:31" x14ac:dyDescent="0.3">
      <c r="N3629"/>
      <c r="O3629"/>
      <c r="AD3629"/>
      <c r="AE3629"/>
    </row>
    <row r="3630" spans="14:31" x14ac:dyDescent="0.3">
      <c r="N3630"/>
      <c r="O3630"/>
      <c r="AD3630"/>
      <c r="AE3630"/>
    </row>
    <row r="3631" spans="14:31" x14ac:dyDescent="0.3">
      <c r="N3631"/>
      <c r="O3631"/>
      <c r="AD3631"/>
      <c r="AE3631"/>
    </row>
    <row r="3632" spans="14:31" x14ac:dyDescent="0.3">
      <c r="N3632"/>
      <c r="O3632"/>
      <c r="AD3632"/>
      <c r="AE3632"/>
    </row>
    <row r="3633" spans="14:31" x14ac:dyDescent="0.3">
      <c r="N3633"/>
      <c r="O3633"/>
      <c r="AD3633"/>
      <c r="AE3633"/>
    </row>
    <row r="3634" spans="14:31" x14ac:dyDescent="0.3">
      <c r="N3634"/>
      <c r="O3634"/>
      <c r="AD3634"/>
      <c r="AE3634"/>
    </row>
    <row r="3635" spans="14:31" x14ac:dyDescent="0.3">
      <c r="N3635"/>
      <c r="O3635"/>
      <c r="AD3635"/>
      <c r="AE3635"/>
    </row>
    <row r="3636" spans="14:31" x14ac:dyDescent="0.3">
      <c r="N3636"/>
      <c r="O3636"/>
      <c r="AD3636"/>
      <c r="AE3636"/>
    </row>
    <row r="3637" spans="14:31" x14ac:dyDescent="0.3">
      <c r="N3637"/>
      <c r="O3637"/>
      <c r="AD3637"/>
      <c r="AE3637"/>
    </row>
    <row r="3638" spans="14:31" x14ac:dyDescent="0.3">
      <c r="N3638"/>
      <c r="O3638"/>
      <c r="AD3638"/>
      <c r="AE3638"/>
    </row>
    <row r="3639" spans="14:31" x14ac:dyDescent="0.3">
      <c r="N3639"/>
      <c r="O3639"/>
      <c r="AD3639"/>
      <c r="AE3639"/>
    </row>
    <row r="3640" spans="14:31" x14ac:dyDescent="0.3">
      <c r="N3640"/>
      <c r="O3640"/>
      <c r="AD3640"/>
      <c r="AE3640"/>
    </row>
    <row r="3641" spans="14:31" x14ac:dyDescent="0.3">
      <c r="N3641"/>
      <c r="O3641"/>
      <c r="AD3641"/>
      <c r="AE3641"/>
    </row>
    <row r="3642" spans="14:31" x14ac:dyDescent="0.3">
      <c r="N3642"/>
      <c r="O3642"/>
      <c r="AD3642"/>
      <c r="AE3642"/>
    </row>
    <row r="3643" spans="14:31" x14ac:dyDescent="0.3">
      <c r="N3643"/>
      <c r="O3643"/>
      <c r="AD3643"/>
      <c r="AE3643"/>
    </row>
    <row r="3644" spans="14:31" x14ac:dyDescent="0.3">
      <c r="N3644"/>
      <c r="O3644"/>
      <c r="AD3644"/>
      <c r="AE3644"/>
    </row>
    <row r="3645" spans="14:31" x14ac:dyDescent="0.3">
      <c r="N3645"/>
      <c r="O3645"/>
      <c r="AD3645"/>
      <c r="AE3645"/>
    </row>
    <row r="3646" spans="14:31" x14ac:dyDescent="0.3">
      <c r="N3646"/>
      <c r="O3646"/>
      <c r="AD3646"/>
      <c r="AE3646"/>
    </row>
    <row r="3647" spans="14:31" x14ac:dyDescent="0.3">
      <c r="N3647"/>
      <c r="O3647"/>
      <c r="AD3647"/>
      <c r="AE3647"/>
    </row>
    <row r="3648" spans="14:31" x14ac:dyDescent="0.3">
      <c r="N3648"/>
      <c r="O3648"/>
      <c r="AD3648"/>
      <c r="AE3648"/>
    </row>
    <row r="3649" spans="14:31" x14ac:dyDescent="0.3">
      <c r="N3649"/>
      <c r="O3649"/>
      <c r="AD3649"/>
      <c r="AE3649"/>
    </row>
    <row r="3650" spans="14:31" x14ac:dyDescent="0.3">
      <c r="N3650"/>
      <c r="O3650"/>
      <c r="AD3650"/>
      <c r="AE3650"/>
    </row>
    <row r="3651" spans="14:31" x14ac:dyDescent="0.3">
      <c r="N3651"/>
      <c r="O3651"/>
      <c r="AD3651"/>
      <c r="AE3651"/>
    </row>
    <row r="3652" spans="14:31" x14ac:dyDescent="0.3">
      <c r="N3652"/>
      <c r="O3652"/>
      <c r="AD3652"/>
      <c r="AE3652"/>
    </row>
    <row r="3653" spans="14:31" x14ac:dyDescent="0.3">
      <c r="N3653"/>
      <c r="O3653"/>
      <c r="AD3653"/>
      <c r="AE3653"/>
    </row>
    <row r="3654" spans="14:31" x14ac:dyDescent="0.3">
      <c r="N3654"/>
      <c r="O3654"/>
      <c r="AD3654"/>
      <c r="AE3654"/>
    </row>
    <row r="3655" spans="14:31" x14ac:dyDescent="0.3">
      <c r="N3655"/>
      <c r="O3655"/>
      <c r="AD3655"/>
      <c r="AE3655"/>
    </row>
    <row r="3656" spans="14:31" x14ac:dyDescent="0.3">
      <c r="N3656"/>
      <c r="O3656"/>
      <c r="AD3656"/>
      <c r="AE3656"/>
    </row>
    <row r="3657" spans="14:31" x14ac:dyDescent="0.3">
      <c r="N3657"/>
      <c r="O3657"/>
      <c r="AD3657"/>
      <c r="AE3657"/>
    </row>
    <row r="3658" spans="14:31" x14ac:dyDescent="0.3">
      <c r="N3658"/>
      <c r="O3658"/>
      <c r="AD3658"/>
      <c r="AE3658"/>
    </row>
    <row r="3659" spans="14:31" x14ac:dyDescent="0.3">
      <c r="N3659"/>
      <c r="O3659"/>
      <c r="AD3659"/>
      <c r="AE3659"/>
    </row>
    <row r="3660" spans="14:31" x14ac:dyDescent="0.3">
      <c r="N3660"/>
      <c r="O3660"/>
      <c r="AD3660"/>
      <c r="AE3660"/>
    </row>
    <row r="3661" spans="14:31" x14ac:dyDescent="0.3">
      <c r="N3661"/>
      <c r="O3661"/>
      <c r="AD3661"/>
      <c r="AE3661"/>
    </row>
    <row r="3662" spans="14:31" x14ac:dyDescent="0.3">
      <c r="N3662"/>
      <c r="O3662"/>
      <c r="AD3662"/>
      <c r="AE3662"/>
    </row>
    <row r="3663" spans="14:31" x14ac:dyDescent="0.3">
      <c r="N3663"/>
      <c r="O3663"/>
      <c r="AD3663"/>
      <c r="AE3663"/>
    </row>
    <row r="3664" spans="14:31" x14ac:dyDescent="0.3">
      <c r="N3664"/>
      <c r="O3664"/>
      <c r="AD3664"/>
      <c r="AE3664"/>
    </row>
    <row r="3665" spans="14:31" x14ac:dyDescent="0.3">
      <c r="N3665"/>
      <c r="O3665"/>
      <c r="AD3665"/>
      <c r="AE3665"/>
    </row>
    <row r="3666" spans="14:31" x14ac:dyDescent="0.3">
      <c r="N3666"/>
      <c r="O3666"/>
      <c r="AD3666"/>
      <c r="AE3666"/>
    </row>
    <row r="3667" spans="14:31" x14ac:dyDescent="0.3">
      <c r="N3667"/>
      <c r="O3667"/>
      <c r="AD3667"/>
      <c r="AE3667"/>
    </row>
    <row r="3668" spans="14:31" x14ac:dyDescent="0.3">
      <c r="N3668"/>
      <c r="O3668"/>
      <c r="AD3668"/>
      <c r="AE3668"/>
    </row>
    <row r="3669" spans="14:31" x14ac:dyDescent="0.3">
      <c r="N3669"/>
      <c r="O3669"/>
      <c r="AD3669"/>
      <c r="AE3669"/>
    </row>
    <row r="3670" spans="14:31" x14ac:dyDescent="0.3">
      <c r="N3670"/>
      <c r="O3670"/>
      <c r="AD3670"/>
      <c r="AE3670"/>
    </row>
    <row r="3671" spans="14:31" x14ac:dyDescent="0.3">
      <c r="N3671"/>
      <c r="O3671"/>
      <c r="AD3671"/>
      <c r="AE3671"/>
    </row>
    <row r="3672" spans="14:31" x14ac:dyDescent="0.3">
      <c r="N3672"/>
      <c r="O3672"/>
      <c r="AD3672"/>
      <c r="AE3672"/>
    </row>
    <row r="3673" spans="14:31" x14ac:dyDescent="0.3">
      <c r="N3673"/>
      <c r="O3673"/>
      <c r="AD3673"/>
      <c r="AE3673"/>
    </row>
    <row r="3674" spans="14:31" x14ac:dyDescent="0.3">
      <c r="N3674"/>
      <c r="O3674"/>
      <c r="AD3674"/>
      <c r="AE3674"/>
    </row>
    <row r="3675" spans="14:31" x14ac:dyDescent="0.3">
      <c r="N3675"/>
      <c r="O3675"/>
      <c r="AD3675"/>
      <c r="AE3675"/>
    </row>
    <row r="3676" spans="14:31" x14ac:dyDescent="0.3">
      <c r="N3676"/>
      <c r="O3676"/>
      <c r="AD3676"/>
      <c r="AE3676"/>
    </row>
    <row r="3677" spans="14:31" x14ac:dyDescent="0.3">
      <c r="N3677"/>
      <c r="O3677"/>
      <c r="AD3677"/>
      <c r="AE3677"/>
    </row>
    <row r="3678" spans="14:31" x14ac:dyDescent="0.3">
      <c r="N3678"/>
      <c r="O3678"/>
      <c r="AD3678"/>
      <c r="AE3678"/>
    </row>
    <row r="3679" spans="14:31" x14ac:dyDescent="0.3">
      <c r="N3679"/>
      <c r="O3679"/>
      <c r="AD3679"/>
      <c r="AE3679"/>
    </row>
    <row r="3680" spans="14:31" x14ac:dyDescent="0.3">
      <c r="N3680"/>
      <c r="O3680"/>
      <c r="AD3680"/>
      <c r="AE3680"/>
    </row>
    <row r="3681" spans="14:31" x14ac:dyDescent="0.3">
      <c r="N3681"/>
      <c r="O3681"/>
      <c r="AD3681"/>
      <c r="AE3681"/>
    </row>
    <row r="3682" spans="14:31" x14ac:dyDescent="0.3">
      <c r="N3682"/>
      <c r="O3682"/>
      <c r="AD3682"/>
      <c r="AE3682"/>
    </row>
    <row r="3683" spans="14:31" x14ac:dyDescent="0.3">
      <c r="N3683"/>
      <c r="O3683"/>
      <c r="AD3683"/>
      <c r="AE3683"/>
    </row>
    <row r="3684" spans="14:31" x14ac:dyDescent="0.3">
      <c r="N3684"/>
      <c r="O3684"/>
      <c r="AD3684"/>
      <c r="AE3684"/>
    </row>
    <row r="3685" spans="14:31" x14ac:dyDescent="0.3">
      <c r="N3685"/>
      <c r="O3685"/>
      <c r="AD3685"/>
      <c r="AE3685"/>
    </row>
    <row r="3686" spans="14:31" x14ac:dyDescent="0.3">
      <c r="N3686"/>
      <c r="O3686"/>
      <c r="AD3686"/>
      <c r="AE3686"/>
    </row>
    <row r="3687" spans="14:31" x14ac:dyDescent="0.3">
      <c r="N3687"/>
      <c r="O3687"/>
      <c r="AD3687"/>
      <c r="AE3687"/>
    </row>
    <row r="3688" spans="14:31" x14ac:dyDescent="0.3">
      <c r="N3688"/>
      <c r="O3688"/>
      <c r="AD3688"/>
      <c r="AE3688"/>
    </row>
    <row r="3689" spans="14:31" x14ac:dyDescent="0.3">
      <c r="N3689"/>
      <c r="O3689"/>
      <c r="AD3689"/>
      <c r="AE3689"/>
    </row>
    <row r="3690" spans="14:31" x14ac:dyDescent="0.3">
      <c r="N3690"/>
      <c r="O3690"/>
      <c r="AD3690"/>
      <c r="AE3690"/>
    </row>
    <row r="3691" spans="14:31" x14ac:dyDescent="0.3">
      <c r="N3691"/>
      <c r="O3691"/>
      <c r="AD3691"/>
      <c r="AE3691"/>
    </row>
    <row r="3692" spans="14:31" x14ac:dyDescent="0.3">
      <c r="N3692"/>
      <c r="O3692"/>
      <c r="AD3692"/>
      <c r="AE3692"/>
    </row>
    <row r="3693" spans="14:31" x14ac:dyDescent="0.3">
      <c r="N3693"/>
      <c r="O3693"/>
      <c r="AD3693"/>
      <c r="AE3693"/>
    </row>
    <row r="3694" spans="14:31" x14ac:dyDescent="0.3">
      <c r="N3694"/>
      <c r="O3694"/>
      <c r="AD3694"/>
      <c r="AE3694"/>
    </row>
    <row r="3695" spans="14:31" x14ac:dyDescent="0.3">
      <c r="N3695"/>
      <c r="O3695"/>
      <c r="AD3695"/>
      <c r="AE3695"/>
    </row>
    <row r="3696" spans="14:31" x14ac:dyDescent="0.3">
      <c r="N3696"/>
      <c r="O3696"/>
      <c r="AD3696"/>
      <c r="AE3696"/>
    </row>
    <row r="3697" spans="14:31" x14ac:dyDescent="0.3">
      <c r="N3697"/>
      <c r="O3697"/>
      <c r="AD3697"/>
      <c r="AE3697"/>
    </row>
    <row r="3698" spans="14:31" x14ac:dyDescent="0.3">
      <c r="N3698"/>
      <c r="O3698"/>
      <c r="AD3698"/>
      <c r="AE3698"/>
    </row>
    <row r="3699" spans="14:31" x14ac:dyDescent="0.3">
      <c r="N3699"/>
      <c r="O3699"/>
      <c r="AD3699"/>
      <c r="AE3699"/>
    </row>
    <row r="3700" spans="14:31" x14ac:dyDescent="0.3">
      <c r="N3700"/>
      <c r="O3700"/>
      <c r="AD3700"/>
      <c r="AE3700"/>
    </row>
    <row r="3701" spans="14:31" x14ac:dyDescent="0.3">
      <c r="N3701"/>
      <c r="O3701"/>
      <c r="AD3701"/>
      <c r="AE3701"/>
    </row>
    <row r="3702" spans="14:31" x14ac:dyDescent="0.3">
      <c r="N3702"/>
      <c r="O3702"/>
      <c r="AD3702"/>
      <c r="AE3702"/>
    </row>
    <row r="3703" spans="14:31" x14ac:dyDescent="0.3">
      <c r="N3703"/>
      <c r="O3703"/>
      <c r="AD3703"/>
      <c r="AE3703"/>
    </row>
    <row r="3704" spans="14:31" x14ac:dyDescent="0.3">
      <c r="N3704"/>
      <c r="O3704"/>
      <c r="AD3704"/>
      <c r="AE3704"/>
    </row>
    <row r="3705" spans="14:31" x14ac:dyDescent="0.3">
      <c r="N3705"/>
      <c r="O3705"/>
      <c r="AD3705"/>
      <c r="AE3705"/>
    </row>
    <row r="3706" spans="14:31" x14ac:dyDescent="0.3">
      <c r="N3706"/>
      <c r="O3706"/>
      <c r="AD3706"/>
      <c r="AE3706"/>
    </row>
    <row r="3707" spans="14:31" x14ac:dyDescent="0.3">
      <c r="N3707"/>
      <c r="O3707"/>
      <c r="AD3707"/>
      <c r="AE3707"/>
    </row>
    <row r="3708" spans="14:31" x14ac:dyDescent="0.3">
      <c r="N3708"/>
      <c r="O3708"/>
      <c r="AD3708"/>
      <c r="AE3708"/>
    </row>
    <row r="3709" spans="14:31" x14ac:dyDescent="0.3">
      <c r="N3709"/>
      <c r="O3709"/>
      <c r="AD3709"/>
      <c r="AE3709"/>
    </row>
    <row r="3710" spans="14:31" x14ac:dyDescent="0.3">
      <c r="N3710"/>
      <c r="O3710"/>
      <c r="AD3710"/>
      <c r="AE3710"/>
    </row>
    <row r="3711" spans="14:31" x14ac:dyDescent="0.3">
      <c r="N3711"/>
      <c r="O3711"/>
      <c r="AD3711"/>
      <c r="AE3711"/>
    </row>
    <row r="3712" spans="14:31" x14ac:dyDescent="0.3">
      <c r="N3712"/>
      <c r="O3712"/>
      <c r="AD3712"/>
      <c r="AE3712"/>
    </row>
    <row r="3713" spans="14:31" x14ac:dyDescent="0.3">
      <c r="N3713"/>
      <c r="O3713"/>
      <c r="AD3713"/>
      <c r="AE3713"/>
    </row>
    <row r="3714" spans="14:31" x14ac:dyDescent="0.3">
      <c r="N3714"/>
      <c r="O3714"/>
      <c r="AD3714"/>
      <c r="AE3714"/>
    </row>
    <row r="3715" spans="14:31" x14ac:dyDescent="0.3">
      <c r="N3715"/>
      <c r="O3715"/>
      <c r="AD3715"/>
      <c r="AE3715"/>
    </row>
    <row r="3716" spans="14:31" x14ac:dyDescent="0.3">
      <c r="N3716"/>
      <c r="O3716"/>
      <c r="AD3716"/>
      <c r="AE3716"/>
    </row>
    <row r="3717" spans="14:31" x14ac:dyDescent="0.3">
      <c r="N3717"/>
      <c r="O3717"/>
      <c r="AD3717"/>
      <c r="AE3717"/>
    </row>
    <row r="3718" spans="14:31" x14ac:dyDescent="0.3">
      <c r="N3718"/>
      <c r="O3718"/>
      <c r="AD3718"/>
      <c r="AE3718"/>
    </row>
    <row r="3719" spans="14:31" x14ac:dyDescent="0.3">
      <c r="N3719"/>
      <c r="O3719"/>
      <c r="AD3719"/>
      <c r="AE3719"/>
    </row>
    <row r="3720" spans="14:31" x14ac:dyDescent="0.3">
      <c r="N3720"/>
      <c r="O3720"/>
      <c r="AD3720"/>
      <c r="AE3720"/>
    </row>
    <row r="3721" spans="14:31" x14ac:dyDescent="0.3">
      <c r="N3721"/>
      <c r="O3721"/>
      <c r="AD3721"/>
      <c r="AE3721"/>
    </row>
    <row r="3722" spans="14:31" x14ac:dyDescent="0.3">
      <c r="N3722"/>
      <c r="O3722"/>
      <c r="AD3722"/>
      <c r="AE3722"/>
    </row>
    <row r="3723" spans="14:31" x14ac:dyDescent="0.3">
      <c r="N3723"/>
      <c r="O3723"/>
      <c r="AD3723"/>
      <c r="AE3723"/>
    </row>
    <row r="3724" spans="14:31" x14ac:dyDescent="0.3">
      <c r="N3724"/>
      <c r="O3724"/>
      <c r="AD3724"/>
      <c r="AE3724"/>
    </row>
    <row r="3725" spans="14:31" x14ac:dyDescent="0.3">
      <c r="N3725"/>
      <c r="O3725"/>
      <c r="AD3725"/>
      <c r="AE3725"/>
    </row>
    <row r="3726" spans="14:31" x14ac:dyDescent="0.3">
      <c r="N3726"/>
      <c r="O3726"/>
      <c r="AD3726"/>
      <c r="AE3726"/>
    </row>
    <row r="3727" spans="14:31" x14ac:dyDescent="0.3">
      <c r="N3727"/>
      <c r="O3727"/>
      <c r="AD3727"/>
      <c r="AE3727"/>
    </row>
    <row r="3728" spans="14:31" x14ac:dyDescent="0.3">
      <c r="N3728"/>
      <c r="O3728"/>
      <c r="AD3728"/>
      <c r="AE3728"/>
    </row>
    <row r="3729" spans="14:31" x14ac:dyDescent="0.3">
      <c r="N3729"/>
      <c r="O3729"/>
      <c r="AD3729"/>
      <c r="AE3729"/>
    </row>
    <row r="3730" spans="14:31" x14ac:dyDescent="0.3">
      <c r="N3730"/>
      <c r="O3730"/>
      <c r="AD3730"/>
      <c r="AE3730"/>
    </row>
    <row r="3731" spans="14:31" x14ac:dyDescent="0.3">
      <c r="N3731"/>
      <c r="O3731"/>
      <c r="AD3731"/>
      <c r="AE3731"/>
    </row>
    <row r="3732" spans="14:31" x14ac:dyDescent="0.3">
      <c r="N3732"/>
      <c r="O3732"/>
      <c r="AD3732"/>
      <c r="AE3732"/>
    </row>
    <row r="3733" spans="14:31" x14ac:dyDescent="0.3">
      <c r="N3733"/>
      <c r="O3733"/>
      <c r="AD3733"/>
      <c r="AE3733"/>
    </row>
    <row r="3734" spans="14:31" x14ac:dyDescent="0.3">
      <c r="N3734"/>
      <c r="O3734"/>
      <c r="AD3734"/>
      <c r="AE3734"/>
    </row>
    <row r="3735" spans="14:31" x14ac:dyDescent="0.3">
      <c r="N3735"/>
      <c r="O3735"/>
      <c r="AD3735"/>
      <c r="AE3735"/>
    </row>
    <row r="3736" spans="14:31" x14ac:dyDescent="0.3">
      <c r="N3736"/>
      <c r="O3736"/>
      <c r="AD3736"/>
      <c r="AE3736"/>
    </row>
    <row r="3737" spans="14:31" x14ac:dyDescent="0.3">
      <c r="N3737"/>
      <c r="O3737"/>
      <c r="AD3737"/>
      <c r="AE3737"/>
    </row>
    <row r="3738" spans="14:31" x14ac:dyDescent="0.3">
      <c r="N3738"/>
      <c r="O3738"/>
      <c r="AD3738"/>
      <c r="AE3738"/>
    </row>
    <row r="3739" spans="14:31" x14ac:dyDescent="0.3">
      <c r="N3739"/>
      <c r="O3739"/>
      <c r="AD3739"/>
      <c r="AE3739"/>
    </row>
    <row r="3740" spans="14:31" x14ac:dyDescent="0.3">
      <c r="N3740"/>
      <c r="O3740"/>
      <c r="AD3740"/>
      <c r="AE3740"/>
    </row>
    <row r="3741" spans="14:31" x14ac:dyDescent="0.3">
      <c r="N3741"/>
      <c r="O3741"/>
      <c r="AD3741"/>
      <c r="AE3741"/>
    </row>
    <row r="3742" spans="14:31" x14ac:dyDescent="0.3">
      <c r="N3742"/>
      <c r="O3742"/>
      <c r="AD3742"/>
      <c r="AE3742"/>
    </row>
    <row r="3743" spans="14:31" x14ac:dyDescent="0.3">
      <c r="N3743"/>
      <c r="O3743"/>
      <c r="AD3743"/>
      <c r="AE3743"/>
    </row>
    <row r="3744" spans="14:31" x14ac:dyDescent="0.3">
      <c r="N3744"/>
      <c r="O3744"/>
      <c r="AD3744"/>
      <c r="AE3744"/>
    </row>
    <row r="3745" spans="14:31" x14ac:dyDescent="0.3">
      <c r="N3745"/>
      <c r="O3745"/>
      <c r="AD3745"/>
      <c r="AE3745"/>
    </row>
    <row r="3746" spans="14:31" x14ac:dyDescent="0.3">
      <c r="N3746"/>
      <c r="O3746"/>
      <c r="AD3746"/>
      <c r="AE3746"/>
    </row>
    <row r="3747" spans="14:31" x14ac:dyDescent="0.3">
      <c r="N3747"/>
      <c r="O3747"/>
      <c r="AD3747"/>
      <c r="AE3747"/>
    </row>
    <row r="3748" spans="14:31" x14ac:dyDescent="0.3">
      <c r="N3748"/>
      <c r="O3748"/>
      <c r="AD3748"/>
      <c r="AE3748"/>
    </row>
    <row r="3749" spans="14:31" x14ac:dyDescent="0.3">
      <c r="N3749"/>
      <c r="O3749"/>
      <c r="AD3749"/>
      <c r="AE3749"/>
    </row>
    <row r="3750" spans="14:31" x14ac:dyDescent="0.3">
      <c r="N3750"/>
      <c r="O3750"/>
      <c r="AD3750"/>
      <c r="AE3750"/>
    </row>
    <row r="3751" spans="14:31" x14ac:dyDescent="0.3">
      <c r="N3751"/>
      <c r="O3751"/>
      <c r="AD3751"/>
      <c r="AE3751"/>
    </row>
    <row r="3752" spans="14:31" x14ac:dyDescent="0.3">
      <c r="N3752"/>
      <c r="O3752"/>
      <c r="AD3752"/>
      <c r="AE3752"/>
    </row>
    <row r="3753" spans="14:31" x14ac:dyDescent="0.3">
      <c r="N3753"/>
      <c r="O3753"/>
      <c r="AD3753"/>
      <c r="AE3753"/>
    </row>
    <row r="3754" spans="14:31" x14ac:dyDescent="0.3">
      <c r="N3754"/>
      <c r="O3754"/>
      <c r="AD3754"/>
      <c r="AE3754"/>
    </row>
    <row r="3755" spans="14:31" x14ac:dyDescent="0.3">
      <c r="N3755"/>
      <c r="O3755"/>
      <c r="AD3755"/>
      <c r="AE3755"/>
    </row>
    <row r="3756" spans="14:31" x14ac:dyDescent="0.3">
      <c r="N3756"/>
      <c r="O3756"/>
      <c r="AD3756"/>
      <c r="AE3756"/>
    </row>
    <row r="3757" spans="14:31" x14ac:dyDescent="0.3">
      <c r="N3757"/>
      <c r="O3757"/>
      <c r="AD3757"/>
      <c r="AE3757"/>
    </row>
    <row r="3758" spans="14:31" x14ac:dyDescent="0.3">
      <c r="N3758"/>
      <c r="O3758"/>
      <c r="AD3758"/>
      <c r="AE3758"/>
    </row>
    <row r="3759" spans="14:31" x14ac:dyDescent="0.3">
      <c r="N3759"/>
      <c r="O3759"/>
      <c r="AD3759"/>
      <c r="AE3759"/>
    </row>
    <row r="3760" spans="14:31" x14ac:dyDescent="0.3">
      <c r="N3760"/>
      <c r="O3760"/>
      <c r="AD3760"/>
      <c r="AE3760"/>
    </row>
    <row r="3761" spans="14:31" x14ac:dyDescent="0.3">
      <c r="N3761"/>
      <c r="O3761"/>
      <c r="AD3761"/>
      <c r="AE3761"/>
    </row>
    <row r="3762" spans="14:31" x14ac:dyDescent="0.3">
      <c r="N3762"/>
      <c r="O3762"/>
      <c r="AD3762"/>
      <c r="AE3762"/>
    </row>
    <row r="3763" spans="14:31" x14ac:dyDescent="0.3">
      <c r="N3763"/>
      <c r="O3763"/>
      <c r="AD3763"/>
      <c r="AE3763"/>
    </row>
    <row r="3764" spans="14:31" x14ac:dyDescent="0.3">
      <c r="N3764"/>
      <c r="O3764"/>
      <c r="AD3764"/>
      <c r="AE3764"/>
    </row>
    <row r="3765" spans="14:31" x14ac:dyDescent="0.3">
      <c r="N3765"/>
      <c r="O3765"/>
      <c r="AD3765"/>
      <c r="AE3765"/>
    </row>
    <row r="3766" spans="14:31" x14ac:dyDescent="0.3">
      <c r="N3766"/>
      <c r="O3766"/>
      <c r="AD3766"/>
      <c r="AE3766"/>
    </row>
    <row r="3767" spans="14:31" x14ac:dyDescent="0.3">
      <c r="N3767"/>
      <c r="O3767"/>
      <c r="AD3767"/>
      <c r="AE3767"/>
    </row>
    <row r="3768" spans="14:31" x14ac:dyDescent="0.3">
      <c r="N3768"/>
      <c r="O3768"/>
      <c r="AD3768"/>
      <c r="AE3768"/>
    </row>
    <row r="3769" spans="14:31" x14ac:dyDescent="0.3">
      <c r="N3769"/>
      <c r="O3769"/>
      <c r="AD3769"/>
      <c r="AE3769"/>
    </row>
    <row r="3770" spans="14:31" x14ac:dyDescent="0.3">
      <c r="N3770"/>
      <c r="O3770"/>
      <c r="AD3770"/>
      <c r="AE3770"/>
    </row>
    <row r="3771" spans="14:31" x14ac:dyDescent="0.3">
      <c r="N3771"/>
      <c r="O3771"/>
      <c r="AD3771"/>
      <c r="AE3771"/>
    </row>
    <row r="3772" spans="14:31" x14ac:dyDescent="0.3">
      <c r="N3772"/>
      <c r="O3772"/>
      <c r="AD3772"/>
      <c r="AE3772"/>
    </row>
    <row r="3773" spans="14:31" x14ac:dyDescent="0.3">
      <c r="N3773"/>
      <c r="O3773"/>
      <c r="AD3773"/>
      <c r="AE3773"/>
    </row>
    <row r="3774" spans="14:31" x14ac:dyDescent="0.3">
      <c r="N3774"/>
      <c r="O3774"/>
      <c r="AD3774"/>
      <c r="AE3774"/>
    </row>
    <row r="3775" spans="14:31" x14ac:dyDescent="0.3">
      <c r="N3775"/>
      <c r="O3775"/>
      <c r="AD3775"/>
      <c r="AE3775"/>
    </row>
    <row r="3776" spans="14:31" x14ac:dyDescent="0.3">
      <c r="N3776"/>
      <c r="O3776"/>
      <c r="AD3776"/>
      <c r="AE3776"/>
    </row>
    <row r="3777" spans="14:31" x14ac:dyDescent="0.3">
      <c r="N3777"/>
      <c r="O3777"/>
      <c r="AD3777"/>
      <c r="AE3777"/>
    </row>
    <row r="3778" spans="14:31" x14ac:dyDescent="0.3">
      <c r="N3778"/>
      <c r="O3778"/>
      <c r="AD3778"/>
      <c r="AE3778"/>
    </row>
    <row r="3779" spans="14:31" x14ac:dyDescent="0.3">
      <c r="N3779"/>
      <c r="O3779"/>
      <c r="AD3779"/>
      <c r="AE3779"/>
    </row>
    <row r="3780" spans="14:31" x14ac:dyDescent="0.3">
      <c r="N3780"/>
      <c r="O3780"/>
      <c r="AD3780"/>
      <c r="AE3780"/>
    </row>
    <row r="3781" spans="14:31" x14ac:dyDescent="0.3">
      <c r="N3781"/>
      <c r="O3781"/>
      <c r="AD3781"/>
      <c r="AE3781"/>
    </row>
    <row r="3782" spans="14:31" x14ac:dyDescent="0.3">
      <c r="N3782"/>
      <c r="O3782"/>
      <c r="AD3782"/>
      <c r="AE3782"/>
    </row>
    <row r="3783" spans="14:31" x14ac:dyDescent="0.3">
      <c r="N3783"/>
      <c r="O3783"/>
      <c r="AD3783"/>
      <c r="AE3783"/>
    </row>
    <row r="3784" spans="14:31" x14ac:dyDescent="0.3">
      <c r="N3784"/>
      <c r="O3784"/>
      <c r="AD3784"/>
      <c r="AE3784"/>
    </row>
    <row r="3785" spans="14:31" x14ac:dyDescent="0.3">
      <c r="N3785"/>
      <c r="O3785"/>
      <c r="AD3785"/>
      <c r="AE3785"/>
    </row>
    <row r="3786" spans="14:31" x14ac:dyDescent="0.3">
      <c r="N3786"/>
      <c r="O3786"/>
      <c r="AD3786"/>
      <c r="AE3786"/>
    </row>
    <row r="3787" spans="14:31" x14ac:dyDescent="0.3">
      <c r="N3787"/>
      <c r="O3787"/>
      <c r="AD3787"/>
      <c r="AE3787"/>
    </row>
    <row r="3788" spans="14:31" x14ac:dyDescent="0.3">
      <c r="N3788"/>
      <c r="O3788"/>
      <c r="AD3788"/>
      <c r="AE3788"/>
    </row>
    <row r="3789" spans="14:31" x14ac:dyDescent="0.3">
      <c r="N3789"/>
      <c r="O3789"/>
      <c r="AD3789"/>
      <c r="AE3789"/>
    </row>
    <row r="3790" spans="14:31" x14ac:dyDescent="0.3">
      <c r="N3790"/>
      <c r="O3790"/>
      <c r="AD3790"/>
      <c r="AE3790"/>
    </row>
    <row r="3791" spans="14:31" x14ac:dyDescent="0.3">
      <c r="N3791"/>
      <c r="O3791"/>
      <c r="AD3791"/>
      <c r="AE3791"/>
    </row>
    <row r="3792" spans="14:31" x14ac:dyDescent="0.3">
      <c r="N3792"/>
      <c r="O3792"/>
      <c r="AD3792"/>
      <c r="AE3792"/>
    </row>
    <row r="3793" spans="14:31" x14ac:dyDescent="0.3">
      <c r="N3793"/>
      <c r="O3793"/>
      <c r="AD3793"/>
      <c r="AE3793"/>
    </row>
    <row r="3794" spans="14:31" x14ac:dyDescent="0.3">
      <c r="N3794"/>
      <c r="O3794"/>
      <c r="AD3794"/>
      <c r="AE3794"/>
    </row>
    <row r="3795" spans="14:31" x14ac:dyDescent="0.3">
      <c r="N3795"/>
      <c r="O3795"/>
      <c r="AD3795"/>
      <c r="AE3795"/>
    </row>
    <row r="3796" spans="14:31" x14ac:dyDescent="0.3">
      <c r="N3796"/>
      <c r="O3796"/>
      <c r="AD3796"/>
      <c r="AE3796"/>
    </row>
    <row r="3797" spans="14:31" x14ac:dyDescent="0.3">
      <c r="N3797"/>
      <c r="O3797"/>
      <c r="AD3797"/>
      <c r="AE3797"/>
    </row>
    <row r="3798" spans="14:31" x14ac:dyDescent="0.3">
      <c r="N3798"/>
      <c r="O3798"/>
      <c r="AD3798"/>
      <c r="AE3798"/>
    </row>
    <row r="3799" spans="14:31" x14ac:dyDescent="0.3">
      <c r="N3799"/>
      <c r="O3799"/>
      <c r="AD3799"/>
      <c r="AE3799"/>
    </row>
    <row r="3800" spans="14:31" x14ac:dyDescent="0.3">
      <c r="N3800"/>
      <c r="O3800"/>
      <c r="AD3800"/>
      <c r="AE3800"/>
    </row>
    <row r="3801" spans="14:31" x14ac:dyDescent="0.3">
      <c r="N3801"/>
      <c r="O3801"/>
      <c r="AD3801"/>
      <c r="AE3801"/>
    </row>
    <row r="3802" spans="14:31" x14ac:dyDescent="0.3">
      <c r="N3802"/>
      <c r="O3802"/>
      <c r="AD3802"/>
      <c r="AE3802"/>
    </row>
    <row r="3803" spans="14:31" x14ac:dyDescent="0.3">
      <c r="N3803"/>
      <c r="O3803"/>
      <c r="AD3803"/>
      <c r="AE3803"/>
    </row>
    <row r="3804" spans="14:31" x14ac:dyDescent="0.3">
      <c r="N3804"/>
      <c r="O3804"/>
      <c r="AD3804"/>
      <c r="AE3804"/>
    </row>
    <row r="3805" spans="14:31" x14ac:dyDescent="0.3">
      <c r="N3805"/>
      <c r="O3805"/>
      <c r="AD3805"/>
      <c r="AE3805"/>
    </row>
    <row r="3806" spans="14:31" x14ac:dyDescent="0.3">
      <c r="N3806"/>
      <c r="O3806"/>
      <c r="AD3806"/>
      <c r="AE3806"/>
    </row>
    <row r="3807" spans="14:31" x14ac:dyDescent="0.3">
      <c r="N3807"/>
      <c r="O3807"/>
      <c r="AD3807"/>
      <c r="AE3807"/>
    </row>
    <row r="3808" spans="14:31" x14ac:dyDescent="0.3">
      <c r="N3808"/>
      <c r="O3808"/>
      <c r="AD3808"/>
      <c r="AE3808"/>
    </row>
    <row r="3809" spans="14:31" x14ac:dyDescent="0.3">
      <c r="N3809"/>
      <c r="O3809"/>
      <c r="AD3809"/>
      <c r="AE3809"/>
    </row>
    <row r="3810" spans="14:31" x14ac:dyDescent="0.3">
      <c r="N3810"/>
      <c r="O3810"/>
      <c r="AD3810"/>
      <c r="AE3810"/>
    </row>
    <row r="3811" spans="14:31" x14ac:dyDescent="0.3">
      <c r="N3811"/>
      <c r="O3811"/>
      <c r="AD3811"/>
      <c r="AE3811"/>
    </row>
    <row r="3812" spans="14:31" x14ac:dyDescent="0.3">
      <c r="N3812"/>
      <c r="O3812"/>
      <c r="AD3812"/>
      <c r="AE3812"/>
    </row>
    <row r="3813" spans="14:31" x14ac:dyDescent="0.3">
      <c r="N3813"/>
      <c r="O3813"/>
      <c r="AD3813"/>
      <c r="AE3813"/>
    </row>
    <row r="3814" spans="14:31" x14ac:dyDescent="0.3">
      <c r="N3814"/>
      <c r="O3814"/>
      <c r="AD3814"/>
      <c r="AE3814"/>
    </row>
    <row r="3815" spans="14:31" x14ac:dyDescent="0.3">
      <c r="N3815"/>
      <c r="O3815"/>
      <c r="AD3815"/>
      <c r="AE3815"/>
    </row>
    <row r="3816" spans="14:31" x14ac:dyDescent="0.3">
      <c r="N3816"/>
      <c r="O3816"/>
      <c r="AD3816"/>
      <c r="AE3816"/>
    </row>
    <row r="3817" spans="14:31" x14ac:dyDescent="0.3">
      <c r="N3817"/>
      <c r="O3817"/>
      <c r="AD3817"/>
      <c r="AE3817"/>
    </row>
    <row r="3818" spans="14:31" x14ac:dyDescent="0.3">
      <c r="N3818"/>
      <c r="O3818"/>
      <c r="AD3818"/>
      <c r="AE3818"/>
    </row>
    <row r="3819" spans="14:31" x14ac:dyDescent="0.3">
      <c r="N3819"/>
      <c r="O3819"/>
      <c r="AD3819"/>
      <c r="AE3819"/>
    </row>
    <row r="3820" spans="14:31" x14ac:dyDescent="0.3">
      <c r="N3820"/>
      <c r="O3820"/>
      <c r="AD3820"/>
      <c r="AE3820"/>
    </row>
    <row r="3821" spans="14:31" x14ac:dyDescent="0.3">
      <c r="N3821"/>
      <c r="O3821"/>
      <c r="AD3821"/>
      <c r="AE3821"/>
    </row>
    <row r="3822" spans="14:31" x14ac:dyDescent="0.3">
      <c r="N3822"/>
      <c r="O3822"/>
      <c r="AD3822"/>
      <c r="AE3822"/>
    </row>
    <row r="3823" spans="14:31" x14ac:dyDescent="0.3">
      <c r="N3823"/>
      <c r="O3823"/>
      <c r="AD3823"/>
      <c r="AE3823"/>
    </row>
    <row r="3824" spans="14:31" x14ac:dyDescent="0.3">
      <c r="N3824"/>
      <c r="O3824"/>
      <c r="AD3824"/>
      <c r="AE3824"/>
    </row>
    <row r="3825" spans="14:31" x14ac:dyDescent="0.3">
      <c r="N3825"/>
      <c r="O3825"/>
      <c r="AD3825"/>
      <c r="AE3825"/>
    </row>
    <row r="3826" spans="14:31" x14ac:dyDescent="0.3">
      <c r="N3826"/>
      <c r="O3826"/>
      <c r="AD3826"/>
      <c r="AE3826"/>
    </row>
    <row r="3827" spans="14:31" x14ac:dyDescent="0.3">
      <c r="N3827"/>
      <c r="O3827"/>
      <c r="AD3827"/>
      <c r="AE3827"/>
    </row>
    <row r="3828" spans="14:31" x14ac:dyDescent="0.3">
      <c r="N3828"/>
      <c r="O3828"/>
      <c r="AD3828"/>
      <c r="AE3828"/>
    </row>
    <row r="3829" spans="14:31" x14ac:dyDescent="0.3">
      <c r="N3829"/>
      <c r="O3829"/>
      <c r="AD3829"/>
      <c r="AE3829"/>
    </row>
    <row r="3830" spans="14:31" x14ac:dyDescent="0.3">
      <c r="N3830"/>
      <c r="O3830"/>
      <c r="AD3830"/>
      <c r="AE3830"/>
    </row>
    <row r="3831" spans="14:31" x14ac:dyDescent="0.3">
      <c r="N3831"/>
      <c r="O3831"/>
      <c r="AD3831"/>
      <c r="AE3831"/>
    </row>
    <row r="3832" spans="14:31" x14ac:dyDescent="0.3">
      <c r="N3832"/>
      <c r="O3832"/>
      <c r="AD3832"/>
      <c r="AE3832"/>
    </row>
    <row r="3833" spans="14:31" x14ac:dyDescent="0.3">
      <c r="N3833"/>
      <c r="O3833"/>
      <c r="AD3833"/>
      <c r="AE3833"/>
    </row>
    <row r="3834" spans="14:31" x14ac:dyDescent="0.3">
      <c r="N3834"/>
      <c r="O3834"/>
      <c r="AD3834"/>
      <c r="AE3834"/>
    </row>
    <row r="3835" spans="14:31" x14ac:dyDescent="0.3">
      <c r="N3835"/>
      <c r="O3835"/>
      <c r="AD3835"/>
      <c r="AE3835"/>
    </row>
    <row r="3836" spans="14:31" x14ac:dyDescent="0.3">
      <c r="N3836"/>
      <c r="O3836"/>
      <c r="AD3836"/>
      <c r="AE3836"/>
    </row>
    <row r="3837" spans="14:31" x14ac:dyDescent="0.3">
      <c r="N3837"/>
      <c r="O3837"/>
      <c r="AD3837"/>
      <c r="AE3837"/>
    </row>
    <row r="3838" spans="14:31" x14ac:dyDescent="0.3">
      <c r="N3838"/>
      <c r="O3838"/>
      <c r="AD3838"/>
      <c r="AE3838"/>
    </row>
    <row r="3839" spans="14:31" x14ac:dyDescent="0.3">
      <c r="N3839"/>
      <c r="O3839"/>
      <c r="AD3839"/>
      <c r="AE3839"/>
    </row>
    <row r="3840" spans="14:31" x14ac:dyDescent="0.3">
      <c r="N3840"/>
      <c r="O3840"/>
      <c r="AD3840"/>
      <c r="AE3840"/>
    </row>
    <row r="3841" spans="14:31" x14ac:dyDescent="0.3">
      <c r="N3841"/>
      <c r="O3841"/>
      <c r="AD3841"/>
      <c r="AE3841"/>
    </row>
    <row r="3842" spans="14:31" x14ac:dyDescent="0.3">
      <c r="N3842"/>
      <c r="O3842"/>
      <c r="AD3842"/>
      <c r="AE3842"/>
    </row>
    <row r="3843" spans="14:31" x14ac:dyDescent="0.3">
      <c r="N3843"/>
      <c r="O3843"/>
      <c r="AD3843"/>
      <c r="AE3843"/>
    </row>
    <row r="3844" spans="14:31" x14ac:dyDescent="0.3">
      <c r="N3844"/>
      <c r="O3844"/>
      <c r="AD3844"/>
      <c r="AE3844"/>
    </row>
    <row r="3845" spans="14:31" x14ac:dyDescent="0.3">
      <c r="N3845"/>
      <c r="O3845"/>
      <c r="AD3845"/>
      <c r="AE3845"/>
    </row>
    <row r="3846" spans="14:31" x14ac:dyDescent="0.3">
      <c r="N3846"/>
      <c r="O3846"/>
      <c r="AD3846"/>
      <c r="AE3846"/>
    </row>
    <row r="3847" spans="14:31" x14ac:dyDescent="0.3">
      <c r="N3847"/>
      <c r="O3847"/>
      <c r="AD3847"/>
      <c r="AE3847"/>
    </row>
    <row r="3848" spans="14:31" x14ac:dyDescent="0.3">
      <c r="N3848"/>
      <c r="O3848"/>
      <c r="AD3848"/>
      <c r="AE3848"/>
    </row>
    <row r="3849" spans="14:31" x14ac:dyDescent="0.3">
      <c r="N3849"/>
      <c r="O3849"/>
      <c r="AD3849"/>
      <c r="AE3849"/>
    </row>
    <row r="3850" spans="14:31" x14ac:dyDescent="0.3">
      <c r="N3850"/>
      <c r="O3850"/>
      <c r="AD3850"/>
      <c r="AE3850"/>
    </row>
    <row r="3851" spans="14:31" x14ac:dyDescent="0.3">
      <c r="N3851"/>
      <c r="O3851"/>
      <c r="AD3851"/>
      <c r="AE3851"/>
    </row>
    <row r="3852" spans="14:31" x14ac:dyDescent="0.3">
      <c r="N3852"/>
      <c r="O3852"/>
      <c r="AD3852"/>
      <c r="AE3852"/>
    </row>
    <row r="3853" spans="14:31" x14ac:dyDescent="0.3">
      <c r="N3853"/>
      <c r="O3853"/>
      <c r="AD3853"/>
      <c r="AE3853"/>
    </row>
    <row r="3854" spans="14:31" x14ac:dyDescent="0.3">
      <c r="N3854"/>
      <c r="O3854"/>
      <c r="AD3854"/>
      <c r="AE3854"/>
    </row>
    <row r="3855" spans="14:31" x14ac:dyDescent="0.3">
      <c r="N3855"/>
      <c r="O3855"/>
      <c r="AD3855"/>
      <c r="AE3855"/>
    </row>
    <row r="3856" spans="14:31" x14ac:dyDescent="0.3">
      <c r="N3856"/>
      <c r="O3856"/>
      <c r="AD3856"/>
      <c r="AE3856"/>
    </row>
    <row r="3857" spans="14:31" x14ac:dyDescent="0.3">
      <c r="N3857"/>
      <c r="O3857"/>
      <c r="AD3857"/>
      <c r="AE3857"/>
    </row>
    <row r="3858" spans="14:31" x14ac:dyDescent="0.3">
      <c r="N3858"/>
      <c r="O3858"/>
      <c r="AD3858"/>
      <c r="AE3858"/>
    </row>
    <row r="3859" spans="14:31" x14ac:dyDescent="0.3">
      <c r="N3859"/>
      <c r="O3859"/>
      <c r="AD3859"/>
      <c r="AE3859"/>
    </row>
    <row r="3860" spans="14:31" x14ac:dyDescent="0.3">
      <c r="N3860"/>
      <c r="O3860"/>
      <c r="AD3860"/>
      <c r="AE3860"/>
    </row>
    <row r="3861" spans="14:31" x14ac:dyDescent="0.3">
      <c r="N3861"/>
      <c r="O3861"/>
      <c r="AD3861"/>
      <c r="AE3861"/>
    </row>
    <row r="3862" spans="14:31" x14ac:dyDescent="0.3">
      <c r="N3862"/>
      <c r="O3862"/>
      <c r="AD3862"/>
      <c r="AE3862"/>
    </row>
    <row r="3863" spans="14:31" x14ac:dyDescent="0.3">
      <c r="N3863"/>
      <c r="O3863"/>
      <c r="AD3863"/>
      <c r="AE3863"/>
    </row>
    <row r="3864" spans="14:31" x14ac:dyDescent="0.3">
      <c r="N3864"/>
      <c r="O3864"/>
      <c r="AD3864"/>
      <c r="AE3864"/>
    </row>
    <row r="3865" spans="14:31" x14ac:dyDescent="0.3">
      <c r="N3865"/>
      <c r="O3865"/>
      <c r="AD3865"/>
      <c r="AE3865"/>
    </row>
    <row r="3866" spans="14:31" x14ac:dyDescent="0.3">
      <c r="N3866"/>
      <c r="O3866"/>
      <c r="AD3866"/>
      <c r="AE3866"/>
    </row>
    <row r="3867" spans="14:31" x14ac:dyDescent="0.3">
      <c r="N3867"/>
      <c r="O3867"/>
      <c r="AD3867"/>
      <c r="AE3867"/>
    </row>
    <row r="3868" spans="14:31" x14ac:dyDescent="0.3">
      <c r="N3868"/>
      <c r="O3868"/>
      <c r="AD3868"/>
      <c r="AE3868"/>
    </row>
    <row r="3869" spans="14:31" x14ac:dyDescent="0.3">
      <c r="N3869"/>
      <c r="O3869"/>
      <c r="AD3869"/>
      <c r="AE3869"/>
    </row>
    <row r="3870" spans="14:31" x14ac:dyDescent="0.3">
      <c r="N3870"/>
      <c r="O3870"/>
      <c r="AD3870"/>
      <c r="AE3870"/>
    </row>
    <row r="3871" spans="14:31" x14ac:dyDescent="0.3">
      <c r="N3871"/>
      <c r="O3871"/>
      <c r="AD3871"/>
      <c r="AE3871"/>
    </row>
    <row r="3872" spans="14:31" x14ac:dyDescent="0.3">
      <c r="N3872"/>
      <c r="O3872"/>
      <c r="AD3872"/>
      <c r="AE3872"/>
    </row>
    <row r="3873" spans="14:31" x14ac:dyDescent="0.3">
      <c r="N3873"/>
      <c r="O3873"/>
      <c r="AD3873"/>
      <c r="AE3873"/>
    </row>
    <row r="3874" spans="14:31" x14ac:dyDescent="0.3">
      <c r="N3874"/>
      <c r="O3874"/>
      <c r="AD3874"/>
      <c r="AE3874"/>
    </row>
    <row r="3875" spans="14:31" x14ac:dyDescent="0.3">
      <c r="N3875"/>
      <c r="O3875"/>
      <c r="AD3875"/>
      <c r="AE3875"/>
    </row>
    <row r="3876" spans="14:31" x14ac:dyDescent="0.3">
      <c r="N3876"/>
      <c r="O3876"/>
      <c r="AD3876"/>
      <c r="AE3876"/>
    </row>
    <row r="3877" spans="14:31" x14ac:dyDescent="0.3">
      <c r="N3877"/>
      <c r="O3877"/>
      <c r="AD3877"/>
      <c r="AE3877"/>
    </row>
    <row r="3878" spans="14:31" x14ac:dyDescent="0.3">
      <c r="N3878"/>
      <c r="O3878"/>
      <c r="AD3878"/>
      <c r="AE3878"/>
    </row>
    <row r="3879" spans="14:31" x14ac:dyDescent="0.3">
      <c r="N3879"/>
      <c r="O3879"/>
      <c r="AD3879"/>
      <c r="AE3879"/>
    </row>
    <row r="3880" spans="14:31" x14ac:dyDescent="0.3">
      <c r="N3880"/>
      <c r="O3880"/>
      <c r="AD3880"/>
      <c r="AE3880"/>
    </row>
    <row r="3881" spans="14:31" x14ac:dyDescent="0.3">
      <c r="N3881"/>
      <c r="O3881"/>
      <c r="AD3881"/>
      <c r="AE3881"/>
    </row>
    <row r="3882" spans="14:31" x14ac:dyDescent="0.3">
      <c r="N3882"/>
      <c r="O3882"/>
      <c r="AD3882"/>
      <c r="AE3882"/>
    </row>
    <row r="3883" spans="14:31" x14ac:dyDescent="0.3">
      <c r="N3883"/>
      <c r="O3883"/>
      <c r="AD3883"/>
      <c r="AE3883"/>
    </row>
    <row r="3884" spans="14:31" x14ac:dyDescent="0.3">
      <c r="N3884"/>
      <c r="O3884"/>
      <c r="AD3884"/>
      <c r="AE3884"/>
    </row>
    <row r="3885" spans="14:31" x14ac:dyDescent="0.3">
      <c r="N3885"/>
      <c r="O3885"/>
      <c r="AD3885"/>
      <c r="AE3885"/>
    </row>
    <row r="3886" spans="14:31" x14ac:dyDescent="0.3">
      <c r="N3886"/>
      <c r="O3886"/>
      <c r="AD3886"/>
      <c r="AE3886"/>
    </row>
    <row r="3887" spans="14:31" x14ac:dyDescent="0.3">
      <c r="N3887"/>
      <c r="O3887"/>
      <c r="AD3887"/>
      <c r="AE3887"/>
    </row>
    <row r="3888" spans="14:31" x14ac:dyDescent="0.3">
      <c r="N3888"/>
      <c r="O3888"/>
      <c r="AD3888"/>
      <c r="AE3888"/>
    </row>
    <row r="3889" spans="14:31" x14ac:dyDescent="0.3">
      <c r="N3889"/>
      <c r="O3889"/>
      <c r="AD3889"/>
      <c r="AE3889"/>
    </row>
    <row r="3890" spans="14:31" x14ac:dyDescent="0.3">
      <c r="N3890"/>
      <c r="O3890"/>
      <c r="AD3890"/>
      <c r="AE3890"/>
    </row>
    <row r="3891" spans="14:31" x14ac:dyDescent="0.3">
      <c r="N3891"/>
      <c r="O3891"/>
      <c r="AD3891"/>
      <c r="AE3891"/>
    </row>
    <row r="3892" spans="14:31" x14ac:dyDescent="0.3">
      <c r="N3892"/>
      <c r="O3892"/>
      <c r="AD3892"/>
      <c r="AE3892"/>
    </row>
    <row r="3893" spans="14:31" x14ac:dyDescent="0.3">
      <c r="N3893"/>
      <c r="O3893"/>
      <c r="AD3893"/>
      <c r="AE3893"/>
    </row>
    <row r="3894" spans="14:31" x14ac:dyDescent="0.3">
      <c r="N3894"/>
      <c r="O3894"/>
      <c r="AD3894"/>
      <c r="AE3894"/>
    </row>
    <row r="3895" spans="14:31" x14ac:dyDescent="0.3">
      <c r="N3895"/>
      <c r="O3895"/>
      <c r="AD3895"/>
      <c r="AE3895"/>
    </row>
    <row r="3896" spans="14:31" x14ac:dyDescent="0.3">
      <c r="N3896"/>
      <c r="O3896"/>
      <c r="AD3896"/>
      <c r="AE3896"/>
    </row>
    <row r="3897" spans="14:31" x14ac:dyDescent="0.3">
      <c r="N3897"/>
      <c r="O3897"/>
      <c r="AD3897"/>
      <c r="AE3897"/>
    </row>
    <row r="3898" spans="14:31" x14ac:dyDescent="0.3">
      <c r="N3898"/>
      <c r="O3898"/>
      <c r="AD3898"/>
      <c r="AE3898"/>
    </row>
    <row r="3899" spans="14:31" x14ac:dyDescent="0.3">
      <c r="N3899"/>
      <c r="O3899"/>
      <c r="AD3899"/>
      <c r="AE3899"/>
    </row>
    <row r="3900" spans="14:31" x14ac:dyDescent="0.3">
      <c r="N3900"/>
      <c r="O3900"/>
      <c r="AD3900"/>
      <c r="AE3900"/>
    </row>
    <row r="3901" spans="14:31" x14ac:dyDescent="0.3">
      <c r="N3901"/>
      <c r="O3901"/>
      <c r="AD3901"/>
      <c r="AE3901"/>
    </row>
    <row r="3902" spans="14:31" x14ac:dyDescent="0.3">
      <c r="N3902"/>
      <c r="O3902"/>
      <c r="AD3902"/>
      <c r="AE3902"/>
    </row>
    <row r="3903" spans="14:31" x14ac:dyDescent="0.3">
      <c r="N3903"/>
      <c r="O3903"/>
      <c r="AD3903"/>
      <c r="AE3903"/>
    </row>
    <row r="3904" spans="14:31" x14ac:dyDescent="0.3">
      <c r="N3904"/>
      <c r="O3904"/>
      <c r="AD3904"/>
      <c r="AE3904"/>
    </row>
    <row r="3905" spans="14:31" x14ac:dyDescent="0.3">
      <c r="N3905"/>
      <c r="O3905"/>
      <c r="AD3905"/>
      <c r="AE3905"/>
    </row>
    <row r="3906" spans="14:31" x14ac:dyDescent="0.3">
      <c r="N3906"/>
      <c r="O3906"/>
      <c r="AD3906"/>
      <c r="AE3906"/>
    </row>
    <row r="3907" spans="14:31" x14ac:dyDescent="0.3">
      <c r="N3907"/>
      <c r="O3907"/>
      <c r="AD3907"/>
      <c r="AE3907"/>
    </row>
    <row r="3908" spans="14:31" x14ac:dyDescent="0.3">
      <c r="N3908"/>
      <c r="O3908"/>
      <c r="AD3908"/>
      <c r="AE3908"/>
    </row>
    <row r="3909" spans="14:31" x14ac:dyDescent="0.3">
      <c r="N3909"/>
      <c r="O3909"/>
      <c r="AD3909"/>
      <c r="AE3909"/>
    </row>
    <row r="3910" spans="14:31" x14ac:dyDescent="0.3">
      <c r="N3910"/>
      <c r="O3910"/>
      <c r="AD3910"/>
      <c r="AE3910"/>
    </row>
    <row r="3911" spans="14:31" x14ac:dyDescent="0.3">
      <c r="N3911"/>
      <c r="O3911"/>
      <c r="AD3911"/>
      <c r="AE3911"/>
    </row>
    <row r="3912" spans="14:31" x14ac:dyDescent="0.3">
      <c r="N3912"/>
      <c r="O3912"/>
      <c r="AD3912"/>
      <c r="AE3912"/>
    </row>
    <row r="3913" spans="14:31" x14ac:dyDescent="0.3">
      <c r="N3913"/>
      <c r="O3913"/>
      <c r="AD3913"/>
      <c r="AE3913"/>
    </row>
    <row r="3914" spans="14:31" x14ac:dyDescent="0.3">
      <c r="N3914"/>
      <c r="O3914"/>
      <c r="AD3914"/>
      <c r="AE3914"/>
    </row>
    <row r="3915" spans="14:31" x14ac:dyDescent="0.3">
      <c r="N3915"/>
      <c r="O3915"/>
      <c r="AD3915"/>
      <c r="AE3915"/>
    </row>
    <row r="3916" spans="14:31" x14ac:dyDescent="0.3">
      <c r="N3916"/>
      <c r="O3916"/>
      <c r="AD3916"/>
      <c r="AE3916"/>
    </row>
    <row r="3917" spans="14:31" x14ac:dyDescent="0.3">
      <c r="N3917"/>
      <c r="O3917"/>
      <c r="AD3917"/>
      <c r="AE3917"/>
    </row>
    <row r="3918" spans="14:31" x14ac:dyDescent="0.3">
      <c r="N3918"/>
      <c r="O3918"/>
      <c r="AD3918"/>
      <c r="AE3918"/>
    </row>
    <row r="3919" spans="14:31" x14ac:dyDescent="0.3">
      <c r="N3919"/>
      <c r="O3919"/>
      <c r="AD3919"/>
      <c r="AE3919"/>
    </row>
    <row r="3920" spans="14:31" x14ac:dyDescent="0.3">
      <c r="N3920"/>
      <c r="O3920"/>
      <c r="AD3920"/>
      <c r="AE3920"/>
    </row>
    <row r="3921" spans="14:31" x14ac:dyDescent="0.3">
      <c r="N3921"/>
      <c r="O3921"/>
      <c r="AD3921"/>
      <c r="AE3921"/>
    </row>
    <row r="3922" spans="14:31" x14ac:dyDescent="0.3">
      <c r="N3922"/>
      <c r="O3922"/>
      <c r="AD3922"/>
      <c r="AE3922"/>
    </row>
    <row r="3923" spans="14:31" x14ac:dyDescent="0.3">
      <c r="N3923"/>
      <c r="O3923"/>
      <c r="AD3923"/>
      <c r="AE3923"/>
    </row>
    <row r="3924" spans="14:31" x14ac:dyDescent="0.3">
      <c r="N3924"/>
      <c r="O3924"/>
      <c r="AD3924"/>
      <c r="AE3924"/>
    </row>
    <row r="3925" spans="14:31" x14ac:dyDescent="0.3">
      <c r="N3925"/>
      <c r="O3925"/>
      <c r="AD3925"/>
      <c r="AE3925"/>
    </row>
    <row r="3926" spans="14:31" x14ac:dyDescent="0.3">
      <c r="N3926"/>
      <c r="O3926"/>
      <c r="AD3926"/>
      <c r="AE3926"/>
    </row>
    <row r="3927" spans="14:31" x14ac:dyDescent="0.3">
      <c r="N3927"/>
      <c r="O3927"/>
      <c r="AD3927"/>
      <c r="AE3927"/>
    </row>
    <row r="3928" spans="14:31" x14ac:dyDescent="0.3">
      <c r="N3928"/>
      <c r="O3928"/>
      <c r="AD3928"/>
      <c r="AE3928"/>
    </row>
    <row r="3929" spans="14:31" x14ac:dyDescent="0.3">
      <c r="N3929"/>
      <c r="O3929"/>
      <c r="AD3929"/>
      <c r="AE3929"/>
    </row>
    <row r="3930" spans="14:31" x14ac:dyDescent="0.3">
      <c r="N3930"/>
      <c r="O3930"/>
      <c r="AD3930"/>
      <c r="AE3930"/>
    </row>
    <row r="3931" spans="14:31" x14ac:dyDescent="0.3">
      <c r="N3931"/>
      <c r="O3931"/>
      <c r="AD3931"/>
      <c r="AE3931"/>
    </row>
    <row r="3932" spans="14:31" x14ac:dyDescent="0.3">
      <c r="N3932"/>
      <c r="O3932"/>
      <c r="AD3932"/>
      <c r="AE3932"/>
    </row>
    <row r="3933" spans="14:31" x14ac:dyDescent="0.3">
      <c r="N3933"/>
      <c r="O3933"/>
      <c r="AD3933"/>
      <c r="AE3933"/>
    </row>
    <row r="3934" spans="14:31" x14ac:dyDescent="0.3">
      <c r="N3934"/>
      <c r="O3934"/>
      <c r="AD3934"/>
      <c r="AE3934"/>
    </row>
    <row r="3935" spans="14:31" x14ac:dyDescent="0.3">
      <c r="N3935"/>
      <c r="O3935"/>
      <c r="AD3935"/>
      <c r="AE3935"/>
    </row>
    <row r="3936" spans="14:31" x14ac:dyDescent="0.3">
      <c r="N3936"/>
      <c r="O3936"/>
      <c r="AD3936"/>
      <c r="AE3936"/>
    </row>
    <row r="3937" spans="14:31" x14ac:dyDescent="0.3">
      <c r="N3937"/>
      <c r="O3937"/>
      <c r="AD3937"/>
      <c r="AE3937"/>
    </row>
    <row r="3938" spans="14:31" x14ac:dyDescent="0.3">
      <c r="N3938"/>
      <c r="O3938"/>
      <c r="AD3938"/>
      <c r="AE3938"/>
    </row>
    <row r="3939" spans="14:31" x14ac:dyDescent="0.3">
      <c r="N3939"/>
      <c r="O3939"/>
      <c r="AD3939"/>
      <c r="AE3939"/>
    </row>
    <row r="3940" spans="14:31" x14ac:dyDescent="0.3">
      <c r="N3940"/>
      <c r="O3940"/>
      <c r="AD3940"/>
      <c r="AE3940"/>
    </row>
    <row r="3941" spans="14:31" x14ac:dyDescent="0.3">
      <c r="N3941"/>
      <c r="O3941"/>
      <c r="AD3941"/>
      <c r="AE3941"/>
    </row>
    <row r="3942" spans="14:31" x14ac:dyDescent="0.3">
      <c r="N3942"/>
      <c r="O3942"/>
      <c r="AD3942"/>
      <c r="AE3942"/>
    </row>
    <row r="3943" spans="14:31" x14ac:dyDescent="0.3">
      <c r="N3943"/>
      <c r="O3943"/>
      <c r="AD3943"/>
      <c r="AE3943"/>
    </row>
    <row r="3944" spans="14:31" x14ac:dyDescent="0.3">
      <c r="N3944"/>
      <c r="O3944"/>
      <c r="AD3944"/>
      <c r="AE3944"/>
    </row>
    <row r="3945" spans="14:31" x14ac:dyDescent="0.3">
      <c r="N3945"/>
      <c r="O3945"/>
      <c r="AD3945"/>
      <c r="AE3945"/>
    </row>
    <row r="3946" spans="14:31" x14ac:dyDescent="0.3">
      <c r="N3946"/>
      <c r="O3946"/>
      <c r="AD3946"/>
      <c r="AE3946"/>
    </row>
    <row r="3947" spans="14:31" x14ac:dyDescent="0.3">
      <c r="N3947"/>
      <c r="O3947"/>
      <c r="AD3947"/>
      <c r="AE3947"/>
    </row>
    <row r="3948" spans="14:31" x14ac:dyDescent="0.3">
      <c r="N3948"/>
      <c r="O3948"/>
      <c r="AD3948"/>
      <c r="AE3948"/>
    </row>
    <row r="3949" spans="14:31" x14ac:dyDescent="0.3">
      <c r="N3949"/>
      <c r="O3949"/>
      <c r="AD3949"/>
      <c r="AE3949"/>
    </row>
    <row r="3950" spans="14:31" x14ac:dyDescent="0.3">
      <c r="N3950"/>
      <c r="O3950"/>
      <c r="AD3950"/>
      <c r="AE3950"/>
    </row>
    <row r="3951" spans="14:31" x14ac:dyDescent="0.3">
      <c r="N3951"/>
      <c r="O3951"/>
      <c r="AD3951"/>
      <c r="AE3951"/>
    </row>
    <row r="3952" spans="14:31" x14ac:dyDescent="0.3">
      <c r="N3952"/>
      <c r="O3952"/>
      <c r="AD3952"/>
      <c r="AE3952"/>
    </row>
    <row r="3953" spans="14:31" x14ac:dyDescent="0.3">
      <c r="N3953"/>
      <c r="O3953"/>
      <c r="AD3953"/>
      <c r="AE3953"/>
    </row>
    <row r="3954" spans="14:31" x14ac:dyDescent="0.3">
      <c r="N3954"/>
      <c r="O3954"/>
      <c r="AD3954"/>
      <c r="AE3954"/>
    </row>
    <row r="3955" spans="14:31" x14ac:dyDescent="0.3">
      <c r="N3955"/>
      <c r="O3955"/>
      <c r="AD3955"/>
      <c r="AE3955"/>
    </row>
    <row r="3956" spans="14:31" x14ac:dyDescent="0.3">
      <c r="N3956"/>
      <c r="O3956"/>
      <c r="AD3956"/>
      <c r="AE3956"/>
    </row>
    <row r="3957" spans="14:31" x14ac:dyDescent="0.3">
      <c r="N3957"/>
      <c r="O3957"/>
      <c r="AD3957"/>
      <c r="AE3957"/>
    </row>
    <row r="3958" spans="14:31" x14ac:dyDescent="0.3">
      <c r="N3958"/>
      <c r="O3958"/>
      <c r="AD3958"/>
      <c r="AE3958"/>
    </row>
    <row r="3959" spans="14:31" x14ac:dyDescent="0.3">
      <c r="N3959"/>
      <c r="O3959"/>
      <c r="AD3959"/>
      <c r="AE3959"/>
    </row>
    <row r="3960" spans="14:31" x14ac:dyDescent="0.3">
      <c r="N3960"/>
      <c r="O3960"/>
      <c r="AD3960"/>
      <c r="AE3960"/>
    </row>
    <row r="3961" spans="14:31" x14ac:dyDescent="0.3">
      <c r="N3961"/>
      <c r="O3961"/>
      <c r="AD3961"/>
      <c r="AE3961"/>
    </row>
    <row r="3962" spans="14:31" x14ac:dyDescent="0.3">
      <c r="N3962"/>
      <c r="O3962"/>
      <c r="AD3962"/>
      <c r="AE3962"/>
    </row>
    <row r="3963" spans="14:31" x14ac:dyDescent="0.3">
      <c r="N3963"/>
      <c r="O3963"/>
      <c r="AD3963"/>
      <c r="AE3963"/>
    </row>
    <row r="3964" spans="14:31" x14ac:dyDescent="0.3">
      <c r="N3964"/>
      <c r="O3964"/>
      <c r="AD3964"/>
      <c r="AE3964"/>
    </row>
    <row r="3965" spans="14:31" x14ac:dyDescent="0.3">
      <c r="N3965"/>
      <c r="O3965"/>
      <c r="AD3965"/>
      <c r="AE3965"/>
    </row>
    <row r="3966" spans="14:31" x14ac:dyDescent="0.3">
      <c r="N3966"/>
      <c r="O3966"/>
      <c r="AD3966"/>
      <c r="AE3966"/>
    </row>
    <row r="3967" spans="14:31" x14ac:dyDescent="0.3">
      <c r="N3967"/>
      <c r="O3967"/>
      <c r="AD3967"/>
      <c r="AE3967"/>
    </row>
    <row r="3968" spans="14:31" x14ac:dyDescent="0.3">
      <c r="N3968"/>
      <c r="O3968"/>
      <c r="AD3968"/>
      <c r="AE3968"/>
    </row>
    <row r="3969" spans="14:31" x14ac:dyDescent="0.3">
      <c r="N3969"/>
      <c r="O3969"/>
      <c r="AD3969"/>
      <c r="AE3969"/>
    </row>
    <row r="3970" spans="14:31" x14ac:dyDescent="0.3">
      <c r="N3970"/>
      <c r="O3970"/>
      <c r="AD3970"/>
      <c r="AE3970"/>
    </row>
    <row r="3971" spans="14:31" x14ac:dyDescent="0.3">
      <c r="N3971"/>
      <c r="O3971"/>
      <c r="AD3971"/>
      <c r="AE3971"/>
    </row>
    <row r="3972" spans="14:31" x14ac:dyDescent="0.3">
      <c r="N3972"/>
      <c r="O3972"/>
      <c r="AD3972"/>
      <c r="AE3972"/>
    </row>
    <row r="3973" spans="14:31" x14ac:dyDescent="0.3">
      <c r="N3973"/>
      <c r="O3973"/>
      <c r="AD3973"/>
      <c r="AE3973"/>
    </row>
    <row r="3974" spans="14:31" x14ac:dyDescent="0.3">
      <c r="N3974"/>
      <c r="O3974"/>
      <c r="AD3974"/>
      <c r="AE3974"/>
    </row>
    <row r="3975" spans="14:31" x14ac:dyDescent="0.3">
      <c r="N3975"/>
      <c r="O3975"/>
      <c r="AD3975"/>
      <c r="AE3975"/>
    </row>
    <row r="3976" spans="14:31" x14ac:dyDescent="0.3">
      <c r="N3976"/>
      <c r="O3976"/>
      <c r="AD3976"/>
      <c r="AE3976"/>
    </row>
    <row r="3977" spans="14:31" x14ac:dyDescent="0.3">
      <c r="N3977"/>
      <c r="O3977"/>
      <c r="AD3977"/>
      <c r="AE3977"/>
    </row>
    <row r="3978" spans="14:31" x14ac:dyDescent="0.3">
      <c r="N3978"/>
      <c r="O3978"/>
      <c r="AD3978"/>
      <c r="AE3978"/>
    </row>
    <row r="3979" spans="14:31" x14ac:dyDescent="0.3">
      <c r="N3979"/>
      <c r="O3979"/>
      <c r="AD3979"/>
      <c r="AE3979"/>
    </row>
    <row r="3980" spans="14:31" x14ac:dyDescent="0.3">
      <c r="N3980"/>
      <c r="O3980"/>
      <c r="AD3980"/>
      <c r="AE3980"/>
    </row>
    <row r="3981" spans="14:31" x14ac:dyDescent="0.3">
      <c r="N3981"/>
      <c r="O3981"/>
      <c r="AD3981"/>
      <c r="AE3981"/>
    </row>
    <row r="3982" spans="14:31" x14ac:dyDescent="0.3">
      <c r="N3982"/>
      <c r="O3982"/>
      <c r="AD3982"/>
      <c r="AE3982"/>
    </row>
    <row r="3983" spans="14:31" x14ac:dyDescent="0.3">
      <c r="N3983"/>
      <c r="O3983"/>
      <c r="AD3983"/>
      <c r="AE3983"/>
    </row>
    <row r="3984" spans="14:31" x14ac:dyDescent="0.3">
      <c r="N3984"/>
      <c r="O3984"/>
      <c r="AD3984"/>
      <c r="AE3984"/>
    </row>
    <row r="3985" spans="14:31" x14ac:dyDescent="0.3">
      <c r="N3985"/>
      <c r="O3985"/>
      <c r="AD3985"/>
      <c r="AE3985"/>
    </row>
    <row r="3986" spans="14:31" x14ac:dyDescent="0.3">
      <c r="N3986"/>
      <c r="O3986"/>
      <c r="AD3986"/>
      <c r="AE3986"/>
    </row>
    <row r="3987" spans="14:31" x14ac:dyDescent="0.3">
      <c r="N3987"/>
      <c r="O3987"/>
      <c r="AD3987"/>
      <c r="AE3987"/>
    </row>
    <row r="3988" spans="14:31" x14ac:dyDescent="0.3">
      <c r="N3988"/>
      <c r="O3988"/>
      <c r="AD3988"/>
      <c r="AE3988"/>
    </row>
    <row r="3989" spans="14:31" x14ac:dyDescent="0.3">
      <c r="N3989"/>
      <c r="O3989"/>
      <c r="AD3989"/>
      <c r="AE3989"/>
    </row>
    <row r="3990" spans="14:31" x14ac:dyDescent="0.3">
      <c r="N3990"/>
      <c r="O3990"/>
      <c r="AD3990"/>
      <c r="AE3990"/>
    </row>
    <row r="3991" spans="14:31" x14ac:dyDescent="0.3">
      <c r="N3991"/>
      <c r="O3991"/>
      <c r="AD3991"/>
      <c r="AE3991"/>
    </row>
    <row r="3992" spans="14:31" x14ac:dyDescent="0.3">
      <c r="N3992"/>
      <c r="O3992"/>
      <c r="AD3992"/>
      <c r="AE3992"/>
    </row>
    <row r="3993" spans="14:31" x14ac:dyDescent="0.3">
      <c r="N3993"/>
      <c r="O3993"/>
      <c r="AD3993"/>
      <c r="AE3993"/>
    </row>
    <row r="3994" spans="14:31" x14ac:dyDescent="0.3">
      <c r="N3994"/>
      <c r="O3994"/>
      <c r="AD3994"/>
      <c r="AE3994"/>
    </row>
    <row r="3995" spans="14:31" x14ac:dyDescent="0.3">
      <c r="N3995"/>
      <c r="O3995"/>
      <c r="AD3995"/>
      <c r="AE3995"/>
    </row>
    <row r="3996" spans="14:31" x14ac:dyDescent="0.3">
      <c r="N3996"/>
      <c r="O3996"/>
      <c r="AD3996"/>
      <c r="AE3996"/>
    </row>
    <row r="3997" spans="14:31" x14ac:dyDescent="0.3">
      <c r="N3997"/>
      <c r="O3997"/>
      <c r="AD3997"/>
      <c r="AE3997"/>
    </row>
    <row r="3998" spans="14:31" x14ac:dyDescent="0.3">
      <c r="N3998"/>
      <c r="O3998"/>
      <c r="AD3998"/>
      <c r="AE3998"/>
    </row>
    <row r="3999" spans="14:31" x14ac:dyDescent="0.3">
      <c r="N3999"/>
      <c r="O3999"/>
      <c r="AD3999"/>
      <c r="AE3999"/>
    </row>
    <row r="4000" spans="14:31" x14ac:dyDescent="0.3">
      <c r="N4000"/>
      <c r="O4000"/>
      <c r="AD4000"/>
      <c r="AE4000"/>
    </row>
    <row r="4001" spans="14:31" x14ac:dyDescent="0.3">
      <c r="N4001"/>
      <c r="O4001"/>
      <c r="AD4001"/>
      <c r="AE4001"/>
    </row>
    <row r="4002" spans="14:31" x14ac:dyDescent="0.3">
      <c r="N4002"/>
      <c r="O4002"/>
      <c r="AD4002"/>
      <c r="AE4002"/>
    </row>
    <row r="4003" spans="14:31" x14ac:dyDescent="0.3">
      <c r="N4003"/>
      <c r="O4003"/>
      <c r="AD4003"/>
      <c r="AE4003"/>
    </row>
    <row r="4004" spans="14:31" x14ac:dyDescent="0.3">
      <c r="N4004"/>
      <c r="O4004"/>
      <c r="AD4004"/>
      <c r="AE4004"/>
    </row>
    <row r="4005" spans="14:31" x14ac:dyDescent="0.3">
      <c r="N4005"/>
      <c r="O4005"/>
      <c r="AD4005"/>
      <c r="AE4005"/>
    </row>
    <row r="4006" spans="14:31" x14ac:dyDescent="0.3">
      <c r="N4006"/>
      <c r="O4006"/>
      <c r="AD4006"/>
      <c r="AE4006"/>
    </row>
    <row r="4007" spans="14:31" x14ac:dyDescent="0.3">
      <c r="N4007"/>
      <c r="O4007"/>
      <c r="AD4007"/>
      <c r="AE4007"/>
    </row>
    <row r="4008" spans="14:31" x14ac:dyDescent="0.3">
      <c r="N4008"/>
      <c r="O4008"/>
      <c r="AD4008"/>
      <c r="AE4008"/>
    </row>
    <row r="4009" spans="14:31" x14ac:dyDescent="0.3">
      <c r="N4009"/>
      <c r="O4009"/>
      <c r="AD4009"/>
      <c r="AE4009"/>
    </row>
    <row r="4010" spans="14:31" x14ac:dyDescent="0.3">
      <c r="N4010"/>
      <c r="O4010"/>
      <c r="AD4010"/>
      <c r="AE4010"/>
    </row>
    <row r="4011" spans="14:31" x14ac:dyDescent="0.3">
      <c r="N4011"/>
      <c r="O4011"/>
      <c r="AD4011"/>
      <c r="AE4011"/>
    </row>
    <row r="4012" spans="14:31" x14ac:dyDescent="0.3">
      <c r="N4012"/>
      <c r="O4012"/>
      <c r="AD4012"/>
      <c r="AE4012"/>
    </row>
    <row r="4013" spans="14:31" x14ac:dyDescent="0.3">
      <c r="N4013"/>
      <c r="O4013"/>
      <c r="AD4013"/>
      <c r="AE4013"/>
    </row>
    <row r="4014" spans="14:31" x14ac:dyDescent="0.3">
      <c r="N4014"/>
      <c r="O4014"/>
      <c r="AD4014"/>
      <c r="AE4014"/>
    </row>
    <row r="4015" spans="14:31" x14ac:dyDescent="0.3">
      <c r="N4015"/>
      <c r="O4015"/>
      <c r="AD4015"/>
      <c r="AE4015"/>
    </row>
    <row r="4016" spans="14:31" x14ac:dyDescent="0.3">
      <c r="N4016"/>
      <c r="O4016"/>
      <c r="AD4016"/>
      <c r="AE4016"/>
    </row>
    <row r="4017" spans="14:31" x14ac:dyDescent="0.3">
      <c r="N4017"/>
      <c r="O4017"/>
      <c r="AD4017"/>
      <c r="AE4017"/>
    </row>
    <row r="4018" spans="14:31" x14ac:dyDescent="0.3">
      <c r="N4018"/>
      <c r="O4018"/>
      <c r="AD4018"/>
      <c r="AE4018"/>
    </row>
    <row r="4019" spans="14:31" x14ac:dyDescent="0.3">
      <c r="N4019"/>
      <c r="O4019"/>
      <c r="AD4019"/>
      <c r="AE4019"/>
    </row>
    <row r="4020" spans="14:31" x14ac:dyDescent="0.3">
      <c r="N4020"/>
      <c r="O4020"/>
      <c r="AD4020"/>
      <c r="AE4020"/>
    </row>
    <row r="4021" spans="14:31" x14ac:dyDescent="0.3">
      <c r="N4021"/>
      <c r="O4021"/>
      <c r="AD4021"/>
      <c r="AE4021"/>
    </row>
    <row r="4022" spans="14:31" x14ac:dyDescent="0.3">
      <c r="N4022"/>
      <c r="O4022"/>
      <c r="AD4022"/>
      <c r="AE4022"/>
    </row>
    <row r="4023" spans="14:31" x14ac:dyDescent="0.3">
      <c r="N4023"/>
      <c r="O4023"/>
      <c r="AD4023"/>
      <c r="AE4023"/>
    </row>
    <row r="4024" spans="14:31" x14ac:dyDescent="0.3">
      <c r="N4024"/>
      <c r="O4024"/>
      <c r="AD4024"/>
      <c r="AE4024"/>
    </row>
    <row r="4025" spans="14:31" x14ac:dyDescent="0.3">
      <c r="N4025"/>
      <c r="O4025"/>
      <c r="AD4025"/>
      <c r="AE4025"/>
    </row>
    <row r="4026" spans="14:31" x14ac:dyDescent="0.3">
      <c r="N4026"/>
      <c r="O4026"/>
      <c r="AD4026"/>
      <c r="AE4026"/>
    </row>
    <row r="4027" spans="14:31" x14ac:dyDescent="0.3">
      <c r="N4027"/>
      <c r="O4027"/>
      <c r="AD4027"/>
      <c r="AE4027"/>
    </row>
    <row r="4028" spans="14:31" x14ac:dyDescent="0.3">
      <c r="N4028"/>
      <c r="O4028"/>
      <c r="AD4028"/>
      <c r="AE4028"/>
    </row>
    <row r="4029" spans="14:31" x14ac:dyDescent="0.3">
      <c r="N4029"/>
      <c r="O4029"/>
      <c r="AD4029"/>
      <c r="AE4029"/>
    </row>
    <row r="4030" spans="14:31" x14ac:dyDescent="0.3">
      <c r="N4030"/>
      <c r="O4030"/>
      <c r="AD4030"/>
      <c r="AE4030"/>
    </row>
    <row r="4031" spans="14:31" x14ac:dyDescent="0.3">
      <c r="N4031"/>
      <c r="O4031"/>
      <c r="AD4031"/>
      <c r="AE4031"/>
    </row>
    <row r="4032" spans="14:31" x14ac:dyDescent="0.3">
      <c r="N4032"/>
      <c r="O4032"/>
      <c r="AD4032"/>
      <c r="AE4032"/>
    </row>
    <row r="4033" spans="14:31" x14ac:dyDescent="0.3">
      <c r="N4033"/>
      <c r="O4033"/>
      <c r="AD4033"/>
      <c r="AE4033"/>
    </row>
    <row r="4034" spans="14:31" x14ac:dyDescent="0.3">
      <c r="N4034"/>
      <c r="O4034"/>
      <c r="AD4034"/>
      <c r="AE4034"/>
    </row>
    <row r="4035" spans="14:31" x14ac:dyDescent="0.3">
      <c r="N4035"/>
      <c r="O4035"/>
      <c r="AD4035"/>
      <c r="AE4035"/>
    </row>
    <row r="4036" spans="14:31" x14ac:dyDescent="0.3">
      <c r="N4036"/>
      <c r="O4036"/>
      <c r="AD4036"/>
      <c r="AE4036"/>
    </row>
    <row r="4037" spans="14:31" x14ac:dyDescent="0.3">
      <c r="N4037"/>
      <c r="O4037"/>
      <c r="AD4037"/>
      <c r="AE4037"/>
    </row>
    <row r="4038" spans="14:31" x14ac:dyDescent="0.3">
      <c r="N4038"/>
      <c r="O4038"/>
      <c r="AD4038"/>
      <c r="AE4038"/>
    </row>
    <row r="4039" spans="14:31" x14ac:dyDescent="0.3">
      <c r="N4039"/>
      <c r="O4039"/>
      <c r="AD4039"/>
      <c r="AE4039"/>
    </row>
    <row r="4040" spans="14:31" x14ac:dyDescent="0.3">
      <c r="N4040"/>
      <c r="O4040"/>
      <c r="AD4040"/>
      <c r="AE4040"/>
    </row>
    <row r="4041" spans="14:31" x14ac:dyDescent="0.3">
      <c r="N4041"/>
      <c r="O4041"/>
      <c r="AD4041"/>
      <c r="AE4041"/>
    </row>
    <row r="4042" spans="14:31" x14ac:dyDescent="0.3">
      <c r="N4042"/>
      <c r="O4042"/>
      <c r="AD4042"/>
      <c r="AE4042"/>
    </row>
    <row r="4043" spans="14:31" x14ac:dyDescent="0.3">
      <c r="N4043"/>
      <c r="O4043"/>
      <c r="AD4043"/>
      <c r="AE4043"/>
    </row>
    <row r="4044" spans="14:31" x14ac:dyDescent="0.3">
      <c r="N4044"/>
      <c r="O4044"/>
      <c r="AD4044"/>
      <c r="AE4044"/>
    </row>
    <row r="4045" spans="14:31" x14ac:dyDescent="0.3">
      <c r="N4045"/>
      <c r="O4045"/>
      <c r="AD4045"/>
      <c r="AE4045"/>
    </row>
    <row r="4046" spans="14:31" x14ac:dyDescent="0.3">
      <c r="N4046"/>
      <c r="O4046"/>
      <c r="AD4046"/>
      <c r="AE4046"/>
    </row>
    <row r="4047" spans="14:31" x14ac:dyDescent="0.3">
      <c r="N4047"/>
      <c r="O4047"/>
      <c r="AD4047"/>
      <c r="AE4047"/>
    </row>
    <row r="4048" spans="14:31" x14ac:dyDescent="0.3">
      <c r="N4048"/>
      <c r="O4048"/>
      <c r="AD4048"/>
      <c r="AE4048"/>
    </row>
    <row r="4049" spans="14:31" x14ac:dyDescent="0.3">
      <c r="N4049"/>
      <c r="O4049"/>
      <c r="AD4049"/>
      <c r="AE4049"/>
    </row>
    <row r="4050" spans="14:31" x14ac:dyDescent="0.3">
      <c r="N4050"/>
      <c r="O4050"/>
      <c r="AD4050"/>
      <c r="AE4050"/>
    </row>
    <row r="4051" spans="14:31" x14ac:dyDescent="0.3">
      <c r="N4051"/>
      <c r="O4051"/>
      <c r="AD4051"/>
      <c r="AE4051"/>
    </row>
    <row r="4052" spans="14:31" x14ac:dyDescent="0.3">
      <c r="N4052"/>
      <c r="O4052"/>
      <c r="AD4052"/>
      <c r="AE4052"/>
    </row>
    <row r="4053" spans="14:31" x14ac:dyDescent="0.3">
      <c r="N4053"/>
      <c r="O4053"/>
      <c r="AD4053"/>
      <c r="AE4053"/>
    </row>
    <row r="4054" spans="14:31" x14ac:dyDescent="0.3">
      <c r="N4054"/>
      <c r="O4054"/>
      <c r="AD4054"/>
      <c r="AE4054"/>
    </row>
    <row r="4055" spans="14:31" x14ac:dyDescent="0.3">
      <c r="N4055"/>
      <c r="O4055"/>
      <c r="AD4055"/>
      <c r="AE4055"/>
    </row>
    <row r="4056" spans="14:31" x14ac:dyDescent="0.3">
      <c r="N4056"/>
      <c r="O4056"/>
      <c r="AD4056"/>
      <c r="AE4056"/>
    </row>
    <row r="4057" spans="14:31" x14ac:dyDescent="0.3">
      <c r="N4057"/>
      <c r="O4057"/>
      <c r="AD4057"/>
      <c r="AE4057"/>
    </row>
    <row r="4058" spans="14:31" x14ac:dyDescent="0.3">
      <c r="N4058"/>
      <c r="O4058"/>
      <c r="AD4058"/>
      <c r="AE4058"/>
    </row>
    <row r="4059" spans="14:31" x14ac:dyDescent="0.3">
      <c r="N4059"/>
      <c r="O4059"/>
      <c r="AD4059"/>
      <c r="AE4059"/>
    </row>
    <row r="4060" spans="14:31" x14ac:dyDescent="0.3">
      <c r="N4060"/>
      <c r="O4060"/>
      <c r="AD4060"/>
      <c r="AE4060"/>
    </row>
    <row r="4061" spans="14:31" x14ac:dyDescent="0.3">
      <c r="N4061"/>
      <c r="O4061"/>
      <c r="AD4061"/>
      <c r="AE4061"/>
    </row>
    <row r="4062" spans="14:31" x14ac:dyDescent="0.3">
      <c r="N4062"/>
      <c r="O4062"/>
      <c r="AD4062"/>
      <c r="AE4062"/>
    </row>
    <row r="4063" spans="14:31" x14ac:dyDescent="0.3">
      <c r="N4063"/>
      <c r="O4063"/>
      <c r="AD4063"/>
      <c r="AE4063"/>
    </row>
    <row r="4064" spans="14:31" x14ac:dyDescent="0.3">
      <c r="N4064"/>
      <c r="O4064"/>
      <c r="AD4064"/>
      <c r="AE4064"/>
    </row>
    <row r="4065" spans="14:31" x14ac:dyDescent="0.3">
      <c r="N4065"/>
      <c r="O4065"/>
      <c r="AD4065"/>
      <c r="AE4065"/>
    </row>
    <row r="4066" spans="14:31" x14ac:dyDescent="0.3">
      <c r="N4066"/>
      <c r="O4066"/>
      <c r="AD4066"/>
      <c r="AE4066"/>
    </row>
    <row r="4067" spans="14:31" x14ac:dyDescent="0.3">
      <c r="N4067"/>
      <c r="O4067"/>
      <c r="AD4067"/>
      <c r="AE4067"/>
    </row>
    <row r="4068" spans="14:31" x14ac:dyDescent="0.3">
      <c r="N4068"/>
      <c r="O4068"/>
      <c r="AD4068"/>
      <c r="AE4068"/>
    </row>
    <row r="4069" spans="14:31" x14ac:dyDescent="0.3">
      <c r="N4069"/>
      <c r="O4069"/>
      <c r="AD4069"/>
      <c r="AE4069"/>
    </row>
    <row r="4070" spans="14:31" x14ac:dyDescent="0.3">
      <c r="N4070"/>
      <c r="O4070"/>
      <c r="AD4070"/>
      <c r="AE4070"/>
    </row>
    <row r="4071" spans="14:31" x14ac:dyDescent="0.3">
      <c r="N4071"/>
      <c r="O4071"/>
      <c r="AD4071"/>
      <c r="AE4071"/>
    </row>
    <row r="4072" spans="14:31" x14ac:dyDescent="0.3">
      <c r="N4072"/>
      <c r="O4072"/>
      <c r="AD4072"/>
      <c r="AE4072"/>
    </row>
    <row r="4073" spans="14:31" x14ac:dyDescent="0.3">
      <c r="N4073"/>
      <c r="O4073"/>
      <c r="AD4073"/>
      <c r="AE4073"/>
    </row>
    <row r="4074" spans="14:31" x14ac:dyDescent="0.3">
      <c r="N4074"/>
      <c r="O4074"/>
      <c r="AD4074"/>
      <c r="AE4074"/>
    </row>
    <row r="4075" spans="14:31" x14ac:dyDescent="0.3">
      <c r="N4075"/>
      <c r="O4075"/>
      <c r="AD4075"/>
      <c r="AE4075"/>
    </row>
    <row r="4076" spans="14:31" x14ac:dyDescent="0.3">
      <c r="N4076"/>
      <c r="O4076"/>
      <c r="AD4076"/>
      <c r="AE4076"/>
    </row>
    <row r="4077" spans="14:31" x14ac:dyDescent="0.3">
      <c r="N4077"/>
      <c r="O4077"/>
      <c r="AD4077"/>
      <c r="AE4077"/>
    </row>
    <row r="4078" spans="14:31" x14ac:dyDescent="0.3">
      <c r="N4078"/>
      <c r="O4078"/>
      <c r="AD4078"/>
      <c r="AE4078"/>
    </row>
    <row r="4079" spans="14:31" x14ac:dyDescent="0.3">
      <c r="N4079"/>
      <c r="O4079"/>
      <c r="AD4079"/>
      <c r="AE4079"/>
    </row>
    <row r="4080" spans="14:31" x14ac:dyDescent="0.3">
      <c r="N4080"/>
      <c r="O4080"/>
      <c r="AD4080"/>
      <c r="AE4080"/>
    </row>
    <row r="4081" spans="14:31" x14ac:dyDescent="0.3">
      <c r="N4081"/>
      <c r="O4081"/>
      <c r="AD4081"/>
      <c r="AE4081"/>
    </row>
    <row r="4082" spans="14:31" x14ac:dyDescent="0.3">
      <c r="N4082"/>
      <c r="O4082"/>
      <c r="AD4082"/>
      <c r="AE4082"/>
    </row>
    <row r="4083" spans="14:31" x14ac:dyDescent="0.3">
      <c r="N4083"/>
      <c r="O4083"/>
      <c r="AD4083"/>
      <c r="AE4083"/>
    </row>
    <row r="4084" spans="14:31" x14ac:dyDescent="0.3">
      <c r="N4084"/>
      <c r="O4084"/>
      <c r="AD4084"/>
      <c r="AE4084"/>
    </row>
    <row r="4085" spans="14:31" x14ac:dyDescent="0.3">
      <c r="N4085"/>
      <c r="O4085"/>
      <c r="AD4085"/>
      <c r="AE4085"/>
    </row>
    <row r="4086" spans="14:31" x14ac:dyDescent="0.3">
      <c r="N4086"/>
      <c r="O4086"/>
      <c r="AD4086"/>
      <c r="AE4086"/>
    </row>
    <row r="4087" spans="14:31" x14ac:dyDescent="0.3">
      <c r="N4087"/>
      <c r="O4087"/>
      <c r="AD4087"/>
      <c r="AE4087"/>
    </row>
    <row r="4088" spans="14:31" x14ac:dyDescent="0.3">
      <c r="N4088"/>
      <c r="O4088"/>
      <c r="AD4088"/>
      <c r="AE4088"/>
    </row>
    <row r="4089" spans="14:31" x14ac:dyDescent="0.3">
      <c r="N4089"/>
      <c r="O4089"/>
      <c r="AD4089"/>
      <c r="AE4089"/>
    </row>
    <row r="4090" spans="14:31" x14ac:dyDescent="0.3">
      <c r="N4090"/>
      <c r="O4090"/>
      <c r="AD4090"/>
      <c r="AE4090"/>
    </row>
    <row r="4091" spans="14:31" x14ac:dyDescent="0.3">
      <c r="N4091"/>
      <c r="O4091"/>
      <c r="AD4091"/>
      <c r="AE4091"/>
    </row>
    <row r="4092" spans="14:31" x14ac:dyDescent="0.3">
      <c r="N4092"/>
      <c r="O4092"/>
      <c r="AD4092"/>
      <c r="AE4092"/>
    </row>
    <row r="4093" spans="14:31" x14ac:dyDescent="0.3">
      <c r="N4093"/>
      <c r="O4093"/>
      <c r="AD4093"/>
      <c r="AE4093"/>
    </row>
    <row r="4094" spans="14:31" x14ac:dyDescent="0.3">
      <c r="N4094"/>
      <c r="O4094"/>
      <c r="AD4094"/>
      <c r="AE4094"/>
    </row>
    <row r="4095" spans="14:31" x14ac:dyDescent="0.3">
      <c r="N4095"/>
      <c r="O4095"/>
      <c r="AD4095"/>
      <c r="AE4095"/>
    </row>
    <row r="4096" spans="14:31" x14ac:dyDescent="0.3">
      <c r="N4096"/>
      <c r="O4096"/>
      <c r="AD4096"/>
      <c r="AE4096"/>
    </row>
    <row r="4097" spans="14:31" x14ac:dyDescent="0.3">
      <c r="N4097"/>
      <c r="O4097"/>
      <c r="AD4097"/>
      <c r="AE4097"/>
    </row>
    <row r="4098" spans="14:31" x14ac:dyDescent="0.3">
      <c r="N4098"/>
      <c r="O4098"/>
      <c r="AD4098"/>
      <c r="AE4098"/>
    </row>
    <row r="4099" spans="14:31" x14ac:dyDescent="0.3">
      <c r="N4099"/>
      <c r="O4099"/>
      <c r="AD4099"/>
      <c r="AE4099"/>
    </row>
    <row r="4100" spans="14:31" x14ac:dyDescent="0.3">
      <c r="N4100"/>
      <c r="O4100"/>
      <c r="AD4100"/>
      <c r="AE4100"/>
    </row>
    <row r="4101" spans="14:31" x14ac:dyDescent="0.3">
      <c r="N4101"/>
      <c r="O4101"/>
      <c r="AD4101"/>
      <c r="AE4101"/>
    </row>
    <row r="4102" spans="14:31" x14ac:dyDescent="0.3">
      <c r="N4102"/>
      <c r="O4102"/>
      <c r="AD4102"/>
      <c r="AE4102"/>
    </row>
    <row r="4103" spans="14:31" x14ac:dyDescent="0.3">
      <c r="N4103"/>
      <c r="O4103"/>
      <c r="AD4103"/>
      <c r="AE4103"/>
    </row>
    <row r="4104" spans="14:31" x14ac:dyDescent="0.3">
      <c r="N4104"/>
      <c r="O4104"/>
      <c r="AD4104"/>
      <c r="AE4104"/>
    </row>
    <row r="4105" spans="14:31" x14ac:dyDescent="0.3">
      <c r="N4105"/>
      <c r="O4105"/>
      <c r="AD4105"/>
      <c r="AE4105"/>
    </row>
    <row r="4106" spans="14:31" x14ac:dyDescent="0.3">
      <c r="N4106"/>
      <c r="O4106"/>
      <c r="AD4106"/>
      <c r="AE4106"/>
    </row>
    <row r="4107" spans="14:31" x14ac:dyDescent="0.3">
      <c r="N4107"/>
      <c r="O4107"/>
      <c r="AD4107"/>
      <c r="AE4107"/>
    </row>
    <row r="4108" spans="14:31" x14ac:dyDescent="0.3">
      <c r="N4108"/>
      <c r="O4108"/>
      <c r="AD4108"/>
      <c r="AE4108"/>
    </row>
    <row r="4109" spans="14:31" x14ac:dyDescent="0.3">
      <c r="N4109"/>
      <c r="O4109"/>
      <c r="AD4109"/>
      <c r="AE4109"/>
    </row>
    <row r="4110" spans="14:31" x14ac:dyDescent="0.3">
      <c r="N4110"/>
      <c r="O4110"/>
      <c r="AD4110"/>
      <c r="AE4110"/>
    </row>
    <row r="4111" spans="14:31" x14ac:dyDescent="0.3">
      <c r="N4111"/>
      <c r="O4111"/>
      <c r="AD4111"/>
      <c r="AE4111"/>
    </row>
    <row r="4112" spans="14:31" x14ac:dyDescent="0.3">
      <c r="N4112"/>
      <c r="O4112"/>
      <c r="AD4112"/>
      <c r="AE4112"/>
    </row>
    <row r="4113" spans="14:31" x14ac:dyDescent="0.3">
      <c r="N4113"/>
      <c r="O4113"/>
      <c r="AD4113"/>
      <c r="AE4113"/>
    </row>
    <row r="4114" spans="14:31" x14ac:dyDescent="0.3">
      <c r="N4114"/>
      <c r="O4114"/>
      <c r="AD4114"/>
      <c r="AE4114"/>
    </row>
    <row r="4115" spans="14:31" x14ac:dyDescent="0.3">
      <c r="N4115"/>
      <c r="O4115"/>
      <c r="AD4115"/>
      <c r="AE4115"/>
    </row>
    <row r="4116" spans="14:31" x14ac:dyDescent="0.3">
      <c r="N4116"/>
      <c r="O4116"/>
      <c r="AD4116"/>
      <c r="AE4116"/>
    </row>
    <row r="4117" spans="14:31" x14ac:dyDescent="0.3">
      <c r="N4117"/>
      <c r="O4117"/>
      <c r="AD4117"/>
      <c r="AE4117"/>
    </row>
    <row r="4118" spans="14:31" x14ac:dyDescent="0.3">
      <c r="N4118"/>
      <c r="O4118"/>
      <c r="AD4118"/>
      <c r="AE4118"/>
    </row>
    <row r="4119" spans="14:31" x14ac:dyDescent="0.3">
      <c r="N4119"/>
      <c r="O4119"/>
      <c r="AD4119"/>
      <c r="AE4119"/>
    </row>
    <row r="4120" spans="14:31" x14ac:dyDescent="0.3">
      <c r="N4120"/>
      <c r="O4120"/>
      <c r="AD4120"/>
      <c r="AE4120"/>
    </row>
    <row r="4121" spans="14:31" x14ac:dyDescent="0.3">
      <c r="N4121"/>
      <c r="O4121"/>
      <c r="AD4121"/>
      <c r="AE4121"/>
    </row>
    <row r="4122" spans="14:31" x14ac:dyDescent="0.3">
      <c r="N4122"/>
      <c r="O4122"/>
      <c r="AD4122"/>
      <c r="AE4122"/>
    </row>
    <row r="4123" spans="14:31" x14ac:dyDescent="0.3">
      <c r="N4123"/>
      <c r="O4123"/>
      <c r="AD4123"/>
      <c r="AE4123"/>
    </row>
    <row r="4124" spans="14:31" x14ac:dyDescent="0.3">
      <c r="N4124"/>
      <c r="O4124"/>
      <c r="AD4124"/>
      <c r="AE4124"/>
    </row>
    <row r="4125" spans="14:31" x14ac:dyDescent="0.3">
      <c r="N4125"/>
      <c r="O4125"/>
      <c r="AD4125"/>
      <c r="AE4125"/>
    </row>
    <row r="4126" spans="14:31" x14ac:dyDescent="0.3">
      <c r="N4126"/>
      <c r="O4126"/>
      <c r="AD4126"/>
      <c r="AE4126"/>
    </row>
    <row r="4127" spans="14:31" x14ac:dyDescent="0.3">
      <c r="N4127"/>
      <c r="O4127"/>
      <c r="AD4127"/>
      <c r="AE4127"/>
    </row>
    <row r="4128" spans="14:31" x14ac:dyDescent="0.3">
      <c r="N4128"/>
      <c r="O4128"/>
      <c r="AD4128"/>
      <c r="AE4128"/>
    </row>
    <row r="4129" spans="14:31" x14ac:dyDescent="0.3">
      <c r="N4129"/>
      <c r="O4129"/>
      <c r="AD4129"/>
      <c r="AE4129"/>
    </row>
    <row r="4130" spans="14:31" x14ac:dyDescent="0.3">
      <c r="N4130"/>
      <c r="O4130"/>
      <c r="AD4130"/>
      <c r="AE4130"/>
    </row>
    <row r="4131" spans="14:31" x14ac:dyDescent="0.3">
      <c r="N4131"/>
      <c r="O4131"/>
      <c r="AD4131"/>
      <c r="AE4131"/>
    </row>
    <row r="4132" spans="14:31" x14ac:dyDescent="0.3">
      <c r="N4132"/>
      <c r="O4132"/>
      <c r="AD4132"/>
      <c r="AE4132"/>
    </row>
    <row r="4133" spans="14:31" x14ac:dyDescent="0.3">
      <c r="N4133"/>
      <c r="O4133"/>
      <c r="AD4133"/>
      <c r="AE4133"/>
    </row>
    <row r="4134" spans="14:31" x14ac:dyDescent="0.3">
      <c r="N4134"/>
      <c r="O4134"/>
      <c r="AD4134"/>
      <c r="AE4134"/>
    </row>
    <row r="4135" spans="14:31" x14ac:dyDescent="0.3">
      <c r="N4135"/>
      <c r="O4135"/>
      <c r="AD4135"/>
      <c r="AE4135"/>
    </row>
    <row r="4136" spans="14:31" x14ac:dyDescent="0.3">
      <c r="N4136"/>
      <c r="O4136"/>
      <c r="AD4136"/>
      <c r="AE4136"/>
    </row>
    <row r="4137" spans="14:31" x14ac:dyDescent="0.3">
      <c r="N4137"/>
      <c r="O4137"/>
      <c r="AD4137"/>
      <c r="AE4137"/>
    </row>
    <row r="4138" spans="14:31" x14ac:dyDescent="0.3">
      <c r="N4138"/>
      <c r="O4138"/>
      <c r="AD4138"/>
      <c r="AE4138"/>
    </row>
    <row r="4139" spans="14:31" x14ac:dyDescent="0.3">
      <c r="N4139"/>
      <c r="O4139"/>
      <c r="AD4139"/>
      <c r="AE4139"/>
    </row>
    <row r="4140" spans="14:31" x14ac:dyDescent="0.3">
      <c r="N4140"/>
      <c r="O4140"/>
      <c r="AD4140"/>
      <c r="AE4140"/>
    </row>
    <row r="4141" spans="14:31" x14ac:dyDescent="0.3">
      <c r="N4141"/>
      <c r="O4141"/>
      <c r="AD4141"/>
      <c r="AE4141"/>
    </row>
    <row r="4142" spans="14:31" x14ac:dyDescent="0.3">
      <c r="N4142"/>
      <c r="O4142"/>
      <c r="AD4142"/>
      <c r="AE4142"/>
    </row>
    <row r="4143" spans="14:31" x14ac:dyDescent="0.3">
      <c r="N4143"/>
      <c r="O4143"/>
      <c r="AD4143"/>
      <c r="AE4143"/>
    </row>
    <row r="4144" spans="14:31" x14ac:dyDescent="0.3">
      <c r="N4144"/>
      <c r="O4144"/>
      <c r="AD4144"/>
      <c r="AE4144"/>
    </row>
    <row r="4145" spans="14:31" x14ac:dyDescent="0.3">
      <c r="N4145"/>
      <c r="O4145"/>
      <c r="AD4145"/>
      <c r="AE4145"/>
    </row>
    <row r="4146" spans="14:31" x14ac:dyDescent="0.3">
      <c r="N4146"/>
      <c r="O4146"/>
      <c r="AD4146"/>
      <c r="AE4146"/>
    </row>
    <row r="4147" spans="14:31" x14ac:dyDescent="0.3">
      <c r="N4147"/>
      <c r="O4147"/>
      <c r="AD4147"/>
      <c r="AE4147"/>
    </row>
    <row r="4148" spans="14:31" x14ac:dyDescent="0.3">
      <c r="N4148"/>
      <c r="O4148"/>
      <c r="AD4148"/>
      <c r="AE4148"/>
    </row>
    <row r="4149" spans="14:31" x14ac:dyDescent="0.3">
      <c r="N4149"/>
      <c r="O4149"/>
      <c r="AD4149"/>
      <c r="AE4149"/>
    </row>
    <row r="4150" spans="14:31" x14ac:dyDescent="0.3">
      <c r="N4150"/>
      <c r="O4150"/>
      <c r="AD4150"/>
      <c r="AE4150"/>
    </row>
    <row r="4151" spans="14:31" x14ac:dyDescent="0.3">
      <c r="N4151"/>
      <c r="O4151"/>
      <c r="AD4151"/>
      <c r="AE4151"/>
    </row>
    <row r="4152" spans="14:31" x14ac:dyDescent="0.3">
      <c r="N4152"/>
      <c r="O4152"/>
      <c r="AD4152"/>
      <c r="AE4152"/>
    </row>
    <row r="4153" spans="14:31" x14ac:dyDescent="0.3">
      <c r="N4153"/>
      <c r="O4153"/>
      <c r="AD4153"/>
      <c r="AE4153"/>
    </row>
    <row r="4154" spans="14:31" x14ac:dyDescent="0.3">
      <c r="N4154"/>
      <c r="O4154"/>
      <c r="AD4154"/>
      <c r="AE4154"/>
    </row>
    <row r="4155" spans="14:31" x14ac:dyDescent="0.3">
      <c r="N4155"/>
      <c r="O4155"/>
      <c r="AD4155"/>
      <c r="AE4155"/>
    </row>
    <row r="4156" spans="14:31" x14ac:dyDescent="0.3">
      <c r="N4156"/>
      <c r="O4156"/>
      <c r="AD4156"/>
      <c r="AE4156"/>
    </row>
    <row r="4157" spans="14:31" x14ac:dyDescent="0.3">
      <c r="N4157"/>
      <c r="O4157"/>
      <c r="AD4157"/>
      <c r="AE4157"/>
    </row>
    <row r="4158" spans="14:31" x14ac:dyDescent="0.3">
      <c r="N4158"/>
      <c r="O4158"/>
      <c r="AD4158"/>
      <c r="AE4158"/>
    </row>
    <row r="4159" spans="14:31" x14ac:dyDescent="0.3">
      <c r="N4159"/>
      <c r="O4159"/>
      <c r="AD4159"/>
      <c r="AE4159"/>
    </row>
    <row r="4160" spans="14:31" x14ac:dyDescent="0.3">
      <c r="N4160"/>
      <c r="O4160"/>
      <c r="AD4160"/>
      <c r="AE4160"/>
    </row>
    <row r="4161" spans="14:31" x14ac:dyDescent="0.3">
      <c r="N4161"/>
      <c r="O4161"/>
      <c r="AD4161"/>
      <c r="AE4161"/>
    </row>
    <row r="4162" spans="14:31" x14ac:dyDescent="0.3">
      <c r="N4162"/>
      <c r="O4162"/>
      <c r="AD4162"/>
      <c r="AE4162"/>
    </row>
    <row r="4163" spans="14:31" x14ac:dyDescent="0.3">
      <c r="N4163"/>
      <c r="O4163"/>
      <c r="AD4163"/>
      <c r="AE4163"/>
    </row>
    <row r="4164" spans="14:31" x14ac:dyDescent="0.3">
      <c r="N4164"/>
      <c r="O4164"/>
      <c r="AD4164"/>
      <c r="AE4164"/>
    </row>
    <row r="4165" spans="14:31" x14ac:dyDescent="0.3">
      <c r="N4165"/>
      <c r="O4165"/>
      <c r="AD4165"/>
      <c r="AE4165"/>
    </row>
    <row r="4166" spans="14:31" x14ac:dyDescent="0.3">
      <c r="N4166"/>
      <c r="O4166"/>
      <c r="AD4166"/>
      <c r="AE4166"/>
    </row>
    <row r="4167" spans="14:31" x14ac:dyDescent="0.3">
      <c r="N4167"/>
      <c r="O4167"/>
      <c r="AD4167"/>
      <c r="AE4167"/>
    </row>
    <row r="4168" spans="14:31" x14ac:dyDescent="0.3">
      <c r="N4168"/>
      <c r="O4168"/>
      <c r="AD4168"/>
      <c r="AE4168"/>
    </row>
    <row r="4169" spans="14:31" x14ac:dyDescent="0.3">
      <c r="N4169"/>
      <c r="O4169"/>
      <c r="AD4169"/>
      <c r="AE4169"/>
    </row>
    <row r="4170" spans="14:31" x14ac:dyDescent="0.3">
      <c r="N4170"/>
      <c r="O4170"/>
      <c r="AD4170"/>
      <c r="AE4170"/>
    </row>
    <row r="4171" spans="14:31" x14ac:dyDescent="0.3">
      <c r="N4171"/>
      <c r="O4171"/>
      <c r="AD4171"/>
      <c r="AE4171"/>
    </row>
    <row r="4172" spans="14:31" x14ac:dyDescent="0.3">
      <c r="N4172"/>
      <c r="O4172"/>
      <c r="AD4172"/>
      <c r="AE4172"/>
    </row>
    <row r="4173" spans="14:31" x14ac:dyDescent="0.3">
      <c r="N4173"/>
      <c r="O4173"/>
      <c r="AD4173"/>
      <c r="AE4173"/>
    </row>
    <row r="4174" spans="14:31" x14ac:dyDescent="0.3">
      <c r="N4174"/>
      <c r="O4174"/>
      <c r="AD4174"/>
      <c r="AE4174"/>
    </row>
    <row r="4175" spans="14:31" x14ac:dyDescent="0.3">
      <c r="N4175"/>
      <c r="O4175"/>
      <c r="AD4175"/>
      <c r="AE4175"/>
    </row>
    <row r="4176" spans="14:31" x14ac:dyDescent="0.3">
      <c r="N4176"/>
      <c r="O4176"/>
      <c r="AD4176"/>
      <c r="AE4176"/>
    </row>
    <row r="4177" spans="14:31" x14ac:dyDescent="0.3">
      <c r="N4177"/>
      <c r="O4177"/>
      <c r="AD4177"/>
      <c r="AE4177"/>
    </row>
    <row r="4178" spans="14:31" x14ac:dyDescent="0.3">
      <c r="N4178"/>
      <c r="O4178"/>
      <c r="AD4178"/>
      <c r="AE4178"/>
    </row>
    <row r="4179" spans="14:31" x14ac:dyDescent="0.3">
      <c r="N4179"/>
      <c r="O4179"/>
      <c r="AD4179"/>
      <c r="AE4179"/>
    </row>
    <row r="4180" spans="14:31" x14ac:dyDescent="0.3">
      <c r="N4180"/>
      <c r="O4180"/>
      <c r="AD4180"/>
      <c r="AE4180"/>
    </row>
    <row r="4181" spans="14:31" x14ac:dyDescent="0.3">
      <c r="N4181"/>
      <c r="O4181"/>
      <c r="AD4181"/>
      <c r="AE4181"/>
    </row>
    <row r="4182" spans="14:31" x14ac:dyDescent="0.3">
      <c r="N4182"/>
      <c r="O4182"/>
      <c r="AD4182"/>
      <c r="AE4182"/>
    </row>
    <row r="4183" spans="14:31" x14ac:dyDescent="0.3">
      <c r="N4183"/>
      <c r="O4183"/>
      <c r="AD4183"/>
      <c r="AE4183"/>
    </row>
    <row r="4184" spans="14:31" x14ac:dyDescent="0.3">
      <c r="N4184"/>
      <c r="O4184"/>
      <c r="AD4184"/>
      <c r="AE4184"/>
    </row>
    <row r="4185" spans="14:31" x14ac:dyDescent="0.3">
      <c r="N4185"/>
      <c r="O4185"/>
      <c r="AD4185"/>
      <c r="AE4185"/>
    </row>
    <row r="4186" spans="14:31" x14ac:dyDescent="0.3">
      <c r="N4186"/>
      <c r="O4186"/>
      <c r="AD4186"/>
      <c r="AE4186"/>
    </row>
    <row r="4187" spans="14:31" x14ac:dyDescent="0.3">
      <c r="N4187"/>
      <c r="O4187"/>
      <c r="AD4187"/>
      <c r="AE4187"/>
    </row>
    <row r="4188" spans="14:31" x14ac:dyDescent="0.3">
      <c r="N4188"/>
      <c r="O4188"/>
      <c r="AD4188"/>
      <c r="AE4188"/>
    </row>
    <row r="4189" spans="14:31" x14ac:dyDescent="0.3">
      <c r="N4189"/>
      <c r="O4189"/>
      <c r="AD4189"/>
      <c r="AE4189"/>
    </row>
    <row r="4190" spans="14:31" x14ac:dyDescent="0.3">
      <c r="N4190"/>
      <c r="O4190"/>
      <c r="AD4190"/>
      <c r="AE4190"/>
    </row>
    <row r="4191" spans="14:31" x14ac:dyDescent="0.3">
      <c r="N4191"/>
      <c r="O4191"/>
      <c r="AD4191"/>
      <c r="AE4191"/>
    </row>
    <row r="4192" spans="14:31" x14ac:dyDescent="0.3">
      <c r="N4192"/>
      <c r="O4192"/>
      <c r="AD4192"/>
      <c r="AE4192"/>
    </row>
    <row r="4193" spans="14:31" x14ac:dyDescent="0.3">
      <c r="N4193"/>
      <c r="O4193"/>
      <c r="AD4193"/>
      <c r="AE4193"/>
    </row>
    <row r="4194" spans="14:31" x14ac:dyDescent="0.3">
      <c r="N4194"/>
      <c r="O4194"/>
      <c r="AD4194"/>
      <c r="AE4194"/>
    </row>
    <row r="4195" spans="14:31" x14ac:dyDescent="0.3">
      <c r="N4195"/>
      <c r="O4195"/>
      <c r="AD4195"/>
      <c r="AE4195"/>
    </row>
    <row r="4196" spans="14:31" x14ac:dyDescent="0.3">
      <c r="N4196"/>
      <c r="O4196"/>
      <c r="AD4196"/>
      <c r="AE4196"/>
    </row>
    <row r="4197" spans="14:31" x14ac:dyDescent="0.3">
      <c r="N4197"/>
      <c r="O4197"/>
      <c r="AD4197"/>
      <c r="AE4197"/>
    </row>
    <row r="4198" spans="14:31" x14ac:dyDescent="0.3">
      <c r="N4198"/>
      <c r="O4198"/>
      <c r="AD4198"/>
      <c r="AE4198"/>
    </row>
    <row r="4199" spans="14:31" x14ac:dyDescent="0.3">
      <c r="N4199"/>
      <c r="O4199"/>
      <c r="AD4199"/>
      <c r="AE4199"/>
    </row>
    <row r="4200" spans="14:31" x14ac:dyDescent="0.3">
      <c r="N4200"/>
      <c r="O4200"/>
      <c r="AD4200"/>
      <c r="AE4200"/>
    </row>
    <row r="4201" spans="14:31" x14ac:dyDescent="0.3">
      <c r="N4201"/>
      <c r="O4201"/>
      <c r="AD4201"/>
      <c r="AE4201"/>
    </row>
    <row r="4202" spans="14:31" x14ac:dyDescent="0.3">
      <c r="N4202"/>
      <c r="O4202"/>
      <c r="AD4202"/>
      <c r="AE4202"/>
    </row>
    <row r="4203" spans="14:31" x14ac:dyDescent="0.3">
      <c r="N4203"/>
      <c r="O4203"/>
      <c r="AD4203"/>
      <c r="AE4203"/>
    </row>
    <row r="4204" spans="14:31" x14ac:dyDescent="0.3">
      <c r="N4204"/>
      <c r="O4204"/>
      <c r="AD4204"/>
      <c r="AE4204"/>
    </row>
    <row r="4205" spans="14:31" x14ac:dyDescent="0.3">
      <c r="N4205"/>
      <c r="O4205"/>
      <c r="AD4205"/>
      <c r="AE4205"/>
    </row>
    <row r="4206" spans="14:31" x14ac:dyDescent="0.3">
      <c r="N4206"/>
      <c r="O4206"/>
      <c r="AD4206"/>
      <c r="AE4206"/>
    </row>
    <row r="4207" spans="14:31" x14ac:dyDescent="0.3">
      <c r="N4207"/>
      <c r="O4207"/>
      <c r="AD4207"/>
      <c r="AE4207"/>
    </row>
    <row r="4208" spans="14:31" x14ac:dyDescent="0.3">
      <c r="N4208"/>
      <c r="O4208"/>
      <c r="AD4208"/>
      <c r="AE4208"/>
    </row>
    <row r="4209" spans="14:31" x14ac:dyDescent="0.3">
      <c r="N4209"/>
      <c r="O4209"/>
      <c r="AD4209"/>
      <c r="AE4209"/>
    </row>
    <row r="4210" spans="14:31" x14ac:dyDescent="0.3">
      <c r="N4210"/>
      <c r="O4210"/>
      <c r="AD4210"/>
      <c r="AE4210"/>
    </row>
    <row r="4211" spans="14:31" x14ac:dyDescent="0.3">
      <c r="N4211"/>
      <c r="O4211"/>
      <c r="AD4211"/>
      <c r="AE4211"/>
    </row>
    <row r="4212" spans="14:31" x14ac:dyDescent="0.3">
      <c r="N4212"/>
      <c r="O4212"/>
      <c r="AD4212"/>
      <c r="AE4212"/>
    </row>
    <row r="4213" spans="14:31" x14ac:dyDescent="0.3">
      <c r="N4213"/>
      <c r="O4213"/>
      <c r="AD4213"/>
      <c r="AE4213"/>
    </row>
    <row r="4214" spans="14:31" x14ac:dyDescent="0.3">
      <c r="N4214"/>
      <c r="O4214"/>
      <c r="AD4214"/>
      <c r="AE4214"/>
    </row>
    <row r="4215" spans="14:31" x14ac:dyDescent="0.3">
      <c r="N4215"/>
      <c r="O4215"/>
      <c r="AD4215"/>
      <c r="AE4215"/>
    </row>
    <row r="4216" spans="14:31" x14ac:dyDescent="0.3">
      <c r="N4216"/>
      <c r="O4216"/>
      <c r="AD4216"/>
      <c r="AE4216"/>
    </row>
    <row r="4217" spans="14:31" x14ac:dyDescent="0.3">
      <c r="N4217"/>
      <c r="O4217"/>
      <c r="AD4217"/>
      <c r="AE4217"/>
    </row>
    <row r="4218" spans="14:31" x14ac:dyDescent="0.3">
      <c r="N4218"/>
      <c r="O4218"/>
      <c r="AD4218"/>
      <c r="AE4218"/>
    </row>
    <row r="4219" spans="14:31" x14ac:dyDescent="0.3">
      <c r="N4219"/>
      <c r="O4219"/>
      <c r="AD4219"/>
      <c r="AE4219"/>
    </row>
    <row r="4220" spans="14:31" x14ac:dyDescent="0.3">
      <c r="N4220"/>
      <c r="O4220"/>
      <c r="AD4220"/>
      <c r="AE4220"/>
    </row>
    <row r="4221" spans="14:31" x14ac:dyDescent="0.3">
      <c r="N4221"/>
      <c r="O4221"/>
      <c r="AD4221"/>
      <c r="AE4221"/>
    </row>
    <row r="4222" spans="14:31" x14ac:dyDescent="0.3">
      <c r="N4222"/>
      <c r="O4222"/>
      <c r="AD4222"/>
      <c r="AE4222"/>
    </row>
    <row r="4223" spans="14:31" x14ac:dyDescent="0.3">
      <c r="N4223"/>
      <c r="O4223"/>
      <c r="AD4223"/>
      <c r="AE4223"/>
    </row>
    <row r="4224" spans="14:31" x14ac:dyDescent="0.3">
      <c r="N4224"/>
      <c r="O4224"/>
      <c r="AD4224"/>
      <c r="AE4224"/>
    </row>
    <row r="4225" spans="14:31" x14ac:dyDescent="0.3">
      <c r="N4225"/>
      <c r="O4225"/>
      <c r="AD4225"/>
      <c r="AE4225"/>
    </row>
    <row r="4226" spans="14:31" x14ac:dyDescent="0.3">
      <c r="N4226"/>
      <c r="O4226"/>
      <c r="AD4226"/>
      <c r="AE4226"/>
    </row>
    <row r="4227" spans="14:31" x14ac:dyDescent="0.3">
      <c r="N4227"/>
      <c r="O4227"/>
      <c r="AD4227"/>
      <c r="AE4227"/>
    </row>
    <row r="4228" spans="14:31" x14ac:dyDescent="0.3">
      <c r="N4228"/>
      <c r="O4228"/>
      <c r="AD4228"/>
      <c r="AE4228"/>
    </row>
    <row r="4229" spans="14:31" x14ac:dyDescent="0.3">
      <c r="N4229"/>
      <c r="O4229"/>
      <c r="AD4229"/>
      <c r="AE4229"/>
    </row>
    <row r="4230" spans="14:31" x14ac:dyDescent="0.3">
      <c r="N4230"/>
      <c r="O4230"/>
      <c r="AD4230"/>
      <c r="AE4230"/>
    </row>
    <row r="4231" spans="14:31" x14ac:dyDescent="0.3">
      <c r="N4231"/>
      <c r="O4231"/>
      <c r="AD4231"/>
      <c r="AE4231"/>
    </row>
    <row r="4232" spans="14:31" x14ac:dyDescent="0.3">
      <c r="N4232"/>
      <c r="O4232"/>
      <c r="AD4232"/>
      <c r="AE4232"/>
    </row>
    <row r="4233" spans="14:31" x14ac:dyDescent="0.3">
      <c r="N4233"/>
      <c r="O4233"/>
      <c r="AD4233"/>
      <c r="AE4233"/>
    </row>
    <row r="4234" spans="14:31" x14ac:dyDescent="0.3">
      <c r="N4234"/>
      <c r="O4234"/>
      <c r="AD4234"/>
      <c r="AE4234"/>
    </row>
    <row r="4235" spans="14:31" x14ac:dyDescent="0.3">
      <c r="N4235"/>
      <c r="O4235"/>
      <c r="AD4235"/>
      <c r="AE4235"/>
    </row>
    <row r="4236" spans="14:31" x14ac:dyDescent="0.3">
      <c r="N4236"/>
      <c r="O4236"/>
      <c r="AD4236"/>
      <c r="AE4236"/>
    </row>
    <row r="4237" spans="14:31" x14ac:dyDescent="0.3">
      <c r="N4237"/>
      <c r="O4237"/>
      <c r="AD4237"/>
      <c r="AE4237"/>
    </row>
    <row r="4238" spans="14:31" x14ac:dyDescent="0.3">
      <c r="N4238"/>
      <c r="O4238"/>
      <c r="AD4238"/>
      <c r="AE4238"/>
    </row>
    <row r="4239" spans="14:31" x14ac:dyDescent="0.3">
      <c r="N4239"/>
      <c r="O4239"/>
      <c r="AD4239"/>
      <c r="AE4239"/>
    </row>
    <row r="4240" spans="14:31" x14ac:dyDescent="0.3">
      <c r="N4240"/>
      <c r="O4240"/>
      <c r="AD4240"/>
      <c r="AE4240"/>
    </row>
    <row r="4241" spans="14:31" x14ac:dyDescent="0.3">
      <c r="N4241"/>
      <c r="O4241"/>
      <c r="AD4241"/>
      <c r="AE4241"/>
    </row>
    <row r="4242" spans="14:31" x14ac:dyDescent="0.3">
      <c r="N4242"/>
      <c r="O4242"/>
      <c r="AD4242"/>
      <c r="AE4242"/>
    </row>
    <row r="4243" spans="14:31" x14ac:dyDescent="0.3">
      <c r="N4243"/>
      <c r="O4243"/>
      <c r="AD4243"/>
      <c r="AE4243"/>
    </row>
    <row r="4244" spans="14:31" x14ac:dyDescent="0.3">
      <c r="N4244"/>
      <c r="O4244"/>
      <c r="AD4244"/>
      <c r="AE4244"/>
    </row>
    <row r="4245" spans="14:31" x14ac:dyDescent="0.3">
      <c r="N4245"/>
      <c r="O4245"/>
      <c r="AD4245"/>
      <c r="AE4245"/>
    </row>
    <row r="4246" spans="14:31" x14ac:dyDescent="0.3">
      <c r="N4246"/>
      <c r="O4246"/>
      <c r="AD4246"/>
      <c r="AE4246"/>
    </row>
    <row r="4247" spans="14:31" x14ac:dyDescent="0.3">
      <c r="N4247"/>
      <c r="O4247"/>
      <c r="AD4247"/>
      <c r="AE4247"/>
    </row>
    <row r="4248" spans="14:31" x14ac:dyDescent="0.3">
      <c r="N4248"/>
      <c r="O4248"/>
      <c r="AD4248"/>
      <c r="AE4248"/>
    </row>
    <row r="4249" spans="14:31" x14ac:dyDescent="0.3">
      <c r="N4249"/>
      <c r="O4249"/>
      <c r="AD4249"/>
      <c r="AE4249"/>
    </row>
    <row r="4250" spans="14:31" x14ac:dyDescent="0.3">
      <c r="N4250"/>
      <c r="O4250"/>
      <c r="AD4250"/>
      <c r="AE4250"/>
    </row>
    <row r="4251" spans="14:31" x14ac:dyDescent="0.3">
      <c r="N4251"/>
      <c r="O4251"/>
      <c r="AD4251"/>
      <c r="AE4251"/>
    </row>
    <row r="4252" spans="14:31" x14ac:dyDescent="0.3">
      <c r="N4252"/>
      <c r="O4252"/>
      <c r="AD4252"/>
      <c r="AE4252"/>
    </row>
    <row r="4253" spans="14:31" x14ac:dyDescent="0.3">
      <c r="N4253"/>
      <c r="O4253"/>
      <c r="AD4253"/>
      <c r="AE4253"/>
    </row>
    <row r="4254" spans="14:31" x14ac:dyDescent="0.3">
      <c r="N4254"/>
      <c r="O4254"/>
      <c r="AD4254"/>
      <c r="AE4254"/>
    </row>
    <row r="4255" spans="14:31" x14ac:dyDescent="0.3">
      <c r="N4255"/>
      <c r="O4255"/>
      <c r="AD4255"/>
      <c r="AE4255"/>
    </row>
    <row r="4256" spans="14:31" x14ac:dyDescent="0.3">
      <c r="N4256"/>
      <c r="O4256"/>
      <c r="AD4256"/>
      <c r="AE4256"/>
    </row>
    <row r="4257" spans="14:31" x14ac:dyDescent="0.3">
      <c r="N4257"/>
      <c r="O4257"/>
      <c r="AD4257"/>
      <c r="AE4257"/>
    </row>
    <row r="4258" spans="14:31" x14ac:dyDescent="0.3">
      <c r="N4258"/>
      <c r="O4258"/>
      <c r="AD4258"/>
      <c r="AE4258"/>
    </row>
    <row r="4259" spans="14:31" x14ac:dyDescent="0.3">
      <c r="N4259"/>
      <c r="O4259"/>
      <c r="AD4259"/>
      <c r="AE4259"/>
    </row>
    <row r="4260" spans="14:31" x14ac:dyDescent="0.3">
      <c r="N4260"/>
      <c r="O4260"/>
      <c r="AD4260"/>
      <c r="AE4260"/>
    </row>
    <row r="4261" spans="14:31" x14ac:dyDescent="0.3">
      <c r="N4261"/>
      <c r="O4261"/>
      <c r="AD4261"/>
      <c r="AE4261"/>
    </row>
    <row r="4262" spans="14:31" x14ac:dyDescent="0.3">
      <c r="N4262"/>
      <c r="O4262"/>
      <c r="AD4262"/>
      <c r="AE4262"/>
    </row>
    <row r="4263" spans="14:31" x14ac:dyDescent="0.3">
      <c r="N4263"/>
      <c r="O4263"/>
      <c r="AD4263"/>
      <c r="AE4263"/>
    </row>
    <row r="4264" spans="14:31" x14ac:dyDescent="0.3">
      <c r="N4264"/>
      <c r="O4264"/>
      <c r="AD4264"/>
      <c r="AE4264"/>
    </row>
    <row r="4265" spans="14:31" x14ac:dyDescent="0.3">
      <c r="N4265"/>
      <c r="O4265"/>
      <c r="AD4265"/>
      <c r="AE4265"/>
    </row>
    <row r="4266" spans="14:31" x14ac:dyDescent="0.3">
      <c r="N4266"/>
      <c r="O4266"/>
      <c r="AD4266"/>
      <c r="AE4266"/>
    </row>
    <row r="4267" spans="14:31" x14ac:dyDescent="0.3">
      <c r="N4267"/>
      <c r="O4267"/>
      <c r="AD4267"/>
      <c r="AE4267"/>
    </row>
    <row r="4268" spans="14:31" x14ac:dyDescent="0.3">
      <c r="N4268"/>
      <c r="O4268"/>
      <c r="AD4268"/>
      <c r="AE4268"/>
    </row>
    <row r="4269" spans="14:31" x14ac:dyDescent="0.3">
      <c r="N4269"/>
      <c r="O4269"/>
      <c r="AD4269"/>
      <c r="AE4269"/>
    </row>
    <row r="4270" spans="14:31" x14ac:dyDescent="0.3">
      <c r="N4270"/>
      <c r="O4270"/>
      <c r="AD4270"/>
      <c r="AE4270"/>
    </row>
    <row r="4271" spans="14:31" x14ac:dyDescent="0.3">
      <c r="N4271"/>
      <c r="O4271"/>
      <c r="AD4271"/>
      <c r="AE4271"/>
    </row>
    <row r="4272" spans="14:31" x14ac:dyDescent="0.3">
      <c r="N4272"/>
      <c r="O4272"/>
      <c r="AD4272"/>
      <c r="AE4272"/>
    </row>
    <row r="4273" spans="14:31" x14ac:dyDescent="0.3">
      <c r="N4273"/>
      <c r="O4273"/>
      <c r="AD4273"/>
      <c r="AE4273"/>
    </row>
    <row r="4274" spans="14:31" x14ac:dyDescent="0.3">
      <c r="N4274"/>
      <c r="O4274"/>
      <c r="AD4274"/>
      <c r="AE4274"/>
    </row>
    <row r="4275" spans="14:31" x14ac:dyDescent="0.3">
      <c r="N4275"/>
      <c r="O4275"/>
      <c r="AD4275"/>
      <c r="AE4275"/>
    </row>
    <row r="4276" spans="14:31" x14ac:dyDescent="0.3">
      <c r="N4276"/>
      <c r="O4276"/>
      <c r="AD4276"/>
      <c r="AE4276"/>
    </row>
    <row r="4277" spans="14:31" x14ac:dyDescent="0.3">
      <c r="N4277"/>
      <c r="O4277"/>
      <c r="AD4277"/>
      <c r="AE4277"/>
    </row>
    <row r="4278" spans="14:31" x14ac:dyDescent="0.3">
      <c r="N4278"/>
      <c r="O4278"/>
      <c r="AD4278"/>
      <c r="AE4278"/>
    </row>
    <row r="4279" spans="14:31" x14ac:dyDescent="0.3">
      <c r="N4279"/>
      <c r="O4279"/>
      <c r="AD4279"/>
      <c r="AE4279"/>
    </row>
    <row r="4280" spans="14:31" x14ac:dyDescent="0.3">
      <c r="N4280"/>
      <c r="O4280"/>
      <c r="AD4280"/>
      <c r="AE4280"/>
    </row>
    <row r="4281" spans="14:31" x14ac:dyDescent="0.3">
      <c r="N4281"/>
      <c r="O4281"/>
      <c r="AD4281"/>
      <c r="AE4281"/>
    </row>
    <row r="4282" spans="14:31" x14ac:dyDescent="0.3">
      <c r="N4282"/>
      <c r="O4282"/>
      <c r="AD4282"/>
      <c r="AE4282"/>
    </row>
    <row r="4283" spans="14:31" x14ac:dyDescent="0.3">
      <c r="N4283"/>
      <c r="O4283"/>
      <c r="AD4283"/>
      <c r="AE4283"/>
    </row>
    <row r="4284" spans="14:31" x14ac:dyDescent="0.3">
      <c r="N4284"/>
      <c r="O4284"/>
      <c r="AD4284"/>
      <c r="AE4284"/>
    </row>
    <row r="4285" spans="14:31" x14ac:dyDescent="0.3">
      <c r="N4285"/>
      <c r="O4285"/>
      <c r="AD4285"/>
      <c r="AE4285"/>
    </row>
    <row r="4286" spans="14:31" x14ac:dyDescent="0.3">
      <c r="N4286"/>
      <c r="O4286"/>
      <c r="AD4286"/>
      <c r="AE4286"/>
    </row>
    <row r="4287" spans="14:31" x14ac:dyDescent="0.3">
      <c r="N4287"/>
      <c r="O4287"/>
      <c r="AD4287"/>
      <c r="AE4287"/>
    </row>
    <row r="4288" spans="14:31" x14ac:dyDescent="0.3">
      <c r="N4288"/>
      <c r="O4288"/>
      <c r="AD4288"/>
      <c r="AE4288"/>
    </row>
    <row r="4289" spans="14:31" x14ac:dyDescent="0.3">
      <c r="N4289"/>
      <c r="O4289"/>
      <c r="AD4289"/>
      <c r="AE4289"/>
    </row>
    <row r="4290" spans="14:31" x14ac:dyDescent="0.3">
      <c r="N4290"/>
      <c r="O4290"/>
      <c r="AD4290"/>
      <c r="AE4290"/>
    </row>
    <row r="4291" spans="14:31" x14ac:dyDescent="0.3">
      <c r="N4291"/>
      <c r="O4291"/>
      <c r="AD4291"/>
      <c r="AE4291"/>
    </row>
    <row r="4292" spans="14:31" x14ac:dyDescent="0.3">
      <c r="N4292"/>
      <c r="O4292"/>
      <c r="AD4292"/>
      <c r="AE4292"/>
    </row>
    <row r="4293" spans="14:31" x14ac:dyDescent="0.3">
      <c r="N4293"/>
      <c r="O4293"/>
      <c r="AD4293"/>
      <c r="AE4293"/>
    </row>
    <row r="4294" spans="14:31" x14ac:dyDescent="0.3">
      <c r="N4294"/>
      <c r="O4294"/>
      <c r="AD4294"/>
      <c r="AE4294"/>
    </row>
    <row r="4295" spans="14:31" x14ac:dyDescent="0.3">
      <c r="N4295"/>
      <c r="O4295"/>
      <c r="AD4295"/>
      <c r="AE4295"/>
    </row>
    <row r="4296" spans="14:31" x14ac:dyDescent="0.3">
      <c r="N4296"/>
      <c r="O4296"/>
      <c r="AD4296"/>
      <c r="AE4296"/>
    </row>
    <row r="4297" spans="14:31" x14ac:dyDescent="0.3">
      <c r="N4297"/>
      <c r="O4297"/>
      <c r="AD4297"/>
      <c r="AE4297"/>
    </row>
    <row r="4298" spans="14:31" x14ac:dyDescent="0.3">
      <c r="N4298"/>
      <c r="O4298"/>
      <c r="AD4298"/>
      <c r="AE4298"/>
    </row>
    <row r="4299" spans="14:31" x14ac:dyDescent="0.3">
      <c r="N4299"/>
      <c r="O4299"/>
      <c r="AD4299"/>
      <c r="AE4299"/>
    </row>
    <row r="4300" spans="14:31" x14ac:dyDescent="0.3">
      <c r="N4300"/>
      <c r="O4300"/>
      <c r="AD4300"/>
      <c r="AE4300"/>
    </row>
    <row r="4301" spans="14:31" x14ac:dyDescent="0.3">
      <c r="N4301"/>
      <c r="O4301"/>
      <c r="AD4301"/>
      <c r="AE4301"/>
    </row>
    <row r="4302" spans="14:31" x14ac:dyDescent="0.3">
      <c r="N4302"/>
      <c r="O4302"/>
      <c r="AD4302"/>
      <c r="AE4302"/>
    </row>
    <row r="4303" spans="14:31" x14ac:dyDescent="0.3">
      <c r="N4303"/>
      <c r="O4303"/>
      <c r="AD4303"/>
      <c r="AE4303"/>
    </row>
    <row r="4304" spans="14:31" x14ac:dyDescent="0.3">
      <c r="N4304"/>
      <c r="O4304"/>
      <c r="AD4304"/>
      <c r="AE4304"/>
    </row>
    <row r="4305" spans="14:31" x14ac:dyDescent="0.3">
      <c r="N4305"/>
      <c r="O4305"/>
      <c r="AD4305"/>
      <c r="AE4305"/>
    </row>
    <row r="4306" spans="14:31" x14ac:dyDescent="0.3">
      <c r="N4306"/>
      <c r="O4306"/>
      <c r="AD4306"/>
      <c r="AE4306"/>
    </row>
    <row r="4307" spans="14:31" x14ac:dyDescent="0.3">
      <c r="N4307"/>
      <c r="O4307"/>
      <c r="AD4307"/>
      <c r="AE4307"/>
    </row>
    <row r="4308" spans="14:31" x14ac:dyDescent="0.3">
      <c r="N4308"/>
      <c r="O4308"/>
      <c r="AD4308"/>
      <c r="AE4308"/>
    </row>
    <row r="4309" spans="14:31" x14ac:dyDescent="0.3">
      <c r="N4309"/>
      <c r="O4309"/>
      <c r="AD4309"/>
      <c r="AE4309"/>
    </row>
    <row r="4310" spans="14:31" x14ac:dyDescent="0.3">
      <c r="N4310"/>
      <c r="O4310"/>
      <c r="AD4310"/>
      <c r="AE4310"/>
    </row>
    <row r="4311" spans="14:31" x14ac:dyDescent="0.3">
      <c r="N4311"/>
      <c r="O4311"/>
      <c r="AD4311"/>
      <c r="AE4311"/>
    </row>
    <row r="4312" spans="14:31" x14ac:dyDescent="0.3">
      <c r="N4312"/>
      <c r="O4312"/>
      <c r="AD4312"/>
      <c r="AE4312"/>
    </row>
    <row r="4313" spans="14:31" x14ac:dyDescent="0.3">
      <c r="N4313"/>
      <c r="O4313"/>
      <c r="AD4313"/>
      <c r="AE4313"/>
    </row>
    <row r="4314" spans="14:31" x14ac:dyDescent="0.3">
      <c r="N4314"/>
      <c r="O4314"/>
      <c r="AD4314"/>
      <c r="AE4314"/>
    </row>
    <row r="4315" spans="14:31" x14ac:dyDescent="0.3">
      <c r="N4315"/>
      <c r="O4315"/>
      <c r="AD4315"/>
      <c r="AE4315"/>
    </row>
    <row r="4316" spans="14:31" x14ac:dyDescent="0.3">
      <c r="N4316"/>
      <c r="O4316"/>
      <c r="AD4316"/>
      <c r="AE4316"/>
    </row>
    <row r="4317" spans="14:31" x14ac:dyDescent="0.3">
      <c r="N4317"/>
      <c r="O4317"/>
      <c r="AD4317"/>
      <c r="AE4317"/>
    </row>
    <row r="4318" spans="14:31" x14ac:dyDescent="0.3">
      <c r="N4318"/>
      <c r="O4318"/>
      <c r="AD4318"/>
      <c r="AE4318"/>
    </row>
    <row r="4319" spans="14:31" x14ac:dyDescent="0.3">
      <c r="N4319"/>
      <c r="O4319"/>
      <c r="AD4319"/>
      <c r="AE4319"/>
    </row>
    <row r="4320" spans="14:31" x14ac:dyDescent="0.3">
      <c r="N4320"/>
      <c r="O4320"/>
      <c r="AD4320"/>
      <c r="AE4320"/>
    </row>
    <row r="4321" spans="14:31" x14ac:dyDescent="0.3">
      <c r="N4321"/>
      <c r="O4321"/>
      <c r="AD4321"/>
      <c r="AE4321"/>
    </row>
    <row r="4322" spans="14:31" x14ac:dyDescent="0.3">
      <c r="N4322"/>
      <c r="O4322"/>
      <c r="AD4322"/>
      <c r="AE4322"/>
    </row>
    <row r="4323" spans="14:31" x14ac:dyDescent="0.3">
      <c r="N4323"/>
      <c r="O4323"/>
      <c r="AD4323"/>
      <c r="AE4323"/>
    </row>
    <row r="4324" spans="14:31" x14ac:dyDescent="0.3">
      <c r="N4324"/>
      <c r="O4324"/>
      <c r="AD4324"/>
      <c r="AE4324"/>
    </row>
    <row r="4325" spans="14:31" x14ac:dyDescent="0.3">
      <c r="N4325"/>
      <c r="O4325"/>
      <c r="AD4325"/>
      <c r="AE4325"/>
    </row>
    <row r="4326" spans="14:31" x14ac:dyDescent="0.3">
      <c r="N4326"/>
      <c r="O4326"/>
      <c r="AD4326"/>
      <c r="AE4326"/>
    </row>
    <row r="4327" spans="14:31" x14ac:dyDescent="0.3">
      <c r="N4327"/>
      <c r="O4327"/>
      <c r="AD4327"/>
      <c r="AE4327"/>
    </row>
    <row r="4328" spans="14:31" x14ac:dyDescent="0.3">
      <c r="N4328"/>
      <c r="O4328"/>
      <c r="AD4328"/>
      <c r="AE4328"/>
    </row>
    <row r="4329" spans="14:31" x14ac:dyDescent="0.3">
      <c r="N4329"/>
      <c r="O4329"/>
      <c r="AD4329"/>
      <c r="AE4329"/>
    </row>
    <row r="4330" spans="14:31" x14ac:dyDescent="0.3">
      <c r="N4330"/>
      <c r="O4330"/>
      <c r="AD4330"/>
      <c r="AE4330"/>
    </row>
    <row r="4331" spans="14:31" x14ac:dyDescent="0.3">
      <c r="N4331"/>
      <c r="O4331"/>
      <c r="AD4331"/>
      <c r="AE4331"/>
    </row>
    <row r="4332" spans="14:31" x14ac:dyDescent="0.3">
      <c r="N4332"/>
      <c r="O4332"/>
      <c r="AD4332"/>
      <c r="AE4332"/>
    </row>
    <row r="4333" spans="14:31" x14ac:dyDescent="0.3">
      <c r="N4333"/>
      <c r="O4333"/>
      <c r="AD4333"/>
      <c r="AE4333"/>
    </row>
    <row r="4334" spans="14:31" x14ac:dyDescent="0.3">
      <c r="N4334"/>
      <c r="O4334"/>
      <c r="AD4334"/>
      <c r="AE4334"/>
    </row>
    <row r="4335" spans="14:31" x14ac:dyDescent="0.3">
      <c r="N4335"/>
      <c r="O4335"/>
      <c r="AD4335"/>
      <c r="AE4335"/>
    </row>
    <row r="4336" spans="14:31" x14ac:dyDescent="0.3">
      <c r="N4336"/>
      <c r="O4336"/>
      <c r="AD4336"/>
      <c r="AE4336"/>
    </row>
    <row r="4337" spans="14:31" x14ac:dyDescent="0.3">
      <c r="N4337"/>
      <c r="O4337"/>
      <c r="AD4337"/>
      <c r="AE4337"/>
    </row>
    <row r="4338" spans="14:31" x14ac:dyDescent="0.3">
      <c r="N4338"/>
      <c r="O4338"/>
      <c r="AD4338"/>
      <c r="AE4338"/>
    </row>
    <row r="4339" spans="14:31" x14ac:dyDescent="0.3">
      <c r="N4339"/>
      <c r="O4339"/>
      <c r="AD4339"/>
      <c r="AE4339"/>
    </row>
    <row r="4340" spans="14:31" x14ac:dyDescent="0.3">
      <c r="N4340"/>
      <c r="O4340"/>
      <c r="AD4340"/>
      <c r="AE4340"/>
    </row>
    <row r="4341" spans="14:31" x14ac:dyDescent="0.3">
      <c r="N4341"/>
      <c r="O4341"/>
      <c r="AD4341"/>
      <c r="AE4341"/>
    </row>
    <row r="4342" spans="14:31" x14ac:dyDescent="0.3">
      <c r="N4342"/>
      <c r="O4342"/>
      <c r="AD4342"/>
      <c r="AE4342"/>
    </row>
    <row r="4343" spans="14:31" x14ac:dyDescent="0.3">
      <c r="N4343"/>
      <c r="O4343"/>
      <c r="AD4343"/>
      <c r="AE4343"/>
    </row>
    <row r="4344" spans="14:31" x14ac:dyDescent="0.3">
      <c r="N4344"/>
      <c r="O4344"/>
      <c r="AD4344"/>
      <c r="AE4344"/>
    </row>
    <row r="4345" spans="14:31" x14ac:dyDescent="0.3">
      <c r="N4345"/>
      <c r="O4345"/>
      <c r="AD4345"/>
      <c r="AE4345"/>
    </row>
    <row r="4346" spans="14:31" x14ac:dyDescent="0.3">
      <c r="N4346"/>
      <c r="O4346"/>
      <c r="AD4346"/>
      <c r="AE4346"/>
    </row>
    <row r="4347" spans="14:31" x14ac:dyDescent="0.3">
      <c r="N4347"/>
      <c r="O4347"/>
      <c r="AD4347"/>
      <c r="AE4347"/>
    </row>
    <row r="4348" spans="14:31" x14ac:dyDescent="0.3">
      <c r="N4348"/>
      <c r="O4348"/>
      <c r="AD4348"/>
      <c r="AE4348"/>
    </row>
    <row r="4349" spans="14:31" x14ac:dyDescent="0.3">
      <c r="N4349"/>
      <c r="O4349"/>
      <c r="AD4349"/>
      <c r="AE4349"/>
    </row>
    <row r="4350" spans="14:31" x14ac:dyDescent="0.3">
      <c r="N4350"/>
      <c r="O4350"/>
      <c r="AD4350"/>
      <c r="AE4350"/>
    </row>
    <row r="4351" spans="14:31" x14ac:dyDescent="0.3">
      <c r="N4351"/>
      <c r="O4351"/>
      <c r="AD4351"/>
      <c r="AE4351"/>
    </row>
    <row r="4352" spans="14:31" x14ac:dyDescent="0.3">
      <c r="N4352"/>
      <c r="O4352"/>
      <c r="AD4352"/>
      <c r="AE4352"/>
    </row>
    <row r="4353" spans="14:31" x14ac:dyDescent="0.3">
      <c r="N4353"/>
      <c r="O4353"/>
      <c r="AD4353"/>
      <c r="AE4353"/>
    </row>
    <row r="4354" spans="14:31" x14ac:dyDescent="0.3">
      <c r="N4354"/>
      <c r="O4354"/>
      <c r="AD4354"/>
      <c r="AE4354"/>
    </row>
    <row r="4355" spans="14:31" x14ac:dyDescent="0.3">
      <c r="N4355"/>
      <c r="O4355"/>
      <c r="AD4355"/>
      <c r="AE4355"/>
    </row>
    <row r="4356" spans="14:31" x14ac:dyDescent="0.3">
      <c r="N4356"/>
      <c r="O4356"/>
      <c r="AD4356"/>
      <c r="AE4356"/>
    </row>
    <row r="4357" spans="14:31" x14ac:dyDescent="0.3">
      <c r="N4357"/>
      <c r="O4357"/>
      <c r="AD4357"/>
      <c r="AE4357"/>
    </row>
    <row r="4358" spans="14:31" x14ac:dyDescent="0.3">
      <c r="N4358"/>
      <c r="O4358"/>
      <c r="AD4358"/>
      <c r="AE4358"/>
    </row>
    <row r="4359" spans="14:31" x14ac:dyDescent="0.3">
      <c r="N4359"/>
      <c r="O4359"/>
      <c r="AD4359"/>
      <c r="AE4359"/>
    </row>
    <row r="4360" spans="14:31" x14ac:dyDescent="0.3">
      <c r="N4360"/>
      <c r="O4360"/>
      <c r="AD4360"/>
      <c r="AE4360"/>
    </row>
    <row r="4361" spans="14:31" x14ac:dyDescent="0.3">
      <c r="N4361"/>
      <c r="O4361"/>
      <c r="AD4361"/>
      <c r="AE4361"/>
    </row>
    <row r="4362" spans="14:31" x14ac:dyDescent="0.3">
      <c r="N4362"/>
      <c r="O4362"/>
      <c r="AD4362"/>
      <c r="AE4362"/>
    </row>
    <row r="4363" spans="14:31" x14ac:dyDescent="0.3">
      <c r="N4363"/>
      <c r="O4363"/>
      <c r="AD4363"/>
      <c r="AE4363"/>
    </row>
    <row r="4364" spans="14:31" x14ac:dyDescent="0.3">
      <c r="N4364"/>
      <c r="O4364"/>
      <c r="AD4364"/>
      <c r="AE4364"/>
    </row>
    <row r="4365" spans="14:31" x14ac:dyDescent="0.3">
      <c r="N4365"/>
      <c r="O4365"/>
      <c r="AD4365"/>
      <c r="AE4365"/>
    </row>
    <row r="4366" spans="14:31" x14ac:dyDescent="0.3">
      <c r="N4366"/>
      <c r="O4366"/>
      <c r="AD4366"/>
      <c r="AE4366"/>
    </row>
    <row r="4367" spans="14:31" x14ac:dyDescent="0.3">
      <c r="N4367"/>
      <c r="O4367"/>
      <c r="AD4367"/>
      <c r="AE4367"/>
    </row>
    <row r="4368" spans="14:31" x14ac:dyDescent="0.3">
      <c r="N4368"/>
      <c r="O4368"/>
      <c r="AD4368"/>
      <c r="AE4368"/>
    </row>
    <row r="4369" spans="14:31" x14ac:dyDescent="0.3">
      <c r="N4369"/>
      <c r="O4369"/>
      <c r="AD4369"/>
      <c r="AE4369"/>
    </row>
    <row r="4370" spans="14:31" x14ac:dyDescent="0.3">
      <c r="N4370"/>
      <c r="O4370"/>
      <c r="AD4370"/>
      <c r="AE4370"/>
    </row>
    <row r="4371" spans="14:31" x14ac:dyDescent="0.3">
      <c r="N4371"/>
      <c r="O4371"/>
      <c r="AD4371"/>
      <c r="AE4371"/>
    </row>
    <row r="4372" spans="14:31" x14ac:dyDescent="0.3">
      <c r="N4372"/>
      <c r="O4372"/>
      <c r="AD4372"/>
      <c r="AE4372"/>
    </row>
    <row r="4373" spans="14:31" x14ac:dyDescent="0.3">
      <c r="N4373"/>
      <c r="O4373"/>
      <c r="AD4373"/>
      <c r="AE4373"/>
    </row>
    <row r="4374" spans="14:31" x14ac:dyDescent="0.3">
      <c r="N4374"/>
      <c r="O4374"/>
      <c r="AD4374"/>
      <c r="AE4374"/>
    </row>
    <row r="4375" spans="14:31" x14ac:dyDescent="0.3">
      <c r="N4375"/>
      <c r="O4375"/>
      <c r="AD4375"/>
      <c r="AE4375"/>
    </row>
    <row r="4376" spans="14:31" x14ac:dyDescent="0.3">
      <c r="N4376"/>
      <c r="O4376"/>
      <c r="AD4376"/>
      <c r="AE4376"/>
    </row>
    <row r="4377" spans="14:31" x14ac:dyDescent="0.3">
      <c r="N4377"/>
      <c r="O4377"/>
      <c r="AD4377"/>
      <c r="AE4377"/>
    </row>
    <row r="4378" spans="14:31" x14ac:dyDescent="0.3">
      <c r="N4378"/>
      <c r="O4378"/>
      <c r="AD4378"/>
      <c r="AE4378"/>
    </row>
    <row r="4379" spans="14:31" x14ac:dyDescent="0.3">
      <c r="N4379"/>
      <c r="O4379"/>
      <c r="AD4379"/>
      <c r="AE4379"/>
    </row>
    <row r="4380" spans="14:31" x14ac:dyDescent="0.3">
      <c r="N4380"/>
      <c r="O4380"/>
      <c r="AD4380"/>
      <c r="AE4380"/>
    </row>
    <row r="4381" spans="14:31" x14ac:dyDescent="0.3">
      <c r="N4381"/>
      <c r="O4381"/>
      <c r="AD4381"/>
      <c r="AE4381"/>
    </row>
    <row r="4382" spans="14:31" x14ac:dyDescent="0.3">
      <c r="N4382"/>
      <c r="O4382"/>
      <c r="AD4382"/>
      <c r="AE4382"/>
    </row>
    <row r="4383" spans="14:31" x14ac:dyDescent="0.3">
      <c r="N4383"/>
      <c r="O4383"/>
      <c r="AD4383"/>
      <c r="AE4383"/>
    </row>
    <row r="4384" spans="14:31" x14ac:dyDescent="0.3">
      <c r="N4384"/>
      <c r="O4384"/>
      <c r="AD4384"/>
      <c r="AE4384"/>
    </row>
    <row r="4385" spans="14:31" x14ac:dyDescent="0.3">
      <c r="N4385"/>
      <c r="O4385"/>
      <c r="AD4385"/>
      <c r="AE4385"/>
    </row>
    <row r="4386" spans="14:31" x14ac:dyDescent="0.3">
      <c r="N4386"/>
      <c r="O4386"/>
      <c r="AD4386"/>
      <c r="AE4386"/>
    </row>
    <row r="4387" spans="14:31" x14ac:dyDescent="0.3">
      <c r="N4387"/>
      <c r="O4387"/>
      <c r="AD4387"/>
      <c r="AE4387"/>
    </row>
    <row r="4388" spans="14:31" x14ac:dyDescent="0.3">
      <c r="N4388"/>
      <c r="O4388"/>
      <c r="AD4388"/>
      <c r="AE4388"/>
    </row>
    <row r="4389" spans="14:31" x14ac:dyDescent="0.3">
      <c r="N4389"/>
      <c r="O4389"/>
      <c r="AD4389"/>
      <c r="AE4389"/>
    </row>
    <row r="4390" spans="14:31" x14ac:dyDescent="0.3">
      <c r="N4390"/>
      <c r="O4390"/>
      <c r="AD4390"/>
      <c r="AE4390"/>
    </row>
    <row r="4391" spans="14:31" x14ac:dyDescent="0.3">
      <c r="N4391"/>
      <c r="O4391"/>
      <c r="AD4391"/>
      <c r="AE4391"/>
    </row>
    <row r="4392" spans="14:31" x14ac:dyDescent="0.3">
      <c r="N4392"/>
      <c r="O4392"/>
      <c r="AD4392"/>
      <c r="AE4392"/>
    </row>
    <row r="4393" spans="14:31" x14ac:dyDescent="0.3">
      <c r="N4393"/>
      <c r="O4393"/>
      <c r="AD4393"/>
      <c r="AE4393"/>
    </row>
    <row r="4394" spans="14:31" x14ac:dyDescent="0.3">
      <c r="N4394"/>
      <c r="O4394"/>
      <c r="AD4394"/>
      <c r="AE4394"/>
    </row>
    <row r="4395" spans="14:31" x14ac:dyDescent="0.3">
      <c r="N4395"/>
      <c r="O4395"/>
      <c r="AD4395"/>
      <c r="AE4395"/>
    </row>
    <row r="4396" spans="14:31" x14ac:dyDescent="0.3">
      <c r="N4396"/>
      <c r="O4396"/>
      <c r="AD4396"/>
      <c r="AE4396"/>
    </row>
    <row r="4397" spans="14:31" x14ac:dyDescent="0.3">
      <c r="N4397"/>
      <c r="O4397"/>
      <c r="AD4397"/>
      <c r="AE4397"/>
    </row>
    <row r="4398" spans="14:31" x14ac:dyDescent="0.3">
      <c r="N4398"/>
      <c r="O4398"/>
      <c r="AD4398"/>
      <c r="AE4398"/>
    </row>
    <row r="4399" spans="14:31" x14ac:dyDescent="0.3">
      <c r="N4399"/>
      <c r="O4399"/>
      <c r="AD4399"/>
      <c r="AE4399"/>
    </row>
    <row r="4400" spans="14:31" x14ac:dyDescent="0.3">
      <c r="N4400"/>
      <c r="O4400"/>
      <c r="AD4400"/>
      <c r="AE4400"/>
    </row>
    <row r="4401" spans="14:31" x14ac:dyDescent="0.3">
      <c r="N4401"/>
      <c r="O4401"/>
      <c r="AD4401"/>
      <c r="AE4401"/>
    </row>
    <row r="4402" spans="14:31" x14ac:dyDescent="0.3">
      <c r="N4402"/>
      <c r="O4402"/>
      <c r="AD4402"/>
      <c r="AE4402"/>
    </row>
    <row r="4403" spans="14:31" x14ac:dyDescent="0.3">
      <c r="N4403"/>
      <c r="O4403"/>
      <c r="AD4403"/>
      <c r="AE4403"/>
    </row>
    <row r="4404" spans="14:31" x14ac:dyDescent="0.3">
      <c r="N4404"/>
      <c r="O4404"/>
      <c r="AD4404"/>
      <c r="AE4404"/>
    </row>
    <row r="4405" spans="14:31" x14ac:dyDescent="0.3">
      <c r="N4405"/>
      <c r="O4405"/>
      <c r="AD4405"/>
      <c r="AE4405"/>
    </row>
    <row r="4406" spans="14:31" x14ac:dyDescent="0.3">
      <c r="N4406"/>
      <c r="O4406"/>
      <c r="AD4406"/>
      <c r="AE4406"/>
    </row>
    <row r="4407" spans="14:31" x14ac:dyDescent="0.3">
      <c r="N4407"/>
      <c r="O4407"/>
      <c r="AD4407"/>
      <c r="AE4407"/>
    </row>
    <row r="4408" spans="14:31" x14ac:dyDescent="0.3">
      <c r="N4408"/>
      <c r="O4408"/>
      <c r="AD4408"/>
      <c r="AE4408"/>
    </row>
    <row r="4409" spans="14:31" x14ac:dyDescent="0.3">
      <c r="N4409"/>
      <c r="O4409"/>
      <c r="AD4409"/>
      <c r="AE4409"/>
    </row>
    <row r="4410" spans="14:31" x14ac:dyDescent="0.3">
      <c r="N4410"/>
      <c r="O4410"/>
      <c r="AD4410"/>
      <c r="AE4410"/>
    </row>
    <row r="4411" spans="14:31" x14ac:dyDescent="0.3">
      <c r="N4411"/>
      <c r="O4411"/>
      <c r="AD4411"/>
      <c r="AE4411"/>
    </row>
    <row r="4412" spans="14:31" x14ac:dyDescent="0.3">
      <c r="N4412"/>
      <c r="O4412"/>
      <c r="AD4412"/>
      <c r="AE4412"/>
    </row>
    <row r="4413" spans="14:31" x14ac:dyDescent="0.3">
      <c r="N4413"/>
      <c r="O4413"/>
      <c r="AD4413"/>
      <c r="AE4413"/>
    </row>
    <row r="4414" spans="14:31" x14ac:dyDescent="0.3">
      <c r="N4414"/>
      <c r="O4414"/>
      <c r="AD4414"/>
      <c r="AE4414"/>
    </row>
    <row r="4415" spans="14:31" x14ac:dyDescent="0.3">
      <c r="N4415"/>
      <c r="O4415"/>
      <c r="AD4415"/>
      <c r="AE4415"/>
    </row>
    <row r="4416" spans="14:31" x14ac:dyDescent="0.3">
      <c r="N4416"/>
      <c r="O4416"/>
      <c r="AD4416"/>
      <c r="AE4416"/>
    </row>
    <row r="4417" spans="14:31" x14ac:dyDescent="0.3">
      <c r="N4417"/>
      <c r="O4417"/>
      <c r="AD4417"/>
      <c r="AE4417"/>
    </row>
    <row r="4418" spans="14:31" x14ac:dyDescent="0.3">
      <c r="N4418"/>
      <c r="O4418"/>
      <c r="AD4418"/>
      <c r="AE4418"/>
    </row>
    <row r="4419" spans="14:31" x14ac:dyDescent="0.3">
      <c r="N4419"/>
      <c r="O4419"/>
      <c r="AD4419"/>
      <c r="AE4419"/>
    </row>
    <row r="4420" spans="14:31" x14ac:dyDescent="0.3">
      <c r="N4420"/>
      <c r="O4420"/>
      <c r="AD4420"/>
      <c r="AE4420"/>
    </row>
    <row r="4421" spans="14:31" x14ac:dyDescent="0.3">
      <c r="N4421"/>
      <c r="O4421"/>
      <c r="AD4421"/>
      <c r="AE4421"/>
    </row>
    <row r="4422" spans="14:31" x14ac:dyDescent="0.3">
      <c r="N4422"/>
      <c r="O4422"/>
      <c r="AD4422"/>
      <c r="AE4422"/>
    </row>
    <row r="4423" spans="14:31" x14ac:dyDescent="0.3">
      <c r="N4423"/>
      <c r="O4423"/>
      <c r="AD4423"/>
      <c r="AE4423"/>
    </row>
    <row r="4424" spans="14:31" x14ac:dyDescent="0.3">
      <c r="N4424"/>
      <c r="O4424"/>
      <c r="AD4424"/>
      <c r="AE4424"/>
    </row>
    <row r="4425" spans="14:31" x14ac:dyDescent="0.3">
      <c r="N4425"/>
      <c r="O4425"/>
      <c r="AD4425"/>
      <c r="AE4425"/>
    </row>
    <row r="4426" spans="14:31" x14ac:dyDescent="0.3">
      <c r="N4426"/>
      <c r="O4426"/>
      <c r="AD4426"/>
      <c r="AE4426"/>
    </row>
    <row r="4427" spans="14:31" x14ac:dyDescent="0.3">
      <c r="N4427"/>
      <c r="O4427"/>
      <c r="AD4427"/>
      <c r="AE4427"/>
    </row>
    <row r="4428" spans="14:31" x14ac:dyDescent="0.3">
      <c r="N4428"/>
      <c r="O4428"/>
      <c r="AD4428"/>
      <c r="AE4428"/>
    </row>
    <row r="4429" spans="14:31" x14ac:dyDescent="0.3">
      <c r="N4429"/>
      <c r="O4429"/>
      <c r="AD4429"/>
      <c r="AE4429"/>
    </row>
    <row r="4430" spans="14:31" x14ac:dyDescent="0.3">
      <c r="N4430"/>
      <c r="O4430"/>
      <c r="AD4430"/>
      <c r="AE4430"/>
    </row>
    <row r="4431" spans="14:31" x14ac:dyDescent="0.3">
      <c r="N4431"/>
      <c r="O4431"/>
      <c r="AD4431"/>
      <c r="AE4431"/>
    </row>
    <row r="4432" spans="14:31" x14ac:dyDescent="0.3">
      <c r="N4432"/>
      <c r="O4432"/>
      <c r="AD4432"/>
      <c r="AE4432"/>
    </row>
    <row r="4433" spans="14:31" x14ac:dyDescent="0.3">
      <c r="N4433"/>
      <c r="O4433"/>
      <c r="AD4433"/>
      <c r="AE4433"/>
    </row>
    <row r="4434" spans="14:31" x14ac:dyDescent="0.3">
      <c r="N4434"/>
      <c r="O4434"/>
      <c r="AD4434"/>
      <c r="AE4434"/>
    </row>
    <row r="4435" spans="14:31" x14ac:dyDescent="0.3">
      <c r="N4435"/>
      <c r="O4435"/>
      <c r="AD4435"/>
      <c r="AE4435"/>
    </row>
    <row r="4436" spans="14:31" x14ac:dyDescent="0.3">
      <c r="N4436"/>
      <c r="O4436"/>
      <c r="AD4436"/>
      <c r="AE4436"/>
    </row>
    <row r="4437" spans="14:31" x14ac:dyDescent="0.3">
      <c r="N4437"/>
      <c r="O4437"/>
      <c r="AD4437"/>
      <c r="AE4437"/>
    </row>
    <row r="4438" spans="14:31" x14ac:dyDescent="0.3">
      <c r="N4438"/>
      <c r="O4438"/>
      <c r="AD4438"/>
      <c r="AE4438"/>
    </row>
    <row r="4439" spans="14:31" x14ac:dyDescent="0.3">
      <c r="N4439"/>
      <c r="O4439"/>
      <c r="AD4439"/>
      <c r="AE4439"/>
    </row>
    <row r="4440" spans="14:31" x14ac:dyDescent="0.3">
      <c r="N4440"/>
      <c r="O4440"/>
      <c r="AD4440"/>
      <c r="AE4440"/>
    </row>
    <row r="4441" spans="14:31" x14ac:dyDescent="0.3">
      <c r="N4441"/>
      <c r="O4441"/>
      <c r="AD4441"/>
      <c r="AE4441"/>
    </row>
    <row r="4442" spans="14:31" x14ac:dyDescent="0.3">
      <c r="N4442"/>
      <c r="O4442"/>
      <c r="AD4442"/>
      <c r="AE4442"/>
    </row>
    <row r="4443" spans="14:31" x14ac:dyDescent="0.3">
      <c r="N4443"/>
      <c r="O4443"/>
      <c r="AD4443"/>
      <c r="AE4443"/>
    </row>
    <row r="4444" spans="14:31" x14ac:dyDescent="0.3">
      <c r="N4444"/>
      <c r="O4444"/>
      <c r="AD4444"/>
      <c r="AE4444"/>
    </row>
    <row r="4445" spans="14:31" x14ac:dyDescent="0.3">
      <c r="N4445"/>
      <c r="O4445"/>
      <c r="AD4445"/>
      <c r="AE4445"/>
    </row>
    <row r="4446" spans="14:31" x14ac:dyDescent="0.3">
      <c r="N4446"/>
      <c r="O4446"/>
      <c r="AD4446"/>
      <c r="AE4446"/>
    </row>
    <row r="4447" spans="14:31" x14ac:dyDescent="0.3">
      <c r="N4447"/>
      <c r="O4447"/>
      <c r="AD4447"/>
      <c r="AE4447"/>
    </row>
    <row r="4448" spans="14:31" x14ac:dyDescent="0.3">
      <c r="N4448"/>
      <c r="O4448"/>
      <c r="AD4448"/>
      <c r="AE4448"/>
    </row>
    <row r="4449" spans="14:31" x14ac:dyDescent="0.3">
      <c r="N4449"/>
      <c r="O4449"/>
      <c r="AD4449"/>
      <c r="AE4449"/>
    </row>
    <row r="4450" spans="14:31" x14ac:dyDescent="0.3">
      <c r="N4450"/>
      <c r="O4450"/>
      <c r="AD4450"/>
      <c r="AE4450"/>
    </row>
    <row r="4451" spans="14:31" x14ac:dyDescent="0.3">
      <c r="N4451"/>
      <c r="O4451"/>
      <c r="AD4451"/>
      <c r="AE4451"/>
    </row>
    <row r="4452" spans="14:31" x14ac:dyDescent="0.3">
      <c r="N4452"/>
      <c r="O4452"/>
      <c r="AD4452"/>
      <c r="AE4452"/>
    </row>
    <row r="4453" spans="14:31" x14ac:dyDescent="0.3">
      <c r="N4453"/>
      <c r="O4453"/>
      <c r="AD4453"/>
      <c r="AE4453"/>
    </row>
    <row r="4454" spans="14:31" x14ac:dyDescent="0.3">
      <c r="N4454"/>
      <c r="O4454"/>
      <c r="AD4454"/>
      <c r="AE4454"/>
    </row>
    <row r="4455" spans="14:31" x14ac:dyDescent="0.3">
      <c r="N4455"/>
      <c r="O4455"/>
      <c r="AD4455"/>
      <c r="AE4455"/>
    </row>
    <row r="4456" spans="14:31" x14ac:dyDescent="0.3">
      <c r="N4456"/>
      <c r="O4456"/>
      <c r="AD4456"/>
      <c r="AE4456"/>
    </row>
    <row r="4457" spans="14:31" x14ac:dyDescent="0.3">
      <c r="N4457"/>
      <c r="O4457"/>
      <c r="AD4457"/>
      <c r="AE4457"/>
    </row>
    <row r="4458" spans="14:31" x14ac:dyDescent="0.3">
      <c r="N4458"/>
      <c r="O4458"/>
      <c r="AD4458"/>
      <c r="AE4458"/>
    </row>
    <row r="4459" spans="14:31" x14ac:dyDescent="0.3">
      <c r="N4459"/>
      <c r="O4459"/>
      <c r="AD4459"/>
      <c r="AE4459"/>
    </row>
    <row r="4460" spans="14:31" x14ac:dyDescent="0.3">
      <c r="N4460"/>
      <c r="O4460"/>
      <c r="AD4460"/>
      <c r="AE4460"/>
    </row>
    <row r="4461" spans="14:31" x14ac:dyDescent="0.3">
      <c r="N4461"/>
      <c r="O4461"/>
      <c r="AD4461"/>
      <c r="AE4461"/>
    </row>
    <row r="4462" spans="14:31" x14ac:dyDescent="0.3">
      <c r="N4462"/>
      <c r="O4462"/>
      <c r="AD4462"/>
      <c r="AE4462"/>
    </row>
    <row r="4463" spans="14:31" x14ac:dyDescent="0.3">
      <c r="N4463"/>
      <c r="O4463"/>
      <c r="AD4463"/>
      <c r="AE4463"/>
    </row>
    <row r="4464" spans="14:31" x14ac:dyDescent="0.3">
      <c r="N4464"/>
      <c r="O4464"/>
      <c r="AD4464"/>
      <c r="AE4464"/>
    </row>
    <row r="4465" spans="14:31" x14ac:dyDescent="0.3">
      <c r="N4465"/>
      <c r="O4465"/>
      <c r="AD4465"/>
      <c r="AE4465"/>
    </row>
    <row r="4466" spans="14:31" x14ac:dyDescent="0.3">
      <c r="N4466"/>
      <c r="O4466"/>
      <c r="AD4466"/>
      <c r="AE4466"/>
    </row>
    <row r="4467" spans="14:31" x14ac:dyDescent="0.3">
      <c r="N4467"/>
      <c r="O4467"/>
      <c r="AD4467"/>
      <c r="AE4467"/>
    </row>
    <row r="4468" spans="14:31" x14ac:dyDescent="0.3">
      <c r="N4468"/>
      <c r="O4468"/>
      <c r="AD4468"/>
      <c r="AE4468"/>
    </row>
    <row r="4469" spans="14:31" x14ac:dyDescent="0.3">
      <c r="N4469"/>
      <c r="O4469"/>
      <c r="AD4469"/>
      <c r="AE4469"/>
    </row>
    <row r="4470" spans="14:31" x14ac:dyDescent="0.3">
      <c r="N4470"/>
      <c r="O4470"/>
      <c r="AD4470"/>
      <c r="AE4470"/>
    </row>
    <row r="4471" spans="14:31" x14ac:dyDescent="0.3">
      <c r="N4471"/>
      <c r="O4471"/>
      <c r="AD4471"/>
      <c r="AE4471"/>
    </row>
    <row r="4472" spans="14:31" x14ac:dyDescent="0.3">
      <c r="N4472"/>
      <c r="O4472"/>
      <c r="AD4472"/>
      <c r="AE4472"/>
    </row>
    <row r="4473" spans="14:31" x14ac:dyDescent="0.3">
      <c r="N4473"/>
      <c r="O4473"/>
      <c r="AD4473"/>
      <c r="AE4473"/>
    </row>
    <row r="4474" spans="14:31" x14ac:dyDescent="0.3">
      <c r="N4474"/>
      <c r="O4474"/>
      <c r="AD4474"/>
      <c r="AE4474"/>
    </row>
    <row r="4475" spans="14:31" x14ac:dyDescent="0.3">
      <c r="N4475"/>
      <c r="O4475"/>
      <c r="AD4475"/>
      <c r="AE4475"/>
    </row>
    <row r="4476" spans="14:31" x14ac:dyDescent="0.3">
      <c r="N4476"/>
      <c r="O4476"/>
      <c r="AD4476"/>
      <c r="AE4476"/>
    </row>
    <row r="4477" spans="14:31" x14ac:dyDescent="0.3">
      <c r="N4477"/>
      <c r="O4477"/>
      <c r="AD4477"/>
      <c r="AE4477"/>
    </row>
    <row r="4478" spans="14:31" x14ac:dyDescent="0.3">
      <c r="N4478"/>
      <c r="O4478"/>
      <c r="AD4478"/>
      <c r="AE4478"/>
    </row>
    <row r="4479" spans="14:31" x14ac:dyDescent="0.3">
      <c r="N4479"/>
      <c r="O4479"/>
      <c r="AD4479"/>
      <c r="AE4479"/>
    </row>
    <row r="4480" spans="14:31" x14ac:dyDescent="0.3">
      <c r="N4480"/>
      <c r="O4480"/>
      <c r="AD4480"/>
      <c r="AE4480"/>
    </row>
    <row r="4481" spans="14:31" x14ac:dyDescent="0.3">
      <c r="N4481"/>
      <c r="O4481"/>
      <c r="AD4481"/>
      <c r="AE4481"/>
    </row>
    <row r="4482" spans="14:31" x14ac:dyDescent="0.3">
      <c r="N4482"/>
      <c r="O4482"/>
      <c r="AD4482"/>
      <c r="AE4482"/>
    </row>
    <row r="4483" spans="14:31" x14ac:dyDescent="0.3">
      <c r="N4483"/>
      <c r="O4483"/>
      <c r="AD4483"/>
      <c r="AE4483"/>
    </row>
    <row r="4484" spans="14:31" x14ac:dyDescent="0.3">
      <c r="N4484"/>
      <c r="O4484"/>
      <c r="AD4484"/>
      <c r="AE4484"/>
    </row>
    <row r="4485" spans="14:31" x14ac:dyDescent="0.3">
      <c r="N4485"/>
      <c r="O4485"/>
      <c r="AD4485"/>
      <c r="AE4485"/>
    </row>
    <row r="4486" spans="14:31" x14ac:dyDescent="0.3">
      <c r="N4486"/>
      <c r="O4486"/>
      <c r="AD4486"/>
      <c r="AE4486"/>
    </row>
    <row r="4487" spans="14:31" x14ac:dyDescent="0.3">
      <c r="N4487"/>
      <c r="O4487"/>
      <c r="AD4487"/>
      <c r="AE4487"/>
    </row>
    <row r="4488" spans="14:31" x14ac:dyDescent="0.3">
      <c r="N4488"/>
      <c r="O4488"/>
      <c r="AD4488"/>
      <c r="AE4488"/>
    </row>
    <row r="4489" spans="14:31" x14ac:dyDescent="0.3">
      <c r="N4489"/>
      <c r="O4489"/>
      <c r="AD4489"/>
      <c r="AE4489"/>
    </row>
    <row r="4490" spans="14:31" x14ac:dyDescent="0.3">
      <c r="N4490"/>
      <c r="O4490"/>
      <c r="AD4490"/>
      <c r="AE4490"/>
    </row>
    <row r="4491" spans="14:31" x14ac:dyDescent="0.3">
      <c r="N4491"/>
      <c r="O4491"/>
      <c r="AD4491"/>
      <c r="AE4491"/>
    </row>
    <row r="4492" spans="14:31" x14ac:dyDescent="0.3">
      <c r="N4492"/>
      <c r="O4492"/>
      <c r="AD4492"/>
      <c r="AE4492"/>
    </row>
    <row r="4493" spans="14:31" x14ac:dyDescent="0.3">
      <c r="N4493"/>
      <c r="O4493"/>
      <c r="AD4493"/>
      <c r="AE4493"/>
    </row>
    <row r="4494" spans="14:31" x14ac:dyDescent="0.3">
      <c r="N4494"/>
      <c r="O4494"/>
      <c r="AD4494"/>
      <c r="AE4494"/>
    </row>
    <row r="4495" spans="14:31" x14ac:dyDescent="0.3">
      <c r="N4495"/>
      <c r="O4495"/>
      <c r="AD4495"/>
      <c r="AE4495"/>
    </row>
    <row r="4496" spans="14:31" x14ac:dyDescent="0.3">
      <c r="N4496"/>
      <c r="O4496"/>
      <c r="AD4496"/>
      <c r="AE4496"/>
    </row>
    <row r="4497" spans="14:31" x14ac:dyDescent="0.3">
      <c r="N4497"/>
      <c r="O4497"/>
      <c r="AD4497"/>
      <c r="AE4497"/>
    </row>
    <row r="4498" spans="14:31" x14ac:dyDescent="0.3">
      <c r="N4498"/>
      <c r="O4498"/>
      <c r="AD4498"/>
      <c r="AE4498"/>
    </row>
    <row r="4499" spans="14:31" x14ac:dyDescent="0.3">
      <c r="N4499"/>
      <c r="O4499"/>
      <c r="AD4499"/>
      <c r="AE4499"/>
    </row>
    <row r="4500" spans="14:31" x14ac:dyDescent="0.3">
      <c r="N4500"/>
      <c r="O4500"/>
      <c r="AD4500"/>
      <c r="AE4500"/>
    </row>
    <row r="4501" spans="14:31" x14ac:dyDescent="0.3">
      <c r="N4501"/>
      <c r="O4501"/>
      <c r="AD4501"/>
      <c r="AE4501"/>
    </row>
    <row r="4502" spans="14:31" x14ac:dyDescent="0.3">
      <c r="N4502"/>
      <c r="O4502"/>
      <c r="AD4502"/>
      <c r="AE4502"/>
    </row>
    <row r="4503" spans="14:31" x14ac:dyDescent="0.3">
      <c r="N4503"/>
      <c r="O4503"/>
      <c r="AD4503"/>
      <c r="AE4503"/>
    </row>
    <row r="4504" spans="14:31" x14ac:dyDescent="0.3">
      <c r="N4504"/>
      <c r="O4504"/>
      <c r="AD4504"/>
      <c r="AE4504"/>
    </row>
    <row r="4505" spans="14:31" x14ac:dyDescent="0.3">
      <c r="N4505"/>
      <c r="O4505"/>
      <c r="AD4505"/>
      <c r="AE4505"/>
    </row>
    <row r="4506" spans="14:31" x14ac:dyDescent="0.3">
      <c r="N4506"/>
      <c r="O4506"/>
      <c r="AD4506"/>
      <c r="AE4506"/>
    </row>
    <row r="4507" spans="14:31" x14ac:dyDescent="0.3">
      <c r="N4507"/>
      <c r="O4507"/>
      <c r="AD4507"/>
      <c r="AE4507"/>
    </row>
    <row r="4508" spans="14:31" x14ac:dyDescent="0.3">
      <c r="N4508"/>
      <c r="O4508"/>
      <c r="AD4508"/>
      <c r="AE4508"/>
    </row>
    <row r="4509" spans="14:31" x14ac:dyDescent="0.3">
      <c r="N4509"/>
      <c r="O4509"/>
      <c r="AD4509"/>
      <c r="AE4509"/>
    </row>
    <row r="4510" spans="14:31" x14ac:dyDescent="0.3">
      <c r="N4510"/>
      <c r="O4510"/>
      <c r="AD4510"/>
      <c r="AE4510"/>
    </row>
    <row r="4511" spans="14:31" x14ac:dyDescent="0.3">
      <c r="N4511"/>
      <c r="O4511"/>
      <c r="AD4511"/>
      <c r="AE4511"/>
    </row>
    <row r="4512" spans="14:31" x14ac:dyDescent="0.3">
      <c r="N4512"/>
      <c r="O4512"/>
      <c r="AD4512"/>
      <c r="AE4512"/>
    </row>
    <row r="4513" spans="14:31" x14ac:dyDescent="0.3">
      <c r="N4513"/>
      <c r="O4513"/>
      <c r="AD4513"/>
      <c r="AE4513"/>
    </row>
    <row r="4514" spans="14:31" x14ac:dyDescent="0.3">
      <c r="N4514"/>
      <c r="O4514"/>
      <c r="AD4514"/>
      <c r="AE4514"/>
    </row>
    <row r="4515" spans="14:31" x14ac:dyDescent="0.3">
      <c r="N4515"/>
      <c r="O4515"/>
      <c r="AD4515"/>
      <c r="AE4515"/>
    </row>
    <row r="4516" spans="14:31" x14ac:dyDescent="0.3">
      <c r="N4516"/>
      <c r="O4516"/>
      <c r="AD4516"/>
      <c r="AE4516"/>
    </row>
    <row r="4517" spans="14:31" x14ac:dyDescent="0.3">
      <c r="N4517"/>
      <c r="O4517"/>
      <c r="AD4517"/>
      <c r="AE4517"/>
    </row>
    <row r="4518" spans="14:31" x14ac:dyDescent="0.3">
      <c r="N4518"/>
      <c r="O4518"/>
      <c r="AD4518"/>
      <c r="AE4518"/>
    </row>
    <row r="4519" spans="14:31" x14ac:dyDescent="0.3">
      <c r="N4519"/>
      <c r="O4519"/>
      <c r="AD4519"/>
      <c r="AE4519"/>
    </row>
    <row r="4520" spans="14:31" x14ac:dyDescent="0.3">
      <c r="N4520"/>
      <c r="O4520"/>
      <c r="AD4520"/>
      <c r="AE4520"/>
    </row>
    <row r="4521" spans="14:31" x14ac:dyDescent="0.3">
      <c r="N4521"/>
      <c r="O4521"/>
      <c r="AD4521"/>
      <c r="AE4521"/>
    </row>
    <row r="4522" spans="14:31" x14ac:dyDescent="0.3">
      <c r="N4522"/>
      <c r="O4522"/>
      <c r="AD4522"/>
      <c r="AE4522"/>
    </row>
    <row r="4523" spans="14:31" x14ac:dyDescent="0.3">
      <c r="N4523"/>
      <c r="O4523"/>
      <c r="AD4523"/>
      <c r="AE4523"/>
    </row>
    <row r="4524" spans="14:31" x14ac:dyDescent="0.3">
      <c r="N4524"/>
      <c r="O4524"/>
      <c r="AD4524"/>
      <c r="AE4524"/>
    </row>
    <row r="4525" spans="14:31" x14ac:dyDescent="0.3">
      <c r="N4525"/>
      <c r="O4525"/>
      <c r="AD4525"/>
      <c r="AE4525"/>
    </row>
    <row r="4526" spans="14:31" x14ac:dyDescent="0.3">
      <c r="N4526"/>
      <c r="O4526"/>
      <c r="AD4526"/>
      <c r="AE4526"/>
    </row>
    <row r="4527" spans="14:31" x14ac:dyDescent="0.3">
      <c r="N4527"/>
      <c r="O4527"/>
      <c r="AD4527"/>
      <c r="AE4527"/>
    </row>
    <row r="4528" spans="14:31" x14ac:dyDescent="0.3">
      <c r="N4528"/>
      <c r="O4528"/>
      <c r="AD4528"/>
      <c r="AE4528"/>
    </row>
    <row r="4529" spans="14:31" x14ac:dyDescent="0.3">
      <c r="N4529"/>
      <c r="O4529"/>
      <c r="AD4529"/>
      <c r="AE4529"/>
    </row>
    <row r="4530" spans="14:31" x14ac:dyDescent="0.3">
      <c r="N4530"/>
      <c r="O4530"/>
      <c r="AD4530"/>
      <c r="AE4530"/>
    </row>
    <row r="4531" spans="14:31" x14ac:dyDescent="0.3">
      <c r="N4531"/>
      <c r="O4531"/>
      <c r="AD4531"/>
      <c r="AE4531"/>
    </row>
    <row r="4532" spans="14:31" x14ac:dyDescent="0.3">
      <c r="N4532"/>
      <c r="O4532"/>
      <c r="AD4532"/>
      <c r="AE4532"/>
    </row>
    <row r="4533" spans="14:31" x14ac:dyDescent="0.3">
      <c r="N4533"/>
      <c r="O4533"/>
      <c r="AD4533"/>
      <c r="AE4533"/>
    </row>
    <row r="4534" spans="14:31" x14ac:dyDescent="0.3">
      <c r="N4534"/>
      <c r="O4534"/>
      <c r="AD4534"/>
      <c r="AE4534"/>
    </row>
    <row r="4535" spans="14:31" x14ac:dyDescent="0.3">
      <c r="N4535"/>
      <c r="O4535"/>
      <c r="AD4535"/>
      <c r="AE4535"/>
    </row>
    <row r="4536" spans="14:31" x14ac:dyDescent="0.3">
      <c r="N4536"/>
      <c r="O4536"/>
      <c r="AD4536"/>
      <c r="AE4536"/>
    </row>
    <row r="4537" spans="14:31" x14ac:dyDescent="0.3">
      <c r="N4537"/>
      <c r="O4537"/>
      <c r="AD4537"/>
      <c r="AE4537"/>
    </row>
    <row r="4538" spans="14:31" x14ac:dyDescent="0.3">
      <c r="N4538"/>
      <c r="O4538"/>
      <c r="AD4538"/>
      <c r="AE4538"/>
    </row>
    <row r="4539" spans="14:31" x14ac:dyDescent="0.3">
      <c r="N4539"/>
      <c r="O4539"/>
      <c r="AD4539"/>
      <c r="AE4539"/>
    </row>
    <row r="4540" spans="14:31" x14ac:dyDescent="0.3">
      <c r="N4540"/>
      <c r="O4540"/>
      <c r="AD4540"/>
      <c r="AE4540"/>
    </row>
    <row r="4541" spans="14:31" x14ac:dyDescent="0.3">
      <c r="N4541"/>
      <c r="O4541"/>
      <c r="AD4541"/>
      <c r="AE4541"/>
    </row>
    <row r="4542" spans="14:31" x14ac:dyDescent="0.3">
      <c r="N4542"/>
      <c r="O4542"/>
      <c r="AD4542"/>
      <c r="AE4542"/>
    </row>
    <row r="4543" spans="14:31" x14ac:dyDescent="0.3">
      <c r="N4543"/>
      <c r="O4543"/>
      <c r="AD4543"/>
      <c r="AE4543"/>
    </row>
    <row r="4544" spans="14:31" x14ac:dyDescent="0.3">
      <c r="N4544"/>
      <c r="O4544"/>
      <c r="AD4544"/>
      <c r="AE4544"/>
    </row>
    <row r="4545" spans="14:31" x14ac:dyDescent="0.3">
      <c r="N4545"/>
      <c r="O4545"/>
      <c r="AD4545"/>
      <c r="AE4545"/>
    </row>
    <row r="4546" spans="14:31" x14ac:dyDescent="0.3">
      <c r="N4546"/>
      <c r="O4546"/>
      <c r="AD4546"/>
      <c r="AE4546"/>
    </row>
    <row r="4547" spans="14:31" x14ac:dyDescent="0.3">
      <c r="N4547"/>
      <c r="O4547"/>
      <c r="AD4547"/>
      <c r="AE4547"/>
    </row>
    <row r="4548" spans="14:31" x14ac:dyDescent="0.3">
      <c r="N4548"/>
      <c r="O4548"/>
      <c r="AD4548"/>
      <c r="AE4548"/>
    </row>
    <row r="4549" spans="14:31" x14ac:dyDescent="0.3">
      <c r="N4549"/>
      <c r="O4549"/>
      <c r="AD4549"/>
      <c r="AE4549"/>
    </row>
    <row r="4550" spans="14:31" x14ac:dyDescent="0.3">
      <c r="N4550"/>
      <c r="O4550"/>
      <c r="AD4550"/>
      <c r="AE4550"/>
    </row>
    <row r="4551" spans="14:31" x14ac:dyDescent="0.3">
      <c r="N4551"/>
      <c r="O4551"/>
      <c r="AD4551"/>
      <c r="AE4551"/>
    </row>
    <row r="4552" spans="14:31" x14ac:dyDescent="0.3">
      <c r="N4552"/>
      <c r="O4552"/>
      <c r="AD4552"/>
      <c r="AE4552"/>
    </row>
    <row r="4553" spans="14:31" x14ac:dyDescent="0.3">
      <c r="N4553"/>
      <c r="O4553"/>
      <c r="AD4553"/>
      <c r="AE4553"/>
    </row>
    <row r="4554" spans="14:31" x14ac:dyDescent="0.3">
      <c r="N4554"/>
      <c r="O4554"/>
      <c r="AD4554"/>
      <c r="AE4554"/>
    </row>
    <row r="4555" spans="14:31" x14ac:dyDescent="0.3">
      <c r="N4555"/>
      <c r="O4555"/>
      <c r="AD4555"/>
      <c r="AE4555"/>
    </row>
    <row r="4556" spans="14:31" x14ac:dyDescent="0.3">
      <c r="N4556"/>
      <c r="O4556"/>
      <c r="AD4556"/>
      <c r="AE4556"/>
    </row>
    <row r="4557" spans="14:31" x14ac:dyDescent="0.3">
      <c r="N4557"/>
      <c r="O4557"/>
      <c r="AD4557"/>
      <c r="AE4557"/>
    </row>
    <row r="4558" spans="14:31" x14ac:dyDescent="0.3">
      <c r="N4558"/>
      <c r="O4558"/>
      <c r="AD4558"/>
      <c r="AE4558"/>
    </row>
    <row r="4559" spans="14:31" x14ac:dyDescent="0.3">
      <c r="N4559"/>
      <c r="O4559"/>
      <c r="AD4559"/>
      <c r="AE4559"/>
    </row>
    <row r="4560" spans="14:31" x14ac:dyDescent="0.3">
      <c r="N4560"/>
      <c r="O4560"/>
      <c r="AD4560"/>
      <c r="AE4560"/>
    </row>
    <row r="4561" spans="14:31" x14ac:dyDescent="0.3">
      <c r="N4561"/>
      <c r="O4561"/>
      <c r="AD4561"/>
      <c r="AE4561"/>
    </row>
    <row r="4562" spans="14:31" x14ac:dyDescent="0.3">
      <c r="N4562"/>
      <c r="O4562"/>
      <c r="AD4562"/>
      <c r="AE4562"/>
    </row>
    <row r="4563" spans="14:31" x14ac:dyDescent="0.3">
      <c r="N4563"/>
      <c r="O4563"/>
      <c r="AD4563"/>
      <c r="AE4563"/>
    </row>
    <row r="4564" spans="14:31" x14ac:dyDescent="0.3">
      <c r="N4564"/>
      <c r="O4564"/>
      <c r="AD4564"/>
      <c r="AE4564"/>
    </row>
    <row r="4565" spans="14:31" x14ac:dyDescent="0.3">
      <c r="N4565"/>
      <c r="O4565"/>
      <c r="AD4565"/>
      <c r="AE4565"/>
    </row>
    <row r="4566" spans="14:31" x14ac:dyDescent="0.3">
      <c r="N4566"/>
      <c r="O4566"/>
      <c r="AD4566"/>
      <c r="AE4566"/>
    </row>
    <row r="4567" spans="14:31" x14ac:dyDescent="0.3">
      <c r="N4567"/>
      <c r="O4567"/>
      <c r="AD4567"/>
      <c r="AE4567"/>
    </row>
    <row r="4568" spans="14:31" x14ac:dyDescent="0.3">
      <c r="N4568"/>
      <c r="O4568"/>
      <c r="AD4568"/>
      <c r="AE4568"/>
    </row>
    <row r="4569" spans="14:31" x14ac:dyDescent="0.3">
      <c r="N4569"/>
      <c r="O4569"/>
      <c r="AD4569"/>
      <c r="AE4569"/>
    </row>
    <row r="4570" spans="14:31" x14ac:dyDescent="0.3">
      <c r="N4570"/>
      <c r="O4570"/>
      <c r="AD4570"/>
      <c r="AE4570"/>
    </row>
    <row r="4571" spans="14:31" x14ac:dyDescent="0.3">
      <c r="N4571"/>
      <c r="O4571"/>
      <c r="AD4571"/>
      <c r="AE4571"/>
    </row>
    <row r="4572" spans="14:31" x14ac:dyDescent="0.3">
      <c r="N4572"/>
      <c r="O4572"/>
      <c r="AD4572"/>
      <c r="AE4572"/>
    </row>
    <row r="4573" spans="14:31" x14ac:dyDescent="0.3">
      <c r="N4573"/>
      <c r="O4573"/>
      <c r="AD4573"/>
      <c r="AE4573"/>
    </row>
    <row r="4574" spans="14:31" x14ac:dyDescent="0.3">
      <c r="N4574"/>
      <c r="O4574"/>
      <c r="AD4574"/>
      <c r="AE4574"/>
    </row>
    <row r="4575" spans="14:31" x14ac:dyDescent="0.3">
      <c r="N4575"/>
      <c r="O4575"/>
      <c r="AD4575"/>
      <c r="AE4575"/>
    </row>
    <row r="4576" spans="14:31" x14ac:dyDescent="0.3">
      <c r="N4576"/>
      <c r="O4576"/>
      <c r="AD4576"/>
      <c r="AE4576"/>
    </row>
    <row r="4577" spans="14:31" x14ac:dyDescent="0.3">
      <c r="N4577"/>
      <c r="O4577"/>
      <c r="AD4577"/>
      <c r="AE4577"/>
    </row>
    <row r="4578" spans="14:31" x14ac:dyDescent="0.3">
      <c r="N4578"/>
      <c r="O4578"/>
      <c r="AD4578"/>
      <c r="AE4578"/>
    </row>
    <row r="4579" spans="14:31" x14ac:dyDescent="0.3">
      <c r="N4579"/>
      <c r="O4579"/>
      <c r="AD4579"/>
      <c r="AE4579"/>
    </row>
    <row r="4580" spans="14:31" x14ac:dyDescent="0.3">
      <c r="N4580"/>
      <c r="O4580"/>
      <c r="AD4580"/>
      <c r="AE4580"/>
    </row>
    <row r="4581" spans="14:31" x14ac:dyDescent="0.3">
      <c r="N4581"/>
      <c r="O4581"/>
      <c r="AD4581"/>
      <c r="AE4581"/>
    </row>
    <row r="4582" spans="14:31" x14ac:dyDescent="0.3">
      <c r="N4582"/>
      <c r="O4582"/>
      <c r="AD4582"/>
      <c r="AE4582"/>
    </row>
    <row r="4583" spans="14:31" x14ac:dyDescent="0.3">
      <c r="N4583"/>
      <c r="O4583"/>
      <c r="AD4583"/>
      <c r="AE4583"/>
    </row>
    <row r="4584" spans="14:31" x14ac:dyDescent="0.3">
      <c r="N4584"/>
      <c r="O4584"/>
      <c r="AD4584"/>
      <c r="AE4584"/>
    </row>
    <row r="4585" spans="14:31" x14ac:dyDescent="0.3">
      <c r="N4585"/>
      <c r="O4585"/>
      <c r="AD4585"/>
      <c r="AE4585"/>
    </row>
    <row r="4586" spans="14:31" x14ac:dyDescent="0.3">
      <c r="N4586"/>
      <c r="O4586"/>
      <c r="AD4586"/>
      <c r="AE4586"/>
    </row>
    <row r="4587" spans="14:31" x14ac:dyDescent="0.3">
      <c r="N4587"/>
      <c r="O4587"/>
      <c r="AD4587"/>
      <c r="AE4587"/>
    </row>
    <row r="4588" spans="14:31" x14ac:dyDescent="0.3">
      <c r="N4588"/>
      <c r="O4588"/>
      <c r="AD4588"/>
      <c r="AE4588"/>
    </row>
    <row r="4589" spans="14:31" x14ac:dyDescent="0.3">
      <c r="N4589"/>
      <c r="O4589"/>
      <c r="AD4589"/>
      <c r="AE4589"/>
    </row>
    <row r="4590" spans="14:31" x14ac:dyDescent="0.3">
      <c r="N4590"/>
      <c r="O4590"/>
      <c r="AD4590"/>
      <c r="AE4590"/>
    </row>
    <row r="4591" spans="14:31" x14ac:dyDescent="0.3">
      <c r="N4591"/>
      <c r="O4591"/>
      <c r="AD4591"/>
      <c r="AE4591"/>
    </row>
    <row r="4592" spans="14:31" x14ac:dyDescent="0.3">
      <c r="N4592"/>
      <c r="O4592"/>
      <c r="AD4592"/>
      <c r="AE4592"/>
    </row>
    <row r="4593" spans="14:31" x14ac:dyDescent="0.3">
      <c r="N4593"/>
      <c r="O4593"/>
      <c r="AD4593"/>
      <c r="AE4593"/>
    </row>
    <row r="4594" spans="14:31" x14ac:dyDescent="0.3">
      <c r="N4594"/>
      <c r="O4594"/>
      <c r="AD4594"/>
      <c r="AE4594"/>
    </row>
    <row r="4595" spans="14:31" x14ac:dyDescent="0.3">
      <c r="N4595"/>
      <c r="O4595"/>
      <c r="AD4595"/>
      <c r="AE4595"/>
    </row>
    <row r="4596" spans="14:31" x14ac:dyDescent="0.3">
      <c r="N4596"/>
      <c r="O4596"/>
      <c r="AD4596"/>
      <c r="AE4596"/>
    </row>
    <row r="4597" spans="14:31" x14ac:dyDescent="0.3">
      <c r="N4597"/>
      <c r="O4597"/>
      <c r="AD4597"/>
      <c r="AE4597"/>
    </row>
    <row r="4598" spans="14:31" x14ac:dyDescent="0.3">
      <c r="N4598"/>
      <c r="O4598"/>
      <c r="AD4598"/>
      <c r="AE4598"/>
    </row>
    <row r="4599" spans="14:31" x14ac:dyDescent="0.3">
      <c r="N4599"/>
      <c r="O4599"/>
      <c r="AD4599"/>
      <c r="AE4599"/>
    </row>
    <row r="4600" spans="14:31" x14ac:dyDescent="0.3">
      <c r="N4600"/>
      <c r="O4600"/>
      <c r="AD4600"/>
      <c r="AE4600"/>
    </row>
    <row r="4601" spans="14:31" x14ac:dyDescent="0.3">
      <c r="N4601"/>
      <c r="O4601"/>
      <c r="AD4601"/>
      <c r="AE4601"/>
    </row>
    <row r="4602" spans="14:31" x14ac:dyDescent="0.3">
      <c r="N4602"/>
      <c r="O4602"/>
      <c r="AD4602"/>
      <c r="AE4602"/>
    </row>
    <row r="4603" spans="14:31" x14ac:dyDescent="0.3">
      <c r="N4603"/>
      <c r="O4603"/>
      <c r="AD4603"/>
      <c r="AE4603"/>
    </row>
    <row r="4604" spans="14:31" x14ac:dyDescent="0.3">
      <c r="N4604"/>
      <c r="O4604"/>
      <c r="AD4604"/>
      <c r="AE4604"/>
    </row>
    <row r="4605" spans="14:31" x14ac:dyDescent="0.3">
      <c r="N4605"/>
      <c r="O4605"/>
      <c r="AD4605"/>
      <c r="AE4605"/>
    </row>
    <row r="4606" spans="14:31" x14ac:dyDescent="0.3">
      <c r="N4606"/>
      <c r="O4606"/>
      <c r="AD4606"/>
      <c r="AE4606"/>
    </row>
    <row r="4607" spans="14:31" x14ac:dyDescent="0.3">
      <c r="N4607"/>
      <c r="O4607"/>
      <c r="AD4607"/>
      <c r="AE4607"/>
    </row>
    <row r="4608" spans="14:31" x14ac:dyDescent="0.3">
      <c r="N4608"/>
      <c r="O4608"/>
      <c r="AD4608"/>
      <c r="AE4608"/>
    </row>
    <row r="4609" spans="14:31" x14ac:dyDescent="0.3">
      <c r="N4609"/>
      <c r="O4609"/>
      <c r="AD4609"/>
      <c r="AE4609"/>
    </row>
    <row r="4610" spans="14:31" x14ac:dyDescent="0.3">
      <c r="N4610"/>
      <c r="O4610"/>
      <c r="AD4610"/>
      <c r="AE4610"/>
    </row>
    <row r="4611" spans="14:31" x14ac:dyDescent="0.3">
      <c r="N4611"/>
      <c r="O4611"/>
      <c r="AD4611"/>
      <c r="AE4611"/>
    </row>
    <row r="4612" spans="14:31" x14ac:dyDescent="0.3">
      <c r="N4612"/>
      <c r="O4612"/>
      <c r="AD4612"/>
      <c r="AE4612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3"/>
  <sheetViews>
    <sheetView zoomScaleNormal="100" workbookViewId="0">
      <selection activeCell="E2" sqref="E2"/>
    </sheetView>
  </sheetViews>
  <sheetFormatPr defaultRowHeight="14.4" x14ac:dyDescent="0.3"/>
  <cols>
    <col min="1" max="1" width="10.109375" customWidth="1"/>
    <col min="2" max="2" width="8.4414062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1" width="11" customWidth="1"/>
    <col min="13" max="13" width="11" customWidth="1"/>
    <col min="14" max="15" width="11" style="6" customWidth="1"/>
    <col min="16" max="16" width="11.5546875" customWidth="1"/>
    <col min="21" max="21" width="11" style="6" customWidth="1"/>
    <col min="23" max="23" width="11" style="6" customWidth="1"/>
    <col min="24" max="24" width="11" customWidth="1"/>
    <col min="26" max="27" width="11" customWidth="1"/>
  </cols>
  <sheetData>
    <row r="1" spans="1:3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56</v>
      </c>
      <c r="J1" s="40" t="s">
        <v>67</v>
      </c>
      <c r="K1" s="40" t="s">
        <v>65</v>
      </c>
      <c r="L1" s="1" t="s">
        <v>79</v>
      </c>
      <c r="M1" s="52" t="s">
        <v>64</v>
      </c>
      <c r="N1" s="40" t="s">
        <v>69</v>
      </c>
      <c r="O1" s="40" t="s">
        <v>70</v>
      </c>
      <c r="P1" s="40" t="s">
        <v>71</v>
      </c>
      <c r="Q1" s="40" t="s">
        <v>72</v>
      </c>
      <c r="R1" s="93" t="s">
        <v>82</v>
      </c>
      <c r="S1" s="2" t="s">
        <v>1</v>
      </c>
      <c r="T1" s="2" t="s">
        <v>2</v>
      </c>
      <c r="U1" s="40" t="s">
        <v>72</v>
      </c>
      <c r="V1" s="10" t="s">
        <v>45</v>
      </c>
      <c r="W1" s="40" t="s">
        <v>71</v>
      </c>
      <c r="X1" s="40" t="s">
        <v>66</v>
      </c>
      <c r="Z1" s="2"/>
      <c r="AA1" s="2" t="s">
        <v>1</v>
      </c>
      <c r="AB1" s="2" t="s">
        <v>2</v>
      </c>
      <c r="AC1" s="2" t="s">
        <v>4</v>
      </c>
      <c r="AD1" s="2" t="s">
        <v>5</v>
      </c>
      <c r="AE1" s="2" t="s">
        <v>7</v>
      </c>
      <c r="AF1" s="2" t="s">
        <v>8</v>
      </c>
    </row>
    <row r="2" spans="1:32" ht="15" x14ac:dyDescent="0.25">
      <c r="A2" s="27" t="s">
        <v>10</v>
      </c>
      <c r="B2" s="27">
        <v>1</v>
      </c>
      <c r="C2" s="27">
        <v>21</v>
      </c>
      <c r="D2" s="27">
        <v>2.31</v>
      </c>
      <c r="E2" s="27">
        <v>0.22</v>
      </c>
      <c r="F2" s="27">
        <v>0.08</v>
      </c>
      <c r="G2" s="27">
        <f>D2/$D$3</f>
        <v>0.74516129032258061</v>
      </c>
      <c r="H2" s="27">
        <f>-X2/R2</f>
        <v>0.66270491803278675</v>
      </c>
      <c r="I2" s="27">
        <f>D2/SQRT($AF$5)</f>
        <v>1.2074563427603215</v>
      </c>
      <c r="J2" s="27">
        <f t="shared" ref="J2:J33" si="0">ABS(K2-X2)/2</f>
        <v>2.3127499999999999</v>
      </c>
      <c r="K2" s="50">
        <v>2.2000000000000002</v>
      </c>
      <c r="L2">
        <f t="shared" ref="L2:L33" si="1">ABS(X2)</f>
        <v>2.4254999999999995</v>
      </c>
      <c r="M2" s="53">
        <f>-(D2^2-K2^2)/K2</f>
        <v>-0.22549999999999967</v>
      </c>
      <c r="N2" s="53">
        <f>J2/SQRT($AF$5)</f>
        <v>1.2088937907874171</v>
      </c>
      <c r="O2" s="53">
        <f t="shared" ref="O2:O3" si="2">K2/SQRT($AF$5)</f>
        <v>1.1499584216764966</v>
      </c>
      <c r="P2">
        <f t="shared" ref="P2:P33" si="3">ABS(W2)</f>
        <v>1.2678291598983373</v>
      </c>
      <c r="Q2">
        <f>-(U2)</f>
        <v>0.11787073822184073</v>
      </c>
      <c r="R2">
        <f>$AF$5</f>
        <v>3.66</v>
      </c>
      <c r="S2">
        <f>$AA$5</f>
        <v>0.5</v>
      </c>
      <c r="T2">
        <f>$AB$5</f>
        <v>79</v>
      </c>
      <c r="U2" s="53">
        <f>M2/SQRT($AF$5)</f>
        <v>-0.11787073822184073</v>
      </c>
      <c r="V2" s="8">
        <v>1260</v>
      </c>
      <c r="W2" s="53">
        <f>X2/SQRT($AF$5)</f>
        <v>-1.2678291598983373</v>
      </c>
      <c r="X2" s="27">
        <f t="shared" ref="X2:X23" si="4">M2/2-SQRT(M2^2/4+D2^2)</f>
        <v>-2.4254999999999995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</row>
    <row r="3" spans="1:32" ht="15" x14ac:dyDescent="0.25">
      <c r="A3" s="27" t="s">
        <v>10</v>
      </c>
      <c r="B3" s="27">
        <v>2</v>
      </c>
      <c r="C3" s="27">
        <v>22</v>
      </c>
      <c r="D3" s="27">
        <v>3.1</v>
      </c>
      <c r="E3" s="27">
        <v>1.66</v>
      </c>
      <c r="F3" s="27">
        <v>0.19</v>
      </c>
      <c r="G3" s="27">
        <f>D3/$D$3</f>
        <v>1</v>
      </c>
      <c r="H3" s="27">
        <f t="shared" ref="H3:H66" si="5">-X3/R3</f>
        <v>1.4587128111718277</v>
      </c>
      <c r="I3" s="27">
        <f>D3/SQRT($AF$5)</f>
        <v>1.6203959578168816</v>
      </c>
      <c r="J3" s="27">
        <f t="shared" si="0"/>
        <v>3.5694444444444446</v>
      </c>
      <c r="K3" s="50">
        <v>1.8</v>
      </c>
      <c r="L3">
        <f t="shared" si="1"/>
        <v>5.3388888888888895</v>
      </c>
      <c r="M3" s="53">
        <f t="shared" ref="M3:M8" si="6">-(D3^2-K3^2)/K3</f>
        <v>-3.5388888888888892</v>
      </c>
      <c r="N3" s="53">
        <f>J3/SQRT($AF$5)</f>
        <v>1.8657784998160332</v>
      </c>
      <c r="O3" s="53">
        <f t="shared" si="2"/>
        <v>0.94087507228077005</v>
      </c>
      <c r="P3">
        <f t="shared" si="3"/>
        <v>2.7906819273512964</v>
      </c>
      <c r="Q3">
        <f t="shared" ref="Q3:Q66" si="7">-(U3)</f>
        <v>1.8498068550705264</v>
      </c>
      <c r="R3">
        <f>$AF$5</f>
        <v>3.66</v>
      </c>
      <c r="S3">
        <f>$AA$5</f>
        <v>0.5</v>
      </c>
      <c r="T3">
        <f>$AB$5</f>
        <v>79</v>
      </c>
      <c r="U3" s="53">
        <f>M3/SQRT($AF$5)</f>
        <v>-1.8498068550705264</v>
      </c>
      <c r="V3" s="6">
        <v>149</v>
      </c>
      <c r="W3" s="53">
        <f>X3/SQRT($AF$5)</f>
        <v>-2.7906819273512964</v>
      </c>
      <c r="X3" s="27">
        <f t="shared" si="4"/>
        <v>-5.3388888888888895</v>
      </c>
      <c r="Z3" t="s">
        <v>3</v>
      </c>
      <c r="AA3">
        <v>0</v>
      </c>
      <c r="AB3">
        <v>0</v>
      </c>
      <c r="AC3">
        <v>3.31</v>
      </c>
      <c r="AD3">
        <v>0.42</v>
      </c>
      <c r="AE3">
        <v>43</v>
      </c>
      <c r="AF3">
        <v>3.91</v>
      </c>
    </row>
    <row r="4" spans="1:32" ht="15" x14ac:dyDescent="0.25">
      <c r="A4" s="28" t="s">
        <v>12</v>
      </c>
      <c r="B4" s="28">
        <v>1</v>
      </c>
      <c r="C4" s="28">
        <v>31</v>
      </c>
      <c r="D4" s="28">
        <v>1.81</v>
      </c>
      <c r="E4" s="28">
        <v>0.13800000000000001</v>
      </c>
      <c r="F4" s="28">
        <v>0.05</v>
      </c>
      <c r="G4" s="28">
        <f t="shared" ref="G4:G9" si="8">D4/$D$9</f>
        <v>0.39262472885032534</v>
      </c>
      <c r="H4" s="27">
        <f t="shared" si="5"/>
        <v>0.30509405848388899</v>
      </c>
      <c r="I4" s="28">
        <f t="shared" ref="I4:I9" si="9">D4/SQRT($AF$7)</f>
        <v>0.89064277466227249</v>
      </c>
      <c r="J4" s="28">
        <f t="shared" si="0"/>
        <v>1.9300192307692308</v>
      </c>
      <c r="K4" s="56">
        <v>2.6</v>
      </c>
      <c r="L4">
        <f t="shared" si="1"/>
        <v>1.2600384615384614</v>
      </c>
      <c r="M4" s="28">
        <f>-(D4^2-K4^2)/K4</f>
        <v>1.3399615384615386</v>
      </c>
      <c r="N4" s="28">
        <f>J4/SQRT($AF$7)</f>
        <v>0.94970037726179701</v>
      </c>
      <c r="O4" s="28">
        <f t="shared" ref="O4:O9" si="10">K4/SQRT($AF$7)</f>
        <v>1.2793763613933196</v>
      </c>
      <c r="P4">
        <f t="shared" si="3"/>
        <v>0.62002439313027424</v>
      </c>
      <c r="Q4">
        <f t="shared" si="7"/>
        <v>-0.65935196826304543</v>
      </c>
      <c r="R4">
        <f>$AF$7</f>
        <v>4.13</v>
      </c>
      <c r="S4">
        <f>$AA$7</f>
        <v>1</v>
      </c>
      <c r="T4">
        <f>$AB$7</f>
        <v>79</v>
      </c>
      <c r="U4" s="28">
        <f t="shared" ref="U4:U9" si="11">M4/SQRT($AF$7)</f>
        <v>0.65935196826304543</v>
      </c>
      <c r="V4" s="8">
        <v>1260</v>
      </c>
      <c r="W4" s="28">
        <f t="shared" ref="W4:W9" si="12">X4/SQRT($AF$7)</f>
        <v>-0.62002439313027424</v>
      </c>
      <c r="X4" s="28">
        <f t="shared" si="4"/>
        <v>-1.2600384615384614</v>
      </c>
      <c r="Z4" t="s">
        <v>57</v>
      </c>
      <c r="AA4">
        <v>0</v>
      </c>
      <c r="AB4">
        <v>0</v>
      </c>
      <c r="AC4">
        <v>3.31</v>
      </c>
      <c r="AD4">
        <v>0.42</v>
      </c>
      <c r="AE4">
        <v>43</v>
      </c>
      <c r="AF4">
        <v>3.91</v>
      </c>
    </row>
    <row r="5" spans="1:32" ht="15" x14ac:dyDescent="0.25">
      <c r="A5" s="28" t="s">
        <v>12</v>
      </c>
      <c r="B5" s="28">
        <v>2</v>
      </c>
      <c r="C5" s="28">
        <v>32</v>
      </c>
      <c r="D5" s="28">
        <v>2.57</v>
      </c>
      <c r="E5" s="28">
        <v>0.35</v>
      </c>
      <c r="F5" s="28">
        <v>0.09</v>
      </c>
      <c r="G5" s="28">
        <f t="shared" si="8"/>
        <v>0.55748373101952275</v>
      </c>
      <c r="H5" s="27">
        <f t="shared" si="5"/>
        <v>0.61509592102812438</v>
      </c>
      <c r="I5" s="28">
        <f t="shared" si="9"/>
        <v>1.2646143264541658</v>
      </c>
      <c r="J5" s="28">
        <f t="shared" si="0"/>
        <v>2.5701730769230768</v>
      </c>
      <c r="K5" s="56">
        <v>2.6</v>
      </c>
      <c r="L5">
        <f t="shared" si="1"/>
        <v>2.5403461538461536</v>
      </c>
      <c r="M5" s="28">
        <f t="shared" si="6"/>
        <v>5.9653846153846841E-2</v>
      </c>
      <c r="N5" s="28">
        <f t="shared" ref="N5:N9" si="13">J5/SQRT($AF$7)</f>
        <v>1.2646994920403534</v>
      </c>
      <c r="O5" s="28">
        <f t="shared" si="10"/>
        <v>1.2793763613933196</v>
      </c>
      <c r="P5">
        <f t="shared" si="3"/>
        <v>1.250022622687387</v>
      </c>
      <c r="Q5">
        <f t="shared" si="7"/>
        <v>-2.9353738705932865E-2</v>
      </c>
      <c r="R5">
        <f t="shared" ref="R5:R9" si="14">$AF$7</f>
        <v>4.13</v>
      </c>
      <c r="S5">
        <f t="shared" ref="S5:S9" si="15">$AA$7</f>
        <v>1</v>
      </c>
      <c r="T5">
        <f t="shared" ref="T5:T9" si="16">$AB$7</f>
        <v>79</v>
      </c>
      <c r="U5" s="28">
        <f t="shared" si="11"/>
        <v>2.9353738705932865E-2</v>
      </c>
      <c r="V5" s="6">
        <v>788</v>
      </c>
      <c r="W5" s="28">
        <f t="shared" si="12"/>
        <v>-1.250022622687387</v>
      </c>
      <c r="X5" s="28">
        <f t="shared" si="4"/>
        <v>-2.5403461538461536</v>
      </c>
      <c r="Z5" t="s">
        <v>10</v>
      </c>
      <c r="AA5">
        <v>0.5</v>
      </c>
      <c r="AB5">
        <v>79</v>
      </c>
      <c r="AC5">
        <v>3.31</v>
      </c>
      <c r="AD5">
        <v>0</v>
      </c>
      <c r="AE5">
        <v>53.2</v>
      </c>
      <c r="AF5">
        <v>3.66</v>
      </c>
    </row>
    <row r="6" spans="1:32" ht="15" x14ac:dyDescent="0.25">
      <c r="A6" s="28" t="s">
        <v>12</v>
      </c>
      <c r="B6" s="28">
        <v>3</v>
      </c>
      <c r="C6" s="28">
        <v>33</v>
      </c>
      <c r="D6" s="28">
        <v>3.08</v>
      </c>
      <c r="E6" s="28">
        <v>0.6</v>
      </c>
      <c r="F6" s="28">
        <v>0.1</v>
      </c>
      <c r="G6" s="28">
        <f t="shared" si="8"/>
        <v>0.66811279826464209</v>
      </c>
      <c r="H6" s="27">
        <f t="shared" si="5"/>
        <v>0.91877966101694908</v>
      </c>
      <c r="I6" s="28">
        <f t="shared" si="9"/>
        <v>1.5155689204197786</v>
      </c>
      <c r="J6" s="28">
        <f t="shared" si="0"/>
        <v>3.1472799999999999</v>
      </c>
      <c r="K6" s="56">
        <v>2.5</v>
      </c>
      <c r="L6">
        <f t="shared" si="1"/>
        <v>3.7945599999999997</v>
      </c>
      <c r="M6" s="28">
        <f t="shared" si="6"/>
        <v>-1.2945599999999999</v>
      </c>
      <c r="N6" s="28">
        <f t="shared" si="13"/>
        <v>1.5486752441099871</v>
      </c>
      <c r="O6" s="28">
        <f t="shared" si="10"/>
        <v>1.2301695782628073</v>
      </c>
      <c r="P6">
        <f t="shared" si="3"/>
        <v>1.8671809099571672</v>
      </c>
      <c r="Q6">
        <f t="shared" si="7"/>
        <v>0.63701133169435986</v>
      </c>
      <c r="R6">
        <f t="shared" si="14"/>
        <v>4.13</v>
      </c>
      <c r="S6">
        <f t="shared" si="15"/>
        <v>1</v>
      </c>
      <c r="T6">
        <f t="shared" si="16"/>
        <v>79</v>
      </c>
      <c r="U6" s="28">
        <f t="shared" si="11"/>
        <v>-0.63701133169435986</v>
      </c>
      <c r="V6" s="6">
        <v>252</v>
      </c>
      <c r="W6" s="28">
        <f t="shared" si="12"/>
        <v>-1.8671809099571672</v>
      </c>
      <c r="X6" s="28">
        <f t="shared" si="4"/>
        <v>-3.7945599999999997</v>
      </c>
      <c r="Z6" t="s">
        <v>11</v>
      </c>
      <c r="AA6">
        <v>0.5</v>
      </c>
      <c r="AB6">
        <v>79</v>
      </c>
      <c r="AC6">
        <v>3.31</v>
      </c>
      <c r="AD6">
        <v>0</v>
      </c>
      <c r="AE6">
        <v>53.2</v>
      </c>
      <c r="AF6">
        <v>3.66</v>
      </c>
    </row>
    <row r="7" spans="1:32" ht="15" x14ac:dyDescent="0.25">
      <c r="A7" s="28" t="s">
        <v>12</v>
      </c>
      <c r="B7" s="28">
        <v>4</v>
      </c>
      <c r="C7" s="28">
        <v>34</v>
      </c>
      <c r="D7" s="28">
        <v>3.62</v>
      </c>
      <c r="E7" s="28">
        <v>1.46</v>
      </c>
      <c r="F7" s="28">
        <v>0.11</v>
      </c>
      <c r="G7" s="28">
        <f t="shared" si="8"/>
        <v>0.78524945770065069</v>
      </c>
      <c r="H7" s="27">
        <f t="shared" si="5"/>
        <v>1.2691912832929784</v>
      </c>
      <c r="I7" s="28">
        <f t="shared" si="9"/>
        <v>1.781285549324545</v>
      </c>
      <c r="J7" s="28">
        <f t="shared" si="0"/>
        <v>3.8708800000000001</v>
      </c>
      <c r="K7" s="56">
        <v>2.5</v>
      </c>
      <c r="L7">
        <f t="shared" si="1"/>
        <v>5.2417600000000002</v>
      </c>
      <c r="M7" s="28">
        <f t="shared" si="6"/>
        <v>-2.7417600000000002</v>
      </c>
      <c r="N7" s="28">
        <f t="shared" si="13"/>
        <v>1.9047355268423742</v>
      </c>
      <c r="O7" s="28">
        <f t="shared" si="10"/>
        <v>1.2301695782628073</v>
      </c>
      <c r="P7">
        <f t="shared" si="3"/>
        <v>2.5793014754219414</v>
      </c>
      <c r="Q7">
        <f t="shared" si="7"/>
        <v>1.349131897159134</v>
      </c>
      <c r="R7">
        <f t="shared" si="14"/>
        <v>4.13</v>
      </c>
      <c r="S7">
        <f t="shared" si="15"/>
        <v>1</v>
      </c>
      <c r="T7">
        <f t="shared" si="16"/>
        <v>79</v>
      </c>
      <c r="U7" s="28">
        <f t="shared" si="11"/>
        <v>-1.349131897159134</v>
      </c>
      <c r="V7" s="6">
        <v>86</v>
      </c>
      <c r="W7" s="28">
        <f t="shared" si="12"/>
        <v>-2.5793014754219414</v>
      </c>
      <c r="X7" s="28">
        <f t="shared" si="4"/>
        <v>-5.2417600000000002</v>
      </c>
      <c r="Z7" t="s">
        <v>12</v>
      </c>
      <c r="AA7">
        <v>1</v>
      </c>
      <c r="AB7">
        <v>79</v>
      </c>
      <c r="AC7">
        <v>3.31</v>
      </c>
      <c r="AD7">
        <v>0</v>
      </c>
      <c r="AE7">
        <v>57.5</v>
      </c>
      <c r="AF7">
        <v>4.13</v>
      </c>
    </row>
    <row r="8" spans="1:32" ht="15" x14ac:dyDescent="0.25">
      <c r="A8" s="28" t="s">
        <v>12</v>
      </c>
      <c r="B8" s="28">
        <v>5</v>
      </c>
      <c r="C8" s="28">
        <v>35</v>
      </c>
      <c r="D8" s="28">
        <v>4.1399999999999997</v>
      </c>
      <c r="E8" s="28">
        <v>2.58</v>
      </c>
      <c r="F8" s="28">
        <v>0.13</v>
      </c>
      <c r="G8" s="28">
        <f t="shared" si="8"/>
        <v>0.89804772234273311</v>
      </c>
      <c r="H8" s="27">
        <f t="shared" si="5"/>
        <v>1.804358353510896</v>
      </c>
      <c r="I8" s="28">
        <f t="shared" si="9"/>
        <v>2.0371608216032087</v>
      </c>
      <c r="J8" s="28">
        <f t="shared" si="0"/>
        <v>4.8759999999999994</v>
      </c>
      <c r="K8" s="56">
        <v>2.2999999999999998</v>
      </c>
      <c r="L8">
        <f t="shared" si="1"/>
        <v>7.452</v>
      </c>
      <c r="M8" s="28">
        <f t="shared" si="6"/>
        <v>-5.1520000000000001</v>
      </c>
      <c r="N8" s="28">
        <f t="shared" si="13"/>
        <v>2.3993227454437793</v>
      </c>
      <c r="O8" s="28">
        <f t="shared" si="10"/>
        <v>1.1317560120017827</v>
      </c>
      <c r="P8">
        <f t="shared" si="3"/>
        <v>3.6668894788857762</v>
      </c>
      <c r="Q8">
        <f t="shared" si="7"/>
        <v>2.5351334668839933</v>
      </c>
      <c r="R8">
        <f t="shared" si="14"/>
        <v>4.13</v>
      </c>
      <c r="S8">
        <f t="shared" si="15"/>
        <v>1</v>
      </c>
      <c r="T8">
        <f t="shared" si="16"/>
        <v>79</v>
      </c>
      <c r="U8" s="28">
        <f t="shared" si="11"/>
        <v>-2.5351334668839933</v>
      </c>
      <c r="V8" s="6">
        <v>66</v>
      </c>
      <c r="W8" s="28">
        <f t="shared" si="12"/>
        <v>-3.6668894788857762</v>
      </c>
      <c r="X8" s="28">
        <f t="shared" si="4"/>
        <v>-7.452</v>
      </c>
      <c r="Z8" t="s">
        <v>13</v>
      </c>
      <c r="AA8">
        <v>1</v>
      </c>
      <c r="AB8">
        <v>79</v>
      </c>
      <c r="AC8">
        <v>3.31</v>
      </c>
      <c r="AD8">
        <v>0</v>
      </c>
      <c r="AE8">
        <v>57.5</v>
      </c>
      <c r="AF8">
        <v>4.13</v>
      </c>
    </row>
    <row r="9" spans="1:32" ht="15" x14ac:dyDescent="0.25">
      <c r="A9" s="28" t="s">
        <v>12</v>
      </c>
      <c r="B9" s="28">
        <v>6</v>
      </c>
      <c r="C9" s="28">
        <v>36</v>
      </c>
      <c r="D9" s="28">
        <v>4.6100000000000003</v>
      </c>
      <c r="E9" s="28">
        <v>4.21</v>
      </c>
      <c r="F9" s="28">
        <v>0.18</v>
      </c>
      <c r="G9" s="28">
        <f t="shared" si="8"/>
        <v>1</v>
      </c>
      <c r="H9" s="27">
        <f t="shared" si="5"/>
        <v>2.2372986630171603</v>
      </c>
      <c r="I9" s="28">
        <f t="shared" si="9"/>
        <v>2.2684327023166171</v>
      </c>
      <c r="J9" s="28">
        <f t="shared" si="0"/>
        <v>5.7700217391304349</v>
      </c>
      <c r="K9" s="56">
        <v>2.2999999999999998</v>
      </c>
      <c r="L9">
        <f t="shared" si="1"/>
        <v>9.2400434782608709</v>
      </c>
      <c r="M9" s="28">
        <f>-(D9^2-K9^2)/K9</f>
        <v>-6.9400434782608711</v>
      </c>
      <c r="N9" s="28">
        <f t="shared" si="13"/>
        <v>2.8392420837573269</v>
      </c>
      <c r="O9" s="28">
        <f t="shared" si="10"/>
        <v>1.1317560120017827</v>
      </c>
      <c r="P9">
        <f t="shared" si="3"/>
        <v>4.5467281555128718</v>
      </c>
      <c r="Q9">
        <f t="shared" si="7"/>
        <v>3.4149721435110889</v>
      </c>
      <c r="R9">
        <f t="shared" si="14"/>
        <v>4.13</v>
      </c>
      <c r="S9">
        <f t="shared" si="15"/>
        <v>1</v>
      </c>
      <c r="T9">
        <f t="shared" si="16"/>
        <v>79</v>
      </c>
      <c r="U9" s="28">
        <f t="shared" si="11"/>
        <v>-3.4149721435110889</v>
      </c>
      <c r="V9" s="6">
        <v>55</v>
      </c>
      <c r="W9" s="28">
        <f t="shared" si="12"/>
        <v>-4.5467281555128718</v>
      </c>
      <c r="X9" s="28">
        <f t="shared" si="4"/>
        <v>-9.2400434782608709</v>
      </c>
      <c r="Z9" t="s">
        <v>33</v>
      </c>
      <c r="AA9">
        <v>1</v>
      </c>
      <c r="AB9">
        <v>79</v>
      </c>
      <c r="AC9">
        <v>3.31</v>
      </c>
      <c r="AD9">
        <v>0</v>
      </c>
      <c r="AE9">
        <v>43.2</v>
      </c>
      <c r="AF9">
        <v>4</v>
      </c>
    </row>
    <row r="10" spans="1:32" ht="15" x14ac:dyDescent="0.25">
      <c r="A10" s="26" t="s">
        <v>14</v>
      </c>
      <c r="B10" s="26">
        <v>1</v>
      </c>
      <c r="C10" s="26">
        <v>43</v>
      </c>
      <c r="D10" s="26">
        <v>3.12</v>
      </c>
      <c r="E10" s="26">
        <v>0.44</v>
      </c>
      <c r="F10" s="26">
        <v>0.05</v>
      </c>
      <c r="G10" s="26">
        <f>D10/$D$13</f>
        <v>0.67678958785249455</v>
      </c>
      <c r="H10" s="27">
        <f t="shared" si="5"/>
        <v>0.83413881748071983</v>
      </c>
      <c r="I10" s="26">
        <f>D10/SQRT($AF$29)</f>
        <v>1.5819027948777888</v>
      </c>
      <c r="J10" s="26">
        <f t="shared" si="0"/>
        <v>3.1223999999999998</v>
      </c>
      <c r="K10" s="54">
        <v>3</v>
      </c>
      <c r="L10">
        <f t="shared" si="1"/>
        <v>3.2448000000000001</v>
      </c>
      <c r="M10" s="26">
        <f t="shared" ref="M10:M23" si="17">-(D10^2-K10^2)/K10</f>
        <v>-0.24480000000000027</v>
      </c>
      <c r="N10" s="26">
        <f>J10/SQRT($AF$29)</f>
        <v>1.5831196431815409</v>
      </c>
      <c r="O10" s="26">
        <f t="shared" ref="O10:O13" si="18">K10/SQRT($AF$29)</f>
        <v>1.5210603796901816</v>
      </c>
      <c r="P10">
        <f t="shared" si="3"/>
        <v>1.6451789066729003</v>
      </c>
      <c r="Q10">
        <f t="shared" si="7"/>
        <v>0.12411852698271894</v>
      </c>
      <c r="R10">
        <f>$AF$29</f>
        <v>3.89</v>
      </c>
      <c r="S10">
        <f>$AA$29</f>
        <v>1.5</v>
      </c>
      <c r="T10" s="3">
        <f>$AB$29</f>
        <v>79</v>
      </c>
      <c r="U10" s="26">
        <f>M10/SQRT($AF$29)</f>
        <v>-0.12411852698271894</v>
      </c>
      <c r="V10" s="8">
        <v>315</v>
      </c>
      <c r="W10" s="26">
        <f>X10/SQRT($AF$29)</f>
        <v>-1.6451789066729003</v>
      </c>
      <c r="X10" s="26">
        <f t="shared" si="4"/>
        <v>-3.2448000000000001</v>
      </c>
      <c r="Z10" t="s">
        <v>34</v>
      </c>
      <c r="AA10">
        <v>1</v>
      </c>
      <c r="AB10">
        <v>79</v>
      </c>
      <c r="AC10">
        <v>3.31</v>
      </c>
      <c r="AD10">
        <v>0</v>
      </c>
      <c r="AE10">
        <v>60.2</v>
      </c>
      <c r="AF10">
        <v>4.57</v>
      </c>
    </row>
    <row r="11" spans="1:32" ht="15" x14ac:dyDescent="0.25">
      <c r="A11" s="26" t="s">
        <v>14</v>
      </c>
      <c r="B11" s="26">
        <v>2</v>
      </c>
      <c r="C11" s="26">
        <v>44</v>
      </c>
      <c r="D11" s="26">
        <v>3.7</v>
      </c>
      <c r="E11" s="26">
        <v>0.91</v>
      </c>
      <c r="F11" s="26">
        <v>0.06</v>
      </c>
      <c r="G11" s="26">
        <f>D11/$D$13</f>
        <v>0.8026030368763557</v>
      </c>
      <c r="H11" s="27">
        <f t="shared" si="5"/>
        <v>1.1352516792437184</v>
      </c>
      <c r="I11" s="26">
        <f>D11/SQRT($AF$29)</f>
        <v>1.8759744682845572</v>
      </c>
      <c r="J11" s="26">
        <f t="shared" si="0"/>
        <v>3.758064516129032</v>
      </c>
      <c r="K11" s="54">
        <v>3.1</v>
      </c>
      <c r="L11">
        <f t="shared" si="1"/>
        <v>4.4161290322580644</v>
      </c>
      <c r="M11" s="26">
        <f t="shared" si="17"/>
        <v>-1.3161290322580645</v>
      </c>
      <c r="N11" s="26">
        <f t="shared" ref="N11:N13" si="19">J11/SQRT($AF$29)</f>
        <v>1.9054143466011413</v>
      </c>
      <c r="O11" s="26">
        <f t="shared" si="18"/>
        <v>1.5717623923465209</v>
      </c>
      <c r="P11">
        <f t="shared" si="3"/>
        <v>2.2390663008557619</v>
      </c>
      <c r="Q11">
        <f t="shared" si="7"/>
        <v>0.66730390850924093</v>
      </c>
      <c r="R11">
        <f t="shared" ref="R11:R13" si="20">$AF$29</f>
        <v>3.89</v>
      </c>
      <c r="S11">
        <f t="shared" ref="S11:S13" si="21">$AA$29</f>
        <v>1.5</v>
      </c>
      <c r="T11" s="3">
        <f t="shared" ref="T11:T13" si="22">$AB$29</f>
        <v>79</v>
      </c>
      <c r="U11" s="26">
        <f>M11/SQRT($AF$29)</f>
        <v>-0.66730390850924093</v>
      </c>
      <c r="V11" s="6">
        <v>169</v>
      </c>
      <c r="W11" s="26">
        <f>X11/SQRT($AF$29)</f>
        <v>-2.2390663008557619</v>
      </c>
      <c r="X11" s="26">
        <f t="shared" si="4"/>
        <v>-4.4161290322580644</v>
      </c>
      <c r="Z11" t="s">
        <v>15</v>
      </c>
      <c r="AA11">
        <v>1.5</v>
      </c>
      <c r="AB11">
        <v>79</v>
      </c>
      <c r="AC11">
        <v>3.31</v>
      </c>
      <c r="AD11">
        <v>0</v>
      </c>
      <c r="AE11">
        <v>48.9</v>
      </c>
      <c r="AF11">
        <v>3.89</v>
      </c>
    </row>
    <row r="12" spans="1:32" ht="15" x14ac:dyDescent="0.25">
      <c r="A12" s="26" t="s">
        <v>14</v>
      </c>
      <c r="B12" s="26">
        <v>3</v>
      </c>
      <c r="C12" s="26">
        <v>45</v>
      </c>
      <c r="D12" s="26">
        <v>4.17</v>
      </c>
      <c r="E12" s="26">
        <v>1.62</v>
      </c>
      <c r="F12" s="26">
        <v>0.06</v>
      </c>
      <c r="G12" s="26">
        <f>D12/$D$13</f>
        <v>0.90455531453362248</v>
      </c>
      <c r="H12" s="27">
        <f t="shared" si="5"/>
        <v>1.4419852392404013</v>
      </c>
      <c r="I12" s="26">
        <f>D12/SQRT($AF$29)</f>
        <v>2.1142739277693523</v>
      </c>
      <c r="J12" s="26">
        <f t="shared" si="0"/>
        <v>4.3546612903225803</v>
      </c>
      <c r="K12" s="54">
        <v>3.1</v>
      </c>
      <c r="L12">
        <f t="shared" si="1"/>
        <v>5.609322580645161</v>
      </c>
      <c r="M12" s="26">
        <f t="shared" si="17"/>
        <v>-2.5093225806451609</v>
      </c>
      <c r="N12" s="26">
        <f t="shared" si="19"/>
        <v>2.2079009185600666</v>
      </c>
      <c r="O12" s="26">
        <f t="shared" si="18"/>
        <v>1.5717623923465209</v>
      </c>
      <c r="P12">
        <f t="shared" si="3"/>
        <v>2.8440394447736126</v>
      </c>
      <c r="Q12">
        <f t="shared" si="7"/>
        <v>1.2722770524270914</v>
      </c>
      <c r="R12">
        <f t="shared" si="20"/>
        <v>3.89</v>
      </c>
      <c r="S12">
        <f t="shared" si="21"/>
        <v>1.5</v>
      </c>
      <c r="T12" s="3">
        <f t="shared" si="22"/>
        <v>79</v>
      </c>
      <c r="U12" s="26">
        <f>M12/SQRT($AF$29)</f>
        <v>-1.2722770524270914</v>
      </c>
      <c r="V12" s="6">
        <v>110</v>
      </c>
      <c r="W12" s="26">
        <f>X12/SQRT($AF$29)</f>
        <v>-2.8440394447736126</v>
      </c>
      <c r="X12" s="26">
        <f t="shared" si="4"/>
        <v>-5.609322580645161</v>
      </c>
      <c r="Z12" t="s">
        <v>16</v>
      </c>
      <c r="AA12">
        <v>1</v>
      </c>
      <c r="AB12">
        <v>55</v>
      </c>
      <c r="AC12">
        <v>3.31</v>
      </c>
      <c r="AD12">
        <v>0</v>
      </c>
      <c r="AE12">
        <v>50.1</v>
      </c>
      <c r="AF12">
        <v>3.32</v>
      </c>
    </row>
    <row r="13" spans="1:32" ht="15" x14ac:dyDescent="0.25">
      <c r="A13" s="26" t="s">
        <v>14</v>
      </c>
      <c r="B13" s="26">
        <v>4</v>
      </c>
      <c r="C13" s="26">
        <v>46</v>
      </c>
      <c r="D13" s="26">
        <v>4.6100000000000003</v>
      </c>
      <c r="E13" s="26">
        <v>2.7</v>
      </c>
      <c r="F13" s="26">
        <v>0.12</v>
      </c>
      <c r="G13" s="26">
        <f>D13/$D$13</f>
        <v>1</v>
      </c>
      <c r="H13" s="27">
        <f t="shared" si="5"/>
        <v>1.7623434779003235</v>
      </c>
      <c r="I13" s="26">
        <f>D13/SQRT($AF$29)</f>
        <v>2.3373627834572459</v>
      </c>
      <c r="J13" s="26">
        <f t="shared" si="0"/>
        <v>4.977758064516129</v>
      </c>
      <c r="K13" s="54">
        <v>3.1</v>
      </c>
      <c r="L13">
        <f t="shared" si="1"/>
        <v>6.8555161290322584</v>
      </c>
      <c r="M13" s="26">
        <f t="shared" si="17"/>
        <v>-3.7555161290322583</v>
      </c>
      <c r="N13" s="26">
        <f t="shared" si="19"/>
        <v>2.5238235238729221</v>
      </c>
      <c r="O13" s="26">
        <f t="shared" si="18"/>
        <v>1.5717623923465209</v>
      </c>
      <c r="P13">
        <f t="shared" si="3"/>
        <v>3.4758846553993235</v>
      </c>
      <c r="Q13">
        <f t="shared" si="7"/>
        <v>1.9041222630528025</v>
      </c>
      <c r="R13">
        <f t="shared" si="20"/>
        <v>3.89</v>
      </c>
      <c r="S13">
        <f t="shared" si="21"/>
        <v>1.5</v>
      </c>
      <c r="T13" s="3">
        <f t="shared" si="22"/>
        <v>79</v>
      </c>
      <c r="U13" s="26">
        <f>M13/SQRT($AF$29)</f>
        <v>-1.9041222630528025</v>
      </c>
      <c r="V13" s="6">
        <v>97</v>
      </c>
      <c r="W13" s="26">
        <f>X13/SQRT($AF$29)</f>
        <v>-3.4758846553993235</v>
      </c>
      <c r="X13" s="26">
        <f t="shared" si="4"/>
        <v>-6.8555161290322584</v>
      </c>
      <c r="Z13" t="s">
        <v>17</v>
      </c>
      <c r="AA13">
        <v>1</v>
      </c>
      <c r="AB13">
        <v>55</v>
      </c>
      <c r="AC13">
        <v>3.31</v>
      </c>
      <c r="AD13">
        <v>0</v>
      </c>
      <c r="AE13">
        <v>50.1</v>
      </c>
      <c r="AF13">
        <v>3.32</v>
      </c>
    </row>
    <row r="14" spans="1:32" ht="15" x14ac:dyDescent="0.25">
      <c r="A14" s="15" t="s">
        <v>16</v>
      </c>
      <c r="B14" s="15">
        <v>1</v>
      </c>
      <c r="C14" s="15">
        <v>57</v>
      </c>
      <c r="D14" s="15">
        <v>1.79</v>
      </c>
      <c r="E14" s="15">
        <v>0.21099999999999999</v>
      </c>
      <c r="F14" s="15">
        <v>0.05</v>
      </c>
      <c r="G14" s="15">
        <f>D14/$D$18</f>
        <v>0.47105263157894739</v>
      </c>
      <c r="H14" s="27">
        <f t="shared" si="5"/>
        <v>0.45956683878370624</v>
      </c>
      <c r="I14" s="15">
        <f>D14/SQRT($AF$12)</f>
        <v>0.98239012690772864</v>
      </c>
      <c r="J14" s="15">
        <f t="shared" si="0"/>
        <v>1.8128809523809524</v>
      </c>
      <c r="K14" s="44">
        <v>2.1</v>
      </c>
      <c r="L14">
        <f t="shared" si="1"/>
        <v>1.5257619047619047</v>
      </c>
      <c r="M14" s="15">
        <f t="shared" si="17"/>
        <v>0.57423809523809533</v>
      </c>
      <c r="N14" s="15">
        <f>J14/SQRT($AF$12)</f>
        <v>0.99494768093750152</v>
      </c>
      <c r="O14" s="15">
        <f t="shared" ref="O14:O18" si="23">K14/SQRT($AF$12)</f>
        <v>1.1525247298917487</v>
      </c>
      <c r="P14">
        <f t="shared" si="3"/>
        <v>0.83737063198325434</v>
      </c>
      <c r="Q14">
        <f t="shared" si="7"/>
        <v>-0.3151540979084943</v>
      </c>
      <c r="R14">
        <f>$AF$12</f>
        <v>3.32</v>
      </c>
      <c r="S14">
        <f>$AA$12</f>
        <v>1</v>
      </c>
      <c r="T14">
        <f>$AB$12</f>
        <v>55</v>
      </c>
      <c r="U14" s="15">
        <f>M14/SQRT($AF$12)</f>
        <v>0.3151540979084943</v>
      </c>
      <c r="V14" s="8">
        <v>1260</v>
      </c>
      <c r="W14" s="15">
        <f>X14/SQRT($AF$12)</f>
        <v>-0.83737063198325434</v>
      </c>
      <c r="X14" s="15">
        <f t="shared" si="4"/>
        <v>-1.5257619047619047</v>
      </c>
      <c r="Z14" t="s">
        <v>18</v>
      </c>
      <c r="AA14">
        <v>0</v>
      </c>
      <c r="AB14">
        <v>0</v>
      </c>
      <c r="AC14">
        <v>3.31</v>
      </c>
      <c r="AD14">
        <v>0.42</v>
      </c>
      <c r="AE14">
        <v>65.7</v>
      </c>
      <c r="AF14">
        <v>4.07</v>
      </c>
    </row>
    <row r="15" spans="1:32" ht="15" x14ac:dyDescent="0.25">
      <c r="A15" s="15" t="s">
        <v>16</v>
      </c>
      <c r="B15" s="15">
        <v>2</v>
      </c>
      <c r="C15" s="15">
        <v>58</v>
      </c>
      <c r="D15" s="15">
        <v>2.64</v>
      </c>
      <c r="E15" s="15">
        <v>0.56999999999999995</v>
      </c>
      <c r="F15" s="15">
        <v>0.11</v>
      </c>
      <c r="G15" s="15">
        <f>D15/$D$18</f>
        <v>0.69473684210526321</v>
      </c>
      <c r="H15" s="27">
        <f t="shared" si="5"/>
        <v>0.839710843373494</v>
      </c>
      <c r="I15" s="15">
        <f>D15/SQRT($AF$12)</f>
        <v>1.4488882318639127</v>
      </c>
      <c r="J15" s="15">
        <f t="shared" si="0"/>
        <v>2.64392</v>
      </c>
      <c r="K15" s="44">
        <v>2.5</v>
      </c>
      <c r="L15">
        <f t="shared" si="1"/>
        <v>2.7878400000000001</v>
      </c>
      <c r="M15" s="15">
        <f t="shared" si="17"/>
        <v>-0.28784000000000026</v>
      </c>
      <c r="N15" s="15">
        <f t="shared" ref="N15:N18" si="24">J15/SQRT($AF$12)</f>
        <v>1.4510396113597106</v>
      </c>
      <c r="O15" s="15">
        <f t="shared" si="23"/>
        <v>1.3720532498711293</v>
      </c>
      <c r="P15">
        <f t="shared" si="3"/>
        <v>1.5300259728482917</v>
      </c>
      <c r="Q15">
        <f t="shared" si="7"/>
        <v>0.1579727229771625</v>
      </c>
      <c r="R15">
        <f t="shared" ref="R15:R18" si="25">$AF$12</f>
        <v>3.32</v>
      </c>
      <c r="S15">
        <f t="shared" ref="S15:S18" si="26">$AA$12</f>
        <v>1</v>
      </c>
      <c r="T15">
        <f t="shared" ref="T15:T18" si="27">$AB$12</f>
        <v>55</v>
      </c>
      <c r="U15" s="15">
        <f>M15/SQRT($AF$12)</f>
        <v>-0.1579727229771625</v>
      </c>
      <c r="V15" s="6">
        <v>284</v>
      </c>
      <c r="W15" s="15">
        <f>X15/SQRT($AF$12)</f>
        <v>-1.5300259728482917</v>
      </c>
      <c r="X15" s="15">
        <f t="shared" si="4"/>
        <v>-2.7878400000000001</v>
      </c>
      <c r="Z15" t="s">
        <v>19</v>
      </c>
      <c r="AA15">
        <v>0.5</v>
      </c>
      <c r="AB15">
        <v>81</v>
      </c>
      <c r="AC15">
        <v>3.31</v>
      </c>
      <c r="AD15">
        <v>0</v>
      </c>
      <c r="AE15">
        <v>51.4</v>
      </c>
      <c r="AF15">
        <v>3.77</v>
      </c>
    </row>
    <row r="16" spans="1:32" ht="15" x14ac:dyDescent="0.25">
      <c r="A16" s="15" t="s">
        <v>16</v>
      </c>
      <c r="B16" s="15">
        <v>3</v>
      </c>
      <c r="C16" s="15">
        <v>59</v>
      </c>
      <c r="D16" s="15">
        <v>3.09</v>
      </c>
      <c r="E16" s="15">
        <v>1.19</v>
      </c>
      <c r="F16" s="15">
        <v>0.11</v>
      </c>
      <c r="G16" s="15">
        <f>D16/$D$18</f>
        <v>0.81315789473684208</v>
      </c>
      <c r="H16" s="27">
        <f t="shared" si="5"/>
        <v>1.1503734939759036</v>
      </c>
      <c r="I16" s="15">
        <f>D16/SQRT($AF$12)</f>
        <v>1.6958578168407157</v>
      </c>
      <c r="J16" s="15">
        <f t="shared" si="0"/>
        <v>3.1596199999999999</v>
      </c>
      <c r="K16" s="44">
        <v>2.5</v>
      </c>
      <c r="L16">
        <f t="shared" si="1"/>
        <v>3.8192399999999997</v>
      </c>
      <c r="M16" s="15">
        <f t="shared" si="17"/>
        <v>-1.31924</v>
      </c>
      <c r="N16" s="15">
        <f>J16/SQRT($AF$12)</f>
        <v>1.7340667557431269</v>
      </c>
      <c r="O16" s="15">
        <f t="shared" si="23"/>
        <v>1.3720532498711293</v>
      </c>
      <c r="P16">
        <f t="shared" si="3"/>
        <v>2.0960802616151244</v>
      </c>
      <c r="Q16">
        <f t="shared" si="7"/>
        <v>0.72402701174399542</v>
      </c>
      <c r="R16">
        <f t="shared" si="25"/>
        <v>3.32</v>
      </c>
      <c r="S16">
        <f t="shared" si="26"/>
        <v>1</v>
      </c>
      <c r="T16">
        <f t="shared" si="27"/>
        <v>55</v>
      </c>
      <c r="U16" s="15">
        <f>M16/SQRT($AF$12)</f>
        <v>-0.72402701174399542</v>
      </c>
      <c r="V16" s="6">
        <v>127</v>
      </c>
      <c r="W16" s="15">
        <f>X16/SQRT($AF$12)</f>
        <v>-2.0960802616151244</v>
      </c>
      <c r="X16" s="15">
        <f t="shared" si="4"/>
        <v>-3.8192399999999997</v>
      </c>
      <c r="Z16" t="s">
        <v>20</v>
      </c>
      <c r="AA16">
        <v>1</v>
      </c>
      <c r="AB16">
        <v>81</v>
      </c>
      <c r="AC16">
        <v>3.31</v>
      </c>
      <c r="AD16">
        <v>0</v>
      </c>
      <c r="AE16">
        <v>53.4</v>
      </c>
      <c r="AF16">
        <v>3.74</v>
      </c>
    </row>
    <row r="17" spans="1:32" ht="15" x14ac:dyDescent="0.25">
      <c r="A17" s="15" t="s">
        <v>16</v>
      </c>
      <c r="B17" s="15">
        <v>4</v>
      </c>
      <c r="C17" s="15">
        <v>60</v>
      </c>
      <c r="D17" s="15">
        <v>3.66</v>
      </c>
      <c r="E17" s="15">
        <v>2.64</v>
      </c>
      <c r="F17" s="15">
        <v>0.19</v>
      </c>
      <c r="G17" s="15">
        <f>D17/$D$18</f>
        <v>0.96315789473684221</v>
      </c>
      <c r="H17" s="27">
        <f t="shared" si="5"/>
        <v>1.7932530120481933</v>
      </c>
      <c r="I17" s="15">
        <f>D17/SQRT($AF$12)</f>
        <v>2.0086859578113332</v>
      </c>
      <c r="J17" s="15">
        <f t="shared" si="0"/>
        <v>4.1018000000000008</v>
      </c>
      <c r="K17" s="44">
        <v>2.25</v>
      </c>
      <c r="L17">
        <f t="shared" si="1"/>
        <v>5.9536000000000016</v>
      </c>
      <c r="M17" s="15">
        <f t="shared" si="17"/>
        <v>-3.7036000000000007</v>
      </c>
      <c r="N17" s="15">
        <f t="shared" si="24"/>
        <v>2.2511552081285595</v>
      </c>
      <c r="O17" s="15">
        <f t="shared" si="23"/>
        <v>1.2348479248840163</v>
      </c>
      <c r="P17">
        <f t="shared" si="3"/>
        <v>3.2674624913731032</v>
      </c>
      <c r="Q17">
        <f t="shared" si="7"/>
        <v>2.032614566489086</v>
      </c>
      <c r="R17">
        <f t="shared" si="25"/>
        <v>3.32</v>
      </c>
      <c r="S17">
        <f t="shared" si="26"/>
        <v>1</v>
      </c>
      <c r="T17">
        <f t="shared" si="27"/>
        <v>55</v>
      </c>
      <c r="U17" s="15">
        <f>M17/SQRT($AF$12)</f>
        <v>-2.032614566489086</v>
      </c>
      <c r="V17" s="6">
        <v>88</v>
      </c>
      <c r="W17" s="15">
        <f>X17/SQRT($AF$12)</f>
        <v>-3.2674624913731032</v>
      </c>
      <c r="X17" s="15">
        <f t="shared" si="4"/>
        <v>-5.9536000000000016</v>
      </c>
      <c r="Z17" t="s">
        <v>21</v>
      </c>
      <c r="AA17">
        <v>1.5</v>
      </c>
      <c r="AB17">
        <v>81</v>
      </c>
      <c r="AC17">
        <v>3.31</v>
      </c>
      <c r="AD17">
        <v>0</v>
      </c>
      <c r="AE17">
        <v>49.7</v>
      </c>
      <c r="AF17">
        <v>4.55</v>
      </c>
    </row>
    <row r="18" spans="1:32" ht="15" x14ac:dyDescent="0.25">
      <c r="A18" s="15" t="s">
        <v>16</v>
      </c>
      <c r="B18" s="15">
        <v>5</v>
      </c>
      <c r="C18" s="15">
        <v>61</v>
      </c>
      <c r="D18" s="15">
        <v>3.8</v>
      </c>
      <c r="E18" s="15">
        <v>3.08</v>
      </c>
      <c r="F18" s="15">
        <v>0.25</v>
      </c>
      <c r="G18" s="15">
        <f>D18/$D$18</f>
        <v>1</v>
      </c>
      <c r="H18" s="27">
        <f t="shared" si="5"/>
        <v>1.9330655957161982</v>
      </c>
      <c r="I18" s="15">
        <f>D18/SQRT($AF$12)</f>
        <v>2.0855209398041166</v>
      </c>
      <c r="J18" s="15">
        <f t="shared" si="0"/>
        <v>4.3338888888888887</v>
      </c>
      <c r="K18" s="44">
        <v>2.25</v>
      </c>
      <c r="L18">
        <f t="shared" si="1"/>
        <v>6.4177777777777774</v>
      </c>
      <c r="M18" s="15">
        <f t="shared" si="17"/>
        <v>-4.1677777777777774</v>
      </c>
      <c r="N18" s="15">
        <f t="shared" si="24"/>
        <v>2.378530533832151</v>
      </c>
      <c r="O18" s="15">
        <f t="shared" si="23"/>
        <v>1.2348479248840163</v>
      </c>
      <c r="P18">
        <f t="shared" si="3"/>
        <v>3.5222131427802856</v>
      </c>
      <c r="Q18">
        <f t="shared" si="7"/>
        <v>2.2873652178962689</v>
      </c>
      <c r="R18">
        <f t="shared" si="25"/>
        <v>3.32</v>
      </c>
      <c r="S18">
        <f t="shared" si="26"/>
        <v>1</v>
      </c>
      <c r="T18">
        <f t="shared" si="27"/>
        <v>55</v>
      </c>
      <c r="U18" s="15">
        <f>M18/SQRT($AF$12)</f>
        <v>-2.2873652178962689</v>
      </c>
      <c r="V18" s="6">
        <v>74</v>
      </c>
      <c r="W18" s="15">
        <f>X18/SQRT($AF$12)</f>
        <v>-3.5222131427802856</v>
      </c>
      <c r="X18" s="15">
        <f t="shared" si="4"/>
        <v>-6.4177777777777774</v>
      </c>
      <c r="Z18" t="s">
        <v>22</v>
      </c>
      <c r="AA18">
        <v>1.5</v>
      </c>
      <c r="AB18">
        <v>79</v>
      </c>
      <c r="AC18">
        <v>3.31</v>
      </c>
      <c r="AD18">
        <v>0</v>
      </c>
      <c r="AE18">
        <v>59.7</v>
      </c>
      <c r="AF18">
        <v>4.2699999999999996</v>
      </c>
    </row>
    <row r="19" spans="1:32" ht="15" x14ac:dyDescent="0.25">
      <c r="A19" s="31" t="s">
        <v>47</v>
      </c>
      <c r="B19" s="31">
        <v>1</v>
      </c>
      <c r="C19" s="31">
        <v>68</v>
      </c>
      <c r="D19" s="31">
        <v>2.11</v>
      </c>
      <c r="E19" s="31">
        <v>0.36099999999999999</v>
      </c>
      <c r="F19" s="31">
        <v>0.08</v>
      </c>
      <c r="G19" s="31">
        <f>D19/$D$23</f>
        <v>0.50843373493975896</v>
      </c>
      <c r="H19" s="27">
        <f t="shared" si="5"/>
        <v>0.53001190476190463</v>
      </c>
      <c r="I19" s="31">
        <f>D19/SQRT($AF$9)</f>
        <v>1.0549999999999999</v>
      </c>
      <c r="J19" s="31">
        <f t="shared" si="0"/>
        <v>2.1100238095238093</v>
      </c>
      <c r="K19" s="55">
        <v>2.1</v>
      </c>
      <c r="L19">
        <f t="shared" si="1"/>
        <v>2.1200476190476185</v>
      </c>
      <c r="M19" s="31">
        <f t="shared" si="17"/>
        <v>-2.0047619047618849E-2</v>
      </c>
      <c r="N19" s="31">
        <f>J19/SQRT($AF$9)</f>
        <v>1.0550119047619047</v>
      </c>
      <c r="O19" s="31">
        <f t="shared" ref="O19:O23" si="28">K19/SQRT($AF$9)</f>
        <v>1.05</v>
      </c>
      <c r="P19">
        <f t="shared" si="3"/>
        <v>1.0600238095238093</v>
      </c>
      <c r="Q19">
        <f t="shared" si="7"/>
        <v>1.0023809523809424E-2</v>
      </c>
      <c r="R19">
        <f>$AF$9</f>
        <v>4</v>
      </c>
      <c r="S19">
        <f>$AA$9</f>
        <v>1</v>
      </c>
      <c r="T19">
        <f>$AB$9</f>
        <v>79</v>
      </c>
      <c r="U19" s="31">
        <f>M19/SQRT($AF$9)</f>
        <v>-1.0023809523809424E-2</v>
      </c>
      <c r="V19" s="8">
        <v>1260</v>
      </c>
      <c r="W19" s="31">
        <f>X19/SQRT($AF$9)</f>
        <v>-1.0600238095238093</v>
      </c>
      <c r="X19" s="31">
        <f t="shared" si="4"/>
        <v>-2.1200476190476185</v>
      </c>
      <c r="Z19" t="s">
        <v>23</v>
      </c>
      <c r="AA19">
        <v>1.5</v>
      </c>
      <c r="AB19">
        <v>64</v>
      </c>
      <c r="AC19">
        <v>3.31</v>
      </c>
      <c r="AD19">
        <v>0</v>
      </c>
      <c r="AE19">
        <v>45.5</v>
      </c>
      <c r="AF19">
        <v>4.9400000000000004</v>
      </c>
    </row>
    <row r="20" spans="1:32" ht="15" x14ac:dyDescent="0.25">
      <c r="A20" s="31" t="s">
        <v>47</v>
      </c>
      <c r="B20" s="31">
        <v>2</v>
      </c>
      <c r="C20" s="31">
        <v>69</v>
      </c>
      <c r="D20" s="31">
        <v>2.65</v>
      </c>
      <c r="E20" s="31">
        <v>0.66</v>
      </c>
      <c r="F20" s="31">
        <v>0.08</v>
      </c>
      <c r="G20" s="31">
        <f>D20/$D$23</f>
        <v>0.63855421686746983</v>
      </c>
      <c r="H20" s="27">
        <f t="shared" si="5"/>
        <v>0.81656976744186049</v>
      </c>
      <c r="I20" s="31">
        <f>D20/SQRT($AF$9)</f>
        <v>1.325</v>
      </c>
      <c r="J20" s="31">
        <f t="shared" si="0"/>
        <v>2.7081395348837209</v>
      </c>
      <c r="K20" s="55">
        <v>2.15</v>
      </c>
      <c r="L20">
        <f t="shared" si="1"/>
        <v>3.266279069767442</v>
      </c>
      <c r="M20" s="31">
        <f t="shared" si="17"/>
        <v>-1.1162790697674421</v>
      </c>
      <c r="N20" s="31">
        <f t="shared" ref="N20:N23" si="29">J20/SQRT($AF$9)</f>
        <v>1.3540697674418605</v>
      </c>
      <c r="O20" s="31">
        <f t="shared" si="28"/>
        <v>1.075</v>
      </c>
      <c r="P20">
        <f t="shared" si="3"/>
        <v>1.633139534883721</v>
      </c>
      <c r="Q20">
        <f t="shared" si="7"/>
        <v>0.55813953488372103</v>
      </c>
      <c r="R20">
        <f t="shared" ref="R20:R23" si="30">$AF$9</f>
        <v>4</v>
      </c>
      <c r="S20">
        <f t="shared" ref="S20:S23" si="31">$AA$9</f>
        <v>1</v>
      </c>
      <c r="T20">
        <f t="shared" ref="T20:T23" si="32">$AB$9</f>
        <v>79</v>
      </c>
      <c r="U20" s="31">
        <f>M20/SQRT($AF$9)</f>
        <v>-0.55813953488372103</v>
      </c>
      <c r="V20" s="6">
        <v>252</v>
      </c>
      <c r="W20" s="31">
        <f>X20/SQRT($AF$9)</f>
        <v>-1.633139534883721</v>
      </c>
      <c r="X20" s="31">
        <f t="shared" si="4"/>
        <v>-3.266279069767442</v>
      </c>
      <c r="Z20" t="s">
        <v>24</v>
      </c>
      <c r="AA20">
        <v>0</v>
      </c>
      <c r="AB20">
        <v>0</v>
      </c>
      <c r="AC20">
        <v>3.31</v>
      </c>
      <c r="AD20">
        <v>0.42</v>
      </c>
      <c r="AE20">
        <v>90.5</v>
      </c>
      <c r="AF20">
        <v>4.13</v>
      </c>
    </row>
    <row r="21" spans="1:32" ht="15" x14ac:dyDescent="0.25">
      <c r="A21" s="31" t="s">
        <v>47</v>
      </c>
      <c r="B21" s="31">
        <v>3</v>
      </c>
      <c r="C21" s="31">
        <v>70</v>
      </c>
      <c r="D21" s="31">
        <v>3.11</v>
      </c>
      <c r="E21" s="31">
        <v>1</v>
      </c>
      <c r="F21" s="31">
        <v>0.08</v>
      </c>
      <c r="G21" s="31">
        <f>D21/$D$23</f>
        <v>0.74939759036144571</v>
      </c>
      <c r="H21" s="27">
        <f t="shared" si="5"/>
        <v>1.1246627906976743</v>
      </c>
      <c r="I21" s="31">
        <f>D21/SQRT($AF$9)</f>
        <v>1.5549999999999999</v>
      </c>
      <c r="J21" s="31">
        <f t="shared" si="0"/>
        <v>3.3243255813953487</v>
      </c>
      <c r="K21" s="55">
        <v>2.15</v>
      </c>
      <c r="L21">
        <f t="shared" si="1"/>
        <v>4.4986511627906971</v>
      </c>
      <c r="M21" s="31">
        <f t="shared" si="17"/>
        <v>-2.3486511627906972</v>
      </c>
      <c r="N21" s="31">
        <f t="shared" si="29"/>
        <v>1.6621627906976744</v>
      </c>
      <c r="O21" s="31">
        <f t="shared" si="28"/>
        <v>1.075</v>
      </c>
      <c r="P21">
        <f t="shared" si="3"/>
        <v>2.2493255813953486</v>
      </c>
      <c r="Q21">
        <f t="shared" si="7"/>
        <v>1.1743255813953486</v>
      </c>
      <c r="R21">
        <f t="shared" si="30"/>
        <v>4</v>
      </c>
      <c r="S21">
        <f t="shared" si="31"/>
        <v>1</v>
      </c>
      <c r="T21">
        <f t="shared" si="32"/>
        <v>79</v>
      </c>
      <c r="U21" s="31">
        <f>M21/SQRT($AF$9)</f>
        <v>-1.1743255813953486</v>
      </c>
      <c r="V21" s="6">
        <v>158</v>
      </c>
      <c r="W21" s="31">
        <f>X21/SQRT($AF$9)</f>
        <v>-2.2493255813953486</v>
      </c>
      <c r="X21" s="31">
        <f t="shared" si="4"/>
        <v>-4.4986511627906971</v>
      </c>
      <c r="Z21" t="s">
        <v>25</v>
      </c>
      <c r="AA21">
        <v>1.5</v>
      </c>
      <c r="AB21">
        <v>81</v>
      </c>
      <c r="AC21">
        <v>3.31</v>
      </c>
      <c r="AD21">
        <v>0</v>
      </c>
      <c r="AE21">
        <v>79</v>
      </c>
      <c r="AF21">
        <v>4.99</v>
      </c>
    </row>
    <row r="22" spans="1:32" ht="15" x14ac:dyDescent="0.25">
      <c r="A22" s="31" t="s">
        <v>47</v>
      </c>
      <c r="B22" s="31">
        <v>4</v>
      </c>
      <c r="C22" s="31">
        <v>71</v>
      </c>
      <c r="D22" s="31">
        <v>3.69</v>
      </c>
      <c r="E22" s="31">
        <v>2.2400000000000002</v>
      </c>
      <c r="F22" s="31">
        <v>0.11</v>
      </c>
      <c r="G22" s="31">
        <f>D22/$D$23</f>
        <v>0.88915662650602401</v>
      </c>
      <c r="H22" s="27">
        <f t="shared" si="5"/>
        <v>1.5832674418604651</v>
      </c>
      <c r="I22" s="31">
        <f>D22/SQRT($AF$9)</f>
        <v>1.845</v>
      </c>
      <c r="J22" s="31">
        <f t="shared" si="0"/>
        <v>4.2415348837209299</v>
      </c>
      <c r="K22" s="55">
        <v>2.15</v>
      </c>
      <c r="L22">
        <f t="shared" si="1"/>
        <v>6.3330697674418603</v>
      </c>
      <c r="M22" s="31">
        <f t="shared" si="17"/>
        <v>-4.1830697674418609</v>
      </c>
      <c r="N22" s="31">
        <f t="shared" si="29"/>
        <v>2.120767441860465</v>
      </c>
      <c r="O22" s="31">
        <f t="shared" si="28"/>
        <v>1.075</v>
      </c>
      <c r="P22">
        <f t="shared" si="3"/>
        <v>3.1665348837209302</v>
      </c>
      <c r="Q22">
        <f t="shared" si="7"/>
        <v>2.0915348837209304</v>
      </c>
      <c r="R22">
        <f t="shared" si="30"/>
        <v>4</v>
      </c>
      <c r="S22">
        <f t="shared" si="31"/>
        <v>1</v>
      </c>
      <c r="T22">
        <f t="shared" si="32"/>
        <v>79</v>
      </c>
      <c r="U22" s="31">
        <f>M22/SQRT($AF$9)</f>
        <v>-2.0915348837209304</v>
      </c>
      <c r="V22" s="6">
        <v>97</v>
      </c>
      <c r="W22" s="31">
        <f>X22/SQRT($AF$9)</f>
        <v>-3.1665348837209302</v>
      </c>
      <c r="X22" s="31">
        <f t="shared" si="4"/>
        <v>-6.3330697674418603</v>
      </c>
      <c r="Z22" t="s">
        <v>26</v>
      </c>
      <c r="AA22">
        <v>1.5</v>
      </c>
      <c r="AB22">
        <v>79</v>
      </c>
      <c r="AC22">
        <v>3.31</v>
      </c>
      <c r="AD22">
        <v>0</v>
      </c>
      <c r="AE22">
        <v>76.5</v>
      </c>
      <c r="AF22">
        <v>4.72</v>
      </c>
    </row>
    <row r="23" spans="1:32" x14ac:dyDescent="0.3">
      <c r="A23" s="31" t="s">
        <v>47</v>
      </c>
      <c r="B23" s="31">
        <v>5</v>
      </c>
      <c r="C23" s="31">
        <v>72</v>
      </c>
      <c r="D23" s="31">
        <v>4.1500000000000004</v>
      </c>
      <c r="E23" s="31">
        <v>3.67</v>
      </c>
      <c r="F23" s="31">
        <v>0.14000000000000001</v>
      </c>
      <c r="G23" s="31">
        <f>D23/$D$23</f>
        <v>1</v>
      </c>
      <c r="H23" s="27">
        <f t="shared" si="5"/>
        <v>1.9571022727272731</v>
      </c>
      <c r="I23" s="31">
        <f>D23/SQRT($AF$9)</f>
        <v>2.0750000000000002</v>
      </c>
      <c r="J23" s="31">
        <f t="shared" si="0"/>
        <v>5.0142045454545467</v>
      </c>
      <c r="K23" s="55">
        <v>2.2000000000000002</v>
      </c>
      <c r="L23">
        <f t="shared" si="1"/>
        <v>7.8284090909090924</v>
      </c>
      <c r="M23" s="31">
        <f t="shared" si="17"/>
        <v>-5.6284090909090922</v>
      </c>
      <c r="N23" s="31">
        <f t="shared" si="29"/>
        <v>2.5071022727272734</v>
      </c>
      <c r="O23" s="31">
        <f t="shared" si="28"/>
        <v>1.1000000000000001</v>
      </c>
      <c r="P23">
        <f t="shared" si="3"/>
        <v>3.9142045454545462</v>
      </c>
      <c r="Q23">
        <f t="shared" si="7"/>
        <v>2.8142045454545461</v>
      </c>
      <c r="R23">
        <f t="shared" si="30"/>
        <v>4</v>
      </c>
      <c r="S23">
        <f t="shared" si="31"/>
        <v>1</v>
      </c>
      <c r="T23">
        <f t="shared" si="32"/>
        <v>79</v>
      </c>
      <c r="U23" s="31">
        <f>M23/SQRT($AF$9)</f>
        <v>-2.8142045454545461</v>
      </c>
      <c r="V23" s="6">
        <v>90</v>
      </c>
      <c r="W23" s="31">
        <f>X23/SQRT($AF$9)</f>
        <v>-3.9142045454545462</v>
      </c>
      <c r="X23" s="31">
        <f t="shared" si="4"/>
        <v>-7.8284090909090924</v>
      </c>
      <c r="Z23" t="s">
        <v>27</v>
      </c>
      <c r="AA23">
        <v>1.5</v>
      </c>
      <c r="AB23">
        <v>64</v>
      </c>
      <c r="AC23">
        <v>3.31</v>
      </c>
      <c r="AD23">
        <v>0</v>
      </c>
      <c r="AE23">
        <v>62</v>
      </c>
      <c r="AF23">
        <v>4.03</v>
      </c>
    </row>
    <row r="24" spans="1:32" x14ac:dyDescent="0.3">
      <c r="A24" s="38" t="s">
        <v>19</v>
      </c>
      <c r="B24" s="38">
        <v>2</v>
      </c>
      <c r="C24" s="38">
        <v>81</v>
      </c>
      <c r="D24" s="38">
        <v>2.09</v>
      </c>
      <c r="E24" s="38">
        <v>0.19700000000000001</v>
      </c>
      <c r="F24" s="38">
        <v>0.05</v>
      </c>
      <c r="G24" s="38">
        <f>D24/$D$27</f>
        <v>0.61111111111111105</v>
      </c>
      <c r="H24" s="27">
        <f t="shared" si="5"/>
        <v>0.54588859416445623</v>
      </c>
      <c r="I24" s="38">
        <f>D24/SQRT($AF$15)</f>
        <v>1.0764047634854239</v>
      </c>
      <c r="J24" s="38">
        <f t="shared" si="0"/>
        <v>2.1029999999999998</v>
      </c>
      <c r="K24" s="38">
        <v>2.1480000000000001</v>
      </c>
      <c r="L24">
        <f t="shared" si="1"/>
        <v>2.0579999999999998</v>
      </c>
      <c r="M24" s="38">
        <v>0.09</v>
      </c>
      <c r="N24" s="38">
        <f>J24/SQRT($AF$15)</f>
        <v>1.0831001041195436</v>
      </c>
      <c r="O24" s="38">
        <f t="shared" ref="O24:O27" si="33">K24/SQRT($AF$15)</f>
        <v>1.1062762832376511</v>
      </c>
      <c r="P24">
        <f t="shared" si="3"/>
        <v>1.0599239250014365</v>
      </c>
      <c r="Q24">
        <f t="shared" si="7"/>
        <v>-4.6352358236214426E-2</v>
      </c>
      <c r="R24">
        <f>$AF$15</f>
        <v>3.77</v>
      </c>
      <c r="S24">
        <f>$AA$15</f>
        <v>0.5</v>
      </c>
      <c r="T24">
        <f>$AB$15</f>
        <v>81</v>
      </c>
      <c r="U24" s="38">
        <f>M24/SQRT($AF$15)</f>
        <v>4.6352358236214426E-2</v>
      </c>
      <c r="V24" s="8">
        <v>629</v>
      </c>
      <c r="W24" s="38">
        <f>X24/SQRT($AF$15)</f>
        <v>-1.0599239250014365</v>
      </c>
      <c r="X24" s="38">
        <v>-2.0579999999999998</v>
      </c>
      <c r="Z24" t="s">
        <v>28</v>
      </c>
      <c r="AA24">
        <v>0</v>
      </c>
      <c r="AB24">
        <v>0</v>
      </c>
      <c r="AC24">
        <v>3.31</v>
      </c>
      <c r="AD24">
        <v>0.42</v>
      </c>
      <c r="AE24">
        <v>71.7</v>
      </c>
      <c r="AF24">
        <v>4.3499999999999996</v>
      </c>
    </row>
    <row r="25" spans="1:32" x14ac:dyDescent="0.3">
      <c r="A25" s="38" t="s">
        <v>19</v>
      </c>
      <c r="B25" s="38">
        <v>4</v>
      </c>
      <c r="C25" s="38">
        <v>82</v>
      </c>
      <c r="D25" s="38">
        <v>3.03</v>
      </c>
      <c r="E25" s="38">
        <v>0.56799999999999995</v>
      </c>
      <c r="F25" s="38">
        <v>0.3</v>
      </c>
      <c r="G25" s="38">
        <f>D25/$D$27</f>
        <v>0.88596491228070173</v>
      </c>
      <c r="H25" s="27">
        <f t="shared" si="5"/>
        <v>1.0095490716180371</v>
      </c>
      <c r="I25" s="38">
        <f>D25/SQRT($AF$15)</f>
        <v>1.5605293939525524</v>
      </c>
      <c r="J25" s="38">
        <f t="shared" si="0"/>
        <v>3.1044999999999998</v>
      </c>
      <c r="K25" s="38">
        <v>2.403</v>
      </c>
      <c r="L25">
        <f t="shared" si="1"/>
        <v>3.806</v>
      </c>
      <c r="M25" s="38">
        <v>-1.403</v>
      </c>
      <c r="N25" s="38">
        <f t="shared" ref="N25:N27" si="34">J25/SQRT($AF$15)</f>
        <v>1.5988988460480853</v>
      </c>
      <c r="O25" s="38">
        <f t="shared" si="33"/>
        <v>1.2376079649069254</v>
      </c>
      <c r="P25">
        <f t="shared" si="3"/>
        <v>1.9601897271892457</v>
      </c>
      <c r="Q25">
        <f t="shared" si="7"/>
        <v>0.72258176228232052</v>
      </c>
      <c r="R25">
        <f t="shared" ref="R25:R27" si="35">$AF$15</f>
        <v>3.77</v>
      </c>
      <c r="S25">
        <f t="shared" ref="S25:S27" si="36">$AA$15</f>
        <v>0.5</v>
      </c>
      <c r="T25">
        <f t="shared" ref="T25:T27" si="37">$AB$15</f>
        <v>81</v>
      </c>
      <c r="U25" s="38">
        <f>M25/SQRT($AF$15)</f>
        <v>-0.72258176228232052</v>
      </c>
      <c r="V25" s="6">
        <v>252</v>
      </c>
      <c r="W25" s="38">
        <f>X25/SQRT($AF$15)</f>
        <v>-1.9601897271892457</v>
      </c>
      <c r="X25" s="38">
        <v>-3.806</v>
      </c>
      <c r="Z25" t="s">
        <v>29</v>
      </c>
      <c r="AA25">
        <v>1</v>
      </c>
      <c r="AB25" s="3">
        <f>30/0.38</f>
        <v>78.94736842105263</v>
      </c>
      <c r="AC25">
        <v>3.31</v>
      </c>
      <c r="AD25">
        <v>0</v>
      </c>
      <c r="AE25">
        <v>62.1</v>
      </c>
      <c r="AF25">
        <v>3.9</v>
      </c>
    </row>
    <row r="26" spans="1:32" x14ac:dyDescent="0.3">
      <c r="A26" s="38" t="s">
        <v>19</v>
      </c>
      <c r="B26" s="38">
        <v>5</v>
      </c>
      <c r="C26" s="38">
        <v>83</v>
      </c>
      <c r="D26" s="38">
        <v>3.31</v>
      </c>
      <c r="E26" s="38">
        <v>0.76</v>
      </c>
      <c r="F26" s="38">
        <v>0.4</v>
      </c>
      <c r="G26" s="38">
        <f>D26/$D$27</f>
        <v>0.96783625730994161</v>
      </c>
      <c r="H26" s="27">
        <f t="shared" si="5"/>
        <v>1.2750663129973476</v>
      </c>
      <c r="I26" s="38">
        <f>D26/SQRT($AF$15)</f>
        <v>1.7047367306874419</v>
      </c>
      <c r="J26" s="38">
        <f t="shared" si="0"/>
        <v>3.5455000000000001</v>
      </c>
      <c r="K26" s="38">
        <v>2.2839999999999998</v>
      </c>
      <c r="L26">
        <f t="shared" si="1"/>
        <v>4.8070000000000004</v>
      </c>
      <c r="M26" s="38">
        <v>-2.5230000000000001</v>
      </c>
      <c r="N26" s="38">
        <f t="shared" si="34"/>
        <v>1.8260254014055362</v>
      </c>
      <c r="O26" s="38">
        <f t="shared" si="33"/>
        <v>1.1763198467945972</v>
      </c>
      <c r="P26">
        <f t="shared" si="3"/>
        <v>2.4757309560164753</v>
      </c>
      <c r="Q26">
        <f t="shared" si="7"/>
        <v>1.2994111092218779</v>
      </c>
      <c r="R26">
        <f t="shared" si="35"/>
        <v>3.77</v>
      </c>
      <c r="S26">
        <f t="shared" si="36"/>
        <v>0.5</v>
      </c>
      <c r="T26">
        <f t="shared" si="37"/>
        <v>81</v>
      </c>
      <c r="U26" s="38">
        <f>M26/SQRT($AF$15)</f>
        <v>-1.2994111092218779</v>
      </c>
      <c r="V26" s="6">
        <v>180</v>
      </c>
      <c r="W26" s="38">
        <f>X26/SQRT($AF$15)</f>
        <v>-2.4757309560164753</v>
      </c>
      <c r="X26" s="38">
        <v>-4.8070000000000004</v>
      </c>
      <c r="Z26" t="s">
        <v>30</v>
      </c>
      <c r="AA26">
        <v>2</v>
      </c>
      <c r="AB26" s="3">
        <f>54/0.81</f>
        <v>66.666666666666657</v>
      </c>
      <c r="AC26">
        <v>3.31</v>
      </c>
      <c r="AD26">
        <v>0</v>
      </c>
      <c r="AE26">
        <v>50.9</v>
      </c>
      <c r="AF26">
        <v>4.49</v>
      </c>
    </row>
    <row r="27" spans="1:32" x14ac:dyDescent="0.3">
      <c r="A27" s="38" t="s">
        <v>19</v>
      </c>
      <c r="B27" s="38">
        <v>6</v>
      </c>
      <c r="C27" s="38">
        <v>84</v>
      </c>
      <c r="D27" s="38">
        <v>3.42</v>
      </c>
      <c r="E27" s="38">
        <v>1.85</v>
      </c>
      <c r="F27" s="38">
        <v>0.55000000000000004</v>
      </c>
      <c r="G27" s="38">
        <f>D27/$D$27</f>
        <v>1</v>
      </c>
      <c r="H27" s="27">
        <f t="shared" si="5"/>
        <v>1.6347480106100796</v>
      </c>
      <c r="I27" s="38">
        <f>D27/SQRT($AF$15)</f>
        <v>1.7613896129761484</v>
      </c>
      <c r="J27" s="38">
        <f t="shared" si="0"/>
        <v>4.0285000000000002</v>
      </c>
      <c r="K27" s="38">
        <v>1.8939999999999999</v>
      </c>
      <c r="L27">
        <f t="shared" si="1"/>
        <v>6.1630000000000003</v>
      </c>
      <c r="M27" s="38">
        <v>-4.2690000000000001</v>
      </c>
      <c r="N27" s="38">
        <f t="shared" si="34"/>
        <v>2.0747830572732204</v>
      </c>
      <c r="O27" s="38">
        <f t="shared" si="33"/>
        <v>0.97545962777100137</v>
      </c>
      <c r="P27">
        <f t="shared" si="3"/>
        <v>3.1741064867754392</v>
      </c>
      <c r="Q27">
        <f t="shared" si="7"/>
        <v>2.1986468590044379</v>
      </c>
      <c r="R27">
        <f t="shared" si="35"/>
        <v>3.77</v>
      </c>
      <c r="S27">
        <f t="shared" si="36"/>
        <v>0.5</v>
      </c>
      <c r="T27">
        <f t="shared" si="37"/>
        <v>81</v>
      </c>
      <c r="U27" s="38">
        <f>M27/SQRT($AF$15)</f>
        <v>-2.1986468590044379</v>
      </c>
      <c r="V27" s="6">
        <v>114</v>
      </c>
      <c r="W27" s="38">
        <f>X27/SQRT($AF$15)</f>
        <v>-3.1741064867754392</v>
      </c>
      <c r="X27" s="38">
        <v>-6.1630000000000003</v>
      </c>
      <c r="Z27" t="s">
        <v>31</v>
      </c>
      <c r="AA27">
        <v>1</v>
      </c>
      <c r="AB27" s="3">
        <f>30/0.38</f>
        <v>78.94736842105263</v>
      </c>
      <c r="AC27">
        <v>3.31</v>
      </c>
      <c r="AD27">
        <v>0</v>
      </c>
      <c r="AE27">
        <v>64</v>
      </c>
      <c r="AF27">
        <v>4.76</v>
      </c>
    </row>
    <row r="28" spans="1:32" x14ac:dyDescent="0.3">
      <c r="A28" s="20" t="s">
        <v>20</v>
      </c>
      <c r="B28" s="20">
        <v>2</v>
      </c>
      <c r="C28" s="20">
        <v>85</v>
      </c>
      <c r="D28" s="20">
        <v>2.65</v>
      </c>
      <c r="E28" s="20">
        <v>0.14000000000000001</v>
      </c>
      <c r="F28" s="20">
        <v>0.1</v>
      </c>
      <c r="G28" s="20">
        <f>D28/$D$31</f>
        <v>0.53</v>
      </c>
      <c r="H28" s="27">
        <f t="shared" si="5"/>
        <v>0.72112299465240637</v>
      </c>
      <c r="I28" s="20">
        <f>D28/SQRT($AF$16)</f>
        <v>1.3702823784868008</v>
      </c>
      <c r="J28" s="20">
        <f t="shared" si="0"/>
        <v>2.657</v>
      </c>
      <c r="K28" s="20">
        <v>2.617</v>
      </c>
      <c r="L28">
        <f t="shared" si="1"/>
        <v>2.6970000000000001</v>
      </c>
      <c r="M28" s="20">
        <v>-0.08</v>
      </c>
      <c r="N28" s="20">
        <f>J28/SQRT($AF$16)</f>
        <v>1.3739019923167659</v>
      </c>
      <c r="O28" s="20">
        <f t="shared" ref="O28:O31" si="38">K28/SQRT($AF$16)</f>
        <v>1.353218484716965</v>
      </c>
      <c r="P28">
        <f t="shared" si="3"/>
        <v>1.3945854999165668</v>
      </c>
      <c r="Q28">
        <f t="shared" si="7"/>
        <v>4.136701519960153E-2</v>
      </c>
      <c r="R28">
        <f>$AF$16</f>
        <v>3.74</v>
      </c>
      <c r="S28">
        <f>$AA$16</f>
        <v>1</v>
      </c>
      <c r="T28">
        <f>$AB$16</f>
        <v>81</v>
      </c>
      <c r="U28" s="20">
        <f>M28/SQRT($AF$16)</f>
        <v>-4.136701519960153E-2</v>
      </c>
      <c r="V28" s="8">
        <v>420</v>
      </c>
      <c r="W28" s="20">
        <f>X28/SQRT($AF$16)</f>
        <v>-1.3945854999165668</v>
      </c>
      <c r="X28" s="20">
        <v>-2.6970000000000001</v>
      </c>
      <c r="Z28" t="s">
        <v>32</v>
      </c>
      <c r="AA28">
        <v>2</v>
      </c>
      <c r="AB28" s="3">
        <f>54/0.81</f>
        <v>66.666666666666657</v>
      </c>
      <c r="AC28">
        <v>3.31</v>
      </c>
      <c r="AD28">
        <v>0</v>
      </c>
      <c r="AE28">
        <v>54.3</v>
      </c>
      <c r="AF28">
        <v>4.67</v>
      </c>
    </row>
    <row r="29" spans="1:32" x14ac:dyDescent="0.3">
      <c r="A29" s="20" t="s">
        <v>20</v>
      </c>
      <c r="B29" s="20">
        <v>5</v>
      </c>
      <c r="C29" s="20">
        <v>86</v>
      </c>
      <c r="D29" s="20">
        <v>3.28</v>
      </c>
      <c r="E29" s="20">
        <v>0.59899999999999998</v>
      </c>
      <c r="F29" s="20">
        <v>0.1</v>
      </c>
      <c r="G29" s="20">
        <f>D29/$D$31</f>
        <v>0.65599999999999992</v>
      </c>
      <c r="H29" s="27">
        <f t="shared" si="5"/>
        <v>1.0639037433155081</v>
      </c>
      <c r="I29" s="20">
        <f>D29/SQRT($AF$16)</f>
        <v>1.6960476231836628</v>
      </c>
      <c r="J29" s="20">
        <f t="shared" si="0"/>
        <v>3.3425000000000002</v>
      </c>
      <c r="K29" s="20">
        <v>2.706</v>
      </c>
      <c r="L29">
        <f t="shared" si="1"/>
        <v>3.9790000000000001</v>
      </c>
      <c r="M29" s="20">
        <v>-1.2729999999999999</v>
      </c>
      <c r="N29" s="20">
        <f t="shared" ref="N29:N31" si="39">J29/SQRT($AF$16)</f>
        <v>1.7283656038083517</v>
      </c>
      <c r="O29" s="20">
        <f t="shared" si="38"/>
        <v>1.3992392891265217</v>
      </c>
      <c r="P29">
        <f t="shared" si="3"/>
        <v>2.0574919184901814</v>
      </c>
      <c r="Q29">
        <f t="shared" si="7"/>
        <v>0.65825262936365936</v>
      </c>
      <c r="R29">
        <f t="shared" ref="R29:R31" si="40">$AF$16</f>
        <v>3.74</v>
      </c>
      <c r="S29">
        <f t="shared" ref="S29:S31" si="41">$AA$16</f>
        <v>1</v>
      </c>
      <c r="T29">
        <f t="shared" ref="T29:T31" si="42">$AB$16</f>
        <v>81</v>
      </c>
      <c r="U29" s="20">
        <f>M29/SQRT($AF$16)</f>
        <v>-0.65825262936365936</v>
      </c>
      <c r="V29" s="6">
        <v>140</v>
      </c>
      <c r="W29" s="20">
        <f>X29/SQRT($AF$16)</f>
        <v>-2.0574919184901814</v>
      </c>
      <c r="X29" s="20">
        <v>-3.9790000000000001</v>
      </c>
      <c r="Z29" t="s">
        <v>14</v>
      </c>
      <c r="AA29">
        <v>1.5</v>
      </c>
      <c r="AB29" s="3">
        <v>79</v>
      </c>
      <c r="AC29">
        <v>3.31</v>
      </c>
      <c r="AD29">
        <v>0</v>
      </c>
      <c r="AE29">
        <v>48.9</v>
      </c>
      <c r="AF29">
        <v>3.89</v>
      </c>
    </row>
    <row r="30" spans="1:32" x14ac:dyDescent="0.3">
      <c r="A30" s="20" t="s">
        <v>20</v>
      </c>
      <c r="B30" s="20">
        <v>9</v>
      </c>
      <c r="C30" s="20">
        <v>87</v>
      </c>
      <c r="D30" s="20">
        <v>4.1399999999999997</v>
      </c>
      <c r="E30" s="20">
        <v>1.68</v>
      </c>
      <c r="F30" s="20">
        <v>0.2</v>
      </c>
      <c r="G30" s="20">
        <f>D30/$D$31</f>
        <v>0.82799999999999996</v>
      </c>
      <c r="H30" s="27">
        <f t="shared" si="5"/>
        <v>1.7740641711229945</v>
      </c>
      <c r="I30" s="20">
        <f>D30/SQRT($AF$16)</f>
        <v>2.1407430365793791</v>
      </c>
      <c r="J30" s="20">
        <f t="shared" si="0"/>
        <v>4.6074999999999999</v>
      </c>
      <c r="K30" s="20">
        <v>2.58</v>
      </c>
      <c r="L30">
        <f t="shared" si="1"/>
        <v>6.6349999999999998</v>
      </c>
      <c r="M30" s="20">
        <v>-4.0549999999999997</v>
      </c>
      <c r="N30" s="20">
        <f t="shared" si="39"/>
        <v>2.3824815316520507</v>
      </c>
      <c r="O30" s="20">
        <f t="shared" si="38"/>
        <v>1.3340862401871494</v>
      </c>
      <c r="P30">
        <f t="shared" si="3"/>
        <v>3.430876823116952</v>
      </c>
      <c r="Q30">
        <f t="shared" si="7"/>
        <v>2.0967905829298026</v>
      </c>
      <c r="R30">
        <f t="shared" si="40"/>
        <v>3.74</v>
      </c>
      <c r="S30">
        <f t="shared" si="41"/>
        <v>1</v>
      </c>
      <c r="T30">
        <f t="shared" si="42"/>
        <v>81</v>
      </c>
      <c r="U30" s="20">
        <f>M30/SQRT($AF$16)</f>
        <v>-2.0967905829298026</v>
      </c>
      <c r="V30" s="6">
        <v>74</v>
      </c>
      <c r="W30" s="20">
        <f>X30/SQRT($AF$16)</f>
        <v>-3.430876823116952</v>
      </c>
      <c r="X30" s="20">
        <v>-6.6349999999999998</v>
      </c>
      <c r="Z30" t="s">
        <v>58</v>
      </c>
      <c r="AA30">
        <v>0</v>
      </c>
      <c r="AB30" s="3">
        <v>0</v>
      </c>
      <c r="AC30">
        <v>1.58</v>
      </c>
      <c r="AD30">
        <v>0.185</v>
      </c>
      <c r="AE30">
        <v>38.5</v>
      </c>
      <c r="AF30">
        <v>2.0499999999999998</v>
      </c>
    </row>
    <row r="31" spans="1:32" x14ac:dyDescent="0.3">
      <c r="A31" s="20" t="s">
        <v>20</v>
      </c>
      <c r="B31" s="20">
        <v>13</v>
      </c>
      <c r="C31" s="20">
        <v>88</v>
      </c>
      <c r="D31" s="20">
        <v>5</v>
      </c>
      <c r="E31" s="20">
        <v>4.43</v>
      </c>
      <c r="F31" s="20">
        <v>0.45</v>
      </c>
      <c r="G31" s="20">
        <f>D31/$D$31</f>
        <v>1</v>
      </c>
      <c r="H31" s="27">
        <f t="shared" si="5"/>
        <v>2.4978609625668451</v>
      </c>
      <c r="I31" s="20">
        <f>D31/SQRT($AF$16)</f>
        <v>2.5854384499750958</v>
      </c>
      <c r="J31" s="20">
        <f t="shared" si="0"/>
        <v>6.01</v>
      </c>
      <c r="K31" s="20">
        <v>2.6779999999999999</v>
      </c>
      <c r="L31">
        <f t="shared" si="1"/>
        <v>9.3420000000000005</v>
      </c>
      <c r="M31" s="20">
        <v>-6.665</v>
      </c>
      <c r="N31" s="20">
        <f t="shared" si="39"/>
        <v>3.1076970168700648</v>
      </c>
      <c r="O31" s="20">
        <f t="shared" si="38"/>
        <v>1.3847608338066613</v>
      </c>
      <c r="P31">
        <f t="shared" si="3"/>
        <v>4.8306331999334695</v>
      </c>
      <c r="Q31">
        <f t="shared" si="7"/>
        <v>3.4463894538168027</v>
      </c>
      <c r="R31">
        <f t="shared" si="40"/>
        <v>3.74</v>
      </c>
      <c r="S31">
        <f t="shared" si="41"/>
        <v>1</v>
      </c>
      <c r="T31">
        <f t="shared" si="42"/>
        <v>81</v>
      </c>
      <c r="U31" s="20">
        <f>M31/SQRT($AF$16)</f>
        <v>-3.4463894538168027</v>
      </c>
      <c r="V31" s="6">
        <v>55</v>
      </c>
      <c r="W31" s="20">
        <f>X31/SQRT($AF$16)</f>
        <v>-4.8306331999334695</v>
      </c>
      <c r="X31" s="20">
        <v>-9.3420000000000005</v>
      </c>
      <c r="Z31" t="s">
        <v>59</v>
      </c>
      <c r="AA31">
        <v>0</v>
      </c>
      <c r="AB31" s="3">
        <v>0</v>
      </c>
      <c r="AC31">
        <v>1.58</v>
      </c>
      <c r="AD31">
        <v>0.185</v>
      </c>
      <c r="AE31">
        <v>38.200000000000003</v>
      </c>
      <c r="AF31">
        <v>2.04</v>
      </c>
    </row>
    <row r="32" spans="1:32" x14ac:dyDescent="0.3">
      <c r="A32" s="29" t="s">
        <v>21</v>
      </c>
      <c r="B32" s="29">
        <v>2</v>
      </c>
      <c r="C32" s="29">
        <v>89</v>
      </c>
      <c r="D32" s="29">
        <v>2.94</v>
      </c>
      <c r="E32" s="29">
        <v>0.31</v>
      </c>
      <c r="F32" s="29">
        <v>0.1</v>
      </c>
      <c r="G32" s="29">
        <f>D32/$D$35</f>
        <v>0.56429942418426104</v>
      </c>
      <c r="H32" s="27">
        <f t="shared" si="5"/>
        <v>0.7127472527472527</v>
      </c>
      <c r="I32" s="29">
        <f>D32/SQRT($AF$17)</f>
        <v>1.3782932589591763</v>
      </c>
      <c r="J32" s="29">
        <f t="shared" si="0"/>
        <v>2.9535</v>
      </c>
      <c r="K32" s="29">
        <v>2.6640000000000001</v>
      </c>
      <c r="L32">
        <f t="shared" si="1"/>
        <v>3.2429999999999999</v>
      </c>
      <c r="M32" s="29">
        <v>-0.57899999999999996</v>
      </c>
      <c r="N32" s="29">
        <f>J32/SQRT($AF$17)</f>
        <v>1.3846221565768462</v>
      </c>
      <c r="O32" s="29">
        <f t="shared" ref="O32:O35" si="43">K32/SQRT($AF$17)</f>
        <v>1.2489024632201517</v>
      </c>
      <c r="P32">
        <f t="shared" si="3"/>
        <v>1.5203418499335406</v>
      </c>
      <c r="Q32">
        <f t="shared" si="7"/>
        <v>0.2714393867133888</v>
      </c>
      <c r="R32">
        <f>$AF$17</f>
        <v>4.55</v>
      </c>
      <c r="S32">
        <f>$AA$17</f>
        <v>1.5</v>
      </c>
      <c r="T32">
        <f>$AB$17</f>
        <v>81</v>
      </c>
      <c r="U32" s="29">
        <f>M32/SQRT($AF$17)</f>
        <v>-0.2714393867133888</v>
      </c>
      <c r="V32" s="8">
        <v>420</v>
      </c>
      <c r="W32" s="29">
        <f>X32/SQRT($AF$17)</f>
        <v>-1.5203418499335406</v>
      </c>
      <c r="X32" s="29">
        <v>-3.2429999999999999</v>
      </c>
      <c r="Z32" t="s">
        <v>60</v>
      </c>
      <c r="AA32">
        <v>0</v>
      </c>
      <c r="AB32" s="3">
        <v>0</v>
      </c>
      <c r="AC32">
        <v>1.58</v>
      </c>
      <c r="AD32">
        <v>0.185</v>
      </c>
      <c r="AE32">
        <v>42</v>
      </c>
      <c r="AF32">
        <v>2.14</v>
      </c>
    </row>
    <row r="33" spans="1:32" x14ac:dyDescent="0.3">
      <c r="A33" s="29" t="s">
        <v>21</v>
      </c>
      <c r="B33" s="29">
        <v>3</v>
      </c>
      <c r="C33" s="29">
        <v>90</v>
      </c>
      <c r="D33" s="29">
        <v>3.5</v>
      </c>
      <c r="E33" s="29">
        <v>0.67100000000000004</v>
      </c>
      <c r="F33" s="29">
        <v>0.2</v>
      </c>
      <c r="G33" s="29">
        <f>D33/$D$35</f>
        <v>0.67178502879078694</v>
      </c>
      <c r="H33" s="27">
        <f t="shared" si="5"/>
        <v>0.97758241758241771</v>
      </c>
      <c r="I33" s="29">
        <f>D33/SQRT($AF$17)</f>
        <v>1.6408253082847339</v>
      </c>
      <c r="J33" s="29">
        <f t="shared" si="0"/>
        <v>3.6035000000000004</v>
      </c>
      <c r="K33" s="29">
        <v>2.7589999999999999</v>
      </c>
      <c r="L33">
        <f t="shared" si="1"/>
        <v>4.4480000000000004</v>
      </c>
      <c r="M33" s="29">
        <v>-1.6890000000000001</v>
      </c>
      <c r="N33" s="29">
        <f t="shared" ref="N33:N35" si="44">J33/SQRT($AF$17)</f>
        <v>1.6893468566868683</v>
      </c>
      <c r="O33" s="29">
        <f t="shared" si="43"/>
        <v>1.2934391501593088</v>
      </c>
      <c r="P33">
        <f t="shared" si="3"/>
        <v>2.0852545632144275</v>
      </c>
      <c r="Q33">
        <f t="shared" si="7"/>
        <v>0.79181541305511871</v>
      </c>
      <c r="R33">
        <f t="shared" ref="R33:R35" si="45">$AF$17</f>
        <v>4.55</v>
      </c>
      <c r="S33">
        <f t="shared" ref="S33:S35" si="46">$AA$17</f>
        <v>1.5</v>
      </c>
      <c r="T33">
        <f t="shared" ref="T33:T35" si="47">$AB$17</f>
        <v>81</v>
      </c>
      <c r="U33" s="29">
        <f>M33/SQRT($AF$17)</f>
        <v>-0.79181541305511871</v>
      </c>
      <c r="V33" s="6">
        <v>180</v>
      </c>
      <c r="W33" s="29">
        <f>X33/SQRT($AF$17)</f>
        <v>-2.0852545632144275</v>
      </c>
      <c r="X33" s="29">
        <v>-4.4480000000000004</v>
      </c>
      <c r="Z33" t="s">
        <v>61</v>
      </c>
      <c r="AA33">
        <v>0</v>
      </c>
      <c r="AB33" s="3">
        <v>0</v>
      </c>
      <c r="AC33">
        <v>1.65</v>
      </c>
      <c r="AD33">
        <v>0.19400000000000001</v>
      </c>
      <c r="AE33">
        <v>43.1</v>
      </c>
      <c r="AF33">
        <v>2.17</v>
      </c>
    </row>
    <row r="34" spans="1:32" x14ac:dyDescent="0.3">
      <c r="A34" s="29" t="s">
        <v>21</v>
      </c>
      <c r="B34" s="29">
        <v>6</v>
      </c>
      <c r="C34" s="29">
        <v>91</v>
      </c>
      <c r="D34" s="29">
        <v>4.16</v>
      </c>
      <c r="E34" s="29">
        <v>1.4</v>
      </c>
      <c r="F34" s="29">
        <v>0.3</v>
      </c>
      <c r="G34" s="29">
        <f>D34/$D$35</f>
        <v>0.79846449136276398</v>
      </c>
      <c r="H34" s="27">
        <f t="shared" si="5"/>
        <v>1.4134065934065936</v>
      </c>
      <c r="I34" s="29">
        <f>D34/SQRT($AF$17)</f>
        <v>1.9502380807041408</v>
      </c>
      <c r="J34" s="29">
        <f t="shared" ref="J34:J65" si="48">ABS(K34-X34)/2</f>
        <v>4.5600000000000005</v>
      </c>
      <c r="K34" s="29">
        <v>2.6890000000000001</v>
      </c>
      <c r="L34">
        <f t="shared" ref="L34:L68" si="49">ABS(X34)</f>
        <v>6.431</v>
      </c>
      <c r="M34" s="29">
        <v>-3.7429999999999999</v>
      </c>
      <c r="N34" s="29">
        <f t="shared" si="44"/>
        <v>2.1377609730795393</v>
      </c>
      <c r="O34" s="29">
        <f t="shared" si="43"/>
        <v>1.2606226439936141</v>
      </c>
      <c r="P34">
        <f t="shared" ref="P34:P68" si="50">ABS(W34)</f>
        <v>3.014899302165464</v>
      </c>
      <c r="Q34">
        <f t="shared" si="7"/>
        <v>1.7547454654027881</v>
      </c>
      <c r="R34">
        <f t="shared" si="45"/>
        <v>4.55</v>
      </c>
      <c r="S34">
        <f t="shared" si="46"/>
        <v>1.5</v>
      </c>
      <c r="T34">
        <f t="shared" si="47"/>
        <v>81</v>
      </c>
      <c r="U34" s="29">
        <f>M34/SQRT($AF$17)</f>
        <v>-1.7547454654027881</v>
      </c>
      <c r="V34" s="6">
        <v>97</v>
      </c>
      <c r="W34" s="29">
        <f>X34/SQRT($AF$17)</f>
        <v>-3.014899302165464</v>
      </c>
      <c r="X34" s="29">
        <v>-6.431</v>
      </c>
      <c r="Z34" t="s">
        <v>62</v>
      </c>
      <c r="AA34">
        <v>0</v>
      </c>
      <c r="AB34" s="3">
        <v>0</v>
      </c>
      <c r="AC34">
        <v>1.58</v>
      </c>
      <c r="AD34">
        <v>0.185</v>
      </c>
      <c r="AE34">
        <v>38.1</v>
      </c>
      <c r="AF34">
        <v>2.04</v>
      </c>
    </row>
    <row r="35" spans="1:32" x14ac:dyDescent="0.3">
      <c r="A35" s="29" t="s">
        <v>21</v>
      </c>
      <c r="B35" s="29">
        <v>11</v>
      </c>
      <c r="C35" s="29">
        <v>92</v>
      </c>
      <c r="D35" s="29">
        <v>5.21</v>
      </c>
      <c r="E35" s="29">
        <v>4.03</v>
      </c>
      <c r="F35" s="29">
        <v>0.45</v>
      </c>
      <c r="G35" s="29">
        <f>D35/$D$35</f>
        <v>1</v>
      </c>
      <c r="H35" s="27">
        <f t="shared" si="5"/>
        <v>2.1747252747252745</v>
      </c>
      <c r="I35" s="29">
        <f>D35/SQRT($AF$17)</f>
        <v>2.442485673189561</v>
      </c>
      <c r="J35" s="29">
        <f t="shared" si="48"/>
        <v>6.3215000000000003</v>
      </c>
      <c r="K35" s="29">
        <v>2.7480000000000002</v>
      </c>
      <c r="L35">
        <f t="shared" si="49"/>
        <v>9.8949999999999996</v>
      </c>
      <c r="M35" s="29">
        <v>-7.1470000000000002</v>
      </c>
      <c r="N35" s="29">
        <f t="shared" si="44"/>
        <v>2.9635649103776989</v>
      </c>
      <c r="O35" s="29">
        <f t="shared" si="43"/>
        <v>1.2882822706189854</v>
      </c>
      <c r="P35">
        <f t="shared" si="50"/>
        <v>4.6388475501364113</v>
      </c>
      <c r="Q35">
        <f t="shared" si="7"/>
        <v>3.3505652795174266</v>
      </c>
      <c r="R35">
        <f t="shared" si="45"/>
        <v>4.55</v>
      </c>
      <c r="S35">
        <f t="shared" si="46"/>
        <v>1.5</v>
      </c>
      <c r="T35">
        <f t="shared" si="47"/>
        <v>81</v>
      </c>
      <c r="U35" s="29">
        <f>M35/SQRT($AF$17)</f>
        <v>-3.3505652795174266</v>
      </c>
      <c r="V35" s="6">
        <v>57</v>
      </c>
      <c r="W35" s="29">
        <f>X35/SQRT($AF$17)</f>
        <v>-4.6388475501364113</v>
      </c>
      <c r="X35" s="29">
        <v>-9.8949999999999996</v>
      </c>
      <c r="Z35" t="s">
        <v>63</v>
      </c>
      <c r="AA35">
        <v>0</v>
      </c>
      <c r="AB35" s="3">
        <v>0</v>
      </c>
      <c r="AC35">
        <v>1.58</v>
      </c>
      <c r="AD35">
        <v>0.185</v>
      </c>
      <c r="AE35">
        <v>43.5</v>
      </c>
      <c r="AF35">
        <v>2.1800000000000002</v>
      </c>
    </row>
    <row r="36" spans="1:32" x14ac:dyDescent="0.3">
      <c r="A36" s="23" t="s">
        <v>22</v>
      </c>
      <c r="B36" s="23">
        <v>2</v>
      </c>
      <c r="C36" s="23">
        <v>93</v>
      </c>
      <c r="D36" s="23">
        <v>1.85</v>
      </c>
      <c r="E36" s="23">
        <v>7.0000000000000007E-2</v>
      </c>
      <c r="F36" s="23">
        <v>0.05</v>
      </c>
      <c r="G36" s="23">
        <f>D36/$D$39</f>
        <v>0.2846153846153846</v>
      </c>
      <c r="H36" s="27">
        <f t="shared" si="5"/>
        <v>0.41264637002341925</v>
      </c>
      <c r="I36" s="23">
        <f>D36/SQRT($AF$18)</f>
        <v>0.89527774921728043</v>
      </c>
      <c r="J36" s="23">
        <f t="shared" si="48"/>
        <v>1.8180000000000001</v>
      </c>
      <c r="K36" s="23">
        <v>1.8740000000000001</v>
      </c>
      <c r="L36">
        <f t="shared" si="49"/>
        <v>1.762</v>
      </c>
      <c r="M36" s="23">
        <v>0.11</v>
      </c>
      <c r="N36" s="23">
        <f>J36/SQRT($AF$18)</f>
        <v>0.87979186382541397</v>
      </c>
      <c r="O36" s="23">
        <f t="shared" ref="O36:O39" si="51">K36/SQRT($AF$18)</f>
        <v>0.90689216326118038</v>
      </c>
      <c r="P36">
        <f t="shared" si="50"/>
        <v>0.85269156438964766</v>
      </c>
      <c r="Q36">
        <f t="shared" si="7"/>
        <v>-5.3232731034541E-2</v>
      </c>
      <c r="R36">
        <f>$AF$18</f>
        <v>4.2699999999999996</v>
      </c>
      <c r="S36">
        <f>$AA$18</f>
        <v>1.5</v>
      </c>
      <c r="T36">
        <f>$AB$18</f>
        <v>79</v>
      </c>
      <c r="U36" s="23">
        <f>M36/SQRT($AF$18)</f>
        <v>5.3232731034541E-2</v>
      </c>
      <c r="V36" s="8">
        <v>629</v>
      </c>
      <c r="W36" s="23">
        <f>X36/SQRT($AF$18)</f>
        <v>-0.85269156438964766</v>
      </c>
      <c r="X36" s="23">
        <v>-1.762</v>
      </c>
    </row>
    <row r="37" spans="1:32" x14ac:dyDescent="0.3">
      <c r="A37" s="23" t="s">
        <v>22</v>
      </c>
      <c r="B37" s="23">
        <v>6</v>
      </c>
      <c r="C37" s="23">
        <v>94</v>
      </c>
      <c r="D37" s="23">
        <v>3.6</v>
      </c>
      <c r="E37" s="23">
        <v>0.373</v>
      </c>
      <c r="F37" s="23">
        <v>0.2</v>
      </c>
      <c r="G37" s="23">
        <f>D37/$D$39</f>
        <v>0.55384615384615388</v>
      </c>
      <c r="H37" s="27">
        <f t="shared" si="5"/>
        <v>0.97423887587822022</v>
      </c>
      <c r="I37" s="23">
        <f>D37/SQRT($AF$18)</f>
        <v>1.7421621065849782</v>
      </c>
      <c r="J37" s="23">
        <f t="shared" si="48"/>
        <v>3.6669999999999998</v>
      </c>
      <c r="K37" s="23">
        <v>3.1739999999999999</v>
      </c>
      <c r="L37">
        <f t="shared" si="49"/>
        <v>4.16</v>
      </c>
      <c r="M37" s="23">
        <v>-0.98599999999999999</v>
      </c>
      <c r="N37" s="23">
        <f t="shared" ref="N37:N39" si="52">J37/SQRT($AF$18)</f>
        <v>1.7745856791241985</v>
      </c>
      <c r="O37" s="23">
        <f t="shared" si="51"/>
        <v>1.5360062573057558</v>
      </c>
      <c r="P37">
        <f t="shared" si="50"/>
        <v>2.0131651009426417</v>
      </c>
      <c r="Q37">
        <f t="shared" si="7"/>
        <v>0.47715884363688565</v>
      </c>
      <c r="R37">
        <f t="shared" ref="R37:R39" si="53">$AF$18</f>
        <v>4.2699999999999996</v>
      </c>
      <c r="S37">
        <f t="shared" ref="S37:S39" si="54">$AA$18</f>
        <v>1.5</v>
      </c>
      <c r="T37">
        <f t="shared" ref="T37:T39" si="55">$AB$18</f>
        <v>79</v>
      </c>
      <c r="U37" s="23">
        <f>M37/SQRT($AF$18)</f>
        <v>-0.47715884363688565</v>
      </c>
      <c r="V37" s="6">
        <v>114</v>
      </c>
      <c r="W37" s="23">
        <f>X37/SQRT($AF$18)</f>
        <v>-2.0131651009426417</v>
      </c>
      <c r="X37" s="23">
        <v>-4.16</v>
      </c>
    </row>
    <row r="38" spans="1:32" x14ac:dyDescent="0.3">
      <c r="A38" s="23" t="s">
        <v>22</v>
      </c>
      <c r="B38" s="23">
        <v>9</v>
      </c>
      <c r="C38" s="23">
        <v>95</v>
      </c>
      <c r="D38" s="23">
        <v>4.67</v>
      </c>
      <c r="E38" s="23">
        <v>1.39</v>
      </c>
      <c r="F38" s="23">
        <v>0.25</v>
      </c>
      <c r="G38" s="23">
        <f>D38/$D$39</f>
        <v>0.71846153846153848</v>
      </c>
      <c r="H38" s="27">
        <f t="shared" si="5"/>
        <v>1.5594847775175644</v>
      </c>
      <c r="I38" s="23">
        <f>D38/SQRT($AF$18)</f>
        <v>2.2599713993755133</v>
      </c>
      <c r="J38" s="23">
        <f t="shared" si="48"/>
        <v>4.9674999999999994</v>
      </c>
      <c r="K38" s="23">
        <v>3.2759999999999998</v>
      </c>
      <c r="L38">
        <f t="shared" si="49"/>
        <v>6.6589999999999998</v>
      </c>
      <c r="M38" s="23">
        <v>-3.383</v>
      </c>
      <c r="N38" s="23">
        <f t="shared" si="52"/>
        <v>2.4039417401280216</v>
      </c>
      <c r="O38" s="23">
        <f t="shared" si="51"/>
        <v>1.58536751699233</v>
      </c>
      <c r="P38">
        <f t="shared" si="50"/>
        <v>3.2225159632637137</v>
      </c>
      <c r="Q38">
        <f t="shared" si="7"/>
        <v>1.6371484462713837</v>
      </c>
      <c r="R38">
        <f t="shared" si="53"/>
        <v>4.2699999999999996</v>
      </c>
      <c r="S38">
        <f t="shared" si="54"/>
        <v>1.5</v>
      </c>
      <c r="T38">
        <f t="shared" si="55"/>
        <v>79</v>
      </c>
      <c r="U38" s="23">
        <f>M38/SQRT($AF$18)</f>
        <v>-1.6371484462713837</v>
      </c>
      <c r="V38" s="6">
        <v>63</v>
      </c>
      <c r="W38" s="23">
        <f>X38/SQRT($AF$18)</f>
        <v>-3.2225159632637137</v>
      </c>
      <c r="X38" s="23">
        <v>-6.6589999999999998</v>
      </c>
    </row>
    <row r="39" spans="1:32" x14ac:dyDescent="0.3">
      <c r="A39" s="23" t="s">
        <v>22</v>
      </c>
      <c r="B39" s="23">
        <v>14</v>
      </c>
      <c r="C39" s="23">
        <v>96</v>
      </c>
      <c r="D39" s="23">
        <v>6.5</v>
      </c>
      <c r="E39" s="23">
        <v>5.31</v>
      </c>
      <c r="F39" s="23">
        <v>0.45</v>
      </c>
      <c r="G39" s="23">
        <f>D39/$D$39</f>
        <v>1</v>
      </c>
      <c r="H39" s="27">
        <f t="shared" si="5"/>
        <v>2.6288056206088997</v>
      </c>
      <c r="I39" s="23">
        <f>D39/SQRT($AF$18)</f>
        <v>3.1455704702228773</v>
      </c>
      <c r="J39" s="23">
        <f t="shared" si="48"/>
        <v>7.4924999999999997</v>
      </c>
      <c r="K39" s="23">
        <v>3.76</v>
      </c>
      <c r="L39">
        <f t="shared" si="49"/>
        <v>11.225</v>
      </c>
      <c r="M39" s="23">
        <v>-7.4640000000000004</v>
      </c>
      <c r="N39" s="23">
        <f t="shared" si="52"/>
        <v>3.6258748843299857</v>
      </c>
      <c r="O39" s="23">
        <f t="shared" si="51"/>
        <v>1.8195915335443105</v>
      </c>
      <c r="P39">
        <f t="shared" si="50"/>
        <v>5.4321582351156605</v>
      </c>
      <c r="Q39">
        <f t="shared" si="7"/>
        <v>3.6120827676528551</v>
      </c>
      <c r="R39">
        <f t="shared" si="53"/>
        <v>4.2699999999999996</v>
      </c>
      <c r="S39">
        <f t="shared" si="54"/>
        <v>1.5</v>
      </c>
      <c r="T39">
        <f t="shared" si="55"/>
        <v>79</v>
      </c>
      <c r="U39" s="23">
        <f>M39/SQRT($AF$18)</f>
        <v>-3.6120827676528551</v>
      </c>
      <c r="V39" s="6">
        <v>38</v>
      </c>
      <c r="W39" s="23">
        <f>X39/SQRT($AF$18)</f>
        <v>-5.4321582351156605</v>
      </c>
      <c r="X39" s="23">
        <v>-11.225</v>
      </c>
    </row>
    <row r="40" spans="1:32" x14ac:dyDescent="0.3">
      <c r="A40" s="35" t="s">
        <v>23</v>
      </c>
      <c r="B40" s="35">
        <v>2</v>
      </c>
      <c r="C40" s="35">
        <v>97</v>
      </c>
      <c r="D40" s="35">
        <v>2.2400000000000002</v>
      </c>
      <c r="E40" s="35">
        <v>0.11799999999999999</v>
      </c>
      <c r="F40" s="35">
        <v>0.05</v>
      </c>
      <c r="G40" s="35">
        <f>D40/$D$43</f>
        <v>0.43159922928709055</v>
      </c>
      <c r="H40" s="27">
        <f t="shared" si="5"/>
        <v>0.47307692307692306</v>
      </c>
      <c r="I40" s="35">
        <f>D40/SQRT($AF$19)</f>
        <v>1.0078236462914985</v>
      </c>
      <c r="J40" s="35">
        <f t="shared" si="48"/>
        <v>2.2004999999999999</v>
      </c>
      <c r="K40" s="35">
        <v>2.0640000000000001</v>
      </c>
      <c r="L40">
        <f t="shared" si="49"/>
        <v>2.3370000000000002</v>
      </c>
      <c r="M40" s="35">
        <v>-0.27300000000000002</v>
      </c>
      <c r="N40" s="35">
        <f>J40/SQRT($AF$19)</f>
        <v>0.99005175610019736</v>
      </c>
      <c r="O40" s="35">
        <f t="shared" ref="O40:O43" si="56">K40/SQRT($AF$19)</f>
        <v>0.92863750265430933</v>
      </c>
      <c r="P40">
        <f t="shared" si="50"/>
        <v>1.0514660095460857</v>
      </c>
      <c r="Q40">
        <f t="shared" si="7"/>
        <v>0.12282850689177638</v>
      </c>
      <c r="R40">
        <f>$AF$19</f>
        <v>4.9400000000000004</v>
      </c>
      <c r="S40">
        <f>$AA$19</f>
        <v>1.5</v>
      </c>
      <c r="T40">
        <f>$AB$19</f>
        <v>64</v>
      </c>
      <c r="U40" s="35">
        <f>M40/SQRT($AF$19)</f>
        <v>-0.12282850689177638</v>
      </c>
      <c r="V40" s="8">
        <v>420</v>
      </c>
      <c r="W40" s="35">
        <f>X40/SQRT($AF$19)</f>
        <v>-1.0514660095460857</v>
      </c>
      <c r="X40" s="35">
        <v>-2.3370000000000002</v>
      </c>
    </row>
    <row r="41" spans="1:32" x14ac:dyDescent="0.3">
      <c r="A41" s="35" t="s">
        <v>23</v>
      </c>
      <c r="B41" s="35">
        <v>6</v>
      </c>
      <c r="C41" s="35">
        <v>98</v>
      </c>
      <c r="D41" s="35">
        <v>3.38</v>
      </c>
      <c r="E41" s="35">
        <v>0.28199999999999997</v>
      </c>
      <c r="F41" s="35">
        <v>0.1</v>
      </c>
      <c r="G41" s="35">
        <f>D41/$D$43</f>
        <v>0.65125240847784194</v>
      </c>
      <c r="H41" s="27">
        <f t="shared" si="5"/>
        <v>0.69898785425101206</v>
      </c>
      <c r="I41" s="35">
        <f>D41/SQRT($AF$19)</f>
        <v>1.5207338948505646</v>
      </c>
      <c r="J41" s="35">
        <f t="shared" si="48"/>
        <v>3.3664999999999998</v>
      </c>
      <c r="K41" s="35">
        <v>3.28</v>
      </c>
      <c r="L41">
        <f t="shared" si="49"/>
        <v>3.4529999999999998</v>
      </c>
      <c r="M41" s="35">
        <v>-0.17299999999999999</v>
      </c>
      <c r="N41" s="35">
        <f t="shared" ref="N41:N43" si="57">J41/SQRT($AF$19)</f>
        <v>1.5146599576965756</v>
      </c>
      <c r="O41" s="35">
        <f t="shared" si="56"/>
        <v>1.4757417677839797</v>
      </c>
      <c r="P41">
        <f t="shared" si="50"/>
        <v>1.5535781476091715</v>
      </c>
      <c r="Q41">
        <f t="shared" si="7"/>
        <v>7.7836379825191621E-2</v>
      </c>
      <c r="R41">
        <f t="shared" ref="R41:R43" si="58">$AF$19</f>
        <v>4.9400000000000004</v>
      </c>
      <c r="S41">
        <f t="shared" ref="S41:S43" si="59">$AA$19</f>
        <v>1.5</v>
      </c>
      <c r="T41">
        <f t="shared" ref="T41:T43" si="60">$AB$19</f>
        <v>64</v>
      </c>
      <c r="U41" s="35">
        <f>M41/SQRT($AF$19)</f>
        <v>-7.7836379825191621E-2</v>
      </c>
      <c r="V41" s="6">
        <v>157</v>
      </c>
      <c r="W41" s="35">
        <f>X41/SQRT($AF$19)</f>
        <v>-1.5535781476091715</v>
      </c>
      <c r="X41" s="35">
        <v>-3.4529999999999998</v>
      </c>
    </row>
    <row r="42" spans="1:32" x14ac:dyDescent="0.3">
      <c r="A42" s="35" t="s">
        <v>23</v>
      </c>
      <c r="B42" s="35">
        <v>10</v>
      </c>
      <c r="C42" s="35">
        <v>99</v>
      </c>
      <c r="D42" s="35">
        <v>4.46</v>
      </c>
      <c r="E42" s="35">
        <v>1.07</v>
      </c>
      <c r="F42" s="35">
        <v>0.25</v>
      </c>
      <c r="G42" s="35">
        <f>D42/$D$43</f>
        <v>0.85934489402697489</v>
      </c>
      <c r="H42" s="27">
        <f t="shared" si="5"/>
        <v>1.1234817813765181</v>
      </c>
      <c r="I42" s="35">
        <f>D42/SQRT($AF$19)</f>
        <v>2.0066488671696798</v>
      </c>
      <c r="J42" s="35">
        <f t="shared" si="48"/>
        <v>4.5730000000000004</v>
      </c>
      <c r="K42" s="35">
        <v>3.5960000000000001</v>
      </c>
      <c r="L42">
        <f t="shared" si="49"/>
        <v>5.55</v>
      </c>
      <c r="M42" s="35">
        <v>-1.9550000000000001</v>
      </c>
      <c r="N42" s="35">
        <f t="shared" si="57"/>
        <v>2.0574899707549208</v>
      </c>
      <c r="O42" s="35">
        <f t="shared" si="56"/>
        <v>1.6179168893143876</v>
      </c>
      <c r="P42">
        <f t="shared" si="50"/>
        <v>2.4970630521954535</v>
      </c>
      <c r="Q42">
        <f t="shared" si="7"/>
        <v>0.87959608415173196</v>
      </c>
      <c r="R42">
        <f t="shared" si="58"/>
        <v>4.9400000000000004</v>
      </c>
      <c r="S42">
        <f t="shared" si="59"/>
        <v>1.5</v>
      </c>
      <c r="T42">
        <f t="shared" si="60"/>
        <v>64</v>
      </c>
      <c r="U42" s="35">
        <f>M42/SQRT($AF$19)</f>
        <v>-0.87959608415173196</v>
      </c>
      <c r="V42" s="6">
        <v>90</v>
      </c>
      <c r="W42" s="35">
        <f>X42/SQRT($AF$19)</f>
        <v>-2.4970630521954535</v>
      </c>
      <c r="X42" s="35">
        <v>-5.55</v>
      </c>
    </row>
    <row r="43" spans="1:32" x14ac:dyDescent="0.3">
      <c r="A43" s="35" t="s">
        <v>23</v>
      </c>
      <c r="B43" s="35">
        <v>13</v>
      </c>
      <c r="C43" s="35">
        <v>100</v>
      </c>
      <c r="D43" s="35">
        <v>5.19</v>
      </c>
      <c r="E43" s="35">
        <v>2.73</v>
      </c>
      <c r="F43" s="35">
        <v>0.5</v>
      </c>
      <c r="G43" s="35">
        <f>D43/$D$43</f>
        <v>1</v>
      </c>
      <c r="H43" s="27">
        <f t="shared" si="5"/>
        <v>1.7325910931174087</v>
      </c>
      <c r="I43" s="35">
        <f>D43/SQRT($AF$19)</f>
        <v>2.3350913947557488</v>
      </c>
      <c r="J43" s="35">
        <f t="shared" si="48"/>
        <v>5.8579999999999997</v>
      </c>
      <c r="K43" s="35">
        <v>3.157</v>
      </c>
      <c r="L43">
        <f t="shared" si="49"/>
        <v>8.5589999999999993</v>
      </c>
      <c r="M43" s="35">
        <v>-5.4029999999999996</v>
      </c>
      <c r="N43" s="35">
        <f t="shared" si="57"/>
        <v>2.6356388035605347</v>
      </c>
      <c r="O43" s="35">
        <f t="shared" si="56"/>
        <v>1.4204014514920806</v>
      </c>
      <c r="P43">
        <f t="shared" si="50"/>
        <v>3.8508761556289883</v>
      </c>
      <c r="Q43">
        <f t="shared" si="7"/>
        <v>2.4309246254075738</v>
      </c>
      <c r="R43">
        <f t="shared" si="58"/>
        <v>4.9400000000000004</v>
      </c>
      <c r="S43">
        <f t="shared" si="59"/>
        <v>1.5</v>
      </c>
      <c r="T43">
        <f t="shared" si="60"/>
        <v>64</v>
      </c>
      <c r="U43" s="35">
        <f>M43/SQRT($AF$19)</f>
        <v>-2.4309246254075738</v>
      </c>
      <c r="V43" s="6">
        <v>57</v>
      </c>
      <c r="W43" s="35">
        <f>X43/SQRT($AF$19)</f>
        <v>-3.8508761556289883</v>
      </c>
      <c r="X43" s="35">
        <v>-8.5589999999999993</v>
      </c>
    </row>
    <row r="44" spans="1:32" x14ac:dyDescent="0.3">
      <c r="A44" s="36" t="s">
        <v>25</v>
      </c>
      <c r="B44" s="36">
        <v>6</v>
      </c>
      <c r="C44" s="36">
        <v>106</v>
      </c>
      <c r="D44" s="36">
        <v>3.21</v>
      </c>
      <c r="E44" s="36">
        <v>0.307</v>
      </c>
      <c r="F44" s="36">
        <v>0.25</v>
      </c>
      <c r="G44" s="36">
        <f>D44/$D$46</f>
        <v>0.48053892215568866</v>
      </c>
      <c r="H44" s="27">
        <f t="shared" si="5"/>
        <v>0.77755511022044088</v>
      </c>
      <c r="I44" s="36">
        <f>D44/SQRT($AF$21)</f>
        <v>1.436993354125063</v>
      </c>
      <c r="J44" s="36">
        <f t="shared" si="48"/>
        <v>3.2720000000000002</v>
      </c>
      <c r="K44" s="36">
        <v>2.6640000000000001</v>
      </c>
      <c r="L44">
        <f t="shared" si="49"/>
        <v>3.88</v>
      </c>
      <c r="M44" s="36">
        <v>-1.2170000000000001</v>
      </c>
      <c r="N44" s="36">
        <f>J44/SQRT($AF$21)</f>
        <v>1.4647483659492855</v>
      </c>
      <c r="O44" s="36">
        <f t="shared" ref="O44:O46" si="61">K44/SQRT($AF$21)</f>
        <v>1.1925701854794917</v>
      </c>
      <c r="P44">
        <f t="shared" si="50"/>
        <v>1.7369265464190793</v>
      </c>
      <c r="Q44">
        <f t="shared" si="7"/>
        <v>0.54480402242062365</v>
      </c>
      <c r="R44">
        <f>$AF$21</f>
        <v>4.99</v>
      </c>
      <c r="S44">
        <f>$AA$21</f>
        <v>1.5</v>
      </c>
      <c r="T44">
        <f>$AB$21</f>
        <v>81</v>
      </c>
      <c r="U44" s="36">
        <f>M44/SQRT($AF$21)</f>
        <v>-0.54480402242062365</v>
      </c>
      <c r="V44" s="8">
        <v>114</v>
      </c>
      <c r="W44" s="36">
        <f>X44/SQRT($AF$21)</f>
        <v>-1.7369265464190793</v>
      </c>
      <c r="X44" s="36">
        <v>-3.88</v>
      </c>
    </row>
    <row r="45" spans="1:32" x14ac:dyDescent="0.3">
      <c r="A45" s="36" t="s">
        <v>25</v>
      </c>
      <c r="B45" s="36">
        <v>10</v>
      </c>
      <c r="C45" s="36">
        <v>107</v>
      </c>
      <c r="D45" s="36">
        <v>5.07</v>
      </c>
      <c r="E45" s="36">
        <v>1.95</v>
      </c>
      <c r="F45" s="36">
        <v>0.35</v>
      </c>
      <c r="G45" s="36">
        <f>D45/$D$46</f>
        <v>0.75898203592814384</v>
      </c>
      <c r="H45" s="27">
        <f t="shared" si="5"/>
        <v>1.5240480961923848</v>
      </c>
      <c r="I45" s="36">
        <f>D45/SQRT($AF$21)</f>
        <v>2.2696437088517354</v>
      </c>
      <c r="J45" s="36">
        <f t="shared" si="48"/>
        <v>5.4890000000000008</v>
      </c>
      <c r="K45" s="36">
        <v>3.3730000000000002</v>
      </c>
      <c r="L45">
        <f t="shared" si="49"/>
        <v>7.6050000000000004</v>
      </c>
      <c r="M45" s="36">
        <v>-4.2320000000000002</v>
      </c>
      <c r="N45" s="36">
        <f t="shared" ref="N45:N46" si="62">J45/SQRT($AF$21)</f>
        <v>2.4572138694057544</v>
      </c>
      <c r="O45" s="36">
        <f t="shared" si="61"/>
        <v>1.5099621755339059</v>
      </c>
      <c r="P45">
        <f t="shared" si="50"/>
        <v>3.4044655632776029</v>
      </c>
      <c r="Q45">
        <f t="shared" si="7"/>
        <v>1.894503387743697</v>
      </c>
      <c r="R45">
        <f t="shared" ref="R45:R46" si="63">$AF$21</f>
        <v>4.99</v>
      </c>
      <c r="S45">
        <f t="shared" ref="S45:S46" si="64">$AA$21</f>
        <v>1.5</v>
      </c>
      <c r="T45">
        <f t="shared" ref="T45:T46" si="65">$AB$21</f>
        <v>81</v>
      </c>
      <c r="U45" s="36">
        <f>M45/SQRT($AF$21)</f>
        <v>-1.894503387743697</v>
      </c>
      <c r="V45" s="6">
        <v>55</v>
      </c>
      <c r="W45" s="36">
        <f>X45/SQRT($AF$21)</f>
        <v>-3.4044655632776029</v>
      </c>
      <c r="X45" s="36">
        <v>-7.6050000000000004</v>
      </c>
    </row>
    <row r="46" spans="1:32" x14ac:dyDescent="0.3">
      <c r="A46" s="36" t="s">
        <v>25</v>
      </c>
      <c r="B46" s="36">
        <v>15</v>
      </c>
      <c r="C46" s="36">
        <v>108</v>
      </c>
      <c r="D46" s="36">
        <v>6.68</v>
      </c>
      <c r="E46" s="36">
        <v>4.33</v>
      </c>
      <c r="F46" s="36">
        <v>0.7</v>
      </c>
      <c r="G46" s="36">
        <f>D46/$D$46</f>
        <v>1</v>
      </c>
      <c r="H46" s="27">
        <f t="shared" si="5"/>
        <v>2.4322645290581164</v>
      </c>
      <c r="I46" s="36">
        <f>D46/SQRT($AF$21)</f>
        <v>2.9903786933194456</v>
      </c>
      <c r="J46" s="36">
        <f t="shared" si="48"/>
        <v>7.9065000000000003</v>
      </c>
      <c r="K46" s="36">
        <v>3.6760000000000002</v>
      </c>
      <c r="L46">
        <f t="shared" si="49"/>
        <v>12.137</v>
      </c>
      <c r="M46" s="36">
        <v>-8.4610000000000003</v>
      </c>
      <c r="N46" s="36">
        <f t="shared" si="62"/>
        <v>3.53943549980991</v>
      </c>
      <c r="O46" s="36">
        <f t="shared" si="61"/>
        <v>1.6456036042877669</v>
      </c>
      <c r="P46">
        <f t="shared" si="50"/>
        <v>5.4332673953320532</v>
      </c>
      <c r="Q46">
        <f t="shared" si="7"/>
        <v>3.7876637910442863</v>
      </c>
      <c r="R46">
        <f t="shared" si="63"/>
        <v>4.99</v>
      </c>
      <c r="S46">
        <f t="shared" si="64"/>
        <v>1.5</v>
      </c>
      <c r="T46">
        <f t="shared" si="65"/>
        <v>81</v>
      </c>
      <c r="U46" s="36">
        <f>M46/SQRT($AF$21)</f>
        <v>-3.7876637910442863</v>
      </c>
      <c r="V46" s="6">
        <v>36</v>
      </c>
      <c r="W46" s="36">
        <f>X46/SQRT($AF$21)</f>
        <v>-5.4332673953320532</v>
      </c>
      <c r="X46" s="36">
        <v>-12.137</v>
      </c>
    </row>
    <row r="47" spans="1:32" x14ac:dyDescent="0.3">
      <c r="A47" s="20" t="s">
        <v>26</v>
      </c>
      <c r="B47" s="20">
        <v>1</v>
      </c>
      <c r="C47" s="20">
        <v>109</v>
      </c>
      <c r="D47" s="20">
        <v>1.59</v>
      </c>
      <c r="E47" s="20">
        <v>0.11</v>
      </c>
      <c r="F47" s="20">
        <v>0.05</v>
      </c>
      <c r="G47" s="20">
        <f>D47/$D$50</f>
        <v>0.26588628762541805</v>
      </c>
      <c r="H47" s="27">
        <f t="shared" si="5"/>
        <v>0.34449152542372879</v>
      </c>
      <c r="I47" s="20">
        <f>D47/SQRT($AF$22)</f>
        <v>0.73185682122916718</v>
      </c>
      <c r="J47" s="20">
        <f t="shared" si="48"/>
        <v>1.5914999999999999</v>
      </c>
      <c r="K47" s="20">
        <v>1.5569999999999999</v>
      </c>
      <c r="L47">
        <f t="shared" si="49"/>
        <v>1.6259999999999999</v>
      </c>
      <c r="M47" s="20">
        <v>-6.9000000000000006E-2</v>
      </c>
      <c r="N47" s="20">
        <f>J47/SQRT($AF$22)</f>
        <v>0.73254725219259087</v>
      </c>
      <c r="O47" s="20">
        <f t="shared" ref="O47:O50" si="66">K47/SQRT($AF$22)</f>
        <v>0.7166673400338448</v>
      </c>
      <c r="P47">
        <f t="shared" si="50"/>
        <v>0.74842716435133694</v>
      </c>
      <c r="Q47">
        <f t="shared" si="7"/>
        <v>3.1759824317492164E-2</v>
      </c>
      <c r="R47">
        <f>$AF$22</f>
        <v>4.72</v>
      </c>
      <c r="S47">
        <f>$AA$22</f>
        <v>1.5</v>
      </c>
      <c r="T47">
        <f>$AB$22</f>
        <v>79</v>
      </c>
      <c r="U47" s="20">
        <f>M47/SQRT($AF$22)</f>
        <v>-3.1759824317492164E-2</v>
      </c>
      <c r="V47" s="8">
        <v>210</v>
      </c>
      <c r="W47" s="20">
        <f>X47/SQRT($AF$22)</f>
        <v>-0.74842716435133694</v>
      </c>
      <c r="X47" s="20">
        <v>-1.6259999999999999</v>
      </c>
    </row>
    <row r="48" spans="1:32" x14ac:dyDescent="0.3">
      <c r="A48" s="20" t="s">
        <v>26</v>
      </c>
      <c r="B48" s="20">
        <v>4</v>
      </c>
      <c r="C48" s="20">
        <v>110</v>
      </c>
      <c r="D48" s="20">
        <v>2.93</v>
      </c>
      <c r="E48" s="20">
        <v>0.46300000000000002</v>
      </c>
      <c r="F48" s="20">
        <v>0.15</v>
      </c>
      <c r="G48" s="20">
        <f>D48/$D$50</f>
        <v>0.48996655518394649</v>
      </c>
      <c r="H48" s="27">
        <f t="shared" si="5"/>
        <v>0.73177966101694925</v>
      </c>
      <c r="I48" s="20">
        <f>D48/SQRT($AF$22)</f>
        <v>1.348641815221044</v>
      </c>
      <c r="J48" s="20">
        <f t="shared" si="48"/>
        <v>2.9580000000000002</v>
      </c>
      <c r="K48" s="20">
        <v>2.4620000000000002</v>
      </c>
      <c r="L48">
        <f t="shared" si="49"/>
        <v>3.4540000000000002</v>
      </c>
      <c r="M48" s="20">
        <v>-0.99199999999999999</v>
      </c>
      <c r="N48" s="20">
        <f t="shared" ref="N48:N50" si="67">J48/SQRT($AF$22)</f>
        <v>1.3615298598716206</v>
      </c>
      <c r="O48" s="20">
        <f t="shared" si="66"/>
        <v>1.1332273546328362</v>
      </c>
      <c r="P48">
        <f t="shared" si="50"/>
        <v>1.5898323651104047</v>
      </c>
      <c r="Q48">
        <f t="shared" si="7"/>
        <v>0.45660501047756841</v>
      </c>
      <c r="R48">
        <f t="shared" ref="R48:R50" si="68">$AF$22</f>
        <v>4.72</v>
      </c>
      <c r="S48">
        <f t="shared" ref="S48:S50" si="69">$AA$22</f>
        <v>1.5</v>
      </c>
      <c r="T48">
        <f t="shared" ref="T48:T50" si="70">$AB$22</f>
        <v>79</v>
      </c>
      <c r="U48" s="20">
        <f>M48/SQRT($AF$22)</f>
        <v>-0.45660501047756841</v>
      </c>
      <c r="V48" s="6">
        <v>126</v>
      </c>
      <c r="W48" s="20">
        <f>X48/SQRT($AF$22)</f>
        <v>-1.5898323651104047</v>
      </c>
      <c r="X48" s="20">
        <v>-3.4540000000000002</v>
      </c>
    </row>
    <row r="49" spans="1:24" x14ac:dyDescent="0.3">
      <c r="A49" s="20" t="s">
        <v>26</v>
      </c>
      <c r="B49" s="20">
        <v>8</v>
      </c>
      <c r="C49" s="20">
        <v>111</v>
      </c>
      <c r="D49" s="20">
        <v>4.21</v>
      </c>
      <c r="E49" s="20">
        <v>1.29</v>
      </c>
      <c r="F49" s="20">
        <v>0.2</v>
      </c>
      <c r="G49" s="20">
        <f>D49/$D$50</f>
        <v>0.70401337792642138</v>
      </c>
      <c r="H49" s="27">
        <f t="shared" si="5"/>
        <v>1.2550847457627121</v>
      </c>
      <c r="I49" s="20">
        <f>D49/SQRT($AF$22)</f>
        <v>1.9378095706759708</v>
      </c>
      <c r="J49" s="20">
        <f t="shared" si="48"/>
        <v>4.4560000000000004</v>
      </c>
      <c r="K49" s="20">
        <v>2.988</v>
      </c>
      <c r="L49">
        <f t="shared" si="49"/>
        <v>5.9240000000000004</v>
      </c>
      <c r="M49" s="20">
        <v>-2.9359999999999999</v>
      </c>
      <c r="N49" s="20">
        <f t="shared" si="67"/>
        <v>2.0510402486774648</v>
      </c>
      <c r="O49" s="20">
        <f t="shared" si="66"/>
        <v>1.3753384791400953</v>
      </c>
      <c r="P49">
        <f t="shared" si="50"/>
        <v>2.7267420182148343</v>
      </c>
      <c r="Q49">
        <f t="shared" si="7"/>
        <v>1.3514035390747388</v>
      </c>
      <c r="R49">
        <f t="shared" si="68"/>
        <v>4.72</v>
      </c>
      <c r="S49">
        <f t="shared" si="69"/>
        <v>1.5</v>
      </c>
      <c r="T49">
        <f t="shared" si="70"/>
        <v>79</v>
      </c>
      <c r="U49" s="20">
        <f>M49/SQRT($AF$22)</f>
        <v>-1.3514035390747388</v>
      </c>
      <c r="V49" s="6">
        <v>66</v>
      </c>
      <c r="W49" s="20">
        <f>X49/SQRT($AF$22)</f>
        <v>-2.7267420182148343</v>
      </c>
      <c r="X49" s="20">
        <v>-5.9240000000000004</v>
      </c>
    </row>
    <row r="50" spans="1:24" x14ac:dyDescent="0.3">
      <c r="A50" s="20" t="s">
        <v>26</v>
      </c>
      <c r="B50" s="20">
        <v>12</v>
      </c>
      <c r="C50" s="20">
        <v>112</v>
      </c>
      <c r="D50" s="20">
        <v>5.98</v>
      </c>
      <c r="E50" s="20">
        <v>3.58</v>
      </c>
      <c r="F50" s="20">
        <v>0.65</v>
      </c>
      <c r="G50" s="20">
        <f>D50/$D$50</f>
        <v>1</v>
      </c>
      <c r="H50" s="27">
        <f t="shared" si="5"/>
        <v>2.2286016949152545</v>
      </c>
      <c r="I50" s="20">
        <f>D50/SQRT($AF$22)</f>
        <v>2.7525181075159875</v>
      </c>
      <c r="J50" s="20">
        <f t="shared" si="48"/>
        <v>6.9610000000000003</v>
      </c>
      <c r="K50" s="20">
        <v>3.403</v>
      </c>
      <c r="L50">
        <f t="shared" si="49"/>
        <v>10.519</v>
      </c>
      <c r="M50" s="20">
        <v>-7.1150000000000002</v>
      </c>
      <c r="N50" s="20">
        <f t="shared" si="67"/>
        <v>3.2040599575951147</v>
      </c>
      <c r="O50" s="20">
        <f t="shared" si="66"/>
        <v>1.5663577123539973</v>
      </c>
      <c r="P50">
        <f t="shared" si="50"/>
        <v>4.8417622028362324</v>
      </c>
      <c r="Q50">
        <f t="shared" si="7"/>
        <v>3.2749442031732858</v>
      </c>
      <c r="R50">
        <f t="shared" si="68"/>
        <v>4.72</v>
      </c>
      <c r="S50">
        <f t="shared" si="69"/>
        <v>1.5</v>
      </c>
      <c r="T50">
        <f t="shared" si="70"/>
        <v>79</v>
      </c>
      <c r="U50" s="20">
        <f>M50/SQRT($AF$22)</f>
        <v>-3.2749442031732858</v>
      </c>
      <c r="V50" s="6">
        <v>47</v>
      </c>
      <c r="W50" s="20">
        <f>X50/SQRT($AF$22)</f>
        <v>-4.8417622028362324</v>
      </c>
      <c r="X50" s="20">
        <v>-10.519</v>
      </c>
    </row>
    <row r="51" spans="1:24" x14ac:dyDescent="0.3">
      <c r="A51" s="22" t="s">
        <v>27</v>
      </c>
      <c r="B51" s="22">
        <v>2</v>
      </c>
      <c r="C51" s="22">
        <v>113</v>
      </c>
      <c r="D51" s="22">
        <v>2.1</v>
      </c>
      <c r="E51" s="22">
        <v>0.222</v>
      </c>
      <c r="F51" s="22">
        <v>0.1</v>
      </c>
      <c r="G51" s="22">
        <f>D51/$D$54</f>
        <v>0.38391224862888484</v>
      </c>
      <c r="H51" s="27">
        <f t="shared" si="5"/>
        <v>0.54193548387096779</v>
      </c>
      <c r="I51" s="22">
        <f>D51/SQRT($AF$23)</f>
        <v>1.0460845109121075</v>
      </c>
      <c r="J51" s="22">
        <f t="shared" si="48"/>
        <v>2.0860000000000003</v>
      </c>
      <c r="K51" s="22">
        <v>1.988</v>
      </c>
      <c r="L51">
        <f t="shared" si="49"/>
        <v>2.1840000000000002</v>
      </c>
      <c r="M51" s="22">
        <v>-0.19700000000000001</v>
      </c>
      <c r="N51" s="22">
        <f>J51/SQRT($AF$23)</f>
        <v>1.0391106141726936</v>
      </c>
      <c r="O51" s="22">
        <f t="shared" ref="O51:O54" si="71">K51/SQRT($AF$23)</f>
        <v>0.990293336996795</v>
      </c>
      <c r="P51">
        <f t="shared" si="50"/>
        <v>1.0879278913485919</v>
      </c>
      <c r="Q51">
        <f t="shared" si="7"/>
        <v>9.813268983318342E-2</v>
      </c>
      <c r="R51">
        <f>$AF$23</f>
        <v>4.03</v>
      </c>
      <c r="S51">
        <f>$AA$23</f>
        <v>1.5</v>
      </c>
      <c r="T51">
        <f>$AB$23</f>
        <v>64</v>
      </c>
      <c r="U51" s="22">
        <f>M51/SQRT($AF$23)</f>
        <v>-9.813268983318342E-2</v>
      </c>
      <c r="V51" s="8">
        <v>420</v>
      </c>
      <c r="W51" s="22">
        <f>X51/SQRT($AF$23)</f>
        <v>-1.0879278913485919</v>
      </c>
      <c r="X51" s="22">
        <v>-2.1840000000000002</v>
      </c>
    </row>
    <row r="52" spans="1:24" x14ac:dyDescent="0.3">
      <c r="A52" s="22" t="s">
        <v>27</v>
      </c>
      <c r="B52" s="22">
        <v>3</v>
      </c>
      <c r="C52" s="22">
        <v>114</v>
      </c>
      <c r="D52" s="22">
        <v>2.64</v>
      </c>
      <c r="E52" s="22">
        <v>0.39800000000000002</v>
      </c>
      <c r="F52" s="22">
        <v>0.15</v>
      </c>
      <c r="G52" s="22">
        <f>D52/$D$54</f>
        <v>0.48263254113345527</v>
      </c>
      <c r="H52" s="27">
        <f t="shared" si="5"/>
        <v>0.78064516129032246</v>
      </c>
      <c r="I52" s="22">
        <f>D52/SQRT($AF$23)</f>
        <v>1.3150776708609351</v>
      </c>
      <c r="J52" s="22">
        <f t="shared" si="48"/>
        <v>2.6574999999999998</v>
      </c>
      <c r="K52" s="22">
        <v>2.169</v>
      </c>
      <c r="L52">
        <f t="shared" si="49"/>
        <v>3.1459999999999999</v>
      </c>
      <c r="M52" s="22">
        <v>-0.97799999999999998</v>
      </c>
      <c r="N52" s="22">
        <f t="shared" ref="N52:N54" si="72">J52/SQRT($AF$23)</f>
        <v>1.3237950417852025</v>
      </c>
      <c r="O52" s="22">
        <f t="shared" si="71"/>
        <v>1.0804558591277911</v>
      </c>
      <c r="P52">
        <f t="shared" si="50"/>
        <v>1.5671342244426143</v>
      </c>
      <c r="Q52">
        <f t="shared" si="7"/>
        <v>0.48717650079621005</v>
      </c>
      <c r="R52">
        <f t="shared" ref="R52:R54" si="73">$AF$23</f>
        <v>4.03</v>
      </c>
      <c r="S52">
        <f t="shared" ref="S52:S54" si="74">$AA$23</f>
        <v>1.5</v>
      </c>
      <c r="T52">
        <f t="shared" ref="T52:T54" si="75">$AB$23</f>
        <v>64</v>
      </c>
      <c r="U52" s="22">
        <f>M52/SQRT($AF$23)</f>
        <v>-0.48717650079621005</v>
      </c>
      <c r="V52" s="6">
        <v>180</v>
      </c>
      <c r="W52" s="22">
        <f>X52/SQRT($AF$23)</f>
        <v>-1.5671342244426143</v>
      </c>
      <c r="X52" s="22">
        <v>-3.1459999999999999</v>
      </c>
    </row>
    <row r="53" spans="1:24" x14ac:dyDescent="0.3">
      <c r="A53" s="22" t="s">
        <v>27</v>
      </c>
      <c r="B53" s="22">
        <v>6</v>
      </c>
      <c r="C53" s="22">
        <v>115</v>
      </c>
      <c r="D53" s="22">
        <v>4.17</v>
      </c>
      <c r="E53" s="22">
        <v>1.81</v>
      </c>
      <c r="F53" s="22">
        <v>0.3</v>
      </c>
      <c r="G53" s="22">
        <f>D53/$D$54</f>
        <v>0.76234003656307137</v>
      </c>
      <c r="H53" s="27">
        <f t="shared" si="5"/>
        <v>1.76848635235732</v>
      </c>
      <c r="I53" s="22">
        <f>D53/SQRT($AF$23)</f>
        <v>2.0772249573826134</v>
      </c>
      <c r="J53" s="22">
        <f t="shared" si="48"/>
        <v>4.7690000000000001</v>
      </c>
      <c r="K53" s="22">
        <v>2.411</v>
      </c>
      <c r="L53">
        <f t="shared" si="49"/>
        <v>7.1269999999999998</v>
      </c>
      <c r="M53" s="22">
        <v>-4.7160000000000002</v>
      </c>
      <c r="N53" s="22">
        <f t="shared" si="72"/>
        <v>2.3756081107332574</v>
      </c>
      <c r="O53" s="22">
        <f t="shared" si="71"/>
        <v>1.2010046456233767</v>
      </c>
      <c r="P53">
        <f t="shared" si="50"/>
        <v>3.5502115758431381</v>
      </c>
      <c r="Q53">
        <f t="shared" si="7"/>
        <v>2.3492069302197613</v>
      </c>
      <c r="R53">
        <f t="shared" si="73"/>
        <v>4.03</v>
      </c>
      <c r="S53">
        <f t="shared" si="74"/>
        <v>1.5</v>
      </c>
      <c r="T53">
        <f t="shared" si="75"/>
        <v>64</v>
      </c>
      <c r="U53" s="22">
        <f>M53/SQRT($AF$23)</f>
        <v>-2.3492069302197613</v>
      </c>
      <c r="V53" s="6">
        <v>63</v>
      </c>
      <c r="W53" s="22">
        <f>X53/SQRT($AF$23)</f>
        <v>-3.5502115758431381</v>
      </c>
      <c r="X53" s="22">
        <v>-7.1269999999999998</v>
      </c>
    </row>
    <row r="54" spans="1:24" x14ac:dyDescent="0.3">
      <c r="A54" s="22" t="s">
        <v>27</v>
      </c>
      <c r="B54" s="22">
        <v>9</v>
      </c>
      <c r="C54" s="22">
        <v>116</v>
      </c>
      <c r="D54" s="22">
        <v>5.47</v>
      </c>
      <c r="E54" s="22">
        <v>4.2300000000000004</v>
      </c>
      <c r="F54" s="22">
        <v>0.6</v>
      </c>
      <c r="G54" s="22">
        <f>D54/$D$54</f>
        <v>1</v>
      </c>
      <c r="H54" s="27">
        <f t="shared" si="5"/>
        <v>2.601488833746898</v>
      </c>
      <c r="I54" s="22">
        <f>D54/SQRT($AF$23)</f>
        <v>2.7248010831853464</v>
      </c>
      <c r="J54" s="22">
        <f t="shared" si="48"/>
        <v>6.6675000000000004</v>
      </c>
      <c r="K54" s="22">
        <v>2.851</v>
      </c>
      <c r="L54">
        <f t="shared" si="49"/>
        <v>10.484</v>
      </c>
      <c r="M54" s="22">
        <v>-7.633</v>
      </c>
      <c r="N54" s="22">
        <f t="shared" si="72"/>
        <v>3.3213183221459412</v>
      </c>
      <c r="O54" s="22">
        <f t="shared" si="71"/>
        <v>1.4201842574335326</v>
      </c>
      <c r="P54">
        <f t="shared" si="50"/>
        <v>5.2224523868583494</v>
      </c>
      <c r="Q54">
        <f t="shared" si="7"/>
        <v>3.8022681294248173</v>
      </c>
      <c r="R54">
        <f t="shared" si="73"/>
        <v>4.03</v>
      </c>
      <c r="S54">
        <f t="shared" si="74"/>
        <v>1.5</v>
      </c>
      <c r="T54">
        <f t="shared" si="75"/>
        <v>64</v>
      </c>
      <c r="U54" s="22">
        <f>M54/SQRT($AF$23)</f>
        <v>-3.8022681294248173</v>
      </c>
      <c r="V54" s="6">
        <v>41</v>
      </c>
      <c r="W54" s="22">
        <f>X54/SQRT($AF$23)</f>
        <v>-5.2224523868583494</v>
      </c>
      <c r="X54" s="22">
        <v>-10.484</v>
      </c>
    </row>
    <row r="55" spans="1:24" x14ac:dyDescent="0.3">
      <c r="A55" s="27" t="s">
        <v>50</v>
      </c>
      <c r="B55" s="27">
        <v>2</v>
      </c>
      <c r="C55" s="27">
        <v>126</v>
      </c>
      <c r="D55" s="27">
        <v>2.6</v>
      </c>
      <c r="E55" s="27">
        <v>0.13600000000000001</v>
      </c>
      <c r="F55" s="27">
        <v>0.05</v>
      </c>
      <c r="G55" s="27">
        <f t="shared" ref="G55:G61" si="76">D55/$D$61</f>
        <v>0.44905008635578586</v>
      </c>
      <c r="H55" s="27">
        <f t="shared" si="5"/>
        <v>0.57777777777777795</v>
      </c>
      <c r="I55" s="27">
        <f t="shared" ref="I55:I61" si="77">D55/SQRT($AF$25)</f>
        <v>1.3165611772087666</v>
      </c>
      <c r="J55" s="27">
        <f t="shared" si="48"/>
        <v>2.6266666666666669</v>
      </c>
      <c r="K55" s="27">
        <v>3</v>
      </c>
      <c r="L55">
        <f t="shared" si="49"/>
        <v>2.2533333333333339</v>
      </c>
      <c r="M55" s="27">
        <f>-(D55^2-K55^2)/K55</f>
        <v>0.74666666666666648</v>
      </c>
      <c r="N55" s="27">
        <f>J55/SQRT($AF$25)</f>
        <v>1.3300643687698823</v>
      </c>
      <c r="O55" s="27">
        <f>K55/SQRT($AF$25)</f>
        <v>1.5191090506255001</v>
      </c>
      <c r="P55">
        <f t="shared" si="50"/>
        <v>1.1410196869142646</v>
      </c>
      <c r="Q55">
        <f t="shared" si="7"/>
        <v>-0.37808936371123547</v>
      </c>
      <c r="R55">
        <f>$AF$25</f>
        <v>3.9</v>
      </c>
      <c r="S55">
        <f>$AA$25</f>
        <v>1</v>
      </c>
      <c r="T55" s="3">
        <f>$AB$25</f>
        <v>78.94736842105263</v>
      </c>
      <c r="U55" s="27">
        <f>M55/SQRT($AF$25)</f>
        <v>0.37808936371123547</v>
      </c>
      <c r="V55" s="8">
        <v>500</v>
      </c>
      <c r="W55" s="27">
        <f>X55/SQRT($AF$25)</f>
        <v>-1.1410196869142646</v>
      </c>
      <c r="X55" s="27">
        <f t="shared" ref="X55:X68" si="78">M55/2-SQRT(M55^2/4+D55^2)</f>
        <v>-2.2533333333333339</v>
      </c>
    </row>
    <row r="56" spans="1:24" x14ac:dyDescent="0.3">
      <c r="A56" s="27" t="s">
        <v>50</v>
      </c>
      <c r="B56" s="27">
        <v>4</v>
      </c>
      <c r="C56" s="27">
        <v>127</v>
      </c>
      <c r="D56" s="27">
        <v>3.36</v>
      </c>
      <c r="E56" s="27">
        <v>0.443</v>
      </c>
      <c r="F56" s="27">
        <v>5.5E-2</v>
      </c>
      <c r="G56" s="27">
        <f t="shared" si="76"/>
        <v>0.5803108808290155</v>
      </c>
      <c r="H56" s="27">
        <f t="shared" si="5"/>
        <v>0.90461538461538438</v>
      </c>
      <c r="I56" s="27">
        <f t="shared" si="77"/>
        <v>1.7014021367005598</v>
      </c>
      <c r="J56" s="27">
        <f t="shared" si="48"/>
        <v>3.3639999999999999</v>
      </c>
      <c r="K56" s="27">
        <v>3.2</v>
      </c>
      <c r="L56">
        <f t="shared" si="49"/>
        <v>3.5279999999999991</v>
      </c>
      <c r="M56" s="27">
        <f t="shared" ref="M56:M68" si="79">-(D56^2-K56^2)/K56</f>
        <v>-0.32799999999999885</v>
      </c>
      <c r="N56" s="27">
        <f t="shared" ref="N56:N61" si="80">J56/SQRT($AF$25)</f>
        <v>1.7034276154347272</v>
      </c>
      <c r="O56" s="27">
        <f t="shared" ref="O56:O61" si="81">K56/SQRT($AF$25)</f>
        <v>1.6203829873338667</v>
      </c>
      <c r="P56">
        <f t="shared" si="50"/>
        <v>1.7864722435355875</v>
      </c>
      <c r="Q56">
        <f t="shared" si="7"/>
        <v>0.16608925620172074</v>
      </c>
      <c r="R56">
        <f t="shared" ref="R56:R61" si="82">$AF$25</f>
        <v>3.9</v>
      </c>
      <c r="S56">
        <f t="shared" ref="S56:S61" si="83">$AA$25</f>
        <v>1</v>
      </c>
      <c r="T56" s="3">
        <f t="shared" ref="T56:T61" si="84">$AB$25</f>
        <v>78.94736842105263</v>
      </c>
      <c r="U56" s="27">
        <f t="shared" ref="U56:U61" si="85">M56/SQRT($AF$25)</f>
        <v>-0.16608925620172074</v>
      </c>
      <c r="V56" s="6">
        <v>330</v>
      </c>
      <c r="W56" s="27">
        <f t="shared" ref="W56:W61" si="86">X56/SQRT($AF$25)</f>
        <v>-1.7864722435355875</v>
      </c>
      <c r="X56" s="27">
        <f t="shared" si="78"/>
        <v>-3.5279999999999991</v>
      </c>
    </row>
    <row r="57" spans="1:24" x14ac:dyDescent="0.3">
      <c r="A57" s="27" t="s">
        <v>50</v>
      </c>
      <c r="B57" s="27">
        <v>6</v>
      </c>
      <c r="C57" s="27">
        <v>128</v>
      </c>
      <c r="D57" s="27">
        <v>3.9</v>
      </c>
      <c r="E57" s="27">
        <v>0.82299999999999995</v>
      </c>
      <c r="F57" s="27">
        <v>5.8999999999999997E-2</v>
      </c>
      <c r="G57" s="27">
        <f t="shared" si="76"/>
        <v>0.67357512953367871</v>
      </c>
      <c r="H57" s="27">
        <f t="shared" si="5"/>
        <v>1.2187499999999998</v>
      </c>
      <c r="I57" s="27">
        <f t="shared" si="77"/>
        <v>1.9748417658131499</v>
      </c>
      <c r="J57" s="27">
        <f t="shared" si="48"/>
        <v>3.9765624999999996</v>
      </c>
      <c r="K57" s="27">
        <v>3.2</v>
      </c>
      <c r="L57">
        <f t="shared" si="49"/>
        <v>4.7531249999999989</v>
      </c>
      <c r="M57" s="27">
        <f t="shared" si="79"/>
        <v>-1.553124999999999</v>
      </c>
      <c r="N57" s="27">
        <f t="shared" si="80"/>
        <v>2.0136106947093215</v>
      </c>
      <c r="O57" s="27">
        <f t="shared" si="81"/>
        <v>1.6203829873338667</v>
      </c>
      <c r="P57">
        <f t="shared" si="50"/>
        <v>2.4068384020847762</v>
      </c>
      <c r="Q57">
        <f t="shared" si="7"/>
        <v>0.78645541475090941</v>
      </c>
      <c r="R57">
        <f t="shared" si="82"/>
        <v>3.9</v>
      </c>
      <c r="S57">
        <f t="shared" si="83"/>
        <v>1</v>
      </c>
      <c r="T57" s="3">
        <f t="shared" si="84"/>
        <v>78.94736842105263</v>
      </c>
      <c r="U57" s="27">
        <f t="shared" si="85"/>
        <v>-0.78645541475090941</v>
      </c>
      <c r="V57" s="6">
        <v>150</v>
      </c>
      <c r="W57" s="27">
        <f t="shared" si="86"/>
        <v>-2.4068384020847762</v>
      </c>
      <c r="X57" s="27">
        <f t="shared" si="78"/>
        <v>-4.7531249999999989</v>
      </c>
    </row>
    <row r="58" spans="1:24" x14ac:dyDescent="0.3">
      <c r="A58" s="27" t="s">
        <v>50</v>
      </c>
      <c r="B58" s="27">
        <v>8</v>
      </c>
      <c r="C58" s="27">
        <v>129</v>
      </c>
      <c r="D58" s="27">
        <v>4.4400000000000004</v>
      </c>
      <c r="E58" s="27">
        <v>1.389</v>
      </c>
      <c r="F58" s="27">
        <v>8.7999999999999995E-2</v>
      </c>
      <c r="G58" s="27">
        <f t="shared" si="76"/>
        <v>0.76683937823834203</v>
      </c>
      <c r="H58" s="27">
        <f t="shared" si="5"/>
        <v>1.6305707196029777</v>
      </c>
      <c r="I58" s="27">
        <f t="shared" si="77"/>
        <v>2.2482813949257401</v>
      </c>
      <c r="J58" s="27">
        <f t="shared" si="48"/>
        <v>4.7296129032258065</v>
      </c>
      <c r="K58" s="27">
        <v>3.1</v>
      </c>
      <c r="L58">
        <f t="shared" si="49"/>
        <v>6.3592258064516134</v>
      </c>
      <c r="M58" s="27">
        <f t="shared" si="79"/>
        <v>-3.2592258064516133</v>
      </c>
      <c r="N58" s="27">
        <f t="shared" si="80"/>
        <v>2.3949325890818232</v>
      </c>
      <c r="O58" s="27">
        <f t="shared" si="81"/>
        <v>1.5697460189796832</v>
      </c>
      <c r="P58">
        <f t="shared" si="50"/>
        <v>3.2201191591839633</v>
      </c>
      <c r="Q58">
        <f t="shared" si="7"/>
        <v>1.6503731402042798</v>
      </c>
      <c r="R58">
        <f t="shared" si="82"/>
        <v>3.9</v>
      </c>
      <c r="S58">
        <f t="shared" si="83"/>
        <v>1</v>
      </c>
      <c r="T58" s="3">
        <f t="shared" si="84"/>
        <v>78.94736842105263</v>
      </c>
      <c r="U58" s="27">
        <f t="shared" si="85"/>
        <v>-1.6503731402042798</v>
      </c>
      <c r="V58" s="6">
        <v>74</v>
      </c>
      <c r="W58" s="27">
        <f t="shared" si="86"/>
        <v>-3.2201191591839633</v>
      </c>
      <c r="X58" s="27">
        <f t="shared" si="78"/>
        <v>-6.3592258064516134</v>
      </c>
    </row>
    <row r="59" spans="1:24" x14ac:dyDescent="0.3">
      <c r="A59" s="27" t="s">
        <v>50</v>
      </c>
      <c r="B59" s="27">
        <v>10</v>
      </c>
      <c r="C59" s="27">
        <v>130</v>
      </c>
      <c r="D59" s="27">
        <v>4.9800000000000004</v>
      </c>
      <c r="E59" s="27">
        <v>2.33</v>
      </c>
      <c r="F59" s="27">
        <v>0.11</v>
      </c>
      <c r="G59" s="27">
        <f t="shared" si="76"/>
        <v>0.86010362694300524</v>
      </c>
      <c r="H59" s="27">
        <f t="shared" si="5"/>
        <v>2.084943253467844</v>
      </c>
      <c r="I59" s="27">
        <f t="shared" si="77"/>
        <v>2.5217210240383303</v>
      </c>
      <c r="J59" s="27">
        <f t="shared" si="48"/>
        <v>5.5906393442622964</v>
      </c>
      <c r="K59" s="27">
        <v>3.05</v>
      </c>
      <c r="L59">
        <f t="shared" si="49"/>
        <v>8.131278688524592</v>
      </c>
      <c r="M59" s="27">
        <f t="shared" si="79"/>
        <v>-5.0812786885245922</v>
      </c>
      <c r="N59" s="27">
        <f t="shared" si="80"/>
        <v>2.8309302755506214</v>
      </c>
      <c r="O59" s="27">
        <f t="shared" si="81"/>
        <v>1.5444275348025915</v>
      </c>
      <c r="P59">
        <f t="shared" si="50"/>
        <v>4.1174330162986514</v>
      </c>
      <c r="Q59">
        <f t="shared" si="7"/>
        <v>2.5730054814960597</v>
      </c>
      <c r="R59">
        <f t="shared" si="82"/>
        <v>3.9</v>
      </c>
      <c r="S59">
        <f t="shared" si="83"/>
        <v>1</v>
      </c>
      <c r="T59" s="3">
        <f t="shared" si="84"/>
        <v>78.94736842105263</v>
      </c>
      <c r="U59" s="27">
        <f t="shared" si="85"/>
        <v>-2.5730054814960597</v>
      </c>
      <c r="V59" s="6">
        <v>69</v>
      </c>
      <c r="W59" s="27">
        <f t="shared" si="86"/>
        <v>-4.1174330162986514</v>
      </c>
      <c r="X59" s="27">
        <f t="shared" si="78"/>
        <v>-8.131278688524592</v>
      </c>
    </row>
    <row r="60" spans="1:24" x14ac:dyDescent="0.3">
      <c r="A60" s="27" t="s">
        <v>50</v>
      </c>
      <c r="B60" s="27">
        <v>12</v>
      </c>
      <c r="C60" s="27">
        <v>131</v>
      </c>
      <c r="D60" s="27">
        <v>5.52</v>
      </c>
      <c r="E60" s="27">
        <v>3.9</v>
      </c>
      <c r="F60" s="27">
        <v>0.18</v>
      </c>
      <c r="G60" s="27">
        <f t="shared" si="76"/>
        <v>0.95336787564766834</v>
      </c>
      <c r="H60" s="27">
        <f t="shared" si="5"/>
        <v>2.604307692307692</v>
      </c>
      <c r="I60" s="27">
        <f t="shared" si="77"/>
        <v>2.7951606531509197</v>
      </c>
      <c r="J60" s="27">
        <f t="shared" si="48"/>
        <v>6.5783999999999994</v>
      </c>
      <c r="K60" s="27">
        <v>3</v>
      </c>
      <c r="L60">
        <f t="shared" si="49"/>
        <v>10.156799999999999</v>
      </c>
      <c r="M60" s="27">
        <f t="shared" si="79"/>
        <v>-7.1567999999999978</v>
      </c>
      <c r="N60" s="27">
        <f t="shared" si="80"/>
        <v>3.331102326211596</v>
      </c>
      <c r="O60" s="27">
        <f t="shared" si="81"/>
        <v>1.5191090506255001</v>
      </c>
      <c r="P60">
        <f t="shared" si="50"/>
        <v>5.1430956017976923</v>
      </c>
      <c r="Q60">
        <f t="shared" si="7"/>
        <v>3.6239865511721918</v>
      </c>
      <c r="R60">
        <f t="shared" si="82"/>
        <v>3.9</v>
      </c>
      <c r="S60">
        <f t="shared" si="83"/>
        <v>1</v>
      </c>
      <c r="T60" s="3">
        <f t="shared" si="84"/>
        <v>78.94736842105263</v>
      </c>
      <c r="U60" s="27">
        <f t="shared" si="85"/>
        <v>-3.6239865511721918</v>
      </c>
      <c r="V60" s="6">
        <v>51</v>
      </c>
      <c r="W60" s="27">
        <f t="shared" si="86"/>
        <v>-5.1430956017976923</v>
      </c>
      <c r="X60" s="27">
        <f t="shared" si="78"/>
        <v>-10.156799999999999</v>
      </c>
    </row>
    <row r="61" spans="1:24" x14ac:dyDescent="0.3">
      <c r="A61" s="27" t="s">
        <v>50</v>
      </c>
      <c r="B61" s="27">
        <v>13</v>
      </c>
      <c r="C61" s="27">
        <v>132</v>
      </c>
      <c r="D61" s="27">
        <v>5.79</v>
      </c>
      <c r="E61" s="27">
        <v>4.8600000000000003</v>
      </c>
      <c r="F61" s="27">
        <v>0.21</v>
      </c>
      <c r="G61" s="27">
        <f t="shared" si="76"/>
        <v>1</v>
      </c>
      <c r="H61" s="27">
        <f t="shared" si="5"/>
        <v>2.8653076923076917</v>
      </c>
      <c r="I61" s="27">
        <f t="shared" si="77"/>
        <v>2.9318804677072148</v>
      </c>
      <c r="J61" s="27">
        <f t="shared" si="48"/>
        <v>7.0873499999999989</v>
      </c>
      <c r="K61" s="27">
        <v>3</v>
      </c>
      <c r="L61">
        <f t="shared" si="49"/>
        <v>11.174699999999998</v>
      </c>
      <c r="M61" s="27">
        <f t="shared" si="79"/>
        <v>-8.1746999999999996</v>
      </c>
      <c r="N61" s="27">
        <f t="shared" si="80"/>
        <v>3.5888191766502118</v>
      </c>
      <c r="O61" s="27">
        <f t="shared" si="81"/>
        <v>1.5191090506255001</v>
      </c>
      <c r="P61">
        <f t="shared" si="50"/>
        <v>5.6585293026749239</v>
      </c>
      <c r="Q61">
        <f t="shared" si="7"/>
        <v>4.1394202520494243</v>
      </c>
      <c r="R61">
        <f t="shared" si="82"/>
        <v>3.9</v>
      </c>
      <c r="S61">
        <f t="shared" si="83"/>
        <v>1</v>
      </c>
      <c r="T61" s="3">
        <f t="shared" si="84"/>
        <v>78.94736842105263</v>
      </c>
      <c r="U61" s="27">
        <f t="shared" si="85"/>
        <v>-4.1394202520494243</v>
      </c>
      <c r="V61" s="6">
        <v>43</v>
      </c>
      <c r="W61" s="27">
        <f t="shared" si="86"/>
        <v>-5.6585293026749239</v>
      </c>
      <c r="X61" s="27">
        <f t="shared" si="78"/>
        <v>-11.174699999999998</v>
      </c>
    </row>
    <row r="62" spans="1:24" x14ac:dyDescent="0.3">
      <c r="A62" s="23" t="s">
        <v>51</v>
      </c>
      <c r="B62" s="23">
        <v>3</v>
      </c>
      <c r="C62" s="23">
        <v>133</v>
      </c>
      <c r="D62" s="23">
        <v>2.17</v>
      </c>
      <c r="E62" s="23">
        <v>0.14799999999999999</v>
      </c>
      <c r="F62" s="23">
        <v>0.11</v>
      </c>
      <c r="G62" s="23">
        <f t="shared" ref="G62:G68" si="87">D62/$D$68</f>
        <v>0.58967391304347827</v>
      </c>
      <c r="H62" s="27">
        <f t="shared" si="5"/>
        <v>0.52437639198218255</v>
      </c>
      <c r="I62" s="23">
        <f t="shared" ref="I62:I68" si="88">D62/SQRT($AF$26)</f>
        <v>1.0240863166571288</v>
      </c>
      <c r="J62" s="23">
        <f t="shared" si="48"/>
        <v>2.177225</v>
      </c>
      <c r="K62" s="23">
        <v>2</v>
      </c>
      <c r="L62">
        <f t="shared" si="49"/>
        <v>2.3544499999999999</v>
      </c>
      <c r="M62" s="23">
        <f t="shared" si="79"/>
        <v>-0.35444999999999993</v>
      </c>
      <c r="N62" s="23">
        <f>J62/SQRT($AF$26)</f>
        <v>1.0274960049695012</v>
      </c>
      <c r="O62" s="23">
        <f>K62/SQRT($AF$26)</f>
        <v>0.94385835636601745</v>
      </c>
      <c r="P62">
        <f t="shared" si="50"/>
        <v>1.1111336535729848</v>
      </c>
      <c r="Q62">
        <f t="shared" si="7"/>
        <v>0.1672752972069674</v>
      </c>
      <c r="R62">
        <f>$AF$26</f>
        <v>4.49</v>
      </c>
      <c r="S62">
        <f>$AA$26</f>
        <v>2</v>
      </c>
      <c r="T62" s="3">
        <f>$AB$26</f>
        <v>66.666666666666657</v>
      </c>
      <c r="U62" s="23">
        <f>M62/SQRT($AF$26)</f>
        <v>-0.1672752972069674</v>
      </c>
      <c r="V62" s="8">
        <v>670</v>
      </c>
      <c r="W62" s="23">
        <f>X62/SQRT($AF$26)</f>
        <v>-1.1111336535729848</v>
      </c>
      <c r="X62" s="23">
        <f t="shared" si="78"/>
        <v>-2.3544499999999999</v>
      </c>
    </row>
    <row r="63" spans="1:24" x14ac:dyDescent="0.3">
      <c r="A63" s="23" t="s">
        <v>51</v>
      </c>
      <c r="B63" s="23">
        <v>5</v>
      </c>
      <c r="C63" s="23">
        <v>134</v>
      </c>
      <c r="D63" s="23">
        <v>2.82</v>
      </c>
      <c r="E63" s="23">
        <v>0.42899999999999999</v>
      </c>
      <c r="F63" s="23">
        <v>0.113</v>
      </c>
      <c r="G63" s="23">
        <f t="shared" si="87"/>
        <v>0.76630434782608692</v>
      </c>
      <c r="H63" s="27">
        <f t="shared" si="5"/>
        <v>0.78717149220489968</v>
      </c>
      <c r="I63" s="23">
        <f t="shared" si="88"/>
        <v>1.3308402824760845</v>
      </c>
      <c r="J63" s="23">
        <f t="shared" si="48"/>
        <v>2.8921999999999999</v>
      </c>
      <c r="K63" s="23">
        <v>2.25</v>
      </c>
      <c r="L63">
        <f t="shared" si="49"/>
        <v>3.5343999999999998</v>
      </c>
      <c r="M63" s="23">
        <f t="shared" si="79"/>
        <v>-1.2843999999999995</v>
      </c>
      <c r="N63" s="23">
        <f t="shared" ref="N63:N68" si="89">J63/SQRT($AF$26)</f>
        <v>1.3649135691408978</v>
      </c>
      <c r="O63" s="23">
        <f t="shared" ref="O63:O68" si="90">K63/SQRT($AF$26)</f>
        <v>1.0618406509117697</v>
      </c>
      <c r="P63">
        <f t="shared" si="50"/>
        <v>1.6679864873700259</v>
      </c>
      <c r="Q63">
        <f t="shared" si="7"/>
        <v>0.60614583645825615</v>
      </c>
      <c r="R63">
        <f t="shared" ref="R63:R68" si="91">$AF$26</f>
        <v>4.49</v>
      </c>
      <c r="S63">
        <f t="shared" ref="S63:S68" si="92">$AA$26</f>
        <v>2</v>
      </c>
      <c r="T63" s="3">
        <f t="shared" ref="T63:T68" si="93">$AB$26</f>
        <v>66.666666666666657</v>
      </c>
      <c r="U63" s="23">
        <f t="shared" ref="U63:U68" si="94">M63/SQRT($AF$26)</f>
        <v>-0.60614583645825615</v>
      </c>
      <c r="V63" s="6">
        <v>310</v>
      </c>
      <c r="W63" s="23">
        <f t="shared" ref="W63:W67" si="95">X63/SQRT($AF$26)</f>
        <v>-1.6679864873700259</v>
      </c>
      <c r="X63" s="23">
        <f t="shared" si="78"/>
        <v>-3.5343999999999998</v>
      </c>
    </row>
    <row r="64" spans="1:24" x14ac:dyDescent="0.3">
      <c r="A64" s="23" t="s">
        <v>51</v>
      </c>
      <c r="B64" s="23">
        <v>7</v>
      </c>
      <c r="C64" s="23">
        <v>135</v>
      </c>
      <c r="D64" s="23">
        <v>3.25</v>
      </c>
      <c r="E64" s="23">
        <v>1.3979999999999999</v>
      </c>
      <c r="F64" s="23">
        <v>0.2</v>
      </c>
      <c r="G64" s="23">
        <f t="shared" si="87"/>
        <v>0.88315217391304346</v>
      </c>
      <c r="H64" s="27">
        <f t="shared" si="5"/>
        <v>1.1202142326863931</v>
      </c>
      <c r="I64" s="23">
        <f t="shared" si="88"/>
        <v>1.5337698290947783</v>
      </c>
      <c r="J64" s="23">
        <f t="shared" si="48"/>
        <v>3.5648809523809524</v>
      </c>
      <c r="K64" s="23">
        <v>2.1</v>
      </c>
      <c r="L64">
        <f t="shared" si="49"/>
        <v>5.0297619047619051</v>
      </c>
      <c r="M64" s="23">
        <f t="shared" si="79"/>
        <v>-2.9297619047619046</v>
      </c>
      <c r="N64" s="23">
        <f t="shared" si="89"/>
        <v>1.6823713381774044</v>
      </c>
      <c r="O64" s="23">
        <f t="shared" si="90"/>
        <v>0.99105127418431838</v>
      </c>
      <c r="P64">
        <f t="shared" si="50"/>
        <v>2.3736914021704902</v>
      </c>
      <c r="Q64">
        <f t="shared" si="7"/>
        <v>1.382640127986172</v>
      </c>
      <c r="R64">
        <f t="shared" si="91"/>
        <v>4.49</v>
      </c>
      <c r="S64">
        <f t="shared" si="92"/>
        <v>2</v>
      </c>
      <c r="T64" s="3">
        <f t="shared" si="93"/>
        <v>66.666666666666657</v>
      </c>
      <c r="U64" s="23">
        <f t="shared" si="94"/>
        <v>-1.382640127986172</v>
      </c>
      <c r="V64" s="6">
        <v>140</v>
      </c>
      <c r="W64" s="23">
        <f t="shared" si="95"/>
        <v>-2.3736914021704902</v>
      </c>
      <c r="X64" s="23">
        <f t="shared" si="78"/>
        <v>-5.0297619047619051</v>
      </c>
    </row>
    <row r="65" spans="1:24" x14ac:dyDescent="0.3">
      <c r="A65" s="23" t="s">
        <v>51</v>
      </c>
      <c r="B65" s="23">
        <v>8</v>
      </c>
      <c r="C65" s="23">
        <v>136</v>
      </c>
      <c r="D65" s="23">
        <v>3.36</v>
      </c>
      <c r="E65" s="23">
        <v>1.952</v>
      </c>
      <c r="F65" s="23">
        <v>0.34</v>
      </c>
      <c r="G65" s="23">
        <f t="shared" si="87"/>
        <v>0.91304347826086951</v>
      </c>
      <c r="H65" s="27">
        <f t="shared" si="5"/>
        <v>1.2265305013851919</v>
      </c>
      <c r="I65" s="23">
        <f t="shared" si="88"/>
        <v>1.5856820386949093</v>
      </c>
      <c r="J65" s="23">
        <f t="shared" si="48"/>
        <v>3.7785609756097558</v>
      </c>
      <c r="K65" s="23">
        <v>2.0499999999999998</v>
      </c>
      <c r="L65">
        <f t="shared" si="49"/>
        <v>5.5071219512195118</v>
      </c>
      <c r="M65" s="23">
        <f t="shared" si="79"/>
        <v>-3.4571219512195119</v>
      </c>
      <c r="N65" s="23">
        <f t="shared" si="89"/>
        <v>1.7832131759338996</v>
      </c>
      <c r="O65" s="23">
        <f t="shared" si="90"/>
        <v>0.96745481527516775</v>
      </c>
      <c r="P65">
        <f t="shared" si="50"/>
        <v>2.5989715365926318</v>
      </c>
      <c r="Q65">
        <f t="shared" si="7"/>
        <v>1.6315167213174637</v>
      </c>
      <c r="R65">
        <f t="shared" si="91"/>
        <v>4.49</v>
      </c>
      <c r="S65">
        <f t="shared" si="92"/>
        <v>2</v>
      </c>
      <c r="T65" s="3">
        <f t="shared" si="93"/>
        <v>66.666666666666657</v>
      </c>
      <c r="U65" s="23">
        <f t="shared" si="94"/>
        <v>-1.6315167213174637</v>
      </c>
      <c r="V65" s="6">
        <v>99</v>
      </c>
      <c r="W65" s="23">
        <f t="shared" si="95"/>
        <v>-2.5989715365926318</v>
      </c>
      <c r="X65" s="23">
        <f t="shared" si="78"/>
        <v>-5.5071219512195118</v>
      </c>
    </row>
    <row r="66" spans="1:24" x14ac:dyDescent="0.3">
      <c r="A66" s="23" t="s">
        <v>51</v>
      </c>
      <c r="B66" s="23">
        <v>9</v>
      </c>
      <c r="C66" s="23">
        <v>137</v>
      </c>
      <c r="D66" s="23">
        <v>3.47</v>
      </c>
      <c r="E66" s="23">
        <v>4.1900000000000004</v>
      </c>
      <c r="F66" s="23">
        <v>0.39</v>
      </c>
      <c r="G66" s="23">
        <f t="shared" si="87"/>
        <v>0.94293478260869568</v>
      </c>
      <c r="H66" s="27">
        <f t="shared" si="5"/>
        <v>1.340857461024499</v>
      </c>
      <c r="I66" s="23">
        <f t="shared" si="88"/>
        <v>1.6375942482950403</v>
      </c>
      <c r="J66" s="23">
        <f t="shared" ref="J66:J68" si="96">ABS(K66-X66)/2</f>
        <v>4.0102250000000002</v>
      </c>
      <c r="K66" s="23">
        <v>2</v>
      </c>
      <c r="L66">
        <f t="shared" si="49"/>
        <v>6.0204500000000003</v>
      </c>
      <c r="M66" s="23">
        <f t="shared" si="79"/>
        <v>-4.0204500000000003</v>
      </c>
      <c r="N66" s="23">
        <f t="shared" si="89"/>
        <v>1.8925421885789562</v>
      </c>
      <c r="O66" s="23">
        <f t="shared" si="90"/>
        <v>0.94385835636601745</v>
      </c>
      <c r="P66">
        <f t="shared" si="50"/>
        <v>2.8412260207918951</v>
      </c>
      <c r="Q66">
        <f t="shared" si="7"/>
        <v>1.8973676644258775</v>
      </c>
      <c r="R66">
        <f t="shared" si="91"/>
        <v>4.49</v>
      </c>
      <c r="S66">
        <f t="shared" si="92"/>
        <v>2</v>
      </c>
      <c r="T66" s="3">
        <f t="shared" si="93"/>
        <v>66.666666666666657</v>
      </c>
      <c r="U66" s="23">
        <f t="shared" si="94"/>
        <v>-1.8973676644258775</v>
      </c>
      <c r="V66" s="6">
        <v>83</v>
      </c>
      <c r="W66" s="23">
        <f t="shared" si="95"/>
        <v>-2.8412260207918951</v>
      </c>
      <c r="X66" s="23">
        <f t="shared" si="78"/>
        <v>-6.0204500000000003</v>
      </c>
    </row>
    <row r="67" spans="1:24" x14ac:dyDescent="0.3">
      <c r="A67" s="23" t="s">
        <v>51</v>
      </c>
      <c r="B67" s="23">
        <v>10</v>
      </c>
      <c r="C67" s="23">
        <v>138</v>
      </c>
      <c r="D67" s="23">
        <v>3.57</v>
      </c>
      <c r="E67" s="23">
        <v>5.05</v>
      </c>
      <c r="F67" s="23">
        <v>0.53</v>
      </c>
      <c r="G67" s="23">
        <f t="shared" si="87"/>
        <v>0.97010869565217384</v>
      </c>
      <c r="H67" s="27">
        <f t="shared" ref="H67:H68" si="97">-X67/R67</f>
        <v>1.4939514711053803</v>
      </c>
      <c r="I67" s="23">
        <f t="shared" si="88"/>
        <v>1.6847871661133411</v>
      </c>
      <c r="J67" s="23">
        <f t="shared" si="96"/>
        <v>4.303921052631579</v>
      </c>
      <c r="K67" s="23">
        <v>1.9</v>
      </c>
      <c r="L67">
        <f t="shared" si="49"/>
        <v>6.7078421052631576</v>
      </c>
      <c r="M67" s="23">
        <f t="shared" si="79"/>
        <v>-4.8078421052631581</v>
      </c>
      <c r="N67" s="23">
        <f t="shared" si="89"/>
        <v>2.0311459253329707</v>
      </c>
      <c r="O67" s="23">
        <f t="shared" si="90"/>
        <v>0.89666543854771652</v>
      </c>
      <c r="P67">
        <f t="shared" si="50"/>
        <v>3.1656264121182249</v>
      </c>
      <c r="Q67">
        <f t="shared" ref="Q67:Q68" si="98">-(U67)</f>
        <v>2.2689609735705085</v>
      </c>
      <c r="R67">
        <f t="shared" si="91"/>
        <v>4.49</v>
      </c>
      <c r="S67">
        <f t="shared" si="92"/>
        <v>2</v>
      </c>
      <c r="T67" s="3">
        <f t="shared" si="93"/>
        <v>66.666666666666657</v>
      </c>
      <c r="U67" s="23">
        <f>M67/SQRT($AF$26)</f>
        <v>-2.2689609735705085</v>
      </c>
      <c r="V67" s="6">
        <v>83</v>
      </c>
      <c r="W67" s="23">
        <f t="shared" si="95"/>
        <v>-3.1656264121182249</v>
      </c>
      <c r="X67" s="23">
        <f t="shared" si="78"/>
        <v>-6.7078421052631576</v>
      </c>
    </row>
    <row r="68" spans="1:24" x14ac:dyDescent="0.3">
      <c r="A68" s="23" t="s">
        <v>51</v>
      </c>
      <c r="B68" s="23">
        <v>11</v>
      </c>
      <c r="C68" s="23">
        <v>139</v>
      </c>
      <c r="D68" s="23">
        <v>3.68</v>
      </c>
      <c r="E68" s="23">
        <v>6.2</v>
      </c>
      <c r="F68" s="23">
        <v>0.56999999999999995</v>
      </c>
      <c r="G68" s="23">
        <f t="shared" si="87"/>
        <v>1</v>
      </c>
      <c r="H68" s="27">
        <f t="shared" si="97"/>
        <v>1.5874340640018756</v>
      </c>
      <c r="I68" s="23">
        <f t="shared" si="88"/>
        <v>1.7366993757134721</v>
      </c>
      <c r="J68" s="23">
        <f t="shared" si="96"/>
        <v>4.513789473684211</v>
      </c>
      <c r="K68" s="23">
        <v>1.9</v>
      </c>
      <c r="L68">
        <f t="shared" si="49"/>
        <v>7.1275789473684217</v>
      </c>
      <c r="M68" s="23">
        <f t="shared" si="79"/>
        <v>-5.2275789473684222</v>
      </c>
      <c r="N68" s="23">
        <f t="shared" si="89"/>
        <v>2.1301889568069052</v>
      </c>
      <c r="O68" s="23">
        <f t="shared" si="90"/>
        <v>0.89666543854771652</v>
      </c>
      <c r="P68">
        <f t="shared" si="50"/>
        <v>3.3637124750660936</v>
      </c>
      <c r="Q68">
        <f t="shared" si="98"/>
        <v>2.4670470365183772</v>
      </c>
      <c r="R68">
        <f t="shared" si="91"/>
        <v>4.49</v>
      </c>
      <c r="S68">
        <f t="shared" si="92"/>
        <v>2</v>
      </c>
      <c r="T68" s="3">
        <f t="shared" si="93"/>
        <v>66.666666666666657</v>
      </c>
      <c r="U68" s="23">
        <f t="shared" si="94"/>
        <v>-2.4670470365183772</v>
      </c>
      <c r="V68" s="6">
        <v>72</v>
      </c>
      <c r="W68" s="23">
        <f>X68/SQRT($AF$26)</f>
        <v>-3.3637124750660936</v>
      </c>
      <c r="X68" s="23">
        <f t="shared" si="78"/>
        <v>-7.1275789473684217</v>
      </c>
    </row>
    <row r="84" spans="3:23" x14ac:dyDescent="0.3">
      <c r="C84"/>
      <c r="N84"/>
      <c r="O84"/>
      <c r="U84"/>
      <c r="W84"/>
    </row>
    <row r="85" spans="3:23" x14ac:dyDescent="0.3">
      <c r="C85"/>
      <c r="N85"/>
      <c r="O85"/>
      <c r="U85"/>
      <c r="W85"/>
    </row>
    <row r="86" spans="3:23" x14ac:dyDescent="0.3">
      <c r="C86"/>
      <c r="N86"/>
      <c r="O86"/>
      <c r="U86"/>
      <c r="W86"/>
    </row>
    <row r="87" spans="3:23" x14ac:dyDescent="0.3">
      <c r="C87"/>
      <c r="N87"/>
      <c r="O87"/>
      <c r="U87"/>
      <c r="W87"/>
    </row>
    <row r="88" spans="3:23" x14ac:dyDescent="0.3">
      <c r="C88"/>
      <c r="N88"/>
      <c r="O88"/>
      <c r="U88"/>
      <c r="W88"/>
    </row>
    <row r="89" spans="3:23" x14ac:dyDescent="0.3">
      <c r="C89"/>
      <c r="N89"/>
      <c r="O89"/>
      <c r="U89"/>
      <c r="W89"/>
    </row>
    <row r="90" spans="3:23" x14ac:dyDescent="0.3">
      <c r="C90"/>
      <c r="N90"/>
      <c r="O90"/>
      <c r="U90"/>
      <c r="W90"/>
    </row>
    <row r="91" spans="3:23" x14ac:dyDescent="0.3">
      <c r="C91"/>
      <c r="N91"/>
      <c r="O91"/>
      <c r="U91"/>
      <c r="W91"/>
    </row>
    <row r="92" spans="3:23" x14ac:dyDescent="0.3">
      <c r="C92"/>
      <c r="N92"/>
      <c r="O92"/>
      <c r="U92"/>
      <c r="W92"/>
    </row>
    <row r="93" spans="3:23" x14ac:dyDescent="0.3">
      <c r="C93"/>
      <c r="N93"/>
      <c r="O93"/>
      <c r="U93"/>
      <c r="W93"/>
    </row>
    <row r="94" spans="3:23" x14ac:dyDescent="0.3">
      <c r="C94"/>
      <c r="N94"/>
      <c r="O94"/>
      <c r="U94"/>
      <c r="W94"/>
    </row>
    <row r="95" spans="3:23" x14ac:dyDescent="0.3">
      <c r="C95"/>
      <c r="N95"/>
      <c r="O95"/>
      <c r="U95"/>
      <c r="W95"/>
    </row>
    <row r="96" spans="3:23" x14ac:dyDescent="0.3">
      <c r="C96"/>
      <c r="N96"/>
      <c r="O96"/>
      <c r="U96"/>
      <c r="W96"/>
    </row>
    <row r="97" spans="3:23" x14ac:dyDescent="0.3">
      <c r="C97"/>
      <c r="N97"/>
      <c r="O97"/>
      <c r="U97"/>
      <c r="W97"/>
    </row>
    <row r="98" spans="3:23" x14ac:dyDescent="0.3">
      <c r="C98"/>
      <c r="N98"/>
      <c r="O98"/>
      <c r="U98"/>
      <c r="W98"/>
    </row>
    <row r="99" spans="3:23" x14ac:dyDescent="0.3">
      <c r="C99"/>
      <c r="N99"/>
      <c r="O99"/>
      <c r="U99"/>
      <c r="W99"/>
    </row>
    <row r="100" spans="3:23" x14ac:dyDescent="0.3">
      <c r="C100"/>
      <c r="N100"/>
      <c r="O100"/>
      <c r="U100"/>
      <c r="W100"/>
    </row>
    <row r="101" spans="3:23" x14ac:dyDescent="0.3">
      <c r="C101"/>
      <c r="N101"/>
      <c r="O101"/>
      <c r="U101"/>
      <c r="W101"/>
    </row>
    <row r="102" spans="3:23" x14ac:dyDescent="0.3">
      <c r="C102"/>
      <c r="N102"/>
      <c r="O102"/>
      <c r="U102"/>
      <c r="W102"/>
    </row>
    <row r="103" spans="3:23" x14ac:dyDescent="0.3">
      <c r="C103"/>
      <c r="N103"/>
      <c r="O103"/>
      <c r="U103"/>
      <c r="W103"/>
    </row>
    <row r="104" spans="3:23" x14ac:dyDescent="0.3">
      <c r="C104"/>
      <c r="N104"/>
      <c r="O104"/>
      <c r="U104"/>
      <c r="W104"/>
    </row>
    <row r="105" spans="3:23" x14ac:dyDescent="0.3">
      <c r="C105"/>
      <c r="N105"/>
      <c r="O105"/>
      <c r="U105"/>
      <c r="W105"/>
    </row>
    <row r="106" spans="3:23" x14ac:dyDescent="0.3">
      <c r="C106"/>
      <c r="N106"/>
      <c r="O106"/>
      <c r="U106"/>
      <c r="W106"/>
    </row>
    <row r="107" spans="3:23" x14ac:dyDescent="0.3">
      <c r="C107"/>
      <c r="N107"/>
      <c r="O107"/>
      <c r="U107"/>
      <c r="W107"/>
    </row>
    <row r="108" spans="3:23" x14ac:dyDescent="0.3">
      <c r="C108"/>
      <c r="N108"/>
      <c r="O108"/>
      <c r="U108"/>
      <c r="W108"/>
    </row>
    <row r="109" spans="3:23" x14ac:dyDescent="0.3">
      <c r="C109"/>
      <c r="N109"/>
      <c r="O109"/>
      <c r="U109"/>
      <c r="W109"/>
    </row>
    <row r="110" spans="3:23" x14ac:dyDescent="0.3">
      <c r="C110"/>
      <c r="N110"/>
      <c r="O110"/>
      <c r="U110"/>
      <c r="W110"/>
    </row>
    <row r="111" spans="3:23" x14ac:dyDescent="0.3">
      <c r="C111"/>
      <c r="N111"/>
      <c r="O111"/>
      <c r="U111"/>
      <c r="W111"/>
    </row>
    <row r="112" spans="3:23" x14ac:dyDescent="0.3">
      <c r="C112"/>
      <c r="N112"/>
      <c r="O112"/>
      <c r="U112"/>
      <c r="W112"/>
    </row>
    <row r="113" spans="3:23" x14ac:dyDescent="0.3">
      <c r="C113"/>
      <c r="N113"/>
      <c r="O113"/>
      <c r="U113"/>
      <c r="W113"/>
    </row>
    <row r="114" spans="3:23" x14ac:dyDescent="0.3">
      <c r="C114"/>
      <c r="N114"/>
      <c r="O114"/>
      <c r="U114"/>
      <c r="W114"/>
    </row>
    <row r="115" spans="3:23" x14ac:dyDescent="0.3">
      <c r="C115"/>
      <c r="N115"/>
      <c r="O115"/>
      <c r="U115"/>
      <c r="W115"/>
    </row>
    <row r="116" spans="3:23" x14ac:dyDescent="0.3">
      <c r="C116"/>
      <c r="N116"/>
      <c r="O116"/>
      <c r="U116"/>
      <c r="W116"/>
    </row>
    <row r="117" spans="3:23" x14ac:dyDescent="0.3">
      <c r="C117"/>
      <c r="N117"/>
      <c r="O117"/>
      <c r="U117"/>
      <c r="W117"/>
    </row>
    <row r="118" spans="3:23" x14ac:dyDescent="0.3">
      <c r="C118"/>
      <c r="N118"/>
      <c r="O118"/>
      <c r="U118"/>
      <c r="W118"/>
    </row>
    <row r="119" spans="3:23" x14ac:dyDescent="0.3">
      <c r="C119"/>
      <c r="N119"/>
      <c r="O119"/>
      <c r="U119"/>
      <c r="W119"/>
    </row>
    <row r="120" spans="3:23" x14ac:dyDescent="0.3">
      <c r="C120"/>
      <c r="N120"/>
      <c r="O120"/>
      <c r="U120"/>
      <c r="W120"/>
    </row>
    <row r="121" spans="3:23" x14ac:dyDescent="0.3">
      <c r="C121"/>
      <c r="N121"/>
      <c r="O121"/>
      <c r="U121"/>
      <c r="W121"/>
    </row>
    <row r="122" spans="3:23" x14ac:dyDescent="0.3">
      <c r="C122"/>
      <c r="N122"/>
      <c r="O122"/>
      <c r="U122"/>
      <c r="W122"/>
    </row>
    <row r="123" spans="3:23" x14ac:dyDescent="0.3">
      <c r="C123"/>
      <c r="N123"/>
      <c r="O123"/>
      <c r="U123"/>
      <c r="W123"/>
    </row>
    <row r="124" spans="3:23" x14ac:dyDescent="0.3">
      <c r="C124"/>
      <c r="N124"/>
      <c r="O124"/>
      <c r="U124"/>
      <c r="W124"/>
    </row>
    <row r="125" spans="3:23" x14ac:dyDescent="0.3">
      <c r="C125"/>
      <c r="N125"/>
      <c r="O125"/>
      <c r="U125"/>
      <c r="W125"/>
    </row>
    <row r="126" spans="3:23" x14ac:dyDescent="0.3">
      <c r="C126"/>
      <c r="N126"/>
      <c r="O126"/>
      <c r="U126"/>
      <c r="W126"/>
    </row>
    <row r="127" spans="3:23" x14ac:dyDescent="0.3">
      <c r="C127"/>
      <c r="N127"/>
      <c r="O127"/>
      <c r="U127"/>
      <c r="W127"/>
    </row>
    <row r="128" spans="3:23" x14ac:dyDescent="0.3">
      <c r="C128"/>
      <c r="N128"/>
      <c r="O128"/>
      <c r="U128"/>
      <c r="W128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2800"/>
  <sheetViews>
    <sheetView zoomScaleNormal="100" workbookViewId="0">
      <selection activeCell="N3" sqref="N3"/>
    </sheetView>
  </sheetViews>
  <sheetFormatPr defaultRowHeight="14.4" x14ac:dyDescent="0.3"/>
  <cols>
    <col min="1" max="1" width="10.109375" customWidth="1"/>
    <col min="2" max="2" width="8.4414062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1" width="11" customWidth="1"/>
    <col min="13" max="13" width="11" customWidth="1"/>
    <col min="14" max="15" width="11" style="6" customWidth="1"/>
    <col min="16" max="16" width="11.5546875" customWidth="1"/>
    <col min="19" max="19" width="11" style="6" customWidth="1"/>
    <col min="20" max="22" width="11" style="90" customWidth="1"/>
    <col min="23" max="23" width="11" style="6" customWidth="1"/>
    <col min="25" max="28" width="11" customWidth="1"/>
  </cols>
  <sheetData>
    <row r="1" spans="1:33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56</v>
      </c>
      <c r="J1" s="40" t="s">
        <v>67</v>
      </c>
      <c r="K1" s="40" t="s">
        <v>65</v>
      </c>
      <c r="L1" s="1" t="s">
        <v>79</v>
      </c>
      <c r="M1" s="52" t="s">
        <v>64</v>
      </c>
      <c r="N1" s="40" t="s">
        <v>69</v>
      </c>
      <c r="O1" s="40" t="s">
        <v>70</v>
      </c>
      <c r="P1" s="40" t="s">
        <v>71</v>
      </c>
      <c r="Q1" s="40" t="s">
        <v>72</v>
      </c>
      <c r="R1" s="40" t="s">
        <v>83</v>
      </c>
      <c r="S1" s="91" t="s">
        <v>78</v>
      </c>
      <c r="T1" s="2" t="s">
        <v>1</v>
      </c>
      <c r="U1" s="2" t="s">
        <v>2</v>
      </c>
      <c r="V1" s="52" t="s">
        <v>72</v>
      </c>
      <c r="W1" s="40" t="s">
        <v>71</v>
      </c>
      <c r="X1" s="10" t="s">
        <v>45</v>
      </c>
      <c r="Y1" s="40" t="s">
        <v>66</v>
      </c>
      <c r="Z1" s="40" t="s">
        <v>84</v>
      </c>
      <c r="AA1" s="2"/>
      <c r="AB1" s="2" t="s">
        <v>1</v>
      </c>
      <c r="AC1" s="2" t="s">
        <v>2</v>
      </c>
      <c r="AD1" s="2" t="s">
        <v>4</v>
      </c>
      <c r="AE1" s="2" t="s">
        <v>5</v>
      </c>
      <c r="AF1" s="2" t="s">
        <v>7</v>
      </c>
      <c r="AG1" s="2" t="s">
        <v>8</v>
      </c>
    </row>
    <row r="2" spans="1:33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E2/$E$8</f>
        <v>2.6845637583892617E-2</v>
      </c>
      <c r="I2" s="32">
        <f t="shared" ref="I2:I8" si="2">D2/SQRT($AG$3)</f>
        <v>1.0417867790937976</v>
      </c>
      <c r="J2" s="32">
        <f t="shared" ref="J2:J33" si="3">ABS(K2-Y2)/2</f>
        <v>2.0609000000000002</v>
      </c>
      <c r="K2" s="49">
        <v>2</v>
      </c>
      <c r="L2">
        <f>ABS(Y2)</f>
        <v>2.1218000000000004</v>
      </c>
      <c r="M2" s="32">
        <f>-(D2^2-K2^2)/K2</f>
        <v>-0.12179999999999991</v>
      </c>
      <c r="N2" s="32">
        <f t="shared" ref="N2:O8" si="4">J2/SQRT($AG$3)</f>
        <v>1.0422419286574793</v>
      </c>
      <c r="O2" s="74">
        <f t="shared" si="4"/>
        <v>1.0114434748483472</v>
      </c>
      <c r="P2" s="6">
        <f>ABS(W2)</f>
        <v>1.0730403824666117</v>
      </c>
      <c r="Q2" s="6">
        <f>-(V2)</f>
        <v>6.1596907618264293E-2</v>
      </c>
      <c r="R2" s="6"/>
      <c r="S2" s="32">
        <f t="shared" ref="S2:S8" si="5">$AG$3</f>
        <v>3.91</v>
      </c>
      <c r="T2" s="32">
        <f>$AB$3</f>
        <v>0</v>
      </c>
      <c r="U2" s="32">
        <f>$AC$3</f>
        <v>0</v>
      </c>
      <c r="V2" s="74">
        <f t="shared" ref="V2:V8" si="6">M2/SQRT($AG$3)</f>
        <v>-6.1596907618264293E-2</v>
      </c>
      <c r="W2" s="32">
        <f t="shared" ref="W2:W8" si="7">Y2/SQRT($AG$3)</f>
        <v>-1.0730403824666117</v>
      </c>
      <c r="X2" s="8">
        <v>368</v>
      </c>
      <c r="Y2" s="32">
        <f t="shared" ref="Y2:Y30" si="8">M2/2-SQRT(M2^2/4+D2^2)</f>
        <v>-2.1218000000000004</v>
      </c>
      <c r="Z2" s="57"/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</row>
    <row r="3" spans="1:33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0.20357941834451904</v>
      </c>
      <c r="I3" s="32">
        <f t="shared" si="2"/>
        <v>1.3351053867998184</v>
      </c>
      <c r="J3" s="32">
        <f t="shared" si="3"/>
        <v>2.8360000000000003</v>
      </c>
      <c r="K3" s="49">
        <v>1.8</v>
      </c>
      <c r="L3">
        <f t="shared" ref="L3:L66" si="9">ABS(Y3)</f>
        <v>3.8720000000000003</v>
      </c>
      <c r="M3" s="32">
        <f t="shared" ref="M3:M8" si="10">-(D3^2-K3^2)/K3</f>
        <v>-2.0720000000000001</v>
      </c>
      <c r="N3" s="32">
        <f t="shared" si="4"/>
        <v>1.4342268473349564</v>
      </c>
      <c r="O3" s="74">
        <f t="shared" si="4"/>
        <v>0.91029912736351248</v>
      </c>
      <c r="P3" s="6">
        <f t="shared" ref="P3:P66" si="11">ABS(W3)</f>
        <v>1.9581545673064003</v>
      </c>
      <c r="Q3" s="6">
        <f t="shared" ref="Q3:Q66" si="12">-(V3)</f>
        <v>1.0478554399428877</v>
      </c>
      <c r="R3" s="6"/>
      <c r="S3" s="32">
        <f t="shared" si="5"/>
        <v>3.91</v>
      </c>
      <c r="T3" s="32">
        <f t="shared" ref="T3:T7" si="13">$AB$3</f>
        <v>0</v>
      </c>
      <c r="U3" s="32">
        <f t="shared" ref="U3:U7" si="14">$AC$3</f>
        <v>0</v>
      </c>
      <c r="V3" s="74">
        <f t="shared" si="6"/>
        <v>-1.0478554399428877</v>
      </c>
      <c r="W3" s="32">
        <f t="shared" si="7"/>
        <v>-1.9581545673064003</v>
      </c>
      <c r="X3" s="6">
        <v>158</v>
      </c>
      <c r="Y3" s="32">
        <f t="shared" si="8"/>
        <v>-3.8720000000000003</v>
      </c>
      <c r="Z3" s="57"/>
      <c r="AA3" t="s">
        <v>3</v>
      </c>
      <c r="AB3">
        <v>0</v>
      </c>
      <c r="AC3">
        <v>0</v>
      </c>
      <c r="AD3">
        <v>3.31</v>
      </c>
      <c r="AE3">
        <v>0.42</v>
      </c>
      <c r="AF3">
        <v>43</v>
      </c>
      <c r="AG3">
        <v>3.91</v>
      </c>
    </row>
    <row r="4" spans="1:33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0.37583892617449666</v>
      </c>
      <c r="I4" s="32">
        <f t="shared" si="2"/>
        <v>1.5222224296467624</v>
      </c>
      <c r="J4" s="32">
        <f t="shared" si="3"/>
        <v>3.416694444444444</v>
      </c>
      <c r="K4" s="49">
        <v>1.8</v>
      </c>
      <c r="L4">
        <f t="shared" si="9"/>
        <v>5.0333888888888882</v>
      </c>
      <c r="M4" s="32">
        <f t="shared" si="10"/>
        <v>-3.233388888888888</v>
      </c>
      <c r="N4" s="32">
        <f t="shared" si="4"/>
        <v>1.7278966506919657</v>
      </c>
      <c r="O4" s="74">
        <f t="shared" si="4"/>
        <v>0.91029912736351248</v>
      </c>
      <c r="P4" s="6">
        <f t="shared" si="11"/>
        <v>2.5454941740204191</v>
      </c>
      <c r="Q4" s="6">
        <f t="shared" si="12"/>
        <v>1.6351950466569065</v>
      </c>
      <c r="R4" s="6"/>
      <c r="S4" s="32">
        <f t="shared" si="5"/>
        <v>3.91</v>
      </c>
      <c r="T4" s="32">
        <f t="shared" si="13"/>
        <v>0</v>
      </c>
      <c r="U4" s="32">
        <f t="shared" si="14"/>
        <v>0</v>
      </c>
      <c r="V4" s="74">
        <f t="shared" si="6"/>
        <v>-1.6351950466569065</v>
      </c>
      <c r="W4" s="32">
        <f t="shared" si="7"/>
        <v>-2.5454941740204191</v>
      </c>
      <c r="X4" s="6">
        <v>110</v>
      </c>
      <c r="Y4" s="32">
        <f t="shared" si="8"/>
        <v>-5.0333888888888882</v>
      </c>
      <c r="Z4" s="57"/>
      <c r="AA4" t="s">
        <v>57</v>
      </c>
      <c r="AB4">
        <v>0</v>
      </c>
      <c r="AC4">
        <v>0</v>
      </c>
      <c r="AD4">
        <v>3.31</v>
      </c>
      <c r="AE4">
        <v>0.42</v>
      </c>
      <c r="AF4">
        <v>43</v>
      </c>
      <c r="AG4">
        <v>3.91</v>
      </c>
    </row>
    <row r="5" spans="1:33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0.52796420581655479</v>
      </c>
      <c r="I5" s="32">
        <f t="shared" si="2"/>
        <v>1.8458843415982336</v>
      </c>
      <c r="J5" s="32">
        <f t="shared" si="3"/>
        <v>4.6006944444444446</v>
      </c>
      <c r="K5" s="49">
        <v>1.8</v>
      </c>
      <c r="L5">
        <f t="shared" si="9"/>
        <v>7.4013888888888886</v>
      </c>
      <c r="M5" s="32">
        <f t="shared" si="10"/>
        <v>-5.6013888888888888</v>
      </c>
      <c r="N5" s="32">
        <f t="shared" si="4"/>
        <v>2.3266711878021877</v>
      </c>
      <c r="O5" s="74">
        <f t="shared" si="4"/>
        <v>0.91029912736351248</v>
      </c>
      <c r="P5" s="6">
        <f t="shared" si="11"/>
        <v>3.7430432482408622</v>
      </c>
      <c r="Q5" s="6">
        <f t="shared" si="12"/>
        <v>2.8327441208773498</v>
      </c>
      <c r="R5" s="6"/>
      <c r="S5" s="32">
        <f t="shared" si="5"/>
        <v>3.91</v>
      </c>
      <c r="T5" s="32">
        <f t="shared" si="13"/>
        <v>0</v>
      </c>
      <c r="U5" s="32">
        <f t="shared" si="14"/>
        <v>0</v>
      </c>
      <c r="V5" s="74">
        <f t="shared" si="6"/>
        <v>-2.8327441208773498</v>
      </c>
      <c r="W5" s="32">
        <f t="shared" si="7"/>
        <v>-3.7430432482408622</v>
      </c>
      <c r="X5" s="6">
        <v>101</v>
      </c>
      <c r="Y5" s="32">
        <f t="shared" si="8"/>
        <v>-7.4013888888888886</v>
      </c>
      <c r="Z5" s="57"/>
      <c r="AA5" t="s">
        <v>10</v>
      </c>
      <c r="AB5">
        <v>0.5</v>
      </c>
      <c r="AC5">
        <v>79</v>
      </c>
      <c r="AD5">
        <v>3.31</v>
      </c>
      <c r="AE5">
        <v>0</v>
      </c>
      <c r="AF5">
        <v>53.2</v>
      </c>
      <c r="AG5">
        <v>3.66</v>
      </c>
    </row>
    <row r="6" spans="1:33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0.67114093959731547</v>
      </c>
      <c r="I6" s="32">
        <f t="shared" si="2"/>
        <v>2.108859645058804</v>
      </c>
      <c r="J6" s="32">
        <f t="shared" si="3"/>
        <v>5.7302499999999998</v>
      </c>
      <c r="K6" s="49">
        <v>1.8</v>
      </c>
      <c r="L6">
        <f t="shared" si="9"/>
        <v>9.660499999999999</v>
      </c>
      <c r="M6" s="32">
        <f t="shared" si="10"/>
        <v>-7.8604999999999992</v>
      </c>
      <c r="N6" s="32">
        <f t="shared" si="4"/>
        <v>2.8979119858748708</v>
      </c>
      <c r="O6" s="74">
        <f t="shared" si="4"/>
        <v>0.91029912736351248</v>
      </c>
      <c r="P6" s="6">
        <f t="shared" si="11"/>
        <v>4.8855248443862287</v>
      </c>
      <c r="Q6" s="6">
        <f t="shared" si="12"/>
        <v>3.9752257170227159</v>
      </c>
      <c r="R6" s="6"/>
      <c r="S6" s="32">
        <f t="shared" si="5"/>
        <v>3.91</v>
      </c>
      <c r="T6" s="32">
        <f t="shared" si="13"/>
        <v>0</v>
      </c>
      <c r="U6" s="32">
        <f t="shared" si="14"/>
        <v>0</v>
      </c>
      <c r="V6" s="74">
        <f t="shared" si="6"/>
        <v>-3.9752257170227159</v>
      </c>
      <c r="W6" s="32">
        <f t="shared" si="7"/>
        <v>-4.8855248443862287</v>
      </c>
      <c r="X6" s="6">
        <v>90</v>
      </c>
      <c r="Y6" s="32">
        <f t="shared" si="8"/>
        <v>-9.660499999999999</v>
      </c>
      <c r="Z6" s="57"/>
      <c r="AA6" t="s">
        <v>11</v>
      </c>
      <c r="AB6">
        <v>0.5</v>
      </c>
      <c r="AC6">
        <v>79</v>
      </c>
      <c r="AD6">
        <v>3.31</v>
      </c>
      <c r="AE6">
        <v>0</v>
      </c>
      <c r="AF6">
        <v>53.2</v>
      </c>
      <c r="AG6">
        <v>3.66</v>
      </c>
    </row>
    <row r="7" spans="1:33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0.85234899328859071</v>
      </c>
      <c r="I7" s="32">
        <f t="shared" si="2"/>
        <v>2.3667777311451323</v>
      </c>
      <c r="J7" s="32">
        <f t="shared" si="3"/>
        <v>6.984</v>
      </c>
      <c r="K7" s="49">
        <v>1.8</v>
      </c>
      <c r="L7">
        <f t="shared" si="9"/>
        <v>12.167999999999999</v>
      </c>
      <c r="M7" s="32">
        <f t="shared" si="10"/>
        <v>-10.367999999999999</v>
      </c>
      <c r="N7" s="32">
        <f t="shared" si="4"/>
        <v>3.5319606141704285</v>
      </c>
      <c r="O7" s="74">
        <f t="shared" si="4"/>
        <v>0.91029912736351248</v>
      </c>
      <c r="P7" s="6">
        <f t="shared" si="11"/>
        <v>6.1536221009773442</v>
      </c>
      <c r="Q7" s="6">
        <f t="shared" si="12"/>
        <v>5.2433229736138314</v>
      </c>
      <c r="R7" s="6"/>
      <c r="S7" s="32">
        <f t="shared" si="5"/>
        <v>3.91</v>
      </c>
      <c r="T7" s="32">
        <f t="shared" si="13"/>
        <v>0</v>
      </c>
      <c r="U7" s="32">
        <f t="shared" si="14"/>
        <v>0</v>
      </c>
      <c r="V7" s="74">
        <f t="shared" si="6"/>
        <v>-5.2433229736138314</v>
      </c>
      <c r="W7" s="32">
        <f t="shared" si="7"/>
        <v>-6.1536221009773442</v>
      </c>
      <c r="X7" s="6">
        <v>76</v>
      </c>
      <c r="Y7" s="32">
        <f t="shared" si="8"/>
        <v>-12.167999999999999</v>
      </c>
      <c r="Z7" s="57"/>
      <c r="AA7" t="s">
        <v>12</v>
      </c>
      <c r="AB7">
        <v>1</v>
      </c>
      <c r="AC7">
        <v>79</v>
      </c>
      <c r="AD7">
        <v>3.31</v>
      </c>
      <c r="AE7">
        <v>0</v>
      </c>
      <c r="AF7">
        <v>57.5</v>
      </c>
      <c r="AG7">
        <v>4.13</v>
      </c>
    </row>
    <row r="8" spans="1:33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1</v>
      </c>
      <c r="I8" s="32">
        <f t="shared" si="2"/>
        <v>2.6348102519799443</v>
      </c>
      <c r="J8" s="32">
        <f t="shared" si="3"/>
        <v>8.440027777777777</v>
      </c>
      <c r="K8" s="49">
        <v>1.8</v>
      </c>
      <c r="L8">
        <f t="shared" si="9"/>
        <v>15.080055555555553</v>
      </c>
      <c r="M8" s="32">
        <f t="shared" si="10"/>
        <v>-13.280055555555554</v>
      </c>
      <c r="N8" s="32">
        <f t="shared" si="4"/>
        <v>4.268305511686064</v>
      </c>
      <c r="O8" s="74">
        <f t="shared" si="4"/>
        <v>0.91029912736351248</v>
      </c>
      <c r="P8" s="6">
        <f t="shared" si="11"/>
        <v>7.626311896008616</v>
      </c>
      <c r="Q8" s="6">
        <f t="shared" si="12"/>
        <v>6.7160127686451041</v>
      </c>
      <c r="R8" s="6"/>
      <c r="S8" s="32">
        <f t="shared" si="5"/>
        <v>3.91</v>
      </c>
      <c r="T8" s="32">
        <f>$AB$3</f>
        <v>0</v>
      </c>
      <c r="U8" s="32">
        <f>$AC$3</f>
        <v>0</v>
      </c>
      <c r="V8" s="74">
        <f t="shared" si="6"/>
        <v>-6.7160127686451041</v>
      </c>
      <c r="W8" s="32">
        <f t="shared" si="7"/>
        <v>-7.626311896008616</v>
      </c>
      <c r="X8" s="6">
        <v>72</v>
      </c>
      <c r="Y8" s="32">
        <f t="shared" si="8"/>
        <v>-15.080055555555553</v>
      </c>
      <c r="Z8" s="57"/>
      <c r="AA8" t="s">
        <v>13</v>
      </c>
      <c r="AB8">
        <v>1</v>
      </c>
      <c r="AC8">
        <v>79</v>
      </c>
      <c r="AD8">
        <v>3.31</v>
      </c>
      <c r="AE8">
        <v>0</v>
      </c>
      <c r="AF8">
        <v>57.5</v>
      </c>
      <c r="AG8">
        <v>4.13</v>
      </c>
    </row>
    <row r="9" spans="1:33" x14ac:dyDescent="0.3">
      <c r="A9" s="27" t="s">
        <v>10</v>
      </c>
      <c r="B9" s="27">
        <v>1</v>
      </c>
      <c r="C9" s="27">
        <v>21</v>
      </c>
      <c r="D9" s="27">
        <v>2.31</v>
      </c>
      <c r="E9" s="27">
        <v>0.22</v>
      </c>
      <c r="F9" s="27">
        <v>0.08</v>
      </c>
      <c r="G9" s="27">
        <f>D9/$D$10</f>
        <v>0.74516129032258061</v>
      </c>
      <c r="H9" s="27">
        <f>E9/$E$10</f>
        <v>0.13253012048192772</v>
      </c>
      <c r="I9" s="27">
        <f>D9/SQRT($AG$5)</f>
        <v>1.2074563427603215</v>
      </c>
      <c r="J9" s="27">
        <f t="shared" si="3"/>
        <v>2.3127499999999999</v>
      </c>
      <c r="K9" s="50">
        <v>2.2000000000000002</v>
      </c>
      <c r="L9">
        <f t="shared" si="9"/>
        <v>2.4254999999999995</v>
      </c>
      <c r="M9" s="53">
        <f>-(D9^2-K9^2)/K9</f>
        <v>-0.22549999999999967</v>
      </c>
      <c r="N9" s="53">
        <f>J9/SQRT($AG$5)</f>
        <v>1.2088937907874171</v>
      </c>
      <c r="O9" s="53">
        <f t="shared" ref="O9:O10" si="15">K9/SQRT($AG$5)</f>
        <v>1.1499584216764966</v>
      </c>
      <c r="P9" s="6">
        <f t="shared" si="11"/>
        <v>1.2678291598983373</v>
      </c>
      <c r="Q9" s="6">
        <f t="shared" si="12"/>
        <v>0.11787073822184073</v>
      </c>
      <c r="R9" s="6"/>
      <c r="S9" s="27">
        <f>$AG$5</f>
        <v>3.66</v>
      </c>
      <c r="T9" s="27">
        <f>$AB$5</f>
        <v>0.5</v>
      </c>
      <c r="U9" s="27">
        <f>$AC$5</f>
        <v>79</v>
      </c>
      <c r="V9" s="53">
        <f>M9/SQRT($AG$5)</f>
        <v>-0.11787073822184073</v>
      </c>
      <c r="W9" s="53">
        <f>Y9/SQRT($AG$5)</f>
        <v>-1.2678291598983373</v>
      </c>
      <c r="X9" s="8">
        <v>1260</v>
      </c>
      <c r="Y9" s="27">
        <f t="shared" si="8"/>
        <v>-2.4254999999999995</v>
      </c>
      <c r="Z9" s="58"/>
      <c r="AA9" t="s">
        <v>33</v>
      </c>
      <c r="AB9">
        <v>1</v>
      </c>
      <c r="AC9">
        <v>79</v>
      </c>
      <c r="AD9">
        <v>3.31</v>
      </c>
      <c r="AE9">
        <v>0</v>
      </c>
      <c r="AF9">
        <v>43.2</v>
      </c>
      <c r="AG9">
        <v>4</v>
      </c>
    </row>
    <row r="10" spans="1:33" x14ac:dyDescent="0.3">
      <c r="A10" s="27" t="s">
        <v>10</v>
      </c>
      <c r="B10" s="27">
        <v>2</v>
      </c>
      <c r="C10" s="27">
        <v>22</v>
      </c>
      <c r="D10" s="27">
        <v>3.1</v>
      </c>
      <c r="E10" s="27">
        <v>1.66</v>
      </c>
      <c r="F10" s="27">
        <v>0.19</v>
      </c>
      <c r="G10" s="27">
        <f>D10/$D$10</f>
        <v>1</v>
      </c>
      <c r="H10" s="27">
        <f>E10/$E$10</f>
        <v>1</v>
      </c>
      <c r="I10" s="27">
        <f>D10/SQRT($AG$5)</f>
        <v>1.6203959578168816</v>
      </c>
      <c r="J10" s="27">
        <f t="shared" si="3"/>
        <v>3.5694444444444446</v>
      </c>
      <c r="K10" s="50">
        <v>1.8</v>
      </c>
      <c r="L10">
        <f t="shared" si="9"/>
        <v>5.3388888888888895</v>
      </c>
      <c r="M10" s="53">
        <f t="shared" ref="M10:M15" si="16">-(D10^2-K10^2)/K10</f>
        <v>-3.5388888888888892</v>
      </c>
      <c r="N10" s="53">
        <f>J10/SQRT($AG$5)</f>
        <v>1.8657784998160332</v>
      </c>
      <c r="O10" s="53">
        <f t="shared" si="15"/>
        <v>0.94087507228077005</v>
      </c>
      <c r="P10" s="6">
        <f t="shared" si="11"/>
        <v>2.7906819273512964</v>
      </c>
      <c r="Q10" s="6">
        <f t="shared" si="12"/>
        <v>1.8498068550705264</v>
      </c>
      <c r="R10" s="6"/>
      <c r="S10" s="27">
        <f>$AG$5</f>
        <v>3.66</v>
      </c>
      <c r="T10" s="27">
        <f>$AB$5</f>
        <v>0.5</v>
      </c>
      <c r="U10" s="27">
        <f>$AC$5</f>
        <v>79</v>
      </c>
      <c r="V10" s="53">
        <f>M10/SQRT($AG$5)</f>
        <v>-1.8498068550705264</v>
      </c>
      <c r="W10" s="53">
        <f>Y10/SQRT($AG$5)</f>
        <v>-2.7906819273512964</v>
      </c>
      <c r="X10" s="6">
        <v>149</v>
      </c>
      <c r="Y10" s="27">
        <f t="shared" si="8"/>
        <v>-5.3388888888888895</v>
      </c>
      <c r="Z10" s="58"/>
      <c r="AA10" t="s">
        <v>34</v>
      </c>
      <c r="AB10">
        <v>1</v>
      </c>
      <c r="AC10">
        <v>79</v>
      </c>
      <c r="AD10">
        <v>3.31</v>
      </c>
      <c r="AE10">
        <v>0</v>
      </c>
      <c r="AF10">
        <v>60.2</v>
      </c>
      <c r="AG10">
        <v>4.57</v>
      </c>
    </row>
    <row r="11" spans="1:33" x14ac:dyDescent="0.3">
      <c r="A11" s="28" t="s">
        <v>12</v>
      </c>
      <c r="B11" s="28">
        <v>1</v>
      </c>
      <c r="C11" s="28">
        <v>31</v>
      </c>
      <c r="D11" s="28">
        <v>1.81</v>
      </c>
      <c r="E11" s="28">
        <v>0.13800000000000001</v>
      </c>
      <c r="F11" s="28">
        <v>0.05</v>
      </c>
      <c r="G11" s="28">
        <f t="shared" ref="G11:G16" si="17">D11/$D$16</f>
        <v>0.39262472885032534</v>
      </c>
      <c r="H11" s="28">
        <f t="shared" ref="H11:H16" si="18">E11/$E$16</f>
        <v>3.2779097387173398E-2</v>
      </c>
      <c r="I11" s="28">
        <f t="shared" ref="I11:I16" si="19">D11/SQRT($AG$7)</f>
        <v>0.89064277466227249</v>
      </c>
      <c r="J11" s="28">
        <f t="shared" si="3"/>
        <v>1.9300192307692308</v>
      </c>
      <c r="K11" s="56">
        <v>2.6</v>
      </c>
      <c r="L11">
        <f t="shared" si="9"/>
        <v>1.2600384615384614</v>
      </c>
      <c r="M11" s="28">
        <f>-(D11^2-K11^2)/K11</f>
        <v>1.3399615384615386</v>
      </c>
      <c r="N11" s="28">
        <f>J11/SQRT($AG$7)</f>
        <v>0.94970037726179701</v>
      </c>
      <c r="O11" s="75">
        <f t="shared" ref="O11:O16" si="20">K11/SQRT($AG$7)</f>
        <v>1.2793763613933196</v>
      </c>
      <c r="P11" s="6">
        <f t="shared" si="11"/>
        <v>0.62002439313027424</v>
      </c>
      <c r="Q11" s="6">
        <f t="shared" si="12"/>
        <v>-0.65935196826304543</v>
      </c>
      <c r="R11" s="6"/>
      <c r="S11" s="28">
        <f>$AG$7</f>
        <v>4.13</v>
      </c>
      <c r="T11" s="28">
        <f>$AB$7</f>
        <v>1</v>
      </c>
      <c r="U11" s="28">
        <f>$AC$7</f>
        <v>79</v>
      </c>
      <c r="V11" s="75">
        <f t="shared" ref="V11:V16" si="21">M11/SQRT($AG$7)</f>
        <v>0.65935196826304543</v>
      </c>
      <c r="W11" s="28">
        <f t="shared" ref="W11:W16" si="22">Y11/SQRT($AG$7)</f>
        <v>-0.62002439313027424</v>
      </c>
      <c r="X11" s="8">
        <v>1260</v>
      </c>
      <c r="Y11" s="28">
        <f t="shared" si="8"/>
        <v>-1.2600384615384614</v>
      </c>
      <c r="Z11" s="59"/>
      <c r="AA11" t="s">
        <v>15</v>
      </c>
      <c r="AB11">
        <v>1.5</v>
      </c>
      <c r="AC11">
        <v>79</v>
      </c>
      <c r="AD11">
        <v>3.31</v>
      </c>
      <c r="AE11">
        <v>0</v>
      </c>
      <c r="AF11">
        <v>48.9</v>
      </c>
      <c r="AG11">
        <v>3.89</v>
      </c>
    </row>
    <row r="12" spans="1:33" x14ac:dyDescent="0.3">
      <c r="A12" s="28" t="s">
        <v>12</v>
      </c>
      <c r="B12" s="28">
        <v>2</v>
      </c>
      <c r="C12" s="28">
        <v>32</v>
      </c>
      <c r="D12" s="28">
        <v>2.57</v>
      </c>
      <c r="E12" s="28">
        <v>0.35</v>
      </c>
      <c r="F12" s="28">
        <v>0.09</v>
      </c>
      <c r="G12" s="28">
        <f t="shared" si="17"/>
        <v>0.55748373101952275</v>
      </c>
      <c r="H12" s="28">
        <f t="shared" si="18"/>
        <v>8.3135391923990498E-2</v>
      </c>
      <c r="I12" s="28">
        <f t="shared" si="19"/>
        <v>1.2646143264541658</v>
      </c>
      <c r="J12" s="28">
        <f t="shared" si="3"/>
        <v>2.5701730769230768</v>
      </c>
      <c r="K12" s="56">
        <v>2.6</v>
      </c>
      <c r="L12">
        <f t="shared" si="9"/>
        <v>2.5403461538461536</v>
      </c>
      <c r="M12" s="28">
        <f t="shared" si="16"/>
        <v>5.9653846153846841E-2</v>
      </c>
      <c r="N12" s="28">
        <f t="shared" ref="N12:N16" si="23">J12/SQRT($AG$7)</f>
        <v>1.2646994920403534</v>
      </c>
      <c r="O12" s="75">
        <f t="shared" si="20"/>
        <v>1.2793763613933196</v>
      </c>
      <c r="P12" s="6">
        <f t="shared" si="11"/>
        <v>1.250022622687387</v>
      </c>
      <c r="Q12" s="6">
        <f t="shared" si="12"/>
        <v>-2.9353738705932865E-2</v>
      </c>
      <c r="R12" s="6"/>
      <c r="S12" s="28">
        <f t="shared" ref="S12:S16" si="24">$AG$7</f>
        <v>4.13</v>
      </c>
      <c r="T12" s="28">
        <f t="shared" ref="T12:T16" si="25">$AB$7</f>
        <v>1</v>
      </c>
      <c r="U12" s="28">
        <f t="shared" ref="U12:U16" si="26">$AC$7</f>
        <v>79</v>
      </c>
      <c r="V12" s="75">
        <f t="shared" si="21"/>
        <v>2.9353738705932865E-2</v>
      </c>
      <c r="W12" s="28">
        <f t="shared" si="22"/>
        <v>-1.250022622687387</v>
      </c>
      <c r="X12" s="6">
        <v>788</v>
      </c>
      <c r="Y12" s="28">
        <f t="shared" si="8"/>
        <v>-2.5403461538461536</v>
      </c>
      <c r="Z12" s="59"/>
      <c r="AA12" t="s">
        <v>16</v>
      </c>
      <c r="AB12">
        <v>1</v>
      </c>
      <c r="AC12">
        <v>55</v>
      </c>
      <c r="AD12">
        <v>3.31</v>
      </c>
      <c r="AE12">
        <v>0</v>
      </c>
      <c r="AF12">
        <v>50.1</v>
      </c>
      <c r="AG12">
        <v>3.32</v>
      </c>
    </row>
    <row r="13" spans="1:33" x14ac:dyDescent="0.3">
      <c r="A13" s="28" t="s">
        <v>12</v>
      </c>
      <c r="B13" s="28">
        <v>3</v>
      </c>
      <c r="C13" s="28">
        <v>33</v>
      </c>
      <c r="D13" s="28">
        <v>3.08</v>
      </c>
      <c r="E13" s="28">
        <v>0.6</v>
      </c>
      <c r="F13" s="28">
        <v>0.1</v>
      </c>
      <c r="G13" s="28">
        <f t="shared" si="17"/>
        <v>0.66811279826464209</v>
      </c>
      <c r="H13" s="28">
        <f t="shared" si="18"/>
        <v>0.14251781472684086</v>
      </c>
      <c r="I13" s="28">
        <f t="shared" si="19"/>
        <v>1.5155689204197786</v>
      </c>
      <c r="J13" s="28">
        <f t="shared" si="3"/>
        <v>3.1472799999999999</v>
      </c>
      <c r="K13" s="56">
        <v>2.5</v>
      </c>
      <c r="L13">
        <f t="shared" si="9"/>
        <v>3.7945599999999997</v>
      </c>
      <c r="M13" s="28">
        <f t="shared" si="16"/>
        <v>-1.2945599999999999</v>
      </c>
      <c r="N13" s="28">
        <f t="shared" si="23"/>
        <v>1.5486752441099871</v>
      </c>
      <c r="O13" s="75">
        <f t="shared" si="20"/>
        <v>1.2301695782628073</v>
      </c>
      <c r="P13" s="6">
        <f t="shared" si="11"/>
        <v>1.8671809099571672</v>
      </c>
      <c r="Q13" s="6">
        <f t="shared" si="12"/>
        <v>0.63701133169435986</v>
      </c>
      <c r="R13" s="6"/>
      <c r="S13" s="28">
        <f t="shared" si="24"/>
        <v>4.13</v>
      </c>
      <c r="T13" s="28">
        <f t="shared" si="25"/>
        <v>1</v>
      </c>
      <c r="U13" s="28">
        <f t="shared" si="26"/>
        <v>79</v>
      </c>
      <c r="V13" s="75">
        <f t="shared" si="21"/>
        <v>-0.63701133169435986</v>
      </c>
      <c r="W13" s="28">
        <f t="shared" si="22"/>
        <v>-1.8671809099571672</v>
      </c>
      <c r="X13" s="6">
        <v>252</v>
      </c>
      <c r="Y13" s="28">
        <f t="shared" si="8"/>
        <v>-3.7945599999999997</v>
      </c>
      <c r="Z13" s="59"/>
      <c r="AA13" t="s">
        <v>17</v>
      </c>
      <c r="AB13">
        <v>1</v>
      </c>
      <c r="AC13">
        <v>55</v>
      </c>
      <c r="AD13">
        <v>3.31</v>
      </c>
      <c r="AE13">
        <v>0</v>
      </c>
      <c r="AF13">
        <v>50.1</v>
      </c>
      <c r="AG13">
        <v>3.32</v>
      </c>
    </row>
    <row r="14" spans="1:33" x14ac:dyDescent="0.3">
      <c r="A14" s="28" t="s">
        <v>12</v>
      </c>
      <c r="B14" s="28">
        <v>4</v>
      </c>
      <c r="C14" s="28">
        <v>34</v>
      </c>
      <c r="D14" s="28">
        <v>3.62</v>
      </c>
      <c r="E14" s="28">
        <v>1.46</v>
      </c>
      <c r="F14" s="28">
        <v>0.11</v>
      </c>
      <c r="G14" s="28">
        <f t="shared" si="17"/>
        <v>0.78524945770065069</v>
      </c>
      <c r="H14" s="28">
        <f t="shared" si="18"/>
        <v>0.34679334916864607</v>
      </c>
      <c r="I14" s="28">
        <f t="shared" si="19"/>
        <v>1.781285549324545</v>
      </c>
      <c r="J14" s="28">
        <f t="shared" si="3"/>
        <v>3.8708800000000001</v>
      </c>
      <c r="K14" s="56">
        <v>2.5</v>
      </c>
      <c r="L14">
        <f t="shared" si="9"/>
        <v>5.2417600000000002</v>
      </c>
      <c r="M14" s="28">
        <f t="shared" si="16"/>
        <v>-2.7417600000000002</v>
      </c>
      <c r="N14" s="28">
        <f t="shared" si="23"/>
        <v>1.9047355268423742</v>
      </c>
      <c r="O14" s="75">
        <f t="shared" si="20"/>
        <v>1.2301695782628073</v>
      </c>
      <c r="P14" s="6">
        <f t="shared" si="11"/>
        <v>2.5793014754219414</v>
      </c>
      <c r="Q14" s="6">
        <f t="shared" si="12"/>
        <v>1.349131897159134</v>
      </c>
      <c r="R14" s="6"/>
      <c r="S14" s="28">
        <f t="shared" si="24"/>
        <v>4.13</v>
      </c>
      <c r="T14" s="28">
        <f t="shared" si="25"/>
        <v>1</v>
      </c>
      <c r="U14" s="28">
        <f t="shared" si="26"/>
        <v>79</v>
      </c>
      <c r="V14" s="75">
        <f t="shared" si="21"/>
        <v>-1.349131897159134</v>
      </c>
      <c r="W14" s="28">
        <f t="shared" si="22"/>
        <v>-2.5793014754219414</v>
      </c>
      <c r="X14" s="6">
        <v>86</v>
      </c>
      <c r="Y14" s="28">
        <f t="shared" si="8"/>
        <v>-5.2417600000000002</v>
      </c>
      <c r="Z14" s="59"/>
      <c r="AA14" t="s">
        <v>18</v>
      </c>
      <c r="AB14">
        <v>0</v>
      </c>
      <c r="AC14">
        <v>0</v>
      </c>
      <c r="AD14">
        <v>3.31</v>
      </c>
      <c r="AE14">
        <v>0.42</v>
      </c>
      <c r="AF14">
        <v>65.7</v>
      </c>
      <c r="AG14">
        <v>4.07</v>
      </c>
    </row>
    <row r="15" spans="1:33" x14ac:dyDescent="0.3">
      <c r="A15" s="28" t="s">
        <v>12</v>
      </c>
      <c r="B15" s="28">
        <v>5</v>
      </c>
      <c r="C15" s="28">
        <v>35</v>
      </c>
      <c r="D15" s="28">
        <v>4.1399999999999997</v>
      </c>
      <c r="E15" s="28">
        <v>2.58</v>
      </c>
      <c r="F15" s="28">
        <v>0.13</v>
      </c>
      <c r="G15" s="28">
        <f t="shared" si="17"/>
        <v>0.89804772234273311</v>
      </c>
      <c r="H15" s="28">
        <f t="shared" si="18"/>
        <v>0.61282660332541572</v>
      </c>
      <c r="I15" s="28">
        <f t="shared" si="19"/>
        <v>2.0371608216032087</v>
      </c>
      <c r="J15" s="28">
        <f t="shared" si="3"/>
        <v>4.8759999999999994</v>
      </c>
      <c r="K15" s="56">
        <v>2.2999999999999998</v>
      </c>
      <c r="L15">
        <f t="shared" si="9"/>
        <v>7.452</v>
      </c>
      <c r="M15" s="28">
        <f t="shared" si="16"/>
        <v>-5.1520000000000001</v>
      </c>
      <c r="N15" s="28">
        <f t="shared" si="23"/>
        <v>2.3993227454437793</v>
      </c>
      <c r="O15" s="75">
        <f t="shared" si="20"/>
        <v>1.1317560120017827</v>
      </c>
      <c r="P15" s="6">
        <f t="shared" si="11"/>
        <v>3.6668894788857762</v>
      </c>
      <c r="Q15" s="6">
        <f t="shared" si="12"/>
        <v>2.5351334668839933</v>
      </c>
      <c r="R15" s="6"/>
      <c r="S15" s="28">
        <f t="shared" si="24"/>
        <v>4.13</v>
      </c>
      <c r="T15" s="28">
        <f t="shared" si="25"/>
        <v>1</v>
      </c>
      <c r="U15" s="28">
        <f t="shared" si="26"/>
        <v>79</v>
      </c>
      <c r="V15" s="75">
        <f t="shared" si="21"/>
        <v>-2.5351334668839933</v>
      </c>
      <c r="W15" s="28">
        <f t="shared" si="22"/>
        <v>-3.6668894788857762</v>
      </c>
      <c r="X15" s="6">
        <v>66</v>
      </c>
      <c r="Y15" s="28">
        <f t="shared" si="8"/>
        <v>-7.452</v>
      </c>
      <c r="Z15" s="59"/>
      <c r="AA15" t="s">
        <v>19</v>
      </c>
      <c r="AB15">
        <v>0.5</v>
      </c>
      <c r="AC15">
        <v>81</v>
      </c>
      <c r="AD15">
        <v>3.31</v>
      </c>
      <c r="AE15">
        <v>0</v>
      </c>
      <c r="AF15">
        <v>51.4</v>
      </c>
      <c r="AG15">
        <v>3.77</v>
      </c>
    </row>
    <row r="16" spans="1:33" x14ac:dyDescent="0.3">
      <c r="A16" s="28" t="s">
        <v>12</v>
      </c>
      <c r="B16" s="28">
        <v>6</v>
      </c>
      <c r="C16" s="28">
        <v>36</v>
      </c>
      <c r="D16" s="28">
        <v>4.6100000000000003</v>
      </c>
      <c r="E16" s="28">
        <v>4.21</v>
      </c>
      <c r="F16" s="28">
        <v>0.18</v>
      </c>
      <c r="G16" s="28">
        <f t="shared" si="17"/>
        <v>1</v>
      </c>
      <c r="H16" s="28">
        <f t="shared" si="18"/>
        <v>1</v>
      </c>
      <c r="I16" s="28">
        <f t="shared" si="19"/>
        <v>2.2684327023166171</v>
      </c>
      <c r="J16" s="28">
        <f t="shared" si="3"/>
        <v>5.7700217391304349</v>
      </c>
      <c r="K16" s="56">
        <v>2.2999999999999998</v>
      </c>
      <c r="L16">
        <f t="shared" si="9"/>
        <v>9.2400434782608709</v>
      </c>
      <c r="M16" s="28">
        <f>-(D16^2-K16^2)/K16</f>
        <v>-6.9400434782608711</v>
      </c>
      <c r="N16" s="28">
        <f t="shared" si="23"/>
        <v>2.8392420837573269</v>
      </c>
      <c r="O16" s="75">
        <f t="shared" si="20"/>
        <v>1.1317560120017827</v>
      </c>
      <c r="P16" s="6">
        <f t="shared" si="11"/>
        <v>4.5467281555128718</v>
      </c>
      <c r="Q16" s="6">
        <f t="shared" si="12"/>
        <v>3.4149721435110889</v>
      </c>
      <c r="R16" s="6"/>
      <c r="S16" s="28">
        <f t="shared" si="24"/>
        <v>4.13</v>
      </c>
      <c r="T16" s="28">
        <f t="shared" si="25"/>
        <v>1</v>
      </c>
      <c r="U16" s="28">
        <f t="shared" si="26"/>
        <v>79</v>
      </c>
      <c r="V16" s="75">
        <f t="shared" si="21"/>
        <v>-3.4149721435110889</v>
      </c>
      <c r="W16" s="28">
        <f t="shared" si="22"/>
        <v>-4.5467281555128718</v>
      </c>
      <c r="X16" s="6">
        <v>55</v>
      </c>
      <c r="Y16" s="28">
        <f t="shared" si="8"/>
        <v>-9.2400434782608709</v>
      </c>
      <c r="Z16" s="59"/>
      <c r="AA16" t="s">
        <v>20</v>
      </c>
      <c r="AB16">
        <v>1</v>
      </c>
      <c r="AC16">
        <v>81</v>
      </c>
      <c r="AD16">
        <v>3.31</v>
      </c>
      <c r="AE16">
        <v>0</v>
      </c>
      <c r="AF16">
        <v>53.4</v>
      </c>
      <c r="AG16">
        <v>3.74</v>
      </c>
    </row>
    <row r="17" spans="1:33" x14ac:dyDescent="0.3">
      <c r="A17" s="26" t="s">
        <v>14</v>
      </c>
      <c r="B17" s="26">
        <v>1</v>
      </c>
      <c r="C17" s="26">
        <v>43</v>
      </c>
      <c r="D17" s="26">
        <v>3.12</v>
      </c>
      <c r="E17" s="26">
        <v>0.44</v>
      </c>
      <c r="F17" s="26">
        <v>0.05</v>
      </c>
      <c r="G17" s="26">
        <f>D17/$D$20</f>
        <v>0.67678958785249455</v>
      </c>
      <c r="H17" s="26">
        <f>E17/$E$20</f>
        <v>0.16296296296296295</v>
      </c>
      <c r="I17" s="26">
        <f>D17/SQRT($AG$29)</f>
        <v>1.5819027948777888</v>
      </c>
      <c r="J17" s="26">
        <f t="shared" si="3"/>
        <v>3.1223999999999998</v>
      </c>
      <c r="K17" s="54">
        <v>3</v>
      </c>
      <c r="L17">
        <f t="shared" si="9"/>
        <v>3.2448000000000001</v>
      </c>
      <c r="M17" s="26">
        <f t="shared" ref="M17:M30" si="27">-(D17^2-K17^2)/K17</f>
        <v>-0.24480000000000027</v>
      </c>
      <c r="N17" s="26">
        <f>J17/SQRT($AG$29)</f>
        <v>1.5831196431815409</v>
      </c>
      <c r="O17" s="76">
        <f t="shared" ref="O17:O20" si="28">K17/SQRT($AG$29)</f>
        <v>1.5210603796901816</v>
      </c>
      <c r="P17" s="6">
        <f t="shared" si="11"/>
        <v>1.6451789066729003</v>
      </c>
      <c r="Q17" s="6">
        <f t="shared" si="12"/>
        <v>0.12411852698271894</v>
      </c>
      <c r="R17" s="6"/>
      <c r="S17" s="26">
        <f>$AG$29</f>
        <v>3.89</v>
      </c>
      <c r="T17" s="26">
        <f>$AB$29</f>
        <v>1.5</v>
      </c>
      <c r="U17" s="94">
        <f>$AC$29</f>
        <v>79</v>
      </c>
      <c r="V17" s="76">
        <f>M17/SQRT($AG$29)</f>
        <v>-0.12411852698271894</v>
      </c>
      <c r="W17" s="26">
        <f>Y17/SQRT($AG$29)</f>
        <v>-1.6451789066729003</v>
      </c>
      <c r="X17" s="8">
        <v>315</v>
      </c>
      <c r="Y17" s="26">
        <f t="shared" si="8"/>
        <v>-3.2448000000000001</v>
      </c>
      <c r="Z17" s="60"/>
      <c r="AA17" t="s">
        <v>21</v>
      </c>
      <c r="AB17">
        <v>1.5</v>
      </c>
      <c r="AC17">
        <v>81</v>
      </c>
      <c r="AD17">
        <v>3.31</v>
      </c>
      <c r="AE17">
        <v>0</v>
      </c>
      <c r="AF17">
        <v>49.7</v>
      </c>
      <c r="AG17">
        <v>4.55</v>
      </c>
    </row>
    <row r="18" spans="1:33" x14ac:dyDescent="0.3">
      <c r="A18" s="26" t="s">
        <v>14</v>
      </c>
      <c r="B18" s="26">
        <v>2</v>
      </c>
      <c r="C18" s="26">
        <v>44</v>
      </c>
      <c r="D18" s="26">
        <v>3.7</v>
      </c>
      <c r="E18" s="26">
        <v>0.91</v>
      </c>
      <c r="F18" s="26">
        <v>0.06</v>
      </c>
      <c r="G18" s="26">
        <f>D18/$D$20</f>
        <v>0.8026030368763557</v>
      </c>
      <c r="H18" s="26">
        <f>E18/$E$20</f>
        <v>0.33703703703703702</v>
      </c>
      <c r="I18" s="26">
        <f>D18/SQRT($AG$29)</f>
        <v>1.8759744682845572</v>
      </c>
      <c r="J18" s="26">
        <f t="shared" si="3"/>
        <v>3.758064516129032</v>
      </c>
      <c r="K18" s="54">
        <v>3.1</v>
      </c>
      <c r="L18">
        <f t="shared" si="9"/>
        <v>4.4161290322580644</v>
      </c>
      <c r="M18" s="26">
        <f t="shared" si="27"/>
        <v>-1.3161290322580645</v>
      </c>
      <c r="N18" s="26">
        <f t="shared" ref="N18:N20" si="29">J18/SQRT($AG$29)</f>
        <v>1.9054143466011413</v>
      </c>
      <c r="O18" s="76">
        <f t="shared" si="28"/>
        <v>1.5717623923465209</v>
      </c>
      <c r="P18" s="6">
        <f t="shared" si="11"/>
        <v>2.2390663008557619</v>
      </c>
      <c r="Q18" s="6">
        <f t="shared" si="12"/>
        <v>0.66730390850924093</v>
      </c>
      <c r="R18" s="6"/>
      <c r="S18" s="26">
        <f>$AG$29</f>
        <v>3.89</v>
      </c>
      <c r="T18" s="26">
        <f t="shared" ref="T18:T20" si="30">$AB$29</f>
        <v>1.5</v>
      </c>
      <c r="U18" s="94">
        <f t="shared" ref="U18:U20" si="31">$AC$29</f>
        <v>79</v>
      </c>
      <c r="V18" s="76">
        <f>M18/SQRT($AG$29)</f>
        <v>-0.66730390850924093</v>
      </c>
      <c r="W18" s="26">
        <f>Y18/SQRT($AG$29)</f>
        <v>-2.2390663008557619</v>
      </c>
      <c r="X18" s="6">
        <v>169</v>
      </c>
      <c r="Y18" s="26">
        <f t="shared" si="8"/>
        <v>-4.4161290322580644</v>
      </c>
      <c r="Z18" s="60"/>
      <c r="AA18" t="s">
        <v>22</v>
      </c>
      <c r="AB18">
        <v>1.5</v>
      </c>
      <c r="AC18">
        <v>79</v>
      </c>
      <c r="AD18">
        <v>3.31</v>
      </c>
      <c r="AE18">
        <v>0</v>
      </c>
      <c r="AF18">
        <v>59.7</v>
      </c>
      <c r="AG18">
        <v>4.2699999999999996</v>
      </c>
    </row>
    <row r="19" spans="1:33" x14ac:dyDescent="0.3">
      <c r="A19" s="26" t="s">
        <v>14</v>
      </c>
      <c r="B19" s="26">
        <v>3</v>
      </c>
      <c r="C19" s="26">
        <v>45</v>
      </c>
      <c r="D19" s="26">
        <v>4.17</v>
      </c>
      <c r="E19" s="26">
        <v>1.62</v>
      </c>
      <c r="F19" s="26">
        <v>0.06</v>
      </c>
      <c r="G19" s="26">
        <f>D19/$D$20</f>
        <v>0.90455531453362248</v>
      </c>
      <c r="H19" s="26">
        <f>E19/$E$20</f>
        <v>0.6</v>
      </c>
      <c r="I19" s="26">
        <f>D19/SQRT($AG$29)</f>
        <v>2.1142739277693523</v>
      </c>
      <c r="J19" s="26">
        <f t="shared" si="3"/>
        <v>4.3546612903225803</v>
      </c>
      <c r="K19" s="54">
        <v>3.1</v>
      </c>
      <c r="L19">
        <f t="shared" si="9"/>
        <v>5.609322580645161</v>
      </c>
      <c r="M19" s="26">
        <f t="shared" si="27"/>
        <v>-2.5093225806451609</v>
      </c>
      <c r="N19" s="26">
        <f t="shared" si="29"/>
        <v>2.2079009185600666</v>
      </c>
      <c r="O19" s="76">
        <f t="shared" si="28"/>
        <v>1.5717623923465209</v>
      </c>
      <c r="P19" s="6">
        <f t="shared" si="11"/>
        <v>2.8440394447736126</v>
      </c>
      <c r="Q19" s="6">
        <f t="shared" si="12"/>
        <v>1.2722770524270914</v>
      </c>
      <c r="R19" s="6"/>
      <c r="S19" s="26">
        <f>$AG$29</f>
        <v>3.89</v>
      </c>
      <c r="T19" s="26">
        <f t="shared" si="30"/>
        <v>1.5</v>
      </c>
      <c r="U19" s="94">
        <f t="shared" si="31"/>
        <v>79</v>
      </c>
      <c r="V19" s="76">
        <f>M19/SQRT($AG$29)</f>
        <v>-1.2722770524270914</v>
      </c>
      <c r="W19" s="26">
        <f>Y19/SQRT($AG$29)</f>
        <v>-2.8440394447736126</v>
      </c>
      <c r="X19" s="6">
        <v>110</v>
      </c>
      <c r="Y19" s="26">
        <f t="shared" si="8"/>
        <v>-5.609322580645161</v>
      </c>
      <c r="Z19" s="60"/>
      <c r="AA19" t="s">
        <v>23</v>
      </c>
      <c r="AB19">
        <v>1.5</v>
      </c>
      <c r="AC19">
        <v>64</v>
      </c>
      <c r="AD19">
        <v>3.31</v>
      </c>
      <c r="AE19">
        <v>0</v>
      </c>
      <c r="AF19">
        <v>45.5</v>
      </c>
      <c r="AG19">
        <v>4.9400000000000004</v>
      </c>
    </row>
    <row r="20" spans="1:33" x14ac:dyDescent="0.3">
      <c r="A20" s="26" t="s">
        <v>14</v>
      </c>
      <c r="B20" s="26">
        <v>4</v>
      </c>
      <c r="C20" s="26">
        <v>46</v>
      </c>
      <c r="D20" s="26">
        <v>4.6100000000000003</v>
      </c>
      <c r="E20" s="26">
        <v>2.7</v>
      </c>
      <c r="F20" s="26">
        <v>0.12</v>
      </c>
      <c r="G20" s="26">
        <f>D20/$D$20</f>
        <v>1</v>
      </c>
      <c r="H20" s="26">
        <f>E20/$E$20</f>
        <v>1</v>
      </c>
      <c r="I20" s="26">
        <f>D20/SQRT($AG$29)</f>
        <v>2.3373627834572459</v>
      </c>
      <c r="J20" s="26">
        <f t="shared" si="3"/>
        <v>4.977758064516129</v>
      </c>
      <c r="K20" s="54">
        <v>3.1</v>
      </c>
      <c r="L20">
        <f t="shared" si="9"/>
        <v>6.8555161290322584</v>
      </c>
      <c r="M20" s="26">
        <f t="shared" si="27"/>
        <v>-3.7555161290322583</v>
      </c>
      <c r="N20" s="26">
        <f t="shared" si="29"/>
        <v>2.5238235238729221</v>
      </c>
      <c r="O20" s="76">
        <f t="shared" si="28"/>
        <v>1.5717623923465209</v>
      </c>
      <c r="P20" s="6">
        <f t="shared" si="11"/>
        <v>3.4758846553993235</v>
      </c>
      <c r="Q20" s="6">
        <f t="shared" si="12"/>
        <v>1.9041222630528025</v>
      </c>
      <c r="R20" s="6"/>
      <c r="S20" s="26">
        <f>$AG$29</f>
        <v>3.89</v>
      </c>
      <c r="T20" s="26">
        <f t="shared" si="30"/>
        <v>1.5</v>
      </c>
      <c r="U20" s="94">
        <f t="shared" si="31"/>
        <v>79</v>
      </c>
      <c r="V20" s="76">
        <f>M20/SQRT($AG$29)</f>
        <v>-1.9041222630528025</v>
      </c>
      <c r="W20" s="26">
        <f>Y20/SQRT($AG$29)</f>
        <v>-3.4758846553993235</v>
      </c>
      <c r="X20" s="6">
        <v>97</v>
      </c>
      <c r="Y20" s="26">
        <f t="shared" si="8"/>
        <v>-6.8555161290322584</v>
      </c>
      <c r="Z20" s="60"/>
      <c r="AA20" t="s">
        <v>24</v>
      </c>
      <c r="AB20">
        <v>0</v>
      </c>
      <c r="AC20">
        <v>0</v>
      </c>
      <c r="AD20">
        <v>3.31</v>
      </c>
      <c r="AE20">
        <v>0.42</v>
      </c>
      <c r="AF20">
        <v>90.5</v>
      </c>
      <c r="AG20">
        <v>4.13</v>
      </c>
    </row>
    <row r="21" spans="1:33" x14ac:dyDescent="0.3">
      <c r="A21" s="15" t="s">
        <v>16</v>
      </c>
      <c r="B21" s="15">
        <v>1</v>
      </c>
      <c r="C21" s="15">
        <v>57</v>
      </c>
      <c r="D21" s="15">
        <v>1.79</v>
      </c>
      <c r="E21" s="15">
        <v>0.21099999999999999</v>
      </c>
      <c r="F21" s="15">
        <v>0.05</v>
      </c>
      <c r="G21" s="15">
        <f>D21/$D$25</f>
        <v>0.47105263157894739</v>
      </c>
      <c r="H21" s="15">
        <f>E21/$E$25</f>
        <v>6.8506493506493502E-2</v>
      </c>
      <c r="I21" s="15">
        <f>D21/SQRT($AG$12)</f>
        <v>0.98239012690772864</v>
      </c>
      <c r="J21" s="15">
        <f t="shared" si="3"/>
        <v>1.8128809523809524</v>
      </c>
      <c r="K21" s="44">
        <v>2.1</v>
      </c>
      <c r="L21">
        <f t="shared" si="9"/>
        <v>1.5257619047619047</v>
      </c>
      <c r="M21" s="15">
        <f t="shared" si="27"/>
        <v>0.57423809523809533</v>
      </c>
      <c r="N21" s="15">
        <f>J21/SQRT($AG$12)</f>
        <v>0.99494768093750152</v>
      </c>
      <c r="O21" s="77">
        <f t="shared" ref="O21:O25" si="32">K21/SQRT($AG$12)</f>
        <v>1.1525247298917487</v>
      </c>
      <c r="P21" s="6">
        <f t="shared" si="11"/>
        <v>0.83737063198325434</v>
      </c>
      <c r="Q21" s="6">
        <f t="shared" si="12"/>
        <v>-0.3151540979084943</v>
      </c>
      <c r="R21" s="6"/>
      <c r="S21" s="15">
        <f>$AG$12</f>
        <v>3.32</v>
      </c>
      <c r="T21" s="15">
        <f>$AB$12</f>
        <v>1</v>
      </c>
      <c r="U21" s="15">
        <f>$AC$12</f>
        <v>55</v>
      </c>
      <c r="V21" s="77">
        <f>M21/SQRT($AG$12)</f>
        <v>0.3151540979084943</v>
      </c>
      <c r="W21" s="15">
        <f>Y21/SQRT($AG$12)</f>
        <v>-0.83737063198325434</v>
      </c>
      <c r="X21" s="8">
        <v>1260</v>
      </c>
      <c r="Y21" s="15">
        <f t="shared" si="8"/>
        <v>-1.5257619047619047</v>
      </c>
      <c r="Z21" s="61"/>
      <c r="AA21" t="s">
        <v>25</v>
      </c>
      <c r="AB21">
        <v>1.5</v>
      </c>
      <c r="AC21">
        <v>81</v>
      </c>
      <c r="AD21">
        <v>3.31</v>
      </c>
      <c r="AE21">
        <v>0</v>
      </c>
      <c r="AF21">
        <v>79</v>
      </c>
      <c r="AG21">
        <v>4.99</v>
      </c>
    </row>
    <row r="22" spans="1:33" x14ac:dyDescent="0.3">
      <c r="A22" s="15" t="s">
        <v>16</v>
      </c>
      <c r="B22" s="15">
        <v>2</v>
      </c>
      <c r="C22" s="15">
        <v>58</v>
      </c>
      <c r="D22" s="15">
        <v>2.64</v>
      </c>
      <c r="E22" s="15">
        <v>0.56999999999999995</v>
      </c>
      <c r="F22" s="15">
        <v>0.11</v>
      </c>
      <c r="G22" s="15">
        <f>D22/$D$25</f>
        <v>0.69473684210526321</v>
      </c>
      <c r="H22" s="15">
        <f>E22/$E$25</f>
        <v>0.18506493506493504</v>
      </c>
      <c r="I22" s="15">
        <f>D22/SQRT($AG$12)</f>
        <v>1.4488882318639127</v>
      </c>
      <c r="J22" s="15">
        <f t="shared" si="3"/>
        <v>2.64392</v>
      </c>
      <c r="K22" s="44">
        <v>2.5</v>
      </c>
      <c r="L22">
        <f t="shared" si="9"/>
        <v>2.7878400000000001</v>
      </c>
      <c r="M22" s="15">
        <f t="shared" si="27"/>
        <v>-0.28784000000000026</v>
      </c>
      <c r="N22" s="15">
        <f t="shared" ref="N22:N25" si="33">J22/SQRT($AG$12)</f>
        <v>1.4510396113597106</v>
      </c>
      <c r="O22" s="77">
        <f t="shared" si="32"/>
        <v>1.3720532498711293</v>
      </c>
      <c r="P22" s="6">
        <f t="shared" si="11"/>
        <v>1.5300259728482917</v>
      </c>
      <c r="Q22" s="6">
        <f t="shared" si="12"/>
        <v>0.1579727229771625</v>
      </c>
      <c r="R22" s="6"/>
      <c r="S22" s="15">
        <f>$AG$12</f>
        <v>3.32</v>
      </c>
      <c r="T22" s="15">
        <f t="shared" ref="T22:T25" si="34">$AB$12</f>
        <v>1</v>
      </c>
      <c r="U22" s="15">
        <f t="shared" ref="U22:U25" si="35">$AC$12</f>
        <v>55</v>
      </c>
      <c r="V22" s="77">
        <f>M22/SQRT($AG$12)</f>
        <v>-0.1579727229771625</v>
      </c>
      <c r="W22" s="15">
        <f>Y22/SQRT($AG$12)</f>
        <v>-1.5300259728482917</v>
      </c>
      <c r="X22" s="6">
        <v>284</v>
      </c>
      <c r="Y22" s="15">
        <f t="shared" si="8"/>
        <v>-2.7878400000000001</v>
      </c>
      <c r="Z22" s="61"/>
      <c r="AA22" t="s">
        <v>26</v>
      </c>
      <c r="AB22">
        <v>1.5</v>
      </c>
      <c r="AC22">
        <v>79</v>
      </c>
      <c r="AD22">
        <v>3.31</v>
      </c>
      <c r="AE22">
        <v>0</v>
      </c>
      <c r="AF22">
        <v>76.5</v>
      </c>
      <c r="AG22">
        <v>4.72</v>
      </c>
    </row>
    <row r="23" spans="1:33" x14ac:dyDescent="0.3">
      <c r="A23" s="15" t="s">
        <v>16</v>
      </c>
      <c r="B23" s="15">
        <v>3</v>
      </c>
      <c r="C23" s="15">
        <v>59</v>
      </c>
      <c r="D23" s="15">
        <v>3.09</v>
      </c>
      <c r="E23" s="15">
        <v>1.19</v>
      </c>
      <c r="F23" s="15">
        <v>0.11</v>
      </c>
      <c r="G23" s="15">
        <f>D23/$D$25</f>
        <v>0.81315789473684208</v>
      </c>
      <c r="H23" s="15">
        <f>E23/$E$25</f>
        <v>0.38636363636363635</v>
      </c>
      <c r="I23" s="15">
        <f>D23/SQRT($AG$12)</f>
        <v>1.6958578168407157</v>
      </c>
      <c r="J23" s="15">
        <f t="shared" si="3"/>
        <v>3.1596199999999999</v>
      </c>
      <c r="K23" s="44">
        <v>2.5</v>
      </c>
      <c r="L23">
        <f t="shared" si="9"/>
        <v>3.8192399999999997</v>
      </c>
      <c r="M23" s="15">
        <f t="shared" si="27"/>
        <v>-1.31924</v>
      </c>
      <c r="N23" s="15">
        <f>J23/SQRT($AG$12)</f>
        <v>1.7340667557431269</v>
      </c>
      <c r="O23" s="77">
        <f t="shared" si="32"/>
        <v>1.3720532498711293</v>
      </c>
      <c r="P23" s="6">
        <f t="shared" si="11"/>
        <v>2.0960802616151244</v>
      </c>
      <c r="Q23" s="6">
        <f t="shared" si="12"/>
        <v>0.72402701174399542</v>
      </c>
      <c r="R23" s="6"/>
      <c r="S23" s="15">
        <f>$AG$12</f>
        <v>3.32</v>
      </c>
      <c r="T23" s="15">
        <f t="shared" si="34"/>
        <v>1</v>
      </c>
      <c r="U23" s="15">
        <f t="shared" si="35"/>
        <v>55</v>
      </c>
      <c r="V23" s="77">
        <f>M23/SQRT($AG$12)</f>
        <v>-0.72402701174399542</v>
      </c>
      <c r="W23" s="15">
        <f>Y23/SQRT($AG$12)</f>
        <v>-2.0960802616151244</v>
      </c>
      <c r="X23" s="6">
        <v>127</v>
      </c>
      <c r="Y23" s="15">
        <f t="shared" si="8"/>
        <v>-3.8192399999999997</v>
      </c>
      <c r="Z23" s="61"/>
      <c r="AA23" t="s">
        <v>27</v>
      </c>
      <c r="AB23">
        <v>1.5</v>
      </c>
      <c r="AC23">
        <v>64</v>
      </c>
      <c r="AD23">
        <v>3.31</v>
      </c>
      <c r="AE23">
        <v>0</v>
      </c>
      <c r="AF23">
        <v>62</v>
      </c>
      <c r="AG23">
        <v>4.03</v>
      </c>
    </row>
    <row r="24" spans="1:33" x14ac:dyDescent="0.3">
      <c r="A24" s="15" t="s">
        <v>16</v>
      </c>
      <c r="B24" s="15">
        <v>4</v>
      </c>
      <c r="C24" s="15">
        <v>60</v>
      </c>
      <c r="D24" s="15">
        <v>3.66</v>
      </c>
      <c r="E24" s="15">
        <v>2.64</v>
      </c>
      <c r="F24" s="15">
        <v>0.19</v>
      </c>
      <c r="G24" s="15">
        <f>D24/$D$25</f>
        <v>0.96315789473684221</v>
      </c>
      <c r="H24" s="15">
        <f>E24/$E$25</f>
        <v>0.85714285714285721</v>
      </c>
      <c r="I24" s="15">
        <f>D24/SQRT($AG$12)</f>
        <v>2.0086859578113332</v>
      </c>
      <c r="J24" s="15">
        <f t="shared" si="3"/>
        <v>4.1018000000000008</v>
      </c>
      <c r="K24" s="44">
        <v>2.25</v>
      </c>
      <c r="L24">
        <f t="shared" si="9"/>
        <v>5.9536000000000016</v>
      </c>
      <c r="M24" s="15">
        <f t="shared" si="27"/>
        <v>-3.7036000000000007</v>
      </c>
      <c r="N24" s="15">
        <f t="shared" si="33"/>
        <v>2.2511552081285595</v>
      </c>
      <c r="O24" s="77">
        <f t="shared" si="32"/>
        <v>1.2348479248840163</v>
      </c>
      <c r="P24" s="6">
        <f t="shared" si="11"/>
        <v>3.2674624913731032</v>
      </c>
      <c r="Q24" s="6">
        <f t="shared" si="12"/>
        <v>2.032614566489086</v>
      </c>
      <c r="R24" s="6"/>
      <c r="S24" s="15">
        <f>$AG$12</f>
        <v>3.32</v>
      </c>
      <c r="T24" s="15">
        <f t="shared" si="34"/>
        <v>1</v>
      </c>
      <c r="U24" s="15">
        <f t="shared" si="35"/>
        <v>55</v>
      </c>
      <c r="V24" s="77">
        <f>M24/SQRT($AG$12)</f>
        <v>-2.032614566489086</v>
      </c>
      <c r="W24" s="15">
        <f>Y24/SQRT($AG$12)</f>
        <v>-3.2674624913731032</v>
      </c>
      <c r="X24" s="6">
        <v>88</v>
      </c>
      <c r="Y24" s="15">
        <f t="shared" si="8"/>
        <v>-5.9536000000000016</v>
      </c>
      <c r="Z24" s="61"/>
      <c r="AA24" t="s">
        <v>28</v>
      </c>
      <c r="AB24">
        <v>0</v>
      </c>
      <c r="AC24">
        <v>0</v>
      </c>
      <c r="AD24">
        <v>3.31</v>
      </c>
      <c r="AE24">
        <v>0.42</v>
      </c>
      <c r="AF24">
        <v>71.7</v>
      </c>
      <c r="AG24">
        <v>4.3499999999999996</v>
      </c>
    </row>
    <row r="25" spans="1:33" x14ac:dyDescent="0.3">
      <c r="A25" s="15" t="s">
        <v>16</v>
      </c>
      <c r="B25" s="15">
        <v>5</v>
      </c>
      <c r="C25" s="15">
        <v>61</v>
      </c>
      <c r="D25" s="15">
        <v>3.8</v>
      </c>
      <c r="E25" s="15">
        <v>3.08</v>
      </c>
      <c r="F25" s="15">
        <v>0.25</v>
      </c>
      <c r="G25" s="15">
        <f>D25/$D$25</f>
        <v>1</v>
      </c>
      <c r="H25" s="15">
        <f>E25/$E$25</f>
        <v>1</v>
      </c>
      <c r="I25" s="15">
        <f>D25/SQRT($AG$12)</f>
        <v>2.0855209398041166</v>
      </c>
      <c r="J25" s="15">
        <f t="shared" si="3"/>
        <v>4.3338888888888887</v>
      </c>
      <c r="K25" s="44">
        <v>2.25</v>
      </c>
      <c r="L25">
        <f t="shared" si="9"/>
        <v>6.4177777777777774</v>
      </c>
      <c r="M25" s="15">
        <f t="shared" si="27"/>
        <v>-4.1677777777777774</v>
      </c>
      <c r="N25" s="15">
        <f t="shared" si="33"/>
        <v>2.378530533832151</v>
      </c>
      <c r="O25" s="77">
        <f t="shared" si="32"/>
        <v>1.2348479248840163</v>
      </c>
      <c r="P25" s="6">
        <f t="shared" si="11"/>
        <v>3.5222131427802856</v>
      </c>
      <c r="Q25" s="6">
        <f t="shared" si="12"/>
        <v>2.2873652178962689</v>
      </c>
      <c r="R25" s="6"/>
      <c r="S25" s="15">
        <f>$AG$12</f>
        <v>3.32</v>
      </c>
      <c r="T25" s="15">
        <f t="shared" si="34"/>
        <v>1</v>
      </c>
      <c r="U25" s="15">
        <f t="shared" si="35"/>
        <v>55</v>
      </c>
      <c r="V25" s="77">
        <f>M25/SQRT($AG$12)</f>
        <v>-2.2873652178962689</v>
      </c>
      <c r="W25" s="15">
        <f>Y25/SQRT($AG$12)</f>
        <v>-3.5222131427802856</v>
      </c>
      <c r="X25" s="6">
        <v>74</v>
      </c>
      <c r="Y25" s="15">
        <f t="shared" si="8"/>
        <v>-6.4177777777777774</v>
      </c>
      <c r="Z25" s="61"/>
      <c r="AA25" t="s">
        <v>29</v>
      </c>
      <c r="AB25">
        <v>1</v>
      </c>
      <c r="AC25" s="3">
        <f>30/0.38</f>
        <v>78.94736842105263</v>
      </c>
      <c r="AD25">
        <v>3.31</v>
      </c>
      <c r="AE25">
        <v>0</v>
      </c>
      <c r="AF25">
        <v>62.1</v>
      </c>
      <c r="AG25">
        <v>3.9</v>
      </c>
    </row>
    <row r="26" spans="1:33" x14ac:dyDescent="0.3">
      <c r="A26" s="31" t="s">
        <v>47</v>
      </c>
      <c r="B26" s="31">
        <v>1</v>
      </c>
      <c r="C26" s="31">
        <v>68</v>
      </c>
      <c r="D26" s="31">
        <v>2.11</v>
      </c>
      <c r="E26" s="31">
        <v>0.36099999999999999</v>
      </c>
      <c r="F26" s="31">
        <v>0.08</v>
      </c>
      <c r="G26" s="31">
        <f>D26/$D$30</f>
        <v>0.50843373493975896</v>
      </c>
      <c r="H26" s="31">
        <f>E26/$E$30</f>
        <v>9.836512261580381E-2</v>
      </c>
      <c r="I26" s="31">
        <f>D26/SQRT($AG$9)</f>
        <v>1.0549999999999999</v>
      </c>
      <c r="J26" s="31">
        <f t="shared" si="3"/>
        <v>2.1100238095238093</v>
      </c>
      <c r="K26" s="55">
        <v>2.1</v>
      </c>
      <c r="L26">
        <f t="shared" si="9"/>
        <v>2.1200476190476185</v>
      </c>
      <c r="M26" s="31">
        <f t="shared" si="27"/>
        <v>-2.0047619047618849E-2</v>
      </c>
      <c r="N26" s="31">
        <f>J26/SQRT($AG$9)</f>
        <v>1.0550119047619047</v>
      </c>
      <c r="O26" s="78">
        <f t="shared" ref="O26:O30" si="36">K26/SQRT($AG$9)</f>
        <v>1.05</v>
      </c>
      <c r="P26" s="6">
        <f t="shared" si="11"/>
        <v>1.0600238095238093</v>
      </c>
      <c r="Q26" s="6">
        <f t="shared" si="12"/>
        <v>1.0023809523809424E-2</v>
      </c>
      <c r="R26" s="6"/>
      <c r="S26" s="31">
        <f>$AG$9</f>
        <v>4</v>
      </c>
      <c r="T26" s="31">
        <f>$AB$9</f>
        <v>1</v>
      </c>
      <c r="U26" s="31">
        <f>$AC$9</f>
        <v>79</v>
      </c>
      <c r="V26" s="78">
        <f>M26/SQRT($AG$9)</f>
        <v>-1.0023809523809424E-2</v>
      </c>
      <c r="W26" s="31">
        <f>Y26/SQRT($AG$9)</f>
        <v>-1.0600238095238093</v>
      </c>
      <c r="X26" s="8">
        <v>1260</v>
      </c>
      <c r="Y26" s="31">
        <f t="shared" si="8"/>
        <v>-2.1200476190476185</v>
      </c>
      <c r="Z26" s="62"/>
      <c r="AA26" t="s">
        <v>30</v>
      </c>
      <c r="AB26">
        <v>2</v>
      </c>
      <c r="AC26" s="3">
        <f>54/0.81</f>
        <v>66.666666666666657</v>
      </c>
      <c r="AD26">
        <v>3.31</v>
      </c>
      <c r="AE26">
        <v>0</v>
      </c>
      <c r="AF26">
        <v>50.9</v>
      </c>
      <c r="AG26">
        <v>4.49</v>
      </c>
    </row>
    <row r="27" spans="1:33" x14ac:dyDescent="0.3">
      <c r="A27" s="31" t="s">
        <v>47</v>
      </c>
      <c r="B27" s="31">
        <v>2</v>
      </c>
      <c r="C27" s="31">
        <v>69</v>
      </c>
      <c r="D27" s="31">
        <v>2.65</v>
      </c>
      <c r="E27" s="31">
        <v>0.66</v>
      </c>
      <c r="F27" s="31">
        <v>0.08</v>
      </c>
      <c r="G27" s="31">
        <f>D27/$D$30</f>
        <v>0.63855421686746983</v>
      </c>
      <c r="H27" s="31">
        <f>E27/$E$30</f>
        <v>0.1798365122615804</v>
      </c>
      <c r="I27" s="31">
        <f>D27/SQRT($AG$9)</f>
        <v>1.325</v>
      </c>
      <c r="J27" s="31">
        <f t="shared" si="3"/>
        <v>2.7081395348837209</v>
      </c>
      <c r="K27" s="55">
        <v>2.15</v>
      </c>
      <c r="L27">
        <f t="shared" si="9"/>
        <v>3.266279069767442</v>
      </c>
      <c r="M27" s="31">
        <f t="shared" si="27"/>
        <v>-1.1162790697674421</v>
      </c>
      <c r="N27" s="31">
        <f t="shared" ref="N27:N30" si="37">J27/SQRT($AG$9)</f>
        <v>1.3540697674418605</v>
      </c>
      <c r="O27" s="78">
        <f t="shared" si="36"/>
        <v>1.075</v>
      </c>
      <c r="P27" s="6">
        <f t="shared" si="11"/>
        <v>1.633139534883721</v>
      </c>
      <c r="Q27" s="6">
        <f t="shared" si="12"/>
        <v>0.55813953488372103</v>
      </c>
      <c r="R27" s="6"/>
      <c r="S27" s="31">
        <f t="shared" ref="S27:S30" si="38">$AG$9</f>
        <v>4</v>
      </c>
      <c r="T27" s="31">
        <f t="shared" ref="T27:T30" si="39">$AB$9</f>
        <v>1</v>
      </c>
      <c r="U27" s="31">
        <f t="shared" ref="U27:U30" si="40">$AC$9</f>
        <v>79</v>
      </c>
      <c r="V27" s="78">
        <f>M27/SQRT($AG$9)</f>
        <v>-0.55813953488372103</v>
      </c>
      <c r="W27" s="31">
        <f>Y27/SQRT($AG$9)</f>
        <v>-1.633139534883721</v>
      </c>
      <c r="X27" s="6">
        <v>252</v>
      </c>
      <c r="Y27" s="31">
        <f t="shared" si="8"/>
        <v>-3.266279069767442</v>
      </c>
      <c r="Z27" s="62"/>
      <c r="AA27" t="s">
        <v>31</v>
      </c>
      <c r="AB27">
        <v>1</v>
      </c>
      <c r="AC27" s="3">
        <f>30/0.38</f>
        <v>78.94736842105263</v>
      </c>
      <c r="AD27">
        <v>3.31</v>
      </c>
      <c r="AE27">
        <v>0</v>
      </c>
      <c r="AF27">
        <v>64</v>
      </c>
      <c r="AG27">
        <v>4.76</v>
      </c>
    </row>
    <row r="28" spans="1:33" x14ac:dyDescent="0.3">
      <c r="A28" s="31" t="s">
        <v>47</v>
      </c>
      <c r="B28" s="31">
        <v>3</v>
      </c>
      <c r="C28" s="31">
        <v>70</v>
      </c>
      <c r="D28" s="31">
        <v>3.11</v>
      </c>
      <c r="E28" s="31">
        <v>1</v>
      </c>
      <c r="F28" s="31">
        <v>0.08</v>
      </c>
      <c r="G28" s="31">
        <f>D28/$D$30</f>
        <v>0.74939759036144571</v>
      </c>
      <c r="H28" s="31">
        <f>E28/$E$30</f>
        <v>0.27247956403269757</v>
      </c>
      <c r="I28" s="31">
        <f>D28/SQRT($AG$9)</f>
        <v>1.5549999999999999</v>
      </c>
      <c r="J28" s="31">
        <f t="shared" si="3"/>
        <v>3.3243255813953487</v>
      </c>
      <c r="K28" s="55">
        <v>2.15</v>
      </c>
      <c r="L28">
        <f t="shared" si="9"/>
        <v>4.4986511627906971</v>
      </c>
      <c r="M28" s="31">
        <f t="shared" si="27"/>
        <v>-2.3486511627906972</v>
      </c>
      <c r="N28" s="31">
        <f t="shared" si="37"/>
        <v>1.6621627906976744</v>
      </c>
      <c r="O28" s="78">
        <f t="shared" si="36"/>
        <v>1.075</v>
      </c>
      <c r="P28" s="6">
        <f t="shared" si="11"/>
        <v>2.2493255813953486</v>
      </c>
      <c r="Q28" s="6">
        <f t="shared" si="12"/>
        <v>1.1743255813953486</v>
      </c>
      <c r="R28" s="6"/>
      <c r="S28" s="31">
        <f t="shared" si="38"/>
        <v>4</v>
      </c>
      <c r="T28" s="31">
        <f t="shared" si="39"/>
        <v>1</v>
      </c>
      <c r="U28" s="31">
        <f t="shared" si="40"/>
        <v>79</v>
      </c>
      <c r="V28" s="78">
        <f>M28/SQRT($AG$9)</f>
        <v>-1.1743255813953486</v>
      </c>
      <c r="W28" s="31">
        <f>Y28/SQRT($AG$9)</f>
        <v>-2.2493255813953486</v>
      </c>
      <c r="X28" s="6">
        <v>158</v>
      </c>
      <c r="Y28" s="31">
        <f t="shared" si="8"/>
        <v>-4.4986511627906971</v>
      </c>
      <c r="Z28" s="62"/>
      <c r="AA28" t="s">
        <v>32</v>
      </c>
      <c r="AB28">
        <v>2</v>
      </c>
      <c r="AC28" s="3">
        <f>54/0.81</f>
        <v>66.666666666666657</v>
      </c>
      <c r="AD28">
        <v>3.31</v>
      </c>
      <c r="AE28">
        <v>0</v>
      </c>
      <c r="AF28">
        <v>54.3</v>
      </c>
      <c r="AG28">
        <v>4.67</v>
      </c>
    </row>
    <row r="29" spans="1:33" x14ac:dyDescent="0.3">
      <c r="A29" s="31" t="s">
        <v>47</v>
      </c>
      <c r="B29" s="31">
        <v>4</v>
      </c>
      <c r="C29" s="31">
        <v>71</v>
      </c>
      <c r="D29" s="31">
        <v>3.69</v>
      </c>
      <c r="E29" s="31">
        <v>2.2400000000000002</v>
      </c>
      <c r="F29" s="31">
        <v>0.11</v>
      </c>
      <c r="G29" s="31">
        <f>D29/$D$30</f>
        <v>0.88915662650602401</v>
      </c>
      <c r="H29" s="31">
        <f>E29/$E$30</f>
        <v>0.61035422343324253</v>
      </c>
      <c r="I29" s="31">
        <f>D29/SQRT($AG$9)</f>
        <v>1.845</v>
      </c>
      <c r="J29" s="31">
        <f t="shared" si="3"/>
        <v>4.2415348837209299</v>
      </c>
      <c r="K29" s="55">
        <v>2.15</v>
      </c>
      <c r="L29">
        <f t="shared" si="9"/>
        <v>6.3330697674418603</v>
      </c>
      <c r="M29" s="31">
        <f t="shared" si="27"/>
        <v>-4.1830697674418609</v>
      </c>
      <c r="N29" s="31">
        <f t="shared" si="37"/>
        <v>2.120767441860465</v>
      </c>
      <c r="O29" s="78">
        <f t="shared" si="36"/>
        <v>1.075</v>
      </c>
      <c r="P29" s="6">
        <f t="shared" si="11"/>
        <v>3.1665348837209302</v>
      </c>
      <c r="Q29" s="6">
        <f t="shared" si="12"/>
        <v>2.0915348837209304</v>
      </c>
      <c r="R29" s="6"/>
      <c r="S29" s="31">
        <f t="shared" si="38"/>
        <v>4</v>
      </c>
      <c r="T29" s="31">
        <f t="shared" si="39"/>
        <v>1</v>
      </c>
      <c r="U29" s="31">
        <f t="shared" si="40"/>
        <v>79</v>
      </c>
      <c r="V29" s="78">
        <f>M29/SQRT($AG$9)</f>
        <v>-2.0915348837209304</v>
      </c>
      <c r="W29" s="31">
        <f>Y29/SQRT($AG$9)</f>
        <v>-3.1665348837209302</v>
      </c>
      <c r="X29" s="6">
        <v>97</v>
      </c>
      <c r="Y29" s="31">
        <f t="shared" si="8"/>
        <v>-6.3330697674418603</v>
      </c>
      <c r="Z29" s="62"/>
      <c r="AA29" t="s">
        <v>14</v>
      </c>
      <c r="AB29">
        <v>1.5</v>
      </c>
      <c r="AC29" s="3">
        <v>79</v>
      </c>
      <c r="AD29">
        <v>3.31</v>
      </c>
      <c r="AE29">
        <v>0</v>
      </c>
      <c r="AF29">
        <v>48.9</v>
      </c>
      <c r="AG29">
        <v>3.89</v>
      </c>
    </row>
    <row r="30" spans="1:33" x14ac:dyDescent="0.3">
      <c r="A30" s="31" t="s">
        <v>47</v>
      </c>
      <c r="B30" s="31">
        <v>5</v>
      </c>
      <c r="C30" s="31">
        <v>72</v>
      </c>
      <c r="D30" s="31">
        <v>4.1500000000000004</v>
      </c>
      <c r="E30" s="31">
        <v>3.67</v>
      </c>
      <c r="F30" s="31">
        <v>0.14000000000000001</v>
      </c>
      <c r="G30" s="31">
        <f>D30/$D$30</f>
        <v>1</v>
      </c>
      <c r="H30" s="31">
        <f>E30/$E$30</f>
        <v>1</v>
      </c>
      <c r="I30" s="31">
        <f>D30/SQRT($AG$9)</f>
        <v>2.0750000000000002</v>
      </c>
      <c r="J30" s="31">
        <f t="shared" si="3"/>
        <v>5.0142045454545467</v>
      </c>
      <c r="K30" s="55">
        <v>2.2000000000000002</v>
      </c>
      <c r="L30">
        <f t="shared" si="9"/>
        <v>7.8284090909090924</v>
      </c>
      <c r="M30" s="31">
        <f t="shared" si="27"/>
        <v>-5.6284090909090922</v>
      </c>
      <c r="N30" s="31">
        <f t="shared" si="37"/>
        <v>2.5071022727272734</v>
      </c>
      <c r="O30" s="78">
        <f t="shared" si="36"/>
        <v>1.1000000000000001</v>
      </c>
      <c r="P30" s="6">
        <f t="shared" si="11"/>
        <v>3.9142045454545462</v>
      </c>
      <c r="Q30" s="6">
        <f t="shared" si="12"/>
        <v>2.8142045454545461</v>
      </c>
      <c r="R30" s="6"/>
      <c r="S30" s="31">
        <f t="shared" si="38"/>
        <v>4</v>
      </c>
      <c r="T30" s="31">
        <f t="shared" si="39"/>
        <v>1</v>
      </c>
      <c r="U30" s="31">
        <f t="shared" si="40"/>
        <v>79</v>
      </c>
      <c r="V30" s="78">
        <f>M30/SQRT($AG$9)</f>
        <v>-2.8142045454545461</v>
      </c>
      <c r="W30" s="31">
        <f>Y30/SQRT($AG$9)</f>
        <v>-3.9142045454545462</v>
      </c>
      <c r="X30" s="6">
        <v>90</v>
      </c>
      <c r="Y30" s="31">
        <f t="shared" si="8"/>
        <v>-7.8284090909090924</v>
      </c>
      <c r="Z30" s="62"/>
      <c r="AA30" t="s">
        <v>58</v>
      </c>
      <c r="AB30">
        <v>0</v>
      </c>
      <c r="AC30" s="3">
        <v>0</v>
      </c>
      <c r="AD30">
        <v>1.58</v>
      </c>
      <c r="AE30">
        <v>0.185</v>
      </c>
      <c r="AF30">
        <v>38.5</v>
      </c>
      <c r="AG30">
        <v>2.0499999999999998</v>
      </c>
    </row>
    <row r="31" spans="1:33" x14ac:dyDescent="0.3">
      <c r="A31" s="29" t="s">
        <v>18</v>
      </c>
      <c r="B31" s="29">
        <v>2</v>
      </c>
      <c r="C31" s="29">
        <v>77</v>
      </c>
      <c r="D31" s="29">
        <v>2.0099999999999998</v>
      </c>
      <c r="E31" s="29">
        <v>8.5999999999999993E-2</v>
      </c>
      <c r="F31" s="29">
        <v>0.1</v>
      </c>
      <c r="G31" s="29">
        <f>D31/$D$34</f>
        <v>0.36880733944954125</v>
      </c>
      <c r="H31" s="29">
        <f>E31/$E$34</f>
        <v>1.8574514038876888E-2</v>
      </c>
      <c r="I31" s="29">
        <f>D31/SQRT($AG$14)</f>
        <v>0.99632001016418537</v>
      </c>
      <c r="J31" s="29">
        <f t="shared" si="3"/>
        <v>2.0415000000000001</v>
      </c>
      <c r="K31" s="29">
        <v>2.484</v>
      </c>
      <c r="L31">
        <f t="shared" si="9"/>
        <v>1.599</v>
      </c>
      <c r="M31" s="29">
        <v>0.79600000000000004</v>
      </c>
      <c r="N31" s="29">
        <f t="shared" ref="N31:O34" si="41">J31/SQRT($AG$14)</f>
        <v>1.0119339804727288</v>
      </c>
      <c r="O31" s="79">
        <f t="shared" si="41"/>
        <v>1.2312730871879785</v>
      </c>
      <c r="P31" s="6">
        <f t="shared" si="11"/>
        <v>0.79259487375747895</v>
      </c>
      <c r="Q31" s="6">
        <f t="shared" si="12"/>
        <v>-0.39456255128890133</v>
      </c>
      <c r="R31" s="6"/>
      <c r="S31" s="29">
        <f>$AG$14</f>
        <v>4.07</v>
      </c>
      <c r="T31" s="29">
        <f>$AB$14</f>
        <v>0</v>
      </c>
      <c r="U31" s="29">
        <f>$AC$14</f>
        <v>0</v>
      </c>
      <c r="V31" s="79">
        <f>M31/SQRT($AG$14)</f>
        <v>0.39456255128890133</v>
      </c>
      <c r="W31" s="29">
        <f>Y31/SQRT($AG$14)</f>
        <v>-0.79259487375747895</v>
      </c>
      <c r="X31" s="8">
        <v>629</v>
      </c>
      <c r="Y31" s="29">
        <v>-1.599</v>
      </c>
      <c r="Z31" s="63">
        <v>0.129</v>
      </c>
      <c r="AA31" t="s">
        <v>59</v>
      </c>
      <c r="AB31">
        <v>0</v>
      </c>
      <c r="AC31" s="3">
        <v>0</v>
      </c>
      <c r="AD31">
        <v>1.58</v>
      </c>
      <c r="AE31">
        <v>0.185</v>
      </c>
      <c r="AF31">
        <v>38.200000000000003</v>
      </c>
      <c r="AG31">
        <v>2.04</v>
      </c>
    </row>
    <row r="32" spans="1:33" x14ac:dyDescent="0.3">
      <c r="A32" s="29" t="s">
        <v>18</v>
      </c>
      <c r="B32" s="29">
        <v>3</v>
      </c>
      <c r="C32" s="29">
        <v>78</v>
      </c>
      <c r="D32" s="29">
        <v>2.48</v>
      </c>
      <c r="E32" s="29">
        <v>0.30599999999999999</v>
      </c>
      <c r="F32" s="29">
        <v>0.1</v>
      </c>
      <c r="G32" s="29">
        <f>D32/$D$34</f>
        <v>0.455045871559633</v>
      </c>
      <c r="H32" s="29">
        <f>E32/$E$34</f>
        <v>6.6090712742980562E-2</v>
      </c>
      <c r="I32" s="29">
        <f>D32/SQRT($AG$14)</f>
        <v>1.229290360799592</v>
      </c>
      <c r="J32" s="29">
        <f t="shared" si="3"/>
        <v>2.4820000000000002</v>
      </c>
      <c r="K32" s="29">
        <v>2.58</v>
      </c>
      <c r="L32">
        <f t="shared" si="9"/>
        <v>2.3839999999999999</v>
      </c>
      <c r="M32" s="29">
        <v>0.23400000000000001</v>
      </c>
      <c r="N32" s="29">
        <f t="shared" si="41"/>
        <v>1.2302817239937853</v>
      </c>
      <c r="O32" s="79">
        <f t="shared" si="41"/>
        <v>1.2788585205092531</v>
      </c>
      <c r="P32" s="6">
        <f t="shared" si="11"/>
        <v>1.1817049274783176</v>
      </c>
      <c r="Q32" s="6">
        <f t="shared" si="12"/>
        <v>-0.11598949372060667</v>
      </c>
      <c r="R32" s="6"/>
      <c r="S32" s="29">
        <f t="shared" ref="S32:S34" si="42">$AG$14</f>
        <v>4.07</v>
      </c>
      <c r="T32" s="29">
        <f t="shared" ref="T32:T33" si="43">$AB$14</f>
        <v>0</v>
      </c>
      <c r="U32" s="29">
        <f t="shared" ref="U32:U33" si="44">$AC$14</f>
        <v>0</v>
      </c>
      <c r="V32" s="79">
        <f>M32/SQRT($AG$14)</f>
        <v>0.11598949372060667</v>
      </c>
      <c r="W32" s="29">
        <f>Y32/SQRT($AG$14)</f>
        <v>-1.1817049274783176</v>
      </c>
      <c r="X32" s="6">
        <v>252</v>
      </c>
      <c r="Y32" s="29">
        <v>-2.3839999999999999</v>
      </c>
      <c r="Z32" s="63">
        <v>-3.5999999999999997E-2</v>
      </c>
      <c r="AA32" t="s">
        <v>60</v>
      </c>
      <c r="AB32">
        <v>0</v>
      </c>
      <c r="AC32" s="3">
        <v>0</v>
      </c>
      <c r="AD32">
        <v>1.58</v>
      </c>
      <c r="AE32">
        <v>0.185</v>
      </c>
      <c r="AF32">
        <v>42</v>
      </c>
      <c r="AG32">
        <v>2.14</v>
      </c>
    </row>
    <row r="33" spans="1:33" x14ac:dyDescent="0.3">
      <c r="A33" s="29" t="s">
        <v>18</v>
      </c>
      <c r="B33" s="29">
        <v>6</v>
      </c>
      <c r="C33" s="29">
        <v>79</v>
      </c>
      <c r="D33" s="29">
        <v>3.83</v>
      </c>
      <c r="E33" s="29">
        <v>2.12</v>
      </c>
      <c r="F33" s="29">
        <v>0.3</v>
      </c>
      <c r="G33" s="29">
        <f>D33/$D$34</f>
        <v>0.70275229357798163</v>
      </c>
      <c r="H33" s="29">
        <f>E33/$E$34</f>
        <v>0.45788336933045359</v>
      </c>
      <c r="I33" s="29">
        <f>D33/SQRT($AG$14)</f>
        <v>1.8984605168800153</v>
      </c>
      <c r="J33" s="29">
        <f t="shared" si="3"/>
        <v>3.9924999999999997</v>
      </c>
      <c r="K33" s="29">
        <v>1.6240000000000001</v>
      </c>
      <c r="L33">
        <f t="shared" si="9"/>
        <v>6.3609999999999998</v>
      </c>
      <c r="M33" s="29">
        <v>-3.5049999999999999</v>
      </c>
      <c r="N33" s="29">
        <f t="shared" si="41"/>
        <v>1.979008776408214</v>
      </c>
      <c r="O33" s="79">
        <f t="shared" si="41"/>
        <v>0.80498691368489417</v>
      </c>
      <c r="P33" s="6">
        <f t="shared" si="11"/>
        <v>3.1530306391315341</v>
      </c>
      <c r="Q33" s="6">
        <f t="shared" si="12"/>
        <v>1.7373639978236171</v>
      </c>
      <c r="R33" s="6"/>
      <c r="S33" s="29">
        <f t="shared" si="42"/>
        <v>4.07</v>
      </c>
      <c r="T33" s="29">
        <f t="shared" si="43"/>
        <v>0</v>
      </c>
      <c r="U33" s="29">
        <f t="shared" si="44"/>
        <v>0</v>
      </c>
      <c r="V33" s="79">
        <f>M33/SQRT($AG$14)</f>
        <v>-1.7373639978236171</v>
      </c>
      <c r="W33" s="29">
        <f>Y33/SQRT($AG$14)</f>
        <v>-3.1530306391315341</v>
      </c>
      <c r="X33" s="6">
        <v>84</v>
      </c>
      <c r="Y33" s="29">
        <v>-6.3609999999999998</v>
      </c>
      <c r="Z33" s="63">
        <v>-1.2330000000000001</v>
      </c>
      <c r="AA33" t="s">
        <v>61</v>
      </c>
      <c r="AB33">
        <v>0</v>
      </c>
      <c r="AC33" s="3">
        <v>0</v>
      </c>
      <c r="AD33">
        <v>1.65</v>
      </c>
      <c r="AE33">
        <v>0.19400000000000001</v>
      </c>
      <c r="AF33">
        <v>43.1</v>
      </c>
      <c r="AG33">
        <v>2.17</v>
      </c>
    </row>
    <row r="34" spans="1:33" x14ac:dyDescent="0.3">
      <c r="A34" s="29" t="s">
        <v>18</v>
      </c>
      <c r="B34" s="29">
        <v>11</v>
      </c>
      <c r="C34" s="29">
        <v>80</v>
      </c>
      <c r="D34" s="29">
        <v>5.45</v>
      </c>
      <c r="E34" s="29">
        <v>4.63</v>
      </c>
      <c r="F34" s="29">
        <v>0.55000000000000004</v>
      </c>
      <c r="G34" s="29">
        <f>D34/$D$34</f>
        <v>1</v>
      </c>
      <c r="H34" s="29">
        <f>E34/$E$34</f>
        <v>1</v>
      </c>
      <c r="I34" s="29">
        <f>D34/SQRT($AG$14)</f>
        <v>2.701464704176523</v>
      </c>
      <c r="J34" s="29">
        <f t="shared" ref="J34:J65" si="45">ABS(K34-Y34)/2</f>
        <v>6.1364999999999998</v>
      </c>
      <c r="K34" s="29">
        <v>1.337</v>
      </c>
      <c r="L34">
        <f t="shared" si="9"/>
        <v>10.936</v>
      </c>
      <c r="M34" s="29">
        <v>-7.6239999999999997</v>
      </c>
      <c r="N34" s="29">
        <f t="shared" si="41"/>
        <v>3.0417501205833455</v>
      </c>
      <c r="O34" s="79">
        <f t="shared" si="41"/>
        <v>0.66272629531816718</v>
      </c>
      <c r="P34" s="6">
        <f t="shared" si="11"/>
        <v>5.4207739458485236</v>
      </c>
      <c r="Q34" s="6">
        <f t="shared" si="12"/>
        <v>3.779076496264552</v>
      </c>
      <c r="R34" s="6"/>
      <c r="S34" s="29">
        <f t="shared" si="42"/>
        <v>4.07</v>
      </c>
      <c r="T34" s="29">
        <f>$AB$14</f>
        <v>0</v>
      </c>
      <c r="U34" s="29">
        <f>$AC$14</f>
        <v>0</v>
      </c>
      <c r="V34" s="79">
        <f>M34/SQRT($AG$14)</f>
        <v>-3.779076496264552</v>
      </c>
      <c r="W34" s="29">
        <f>Y34/SQRT($AG$14)</f>
        <v>-5.4207739458485236</v>
      </c>
      <c r="X34" s="6">
        <v>57</v>
      </c>
      <c r="Y34" s="29">
        <v>-10.936</v>
      </c>
      <c r="Z34" s="63">
        <v>-1.976</v>
      </c>
      <c r="AA34" t="s">
        <v>62</v>
      </c>
      <c r="AB34">
        <v>0</v>
      </c>
      <c r="AC34" s="3">
        <v>0</v>
      </c>
      <c r="AD34">
        <v>1.58</v>
      </c>
      <c r="AE34">
        <v>0.185</v>
      </c>
      <c r="AF34">
        <v>38.1</v>
      </c>
      <c r="AG34">
        <v>2.04</v>
      </c>
    </row>
    <row r="35" spans="1:33" x14ac:dyDescent="0.3">
      <c r="A35" s="38" t="s">
        <v>19</v>
      </c>
      <c r="B35" s="38">
        <v>2</v>
      </c>
      <c r="C35" s="38">
        <v>81</v>
      </c>
      <c r="D35" s="38">
        <v>2.09</v>
      </c>
      <c r="E35" s="38">
        <v>0.19700000000000001</v>
      </c>
      <c r="F35" s="38">
        <v>0.05</v>
      </c>
      <c r="G35" s="38">
        <f>D35/$D$38</f>
        <v>0.61111111111111105</v>
      </c>
      <c r="H35" s="38">
        <f>E35/$E$38</f>
        <v>0.10648648648648648</v>
      </c>
      <c r="I35" s="38">
        <f>D35/SQRT($AG$15)</f>
        <v>1.0764047634854239</v>
      </c>
      <c r="J35" s="38">
        <f t="shared" si="45"/>
        <v>2.1029999999999998</v>
      </c>
      <c r="K35" s="38">
        <v>2.1480000000000001</v>
      </c>
      <c r="L35">
        <f t="shared" si="9"/>
        <v>2.0579999999999998</v>
      </c>
      <c r="M35" s="38">
        <v>0.09</v>
      </c>
      <c r="N35" s="38">
        <f>J35/SQRT($AG$15)</f>
        <v>1.0831001041195436</v>
      </c>
      <c r="O35" s="80">
        <f t="shared" ref="O35:O38" si="46">K35/SQRT($AG$15)</f>
        <v>1.1062762832376511</v>
      </c>
      <c r="P35" s="6">
        <f t="shared" si="11"/>
        <v>1.0599239250014365</v>
      </c>
      <c r="Q35" s="6">
        <f t="shared" si="12"/>
        <v>-4.6352358236214426E-2</v>
      </c>
      <c r="R35" s="6"/>
      <c r="S35" s="38">
        <f>$AG$15</f>
        <v>3.77</v>
      </c>
      <c r="T35" s="38">
        <f>$AB$15</f>
        <v>0.5</v>
      </c>
      <c r="U35" s="38">
        <f>$AC$15</f>
        <v>81</v>
      </c>
      <c r="V35" s="80">
        <f>M35/SQRT($AG$15)</f>
        <v>4.6352358236214426E-2</v>
      </c>
      <c r="W35" s="38">
        <f>Y35/SQRT($AG$15)</f>
        <v>-1.0599239250014365</v>
      </c>
      <c r="X35" s="8">
        <v>629</v>
      </c>
      <c r="Y35" s="38">
        <v>-2.0579999999999998</v>
      </c>
      <c r="Z35" s="64"/>
      <c r="AA35" t="s">
        <v>63</v>
      </c>
      <c r="AB35">
        <v>0</v>
      </c>
      <c r="AC35" s="3">
        <v>0</v>
      </c>
      <c r="AD35">
        <v>1.58</v>
      </c>
      <c r="AE35">
        <v>0.185</v>
      </c>
      <c r="AF35">
        <v>43.5</v>
      </c>
      <c r="AG35">
        <v>2.1800000000000002</v>
      </c>
    </row>
    <row r="36" spans="1:33" x14ac:dyDescent="0.3">
      <c r="A36" s="38" t="s">
        <v>19</v>
      </c>
      <c r="B36" s="38">
        <v>4</v>
      </c>
      <c r="C36" s="38">
        <v>82</v>
      </c>
      <c r="D36" s="38">
        <v>3.03</v>
      </c>
      <c r="E36" s="38">
        <v>0.56799999999999995</v>
      </c>
      <c r="F36" s="38">
        <v>0.3</v>
      </c>
      <c r="G36" s="38">
        <f>D36/$D$38</f>
        <v>0.88596491228070173</v>
      </c>
      <c r="H36" s="38">
        <f>E36/$E$38</f>
        <v>0.307027027027027</v>
      </c>
      <c r="I36" s="38">
        <f>D36/SQRT($AG$15)</f>
        <v>1.5605293939525524</v>
      </c>
      <c r="J36" s="38">
        <f t="shared" si="45"/>
        <v>3.1044999999999998</v>
      </c>
      <c r="K36" s="38">
        <v>2.403</v>
      </c>
      <c r="L36">
        <f t="shared" si="9"/>
        <v>3.806</v>
      </c>
      <c r="M36" s="38">
        <v>-1.403</v>
      </c>
      <c r="N36" s="38">
        <f t="shared" ref="N36:N38" si="47">J36/SQRT($AG$15)</f>
        <v>1.5988988460480853</v>
      </c>
      <c r="O36" s="80">
        <f t="shared" si="46"/>
        <v>1.2376079649069254</v>
      </c>
      <c r="P36" s="6">
        <f t="shared" si="11"/>
        <v>1.9601897271892457</v>
      </c>
      <c r="Q36" s="6">
        <f t="shared" si="12"/>
        <v>0.72258176228232052</v>
      </c>
      <c r="R36" s="6"/>
      <c r="S36" s="38">
        <f t="shared" ref="S36:S38" si="48">$AG$15</f>
        <v>3.77</v>
      </c>
      <c r="T36" s="38">
        <f t="shared" ref="T36:T38" si="49">$AB$15</f>
        <v>0.5</v>
      </c>
      <c r="U36" s="38">
        <f t="shared" ref="U36:U38" si="50">$AC$15</f>
        <v>81</v>
      </c>
      <c r="V36" s="80">
        <f>M36/SQRT($AG$15)</f>
        <v>-0.72258176228232052</v>
      </c>
      <c r="W36" s="38">
        <f>Y36/SQRT($AG$15)</f>
        <v>-1.9601897271892457</v>
      </c>
      <c r="X36" s="6">
        <v>252</v>
      </c>
      <c r="Y36" s="38">
        <v>-3.806</v>
      </c>
      <c r="Z36" s="64"/>
    </row>
    <row r="37" spans="1:33" x14ac:dyDescent="0.3">
      <c r="A37" s="38" t="s">
        <v>19</v>
      </c>
      <c r="B37" s="38">
        <v>5</v>
      </c>
      <c r="C37" s="38">
        <v>83</v>
      </c>
      <c r="D37" s="38">
        <v>3.31</v>
      </c>
      <c r="E37" s="38">
        <v>0.76</v>
      </c>
      <c r="F37" s="38">
        <v>0.4</v>
      </c>
      <c r="G37" s="38">
        <f>D37/$D$38</f>
        <v>0.96783625730994161</v>
      </c>
      <c r="H37" s="38">
        <f>E37/$E$38</f>
        <v>0.41081081081081078</v>
      </c>
      <c r="I37" s="38">
        <f>D37/SQRT($AG$15)</f>
        <v>1.7047367306874419</v>
      </c>
      <c r="J37" s="38">
        <f t="shared" si="45"/>
        <v>3.5455000000000001</v>
      </c>
      <c r="K37" s="38">
        <v>2.2839999999999998</v>
      </c>
      <c r="L37">
        <f t="shared" si="9"/>
        <v>4.8070000000000004</v>
      </c>
      <c r="M37" s="38">
        <v>-2.5230000000000001</v>
      </c>
      <c r="N37" s="38">
        <f t="shared" si="47"/>
        <v>1.8260254014055362</v>
      </c>
      <c r="O37" s="80">
        <f t="shared" si="46"/>
        <v>1.1763198467945972</v>
      </c>
      <c r="P37" s="6">
        <f t="shared" si="11"/>
        <v>2.4757309560164753</v>
      </c>
      <c r="Q37" s="6">
        <f t="shared" si="12"/>
        <v>1.2994111092218779</v>
      </c>
      <c r="R37" s="6"/>
      <c r="S37" s="38">
        <f t="shared" si="48"/>
        <v>3.77</v>
      </c>
      <c r="T37" s="38">
        <f t="shared" si="49"/>
        <v>0.5</v>
      </c>
      <c r="U37" s="38">
        <f t="shared" si="50"/>
        <v>81</v>
      </c>
      <c r="V37" s="80">
        <f>M37/SQRT($AG$15)</f>
        <v>-1.2994111092218779</v>
      </c>
      <c r="W37" s="38">
        <f>Y37/SQRT($AG$15)</f>
        <v>-2.4757309560164753</v>
      </c>
      <c r="X37" s="6">
        <v>180</v>
      </c>
      <c r="Y37" s="38">
        <v>-4.8070000000000004</v>
      </c>
      <c r="Z37" s="64"/>
    </row>
    <row r="38" spans="1:33" x14ac:dyDescent="0.3">
      <c r="A38" s="38" t="s">
        <v>19</v>
      </c>
      <c r="B38" s="38">
        <v>6</v>
      </c>
      <c r="C38" s="38">
        <v>84</v>
      </c>
      <c r="D38" s="38">
        <v>3.42</v>
      </c>
      <c r="E38" s="38">
        <v>1.85</v>
      </c>
      <c r="F38" s="38">
        <v>0.55000000000000004</v>
      </c>
      <c r="G38" s="38">
        <f>D38/$D$38</f>
        <v>1</v>
      </c>
      <c r="H38" s="38">
        <f>E38/$E$38</f>
        <v>1</v>
      </c>
      <c r="I38" s="38">
        <f>D38/SQRT($AG$15)</f>
        <v>1.7613896129761484</v>
      </c>
      <c r="J38" s="38">
        <f t="shared" si="45"/>
        <v>4.0285000000000002</v>
      </c>
      <c r="K38" s="38">
        <v>1.8939999999999999</v>
      </c>
      <c r="L38">
        <f t="shared" si="9"/>
        <v>6.1630000000000003</v>
      </c>
      <c r="M38" s="38">
        <v>-4.2690000000000001</v>
      </c>
      <c r="N38" s="38">
        <f t="shared" si="47"/>
        <v>2.0747830572732204</v>
      </c>
      <c r="O38" s="80">
        <f t="shared" si="46"/>
        <v>0.97545962777100137</v>
      </c>
      <c r="P38" s="6">
        <f t="shared" si="11"/>
        <v>3.1741064867754392</v>
      </c>
      <c r="Q38" s="6">
        <f t="shared" si="12"/>
        <v>2.1986468590044379</v>
      </c>
      <c r="R38" s="6"/>
      <c r="S38" s="38">
        <f t="shared" si="48"/>
        <v>3.77</v>
      </c>
      <c r="T38" s="38">
        <f t="shared" si="49"/>
        <v>0.5</v>
      </c>
      <c r="U38" s="38">
        <f t="shared" si="50"/>
        <v>81</v>
      </c>
      <c r="V38" s="80">
        <f>M38/SQRT($AG$15)</f>
        <v>-2.1986468590044379</v>
      </c>
      <c r="W38" s="38">
        <f>Y38/SQRT($AG$15)</f>
        <v>-3.1741064867754392</v>
      </c>
      <c r="X38" s="6">
        <v>114</v>
      </c>
      <c r="Y38" s="38">
        <v>-6.1630000000000003</v>
      </c>
      <c r="Z38" s="64"/>
    </row>
    <row r="39" spans="1:33" x14ac:dyDescent="0.3">
      <c r="A39" s="20" t="s">
        <v>20</v>
      </c>
      <c r="B39" s="20">
        <v>2</v>
      </c>
      <c r="C39" s="20">
        <v>85</v>
      </c>
      <c r="D39" s="20">
        <v>2.65</v>
      </c>
      <c r="E39" s="20">
        <v>0.14000000000000001</v>
      </c>
      <c r="F39" s="20">
        <v>0.1</v>
      </c>
      <c r="G39" s="20">
        <f>D39/$D$42</f>
        <v>0.53</v>
      </c>
      <c r="H39" s="20">
        <f>E39/$E$42</f>
        <v>3.160270880361174E-2</v>
      </c>
      <c r="I39" s="20">
        <f>D39/SQRT($AG$16)</f>
        <v>1.3702823784868008</v>
      </c>
      <c r="J39" s="20">
        <f t="shared" si="45"/>
        <v>2.657</v>
      </c>
      <c r="K39" s="20">
        <v>2.617</v>
      </c>
      <c r="L39">
        <f t="shared" si="9"/>
        <v>2.6970000000000001</v>
      </c>
      <c r="M39" s="20">
        <v>-0.08</v>
      </c>
      <c r="N39" s="20">
        <f>J39/SQRT($AG$16)</f>
        <v>1.3739019923167659</v>
      </c>
      <c r="O39" s="81">
        <f t="shared" ref="O39:O42" si="51">K39/SQRT($AG$16)</f>
        <v>1.353218484716965</v>
      </c>
      <c r="P39" s="6">
        <f t="shared" si="11"/>
        <v>1.3945854999165668</v>
      </c>
      <c r="Q39" s="6">
        <f t="shared" si="12"/>
        <v>4.136701519960153E-2</v>
      </c>
      <c r="R39" s="6"/>
      <c r="S39" s="20">
        <f>$AG$16</f>
        <v>3.74</v>
      </c>
      <c r="T39" s="20">
        <f>$AB$16</f>
        <v>1</v>
      </c>
      <c r="U39" s="20">
        <f>$AC$16</f>
        <v>81</v>
      </c>
      <c r="V39" s="81">
        <f>M39/SQRT($AG$16)</f>
        <v>-4.136701519960153E-2</v>
      </c>
      <c r="W39" s="20">
        <f>Y39/SQRT($AG$16)</f>
        <v>-1.3945854999165668</v>
      </c>
      <c r="X39" s="8">
        <v>420</v>
      </c>
      <c r="Y39" s="20">
        <v>-2.6970000000000001</v>
      </c>
      <c r="Z39" s="65"/>
    </row>
    <row r="40" spans="1:33" x14ac:dyDescent="0.3">
      <c r="A40" s="20" t="s">
        <v>20</v>
      </c>
      <c r="B40" s="20">
        <v>5</v>
      </c>
      <c r="C40" s="20">
        <v>86</v>
      </c>
      <c r="D40" s="20">
        <v>3.28</v>
      </c>
      <c r="E40" s="20">
        <v>0.59899999999999998</v>
      </c>
      <c r="F40" s="20">
        <v>0.1</v>
      </c>
      <c r="G40" s="20">
        <f>D40/$D$42</f>
        <v>0.65599999999999992</v>
      </c>
      <c r="H40" s="20">
        <f>E40/$E$42</f>
        <v>0.13521444695259593</v>
      </c>
      <c r="I40" s="20">
        <f>D40/SQRT($AG$16)</f>
        <v>1.6960476231836628</v>
      </c>
      <c r="J40" s="20">
        <f t="shared" si="45"/>
        <v>3.3425000000000002</v>
      </c>
      <c r="K40" s="20">
        <v>2.706</v>
      </c>
      <c r="L40">
        <f t="shared" si="9"/>
        <v>3.9790000000000001</v>
      </c>
      <c r="M40" s="20">
        <v>-1.2729999999999999</v>
      </c>
      <c r="N40" s="20">
        <f t="shared" ref="N40:N42" si="52">J40/SQRT($AG$16)</f>
        <v>1.7283656038083517</v>
      </c>
      <c r="O40" s="81">
        <f t="shared" si="51"/>
        <v>1.3992392891265217</v>
      </c>
      <c r="P40" s="6">
        <f t="shared" si="11"/>
        <v>2.0574919184901814</v>
      </c>
      <c r="Q40" s="6">
        <f t="shared" si="12"/>
        <v>0.65825262936365936</v>
      </c>
      <c r="R40" s="6"/>
      <c r="S40" s="20">
        <f t="shared" ref="S40:S42" si="53">$AG$16</f>
        <v>3.74</v>
      </c>
      <c r="T40" s="20">
        <f t="shared" ref="T40:T42" si="54">$AB$16</f>
        <v>1</v>
      </c>
      <c r="U40" s="20">
        <f t="shared" ref="U40:U42" si="55">$AC$16</f>
        <v>81</v>
      </c>
      <c r="V40" s="81">
        <f>M40/SQRT($AG$16)</f>
        <v>-0.65825262936365936</v>
      </c>
      <c r="W40" s="20">
        <f>Y40/SQRT($AG$16)</f>
        <v>-2.0574919184901814</v>
      </c>
      <c r="X40" s="6">
        <v>140</v>
      </c>
      <c r="Y40" s="20">
        <v>-3.9790000000000001</v>
      </c>
      <c r="Z40" s="65"/>
    </row>
    <row r="41" spans="1:33" x14ac:dyDescent="0.3">
      <c r="A41" s="20" t="s">
        <v>20</v>
      </c>
      <c r="B41" s="20">
        <v>9</v>
      </c>
      <c r="C41" s="20">
        <v>87</v>
      </c>
      <c r="D41" s="20">
        <v>4.1399999999999997</v>
      </c>
      <c r="E41" s="20">
        <v>1.68</v>
      </c>
      <c r="F41" s="20">
        <v>0.2</v>
      </c>
      <c r="G41" s="20">
        <f>D41/$D$42</f>
        <v>0.82799999999999996</v>
      </c>
      <c r="H41" s="20">
        <f>E41/$E$42</f>
        <v>0.37923250564334088</v>
      </c>
      <c r="I41" s="20">
        <f>D41/SQRT($AG$16)</f>
        <v>2.1407430365793791</v>
      </c>
      <c r="J41" s="20">
        <f t="shared" si="45"/>
        <v>4.6074999999999999</v>
      </c>
      <c r="K41" s="20">
        <v>2.58</v>
      </c>
      <c r="L41">
        <f t="shared" si="9"/>
        <v>6.6349999999999998</v>
      </c>
      <c r="M41" s="20">
        <v>-4.0549999999999997</v>
      </c>
      <c r="N41" s="20">
        <f t="shared" si="52"/>
        <v>2.3824815316520507</v>
      </c>
      <c r="O41" s="81">
        <f t="shared" si="51"/>
        <v>1.3340862401871494</v>
      </c>
      <c r="P41" s="6">
        <f t="shared" si="11"/>
        <v>3.430876823116952</v>
      </c>
      <c r="Q41" s="6">
        <f t="shared" si="12"/>
        <v>2.0967905829298026</v>
      </c>
      <c r="R41" s="6"/>
      <c r="S41" s="20">
        <f t="shared" si="53"/>
        <v>3.74</v>
      </c>
      <c r="T41" s="20">
        <f t="shared" si="54"/>
        <v>1</v>
      </c>
      <c r="U41" s="20">
        <f t="shared" si="55"/>
        <v>81</v>
      </c>
      <c r="V41" s="81">
        <f>M41/SQRT($AG$16)</f>
        <v>-2.0967905829298026</v>
      </c>
      <c r="W41" s="20">
        <f>Y41/SQRT($AG$16)</f>
        <v>-3.430876823116952</v>
      </c>
      <c r="X41" s="6">
        <v>74</v>
      </c>
      <c r="Y41" s="20">
        <v>-6.6349999999999998</v>
      </c>
      <c r="Z41" s="65"/>
    </row>
    <row r="42" spans="1:33" x14ac:dyDescent="0.3">
      <c r="A42" s="20" t="s">
        <v>20</v>
      </c>
      <c r="B42" s="20">
        <v>13</v>
      </c>
      <c r="C42" s="20">
        <v>88</v>
      </c>
      <c r="D42" s="20">
        <v>5</v>
      </c>
      <c r="E42" s="20">
        <v>4.43</v>
      </c>
      <c r="F42" s="20">
        <v>0.45</v>
      </c>
      <c r="G42" s="20">
        <f>D42/$D$42</f>
        <v>1</v>
      </c>
      <c r="H42" s="20">
        <f>E42/$E$42</f>
        <v>1</v>
      </c>
      <c r="I42" s="20">
        <f>D42/SQRT($AG$16)</f>
        <v>2.5854384499750958</v>
      </c>
      <c r="J42" s="20">
        <f t="shared" si="45"/>
        <v>6.01</v>
      </c>
      <c r="K42" s="20">
        <v>2.6779999999999999</v>
      </c>
      <c r="L42">
        <f t="shared" si="9"/>
        <v>9.3420000000000005</v>
      </c>
      <c r="M42" s="20">
        <v>-6.665</v>
      </c>
      <c r="N42" s="20">
        <f t="shared" si="52"/>
        <v>3.1076970168700648</v>
      </c>
      <c r="O42" s="81">
        <f t="shared" si="51"/>
        <v>1.3847608338066613</v>
      </c>
      <c r="P42" s="6">
        <f t="shared" si="11"/>
        <v>4.8306331999334695</v>
      </c>
      <c r="Q42" s="6">
        <f t="shared" si="12"/>
        <v>3.4463894538168027</v>
      </c>
      <c r="R42" s="6"/>
      <c r="S42" s="20">
        <f t="shared" si="53"/>
        <v>3.74</v>
      </c>
      <c r="T42" s="20">
        <f t="shared" si="54"/>
        <v>1</v>
      </c>
      <c r="U42" s="20">
        <f t="shared" si="55"/>
        <v>81</v>
      </c>
      <c r="V42" s="81">
        <f>M42/SQRT($AG$16)</f>
        <v>-3.4463894538168027</v>
      </c>
      <c r="W42" s="20">
        <f>Y42/SQRT($AG$16)</f>
        <v>-4.8306331999334695</v>
      </c>
      <c r="X42" s="6">
        <v>55</v>
      </c>
      <c r="Y42" s="20">
        <v>-9.3420000000000005</v>
      </c>
      <c r="Z42" s="65"/>
    </row>
    <row r="43" spans="1:33" x14ac:dyDescent="0.3">
      <c r="A43" s="29" t="s">
        <v>21</v>
      </c>
      <c r="B43" s="29">
        <v>2</v>
      </c>
      <c r="C43" s="29">
        <v>89</v>
      </c>
      <c r="D43" s="29">
        <v>2.94</v>
      </c>
      <c r="E43" s="29">
        <v>0.31</v>
      </c>
      <c r="F43" s="29">
        <v>0.1</v>
      </c>
      <c r="G43" s="29">
        <f>D43/$D$46</f>
        <v>0.56429942418426104</v>
      </c>
      <c r="H43" s="29">
        <f>E43/$E$46</f>
        <v>7.6923076923076913E-2</v>
      </c>
      <c r="I43" s="29">
        <f>D43/SQRT($AG$17)</f>
        <v>1.3782932589591763</v>
      </c>
      <c r="J43" s="29">
        <f t="shared" si="45"/>
        <v>2.9535</v>
      </c>
      <c r="K43" s="29">
        <v>2.6640000000000001</v>
      </c>
      <c r="L43">
        <f t="shared" si="9"/>
        <v>3.2429999999999999</v>
      </c>
      <c r="M43" s="29">
        <v>-0.57899999999999996</v>
      </c>
      <c r="N43" s="29">
        <f>J43/SQRT($AG$17)</f>
        <v>1.3846221565768462</v>
      </c>
      <c r="O43" s="79">
        <f t="shared" ref="O43:O46" si="56">K43/SQRT($AG$17)</f>
        <v>1.2489024632201517</v>
      </c>
      <c r="P43" s="6">
        <f t="shared" si="11"/>
        <v>1.5203418499335406</v>
      </c>
      <c r="Q43" s="6">
        <f t="shared" si="12"/>
        <v>0.2714393867133888</v>
      </c>
      <c r="R43" s="6"/>
      <c r="S43" s="29">
        <f>$AG$17</f>
        <v>4.55</v>
      </c>
      <c r="T43" s="29">
        <f>$AB$17</f>
        <v>1.5</v>
      </c>
      <c r="U43" s="29">
        <f>$AC$17</f>
        <v>81</v>
      </c>
      <c r="V43" s="79">
        <f>M43/SQRT($AG$17)</f>
        <v>-0.2714393867133888</v>
      </c>
      <c r="W43" s="29">
        <f>Y43/SQRT($AG$17)</f>
        <v>-1.5203418499335406</v>
      </c>
      <c r="X43" s="8">
        <v>420</v>
      </c>
      <c r="Y43" s="29">
        <v>-3.2429999999999999</v>
      </c>
      <c r="Z43" s="63"/>
    </row>
    <row r="44" spans="1:33" x14ac:dyDescent="0.3">
      <c r="A44" s="29" t="s">
        <v>21</v>
      </c>
      <c r="B44" s="29">
        <v>3</v>
      </c>
      <c r="C44" s="29">
        <v>90</v>
      </c>
      <c r="D44" s="29">
        <v>3.5</v>
      </c>
      <c r="E44" s="29">
        <v>0.67100000000000004</v>
      </c>
      <c r="F44" s="29">
        <v>0.2</v>
      </c>
      <c r="G44" s="29">
        <f>D44/$D$46</f>
        <v>0.67178502879078694</v>
      </c>
      <c r="H44" s="29">
        <f>E44/$E$46</f>
        <v>0.16650124069478908</v>
      </c>
      <c r="I44" s="29">
        <f>D44/SQRT($AG$17)</f>
        <v>1.6408253082847339</v>
      </c>
      <c r="J44" s="29">
        <f t="shared" si="45"/>
        <v>3.6035000000000004</v>
      </c>
      <c r="K44" s="29">
        <v>2.7589999999999999</v>
      </c>
      <c r="L44">
        <f t="shared" si="9"/>
        <v>4.4480000000000004</v>
      </c>
      <c r="M44" s="29">
        <v>-1.6890000000000001</v>
      </c>
      <c r="N44" s="29">
        <f t="shared" ref="N44:N46" si="57">J44/SQRT($AG$17)</f>
        <v>1.6893468566868683</v>
      </c>
      <c r="O44" s="79">
        <f t="shared" si="56"/>
        <v>1.2934391501593088</v>
      </c>
      <c r="P44" s="6">
        <f t="shared" si="11"/>
        <v>2.0852545632144275</v>
      </c>
      <c r="Q44" s="6">
        <f t="shared" si="12"/>
        <v>0.79181541305511871</v>
      </c>
      <c r="R44" s="6"/>
      <c r="S44" s="29">
        <f t="shared" ref="S44:S46" si="58">$AG$17</f>
        <v>4.55</v>
      </c>
      <c r="T44" s="29">
        <f t="shared" ref="T44:T46" si="59">$AB$17</f>
        <v>1.5</v>
      </c>
      <c r="U44" s="29">
        <f t="shared" ref="U44:U46" si="60">$AC$17</f>
        <v>81</v>
      </c>
      <c r="V44" s="79">
        <f>M44/SQRT($AG$17)</f>
        <v>-0.79181541305511871</v>
      </c>
      <c r="W44" s="29">
        <f>Y44/SQRT($AG$17)</f>
        <v>-2.0852545632144275</v>
      </c>
      <c r="X44" s="6">
        <v>180</v>
      </c>
      <c r="Y44" s="29">
        <v>-4.4480000000000004</v>
      </c>
      <c r="Z44" s="63"/>
    </row>
    <row r="45" spans="1:33" x14ac:dyDescent="0.3">
      <c r="A45" s="29" t="s">
        <v>21</v>
      </c>
      <c r="B45" s="29">
        <v>6</v>
      </c>
      <c r="C45" s="29">
        <v>91</v>
      </c>
      <c r="D45" s="29">
        <v>4.16</v>
      </c>
      <c r="E45" s="29">
        <v>1.4</v>
      </c>
      <c r="F45" s="29">
        <v>0.3</v>
      </c>
      <c r="G45" s="29">
        <f>D45/$D$46</f>
        <v>0.79846449136276398</v>
      </c>
      <c r="H45" s="29">
        <f>E45/$E$46</f>
        <v>0.34739454094292799</v>
      </c>
      <c r="I45" s="29">
        <f>D45/SQRT($AG$17)</f>
        <v>1.9502380807041408</v>
      </c>
      <c r="J45" s="29">
        <f t="shared" si="45"/>
        <v>4.5600000000000005</v>
      </c>
      <c r="K45" s="29">
        <v>2.6890000000000001</v>
      </c>
      <c r="L45">
        <f t="shared" si="9"/>
        <v>6.431</v>
      </c>
      <c r="M45" s="29">
        <v>-3.7429999999999999</v>
      </c>
      <c r="N45" s="29">
        <f t="shared" si="57"/>
        <v>2.1377609730795393</v>
      </c>
      <c r="O45" s="79">
        <f t="shared" si="56"/>
        <v>1.2606226439936141</v>
      </c>
      <c r="P45" s="6">
        <f t="shared" si="11"/>
        <v>3.014899302165464</v>
      </c>
      <c r="Q45" s="6">
        <f t="shared" si="12"/>
        <v>1.7547454654027881</v>
      </c>
      <c r="R45" s="6"/>
      <c r="S45" s="29">
        <f t="shared" si="58"/>
        <v>4.55</v>
      </c>
      <c r="T45" s="29">
        <f t="shared" si="59"/>
        <v>1.5</v>
      </c>
      <c r="U45" s="29">
        <f t="shared" si="60"/>
        <v>81</v>
      </c>
      <c r="V45" s="79">
        <f>M45/SQRT($AG$17)</f>
        <v>-1.7547454654027881</v>
      </c>
      <c r="W45" s="29">
        <f>Y45/SQRT($AG$17)</f>
        <v>-3.014899302165464</v>
      </c>
      <c r="X45" s="6">
        <v>97</v>
      </c>
      <c r="Y45" s="29">
        <v>-6.431</v>
      </c>
      <c r="Z45" s="63"/>
    </row>
    <row r="46" spans="1:33" x14ac:dyDescent="0.3">
      <c r="A46" s="29" t="s">
        <v>21</v>
      </c>
      <c r="B46" s="29">
        <v>11</v>
      </c>
      <c r="C46" s="29">
        <v>92</v>
      </c>
      <c r="D46" s="29">
        <v>5.21</v>
      </c>
      <c r="E46" s="29">
        <v>4.03</v>
      </c>
      <c r="F46" s="29">
        <v>0.45</v>
      </c>
      <c r="G46" s="29">
        <f>D46/$D$46</f>
        <v>1</v>
      </c>
      <c r="H46" s="29">
        <f>E46/$E$46</f>
        <v>1</v>
      </c>
      <c r="I46" s="29">
        <f>D46/SQRT($AG$17)</f>
        <v>2.442485673189561</v>
      </c>
      <c r="J46" s="29">
        <f t="shared" si="45"/>
        <v>6.3215000000000003</v>
      </c>
      <c r="K46" s="29">
        <v>2.7480000000000002</v>
      </c>
      <c r="L46">
        <f t="shared" si="9"/>
        <v>9.8949999999999996</v>
      </c>
      <c r="M46" s="29">
        <v>-7.1470000000000002</v>
      </c>
      <c r="N46" s="29">
        <f t="shared" si="57"/>
        <v>2.9635649103776989</v>
      </c>
      <c r="O46" s="79">
        <f t="shared" si="56"/>
        <v>1.2882822706189854</v>
      </c>
      <c r="P46" s="6">
        <f t="shared" si="11"/>
        <v>4.6388475501364113</v>
      </c>
      <c r="Q46" s="6">
        <f t="shared" si="12"/>
        <v>3.3505652795174266</v>
      </c>
      <c r="R46" s="6"/>
      <c r="S46" s="29">
        <f t="shared" si="58"/>
        <v>4.55</v>
      </c>
      <c r="T46" s="29">
        <f t="shared" si="59"/>
        <v>1.5</v>
      </c>
      <c r="U46" s="29">
        <f t="shared" si="60"/>
        <v>81</v>
      </c>
      <c r="V46" s="79">
        <f>M46/SQRT($AG$17)</f>
        <v>-3.3505652795174266</v>
      </c>
      <c r="W46" s="29">
        <f>Y46/SQRT($AG$17)</f>
        <v>-4.6388475501364113</v>
      </c>
      <c r="X46" s="6">
        <v>57</v>
      </c>
      <c r="Y46" s="29">
        <v>-9.8949999999999996</v>
      </c>
      <c r="Z46" s="63"/>
    </row>
    <row r="47" spans="1:33" x14ac:dyDescent="0.3">
      <c r="A47" s="23" t="s">
        <v>22</v>
      </c>
      <c r="B47" s="23">
        <v>2</v>
      </c>
      <c r="C47" s="23">
        <v>93</v>
      </c>
      <c r="D47" s="23">
        <v>1.85</v>
      </c>
      <c r="E47" s="23">
        <v>7.0000000000000007E-2</v>
      </c>
      <c r="F47" s="23">
        <v>0.05</v>
      </c>
      <c r="G47" s="23">
        <f>D47/$D$50</f>
        <v>0.2846153846153846</v>
      </c>
      <c r="H47" s="23">
        <f>E47/$E$50</f>
        <v>1.3182674199623354E-2</v>
      </c>
      <c r="I47" s="23">
        <f>D47/SQRT($AG$18)</f>
        <v>0.89527774921728043</v>
      </c>
      <c r="J47" s="23">
        <f t="shared" si="45"/>
        <v>1.8180000000000001</v>
      </c>
      <c r="K47" s="23">
        <v>1.8740000000000001</v>
      </c>
      <c r="L47">
        <f t="shared" si="9"/>
        <v>1.762</v>
      </c>
      <c r="M47" s="23">
        <v>0.11</v>
      </c>
      <c r="N47" s="23">
        <f>J47/SQRT($AG$18)</f>
        <v>0.87979186382541397</v>
      </c>
      <c r="O47" s="82">
        <f t="shared" ref="O47:O50" si="61">K47/SQRT($AG$18)</f>
        <v>0.90689216326118038</v>
      </c>
      <c r="P47" s="6">
        <f t="shared" si="11"/>
        <v>0.85269156438964766</v>
      </c>
      <c r="Q47" s="6">
        <f t="shared" si="12"/>
        <v>-5.3232731034541E-2</v>
      </c>
      <c r="R47" s="6"/>
      <c r="S47" s="23">
        <f>$AG$18</f>
        <v>4.2699999999999996</v>
      </c>
      <c r="T47" s="23">
        <f>$AB$18</f>
        <v>1.5</v>
      </c>
      <c r="U47" s="23">
        <f>$AC$18</f>
        <v>79</v>
      </c>
      <c r="V47" s="82">
        <f>M47/SQRT($AG$18)</f>
        <v>5.3232731034541E-2</v>
      </c>
      <c r="W47" s="23">
        <f>Y47/SQRT($AG$18)</f>
        <v>-0.85269156438964766</v>
      </c>
      <c r="X47" s="8">
        <v>629</v>
      </c>
      <c r="Y47" s="23">
        <v>-1.762</v>
      </c>
      <c r="Z47" s="66"/>
    </row>
    <row r="48" spans="1:33" x14ac:dyDescent="0.3">
      <c r="A48" s="23" t="s">
        <v>22</v>
      </c>
      <c r="B48" s="23">
        <v>6</v>
      </c>
      <c r="C48" s="23">
        <v>94</v>
      </c>
      <c r="D48" s="23">
        <v>3.6</v>
      </c>
      <c r="E48" s="23">
        <v>0.373</v>
      </c>
      <c r="F48" s="23">
        <v>0.2</v>
      </c>
      <c r="G48" s="23">
        <f>D48/$D$50</f>
        <v>0.55384615384615388</v>
      </c>
      <c r="H48" s="23">
        <f>E48/$E$50</f>
        <v>7.0244821092278725E-2</v>
      </c>
      <c r="I48" s="23">
        <f>D48/SQRT($AG$18)</f>
        <v>1.7421621065849782</v>
      </c>
      <c r="J48" s="23">
        <f t="shared" si="45"/>
        <v>3.6669999999999998</v>
      </c>
      <c r="K48" s="23">
        <v>3.1739999999999999</v>
      </c>
      <c r="L48">
        <f t="shared" si="9"/>
        <v>4.16</v>
      </c>
      <c r="M48" s="23">
        <v>-0.98599999999999999</v>
      </c>
      <c r="N48" s="23">
        <f t="shared" ref="N48:N50" si="62">J48/SQRT($AG$18)</f>
        <v>1.7745856791241985</v>
      </c>
      <c r="O48" s="82">
        <f t="shared" si="61"/>
        <v>1.5360062573057558</v>
      </c>
      <c r="P48" s="6">
        <f t="shared" si="11"/>
        <v>2.0131651009426417</v>
      </c>
      <c r="Q48" s="6">
        <f t="shared" si="12"/>
        <v>0.47715884363688565</v>
      </c>
      <c r="R48" s="6"/>
      <c r="S48" s="23">
        <f t="shared" ref="S48:S50" si="63">$AG$18</f>
        <v>4.2699999999999996</v>
      </c>
      <c r="T48" s="23">
        <f t="shared" ref="T48:T50" si="64">$AB$18</f>
        <v>1.5</v>
      </c>
      <c r="U48" s="23">
        <f t="shared" ref="U48:U50" si="65">$AC$18</f>
        <v>79</v>
      </c>
      <c r="V48" s="82">
        <f>M48/SQRT($AG$18)</f>
        <v>-0.47715884363688565</v>
      </c>
      <c r="W48" s="23">
        <f>Y48/SQRT($AG$18)</f>
        <v>-2.0131651009426417</v>
      </c>
      <c r="X48" s="6">
        <v>114</v>
      </c>
      <c r="Y48" s="23">
        <v>-4.16</v>
      </c>
      <c r="Z48" s="66"/>
    </row>
    <row r="49" spans="1:26" x14ac:dyDescent="0.3">
      <c r="A49" s="23" t="s">
        <v>22</v>
      </c>
      <c r="B49" s="23">
        <v>9</v>
      </c>
      <c r="C49" s="23">
        <v>95</v>
      </c>
      <c r="D49" s="23">
        <v>4.67</v>
      </c>
      <c r="E49" s="23">
        <v>1.39</v>
      </c>
      <c r="F49" s="23">
        <v>0.25</v>
      </c>
      <c r="G49" s="23">
        <f>D49/$D$50</f>
        <v>0.71846153846153848</v>
      </c>
      <c r="H49" s="23">
        <f>E49/$E$50</f>
        <v>0.26177024482109229</v>
      </c>
      <c r="I49" s="23">
        <f>D49/SQRT($AG$18)</f>
        <v>2.2599713993755133</v>
      </c>
      <c r="J49" s="23">
        <f t="shared" si="45"/>
        <v>4.9674999999999994</v>
      </c>
      <c r="K49" s="23">
        <v>3.2759999999999998</v>
      </c>
      <c r="L49">
        <f t="shared" si="9"/>
        <v>6.6589999999999998</v>
      </c>
      <c r="M49" s="23">
        <v>-3.383</v>
      </c>
      <c r="N49" s="23">
        <f t="shared" si="62"/>
        <v>2.4039417401280216</v>
      </c>
      <c r="O49" s="82">
        <f t="shared" si="61"/>
        <v>1.58536751699233</v>
      </c>
      <c r="P49" s="6">
        <f t="shared" si="11"/>
        <v>3.2225159632637137</v>
      </c>
      <c r="Q49" s="6">
        <f t="shared" si="12"/>
        <v>1.6371484462713837</v>
      </c>
      <c r="R49" s="6"/>
      <c r="S49" s="23">
        <f t="shared" si="63"/>
        <v>4.2699999999999996</v>
      </c>
      <c r="T49" s="23">
        <f t="shared" si="64"/>
        <v>1.5</v>
      </c>
      <c r="U49" s="23">
        <f t="shared" si="65"/>
        <v>79</v>
      </c>
      <c r="V49" s="82">
        <f>M49/SQRT($AG$18)</f>
        <v>-1.6371484462713837</v>
      </c>
      <c r="W49" s="23">
        <f>Y49/SQRT($AG$18)</f>
        <v>-3.2225159632637137</v>
      </c>
      <c r="X49" s="6">
        <v>63</v>
      </c>
      <c r="Y49" s="23">
        <v>-6.6589999999999998</v>
      </c>
      <c r="Z49" s="66"/>
    </row>
    <row r="50" spans="1:26" x14ac:dyDescent="0.3">
      <c r="A50" s="23" t="s">
        <v>22</v>
      </c>
      <c r="B50" s="23">
        <v>14</v>
      </c>
      <c r="C50" s="23">
        <v>96</v>
      </c>
      <c r="D50" s="23">
        <v>6.5</v>
      </c>
      <c r="E50" s="23">
        <v>5.31</v>
      </c>
      <c r="F50" s="23">
        <v>0.45</v>
      </c>
      <c r="G50" s="23">
        <f>D50/$D$50</f>
        <v>1</v>
      </c>
      <c r="H50" s="23">
        <f>E50/$E$50</f>
        <v>1</v>
      </c>
      <c r="I50" s="23">
        <f>D50/SQRT($AG$18)</f>
        <v>3.1455704702228773</v>
      </c>
      <c r="J50" s="23">
        <f t="shared" si="45"/>
        <v>7.4924999999999997</v>
      </c>
      <c r="K50" s="23">
        <v>3.76</v>
      </c>
      <c r="L50">
        <f t="shared" si="9"/>
        <v>11.225</v>
      </c>
      <c r="M50" s="23">
        <v>-7.4640000000000004</v>
      </c>
      <c r="N50" s="23">
        <f t="shared" si="62"/>
        <v>3.6258748843299857</v>
      </c>
      <c r="O50" s="82">
        <f t="shared" si="61"/>
        <v>1.8195915335443105</v>
      </c>
      <c r="P50" s="6">
        <f t="shared" si="11"/>
        <v>5.4321582351156605</v>
      </c>
      <c r="Q50" s="6">
        <f t="shared" si="12"/>
        <v>3.6120827676528551</v>
      </c>
      <c r="R50" s="6"/>
      <c r="S50" s="23">
        <f t="shared" si="63"/>
        <v>4.2699999999999996</v>
      </c>
      <c r="T50" s="23">
        <f t="shared" si="64"/>
        <v>1.5</v>
      </c>
      <c r="U50" s="23">
        <f t="shared" si="65"/>
        <v>79</v>
      </c>
      <c r="V50" s="82">
        <f>M50/SQRT($AG$18)</f>
        <v>-3.6120827676528551</v>
      </c>
      <c r="W50" s="23">
        <f>Y50/SQRT($AG$18)</f>
        <v>-5.4321582351156605</v>
      </c>
      <c r="X50" s="6">
        <v>38</v>
      </c>
      <c r="Y50" s="23">
        <v>-11.225</v>
      </c>
      <c r="Z50" s="66"/>
    </row>
    <row r="51" spans="1:26" x14ac:dyDescent="0.3">
      <c r="A51" s="35" t="s">
        <v>23</v>
      </c>
      <c r="B51" s="35">
        <v>2</v>
      </c>
      <c r="C51" s="35">
        <v>97</v>
      </c>
      <c r="D51" s="35">
        <v>2.2400000000000002</v>
      </c>
      <c r="E51" s="35">
        <v>0.11799999999999999</v>
      </c>
      <c r="F51" s="35">
        <v>0.05</v>
      </c>
      <c r="G51" s="35">
        <f>D51/$D$54</f>
        <v>0.43159922928709055</v>
      </c>
      <c r="H51" s="35">
        <f>E51/$E$54</f>
        <v>4.3223443223443223E-2</v>
      </c>
      <c r="I51" s="35">
        <f>D51/SQRT($AG$19)</f>
        <v>1.0078236462914985</v>
      </c>
      <c r="J51" s="35">
        <f t="shared" si="45"/>
        <v>2.2004999999999999</v>
      </c>
      <c r="K51" s="35">
        <v>2.0640000000000001</v>
      </c>
      <c r="L51">
        <f t="shared" si="9"/>
        <v>2.3370000000000002</v>
      </c>
      <c r="M51" s="35">
        <v>-0.27300000000000002</v>
      </c>
      <c r="N51" s="35">
        <f>J51/SQRT($AG$19)</f>
        <v>0.99005175610019736</v>
      </c>
      <c r="O51" s="83">
        <f t="shared" ref="O51:O54" si="66">K51/SQRT($AG$19)</f>
        <v>0.92863750265430933</v>
      </c>
      <c r="P51" s="6">
        <f t="shared" si="11"/>
        <v>1.0514660095460857</v>
      </c>
      <c r="Q51" s="6">
        <f t="shared" si="12"/>
        <v>0.12282850689177638</v>
      </c>
      <c r="R51" s="6"/>
      <c r="S51" s="35">
        <f>$AG$19</f>
        <v>4.9400000000000004</v>
      </c>
      <c r="T51" s="35">
        <f>$AB$19</f>
        <v>1.5</v>
      </c>
      <c r="U51" s="35">
        <f>$AC$19</f>
        <v>64</v>
      </c>
      <c r="V51" s="83">
        <f>M51/SQRT($AG$19)</f>
        <v>-0.12282850689177638</v>
      </c>
      <c r="W51" s="35">
        <f>Y51/SQRT($AG$19)</f>
        <v>-1.0514660095460857</v>
      </c>
      <c r="X51" s="8">
        <v>420</v>
      </c>
      <c r="Y51" s="35">
        <v>-2.3370000000000002</v>
      </c>
      <c r="Z51" s="67"/>
    </row>
    <row r="52" spans="1:26" x14ac:dyDescent="0.3">
      <c r="A52" s="35" t="s">
        <v>23</v>
      </c>
      <c r="B52" s="35">
        <v>6</v>
      </c>
      <c r="C52" s="35">
        <v>98</v>
      </c>
      <c r="D52" s="35">
        <v>3.38</v>
      </c>
      <c r="E52" s="35">
        <v>0.28199999999999997</v>
      </c>
      <c r="F52" s="35">
        <v>0.1</v>
      </c>
      <c r="G52" s="35">
        <f>D52/$D$54</f>
        <v>0.65125240847784194</v>
      </c>
      <c r="H52" s="35">
        <f>E52/$E$54</f>
        <v>0.10329670329670329</v>
      </c>
      <c r="I52" s="35">
        <f>D52/SQRT($AG$19)</f>
        <v>1.5207338948505646</v>
      </c>
      <c r="J52" s="35">
        <f t="shared" si="45"/>
        <v>3.3664999999999998</v>
      </c>
      <c r="K52" s="35">
        <v>3.28</v>
      </c>
      <c r="L52">
        <f t="shared" si="9"/>
        <v>3.4529999999999998</v>
      </c>
      <c r="M52" s="35">
        <v>-0.17299999999999999</v>
      </c>
      <c r="N52" s="35">
        <f t="shared" ref="N52:N54" si="67">J52/SQRT($AG$19)</f>
        <v>1.5146599576965756</v>
      </c>
      <c r="O52" s="83">
        <f t="shared" si="66"/>
        <v>1.4757417677839797</v>
      </c>
      <c r="P52" s="6">
        <f t="shared" si="11"/>
        <v>1.5535781476091715</v>
      </c>
      <c r="Q52" s="6">
        <f t="shared" si="12"/>
        <v>7.7836379825191621E-2</v>
      </c>
      <c r="R52" s="6"/>
      <c r="S52" s="35">
        <f t="shared" ref="S52:S54" si="68">$AG$19</f>
        <v>4.9400000000000004</v>
      </c>
      <c r="T52" s="35">
        <f t="shared" ref="T52:T54" si="69">$AB$19</f>
        <v>1.5</v>
      </c>
      <c r="U52" s="35">
        <f t="shared" ref="U52:U54" si="70">$AC$19</f>
        <v>64</v>
      </c>
      <c r="V52" s="83">
        <f>M52/SQRT($AG$19)</f>
        <v>-7.7836379825191621E-2</v>
      </c>
      <c r="W52" s="35">
        <f>Y52/SQRT($AG$19)</f>
        <v>-1.5535781476091715</v>
      </c>
      <c r="X52" s="6">
        <v>157</v>
      </c>
      <c r="Y52" s="35">
        <v>-3.4529999999999998</v>
      </c>
      <c r="Z52" s="67"/>
    </row>
    <row r="53" spans="1:26" x14ac:dyDescent="0.3">
      <c r="A53" s="35" t="s">
        <v>23</v>
      </c>
      <c r="B53" s="35">
        <v>10</v>
      </c>
      <c r="C53" s="35">
        <v>99</v>
      </c>
      <c r="D53" s="35">
        <v>4.46</v>
      </c>
      <c r="E53" s="35">
        <v>1.07</v>
      </c>
      <c r="F53" s="35">
        <v>0.25</v>
      </c>
      <c r="G53" s="35">
        <f>D53/$D$54</f>
        <v>0.85934489402697489</v>
      </c>
      <c r="H53" s="35">
        <f>E53/$E$54</f>
        <v>0.39194139194139199</v>
      </c>
      <c r="I53" s="35">
        <f>D53/SQRT($AG$19)</f>
        <v>2.0066488671696798</v>
      </c>
      <c r="J53" s="35">
        <f t="shared" si="45"/>
        <v>4.5730000000000004</v>
      </c>
      <c r="K53" s="35">
        <v>3.5960000000000001</v>
      </c>
      <c r="L53">
        <f t="shared" si="9"/>
        <v>5.55</v>
      </c>
      <c r="M53" s="35">
        <v>-1.9550000000000001</v>
      </c>
      <c r="N53" s="35">
        <f t="shared" si="67"/>
        <v>2.0574899707549208</v>
      </c>
      <c r="O53" s="83">
        <f t="shared" si="66"/>
        <v>1.6179168893143876</v>
      </c>
      <c r="P53" s="6">
        <f t="shared" si="11"/>
        <v>2.4970630521954535</v>
      </c>
      <c r="Q53" s="6">
        <f t="shared" si="12"/>
        <v>0.87959608415173196</v>
      </c>
      <c r="R53" s="6"/>
      <c r="S53" s="35">
        <f t="shared" si="68"/>
        <v>4.9400000000000004</v>
      </c>
      <c r="T53" s="35">
        <f t="shared" si="69"/>
        <v>1.5</v>
      </c>
      <c r="U53" s="35">
        <f t="shared" si="70"/>
        <v>64</v>
      </c>
      <c r="V53" s="83">
        <f>M53/SQRT($AG$19)</f>
        <v>-0.87959608415173196</v>
      </c>
      <c r="W53" s="35">
        <f>Y53/SQRT($AG$19)</f>
        <v>-2.4970630521954535</v>
      </c>
      <c r="X53" s="6">
        <v>90</v>
      </c>
      <c r="Y53" s="35">
        <v>-5.55</v>
      </c>
      <c r="Z53" s="67"/>
    </row>
    <row r="54" spans="1:26" x14ac:dyDescent="0.3">
      <c r="A54" s="35" t="s">
        <v>23</v>
      </c>
      <c r="B54" s="35">
        <v>13</v>
      </c>
      <c r="C54" s="35">
        <v>100</v>
      </c>
      <c r="D54" s="35">
        <v>5.19</v>
      </c>
      <c r="E54" s="35">
        <v>2.73</v>
      </c>
      <c r="F54" s="35">
        <v>0.5</v>
      </c>
      <c r="G54" s="35">
        <f>D54/$D$54</f>
        <v>1</v>
      </c>
      <c r="H54" s="35">
        <f>E54/$E$54</f>
        <v>1</v>
      </c>
      <c r="I54" s="35">
        <f>D54/SQRT($AG$19)</f>
        <v>2.3350913947557488</v>
      </c>
      <c r="J54" s="35">
        <f t="shared" si="45"/>
        <v>5.8579999999999997</v>
      </c>
      <c r="K54" s="35">
        <v>3.157</v>
      </c>
      <c r="L54">
        <f t="shared" si="9"/>
        <v>8.5589999999999993</v>
      </c>
      <c r="M54" s="35">
        <v>-5.4029999999999996</v>
      </c>
      <c r="N54" s="35">
        <f t="shared" si="67"/>
        <v>2.6356388035605347</v>
      </c>
      <c r="O54" s="83">
        <f t="shared" si="66"/>
        <v>1.4204014514920806</v>
      </c>
      <c r="P54" s="6">
        <f t="shared" si="11"/>
        <v>3.8508761556289883</v>
      </c>
      <c r="Q54" s="6">
        <f t="shared" si="12"/>
        <v>2.4309246254075738</v>
      </c>
      <c r="R54" s="6"/>
      <c r="S54" s="35">
        <f t="shared" si="68"/>
        <v>4.9400000000000004</v>
      </c>
      <c r="T54" s="35">
        <f t="shared" si="69"/>
        <v>1.5</v>
      </c>
      <c r="U54" s="35">
        <f t="shared" si="70"/>
        <v>64</v>
      </c>
      <c r="V54" s="83">
        <f>M54/SQRT($AG$19)</f>
        <v>-2.4309246254075738</v>
      </c>
      <c r="W54" s="35">
        <f>Y54/SQRT($AG$19)</f>
        <v>-3.8508761556289883</v>
      </c>
      <c r="X54" s="6">
        <v>57</v>
      </c>
      <c r="Y54" s="35">
        <v>-8.5589999999999993</v>
      </c>
      <c r="Z54" s="67"/>
    </row>
    <row r="55" spans="1:26" x14ac:dyDescent="0.3">
      <c r="A55" s="14" t="s">
        <v>24</v>
      </c>
      <c r="B55" s="14">
        <v>2</v>
      </c>
      <c r="C55" s="14">
        <v>101</v>
      </c>
      <c r="D55" s="14">
        <v>2.57</v>
      </c>
      <c r="E55" s="14">
        <v>9.9000000000000005E-2</v>
      </c>
      <c r="F55" s="14">
        <v>0.15</v>
      </c>
      <c r="G55" s="14">
        <f>D55/$D$58</f>
        <v>0.42762063227953412</v>
      </c>
      <c r="H55" s="14">
        <f>E55/$E$58</f>
        <v>1.8714555765595463E-2</v>
      </c>
      <c r="I55" s="14">
        <f>D55/SQRT($AG$20)</f>
        <v>1.2646143264541658</v>
      </c>
      <c r="J55" s="14">
        <f t="shared" si="45"/>
        <v>2.5999999999999996</v>
      </c>
      <c r="K55" s="14">
        <v>2.2679999999999998</v>
      </c>
      <c r="L55">
        <f t="shared" si="9"/>
        <v>2.9319999999999999</v>
      </c>
      <c r="M55" s="14">
        <v>-0.49399999999999999</v>
      </c>
      <c r="N55" s="14">
        <f t="shared" ref="N55:O58" si="71">J55/SQRT($AG$20)</f>
        <v>1.2793763613933196</v>
      </c>
      <c r="O55" s="84">
        <f t="shared" si="71"/>
        <v>1.1160098414000188</v>
      </c>
      <c r="P55" s="6">
        <f t="shared" si="11"/>
        <v>1.4427428813866203</v>
      </c>
      <c r="Q55" s="6">
        <f t="shared" si="12"/>
        <v>0.24308150866473072</v>
      </c>
      <c r="R55" s="6"/>
      <c r="S55" s="14">
        <f>$AG$20</f>
        <v>4.13</v>
      </c>
      <c r="T55" s="14">
        <f>$AB$20</f>
        <v>0</v>
      </c>
      <c r="U55" s="14">
        <f>$AC$20</f>
        <v>0</v>
      </c>
      <c r="V55" s="84">
        <f>M55/SQRT($AG$20)</f>
        <v>-0.24308150866473072</v>
      </c>
      <c r="W55" s="14">
        <f>Y55/SQRT($AG$20)</f>
        <v>-1.4427428813866203</v>
      </c>
      <c r="X55" s="8">
        <v>315</v>
      </c>
      <c r="Y55" s="14">
        <v>-2.9319999999999999</v>
      </c>
      <c r="Z55" s="68">
        <v>-0.16900000000000001</v>
      </c>
    </row>
    <row r="56" spans="1:26" x14ac:dyDescent="0.3">
      <c r="A56" s="14" t="s">
        <v>24</v>
      </c>
      <c r="B56" s="14">
        <v>3</v>
      </c>
      <c r="C56" s="14">
        <v>102</v>
      </c>
      <c r="D56" s="14">
        <v>3.1</v>
      </c>
      <c r="E56" s="14">
        <v>0.52800000000000002</v>
      </c>
      <c r="F56" s="14">
        <v>0.25</v>
      </c>
      <c r="G56" s="14">
        <f>D56/$D$58</f>
        <v>0.51580698835274541</v>
      </c>
      <c r="H56" s="14">
        <f>E56/$E$58</f>
        <v>9.9810964083175802E-2</v>
      </c>
      <c r="I56" s="14">
        <f>D56/SQRT($AG$20)</f>
        <v>1.5254102770458811</v>
      </c>
      <c r="J56" s="14">
        <f t="shared" si="45"/>
        <v>3.1534999999999997</v>
      </c>
      <c r="K56" s="14">
        <v>2.0209999999999999</v>
      </c>
      <c r="L56">
        <f t="shared" si="9"/>
        <v>4.2859999999999996</v>
      </c>
      <c r="M56" s="14">
        <v>-1.772</v>
      </c>
      <c r="N56" s="14">
        <f t="shared" si="71"/>
        <v>1.551735906020705</v>
      </c>
      <c r="O56" s="84">
        <f t="shared" si="71"/>
        <v>0.99446908706765336</v>
      </c>
      <c r="P56" s="6">
        <f t="shared" si="11"/>
        <v>2.1090027249737568</v>
      </c>
      <c r="Q56" s="6">
        <f t="shared" si="12"/>
        <v>0.8719441970726779</v>
      </c>
      <c r="R56" s="6"/>
      <c r="S56" s="14">
        <f t="shared" ref="S56:S58" si="72">$AG$20</f>
        <v>4.13</v>
      </c>
      <c r="T56" s="14">
        <f t="shared" ref="T56:T58" si="73">$AB$20</f>
        <v>0</v>
      </c>
      <c r="U56" s="14">
        <f t="shared" ref="U56:U58" si="74">$AC$20</f>
        <v>0</v>
      </c>
      <c r="V56" s="84">
        <f>M56/SQRT($AG$20)</f>
        <v>-0.8719441970726779</v>
      </c>
      <c r="W56" s="14">
        <f>Y56/SQRT($AG$20)</f>
        <v>-2.1090027249737568</v>
      </c>
      <c r="X56" s="6">
        <v>157</v>
      </c>
      <c r="Y56" s="14">
        <v>-4.2859999999999996</v>
      </c>
      <c r="Z56" s="68">
        <v>-0.49299999999999999</v>
      </c>
    </row>
    <row r="57" spans="1:26" x14ac:dyDescent="0.3">
      <c r="A57" s="14" t="s">
        <v>24</v>
      </c>
      <c r="B57" s="14">
        <v>6</v>
      </c>
      <c r="C57" s="14">
        <v>103</v>
      </c>
      <c r="D57" s="14">
        <v>4.87</v>
      </c>
      <c r="E57" s="14">
        <v>3.16</v>
      </c>
      <c r="F57" s="14">
        <v>0.3</v>
      </c>
      <c r="G57" s="14">
        <f>D57/$D$58</f>
        <v>0.81031613976705497</v>
      </c>
      <c r="H57" s="14">
        <f>E57/$E$58</f>
        <v>0.59735349716446129</v>
      </c>
      <c r="I57" s="14">
        <f>D57/SQRT($AG$20)</f>
        <v>2.3963703384559487</v>
      </c>
      <c r="J57" s="14">
        <f t="shared" si="45"/>
        <v>5.5204999999999993</v>
      </c>
      <c r="K57" s="14">
        <v>1.155</v>
      </c>
      <c r="L57">
        <f t="shared" si="9"/>
        <v>9.8859999999999992</v>
      </c>
      <c r="M57" s="14">
        <v>-6.968</v>
      </c>
      <c r="N57" s="14">
        <f t="shared" si="71"/>
        <v>2.7164604627199309</v>
      </c>
      <c r="O57" s="84">
        <f t="shared" si="71"/>
        <v>0.56833834515741699</v>
      </c>
      <c r="P57" s="6">
        <f t="shared" si="11"/>
        <v>4.8645825802824447</v>
      </c>
      <c r="Q57" s="6">
        <f t="shared" si="12"/>
        <v>3.4287286485340966</v>
      </c>
      <c r="R57" s="6"/>
      <c r="S57" s="14">
        <f t="shared" si="72"/>
        <v>4.13</v>
      </c>
      <c r="T57" s="14">
        <f t="shared" si="73"/>
        <v>0</v>
      </c>
      <c r="U57" s="14">
        <f t="shared" si="74"/>
        <v>0</v>
      </c>
      <c r="V57" s="84">
        <f>M57/SQRT($AG$20)</f>
        <v>-3.4287286485340966</v>
      </c>
      <c r="W57" s="14">
        <f>Y57/SQRT($AG$20)</f>
        <v>-4.8645825802824447</v>
      </c>
      <c r="X57" s="6">
        <v>84</v>
      </c>
      <c r="Y57" s="14">
        <v>-9.8859999999999992</v>
      </c>
      <c r="Z57" s="68">
        <v>-1.764</v>
      </c>
    </row>
    <row r="58" spans="1:26" x14ac:dyDescent="0.3">
      <c r="A58" s="14" t="s">
        <v>24</v>
      </c>
      <c r="B58" s="14">
        <v>8</v>
      </c>
      <c r="C58" s="14">
        <v>104</v>
      </c>
      <c r="D58" s="14">
        <v>6.01</v>
      </c>
      <c r="E58" s="14">
        <v>5.29</v>
      </c>
      <c r="F58" s="14">
        <v>0.5</v>
      </c>
      <c r="G58" s="14">
        <f>D58/$D$58</f>
        <v>1</v>
      </c>
      <c r="H58" s="14">
        <f>E58/$E$58</f>
        <v>1</v>
      </c>
      <c r="I58" s="14">
        <f>D58/SQRT($AG$20)</f>
        <v>2.9573276661437888</v>
      </c>
      <c r="J58" s="14">
        <f t="shared" si="45"/>
        <v>7.1609999999999996</v>
      </c>
      <c r="K58" s="14">
        <v>1.26</v>
      </c>
      <c r="L58">
        <f t="shared" si="9"/>
        <v>13.061999999999999</v>
      </c>
      <c r="M58" s="14">
        <v>-9.7859999999999996</v>
      </c>
      <c r="N58" s="14">
        <f t="shared" si="71"/>
        <v>3.5236977399759852</v>
      </c>
      <c r="O58" s="84">
        <f t="shared" si="71"/>
        <v>0.62000546744445495</v>
      </c>
      <c r="P58" s="6">
        <f t="shared" si="11"/>
        <v>6.4273900125075158</v>
      </c>
      <c r="Q58" s="6">
        <f t="shared" si="12"/>
        <v>4.8153757971519324</v>
      </c>
      <c r="R58" s="6"/>
      <c r="S58" s="14">
        <f t="shared" si="72"/>
        <v>4.13</v>
      </c>
      <c r="T58" s="14">
        <f t="shared" si="73"/>
        <v>0</v>
      </c>
      <c r="U58" s="14">
        <f t="shared" si="74"/>
        <v>0</v>
      </c>
      <c r="V58" s="84">
        <f>M58/SQRT($AG$20)</f>
        <v>-4.8153757971519324</v>
      </c>
      <c r="W58" s="14">
        <f>Y58/SQRT($AG$20)</f>
        <v>-6.4273900125075158</v>
      </c>
      <c r="X58" s="6">
        <v>66</v>
      </c>
      <c r="Y58" s="14">
        <v>-13.061999999999999</v>
      </c>
      <c r="Z58" s="68">
        <v>-2.016</v>
      </c>
    </row>
    <row r="59" spans="1:26" x14ac:dyDescent="0.3">
      <c r="A59" s="36" t="s">
        <v>25</v>
      </c>
      <c r="B59" s="36">
        <v>6</v>
      </c>
      <c r="C59" s="36">
        <v>106</v>
      </c>
      <c r="D59" s="36">
        <v>3.21</v>
      </c>
      <c r="E59" s="36">
        <v>0.307</v>
      </c>
      <c r="F59" s="36">
        <v>0.25</v>
      </c>
      <c r="G59" s="36">
        <f>D59/$D$61</f>
        <v>0.48053892215568866</v>
      </c>
      <c r="H59" s="36">
        <f>E59/$E$61</f>
        <v>7.0900692840646651E-2</v>
      </c>
      <c r="I59" s="36">
        <f>D59/SQRT($AG$21)</f>
        <v>1.436993354125063</v>
      </c>
      <c r="J59" s="36">
        <f t="shared" si="45"/>
        <v>3.2720000000000002</v>
      </c>
      <c r="K59" s="36">
        <v>2.6640000000000001</v>
      </c>
      <c r="L59">
        <f t="shared" si="9"/>
        <v>3.88</v>
      </c>
      <c r="M59" s="36">
        <v>-1.2170000000000001</v>
      </c>
      <c r="N59" s="36">
        <f>J59/SQRT($AG$21)</f>
        <v>1.4647483659492855</v>
      </c>
      <c r="O59" s="85">
        <f t="shared" ref="O59:O61" si="75">K59/SQRT($AG$21)</f>
        <v>1.1925701854794917</v>
      </c>
      <c r="P59" s="6">
        <f t="shared" si="11"/>
        <v>1.7369265464190793</v>
      </c>
      <c r="Q59" s="6">
        <f t="shared" si="12"/>
        <v>0.54480402242062365</v>
      </c>
      <c r="R59" s="6"/>
      <c r="S59" s="36">
        <f>$AG$21</f>
        <v>4.99</v>
      </c>
      <c r="T59" s="36">
        <f>$AB$21</f>
        <v>1.5</v>
      </c>
      <c r="U59" s="36">
        <f>$AC$21</f>
        <v>81</v>
      </c>
      <c r="V59" s="85">
        <f>M59/SQRT($AG$21)</f>
        <v>-0.54480402242062365</v>
      </c>
      <c r="W59" s="36">
        <f>Y59/SQRT($AG$21)</f>
        <v>-1.7369265464190793</v>
      </c>
      <c r="X59" s="8">
        <v>114</v>
      </c>
      <c r="Y59" s="36">
        <v>-3.88</v>
      </c>
      <c r="Z59" s="69"/>
    </row>
    <row r="60" spans="1:26" x14ac:dyDescent="0.3">
      <c r="A60" s="36" t="s">
        <v>25</v>
      </c>
      <c r="B60" s="36">
        <v>10</v>
      </c>
      <c r="C60" s="36">
        <v>107</v>
      </c>
      <c r="D60" s="36">
        <v>5.07</v>
      </c>
      <c r="E60" s="36">
        <v>1.95</v>
      </c>
      <c r="F60" s="36">
        <v>0.35</v>
      </c>
      <c r="G60" s="36">
        <f>D60/$D$61</f>
        <v>0.75898203592814384</v>
      </c>
      <c r="H60" s="36">
        <f>E60/$E$61</f>
        <v>0.45034642032332561</v>
      </c>
      <c r="I60" s="36">
        <f>D60/SQRT($AG$21)</f>
        <v>2.2696437088517354</v>
      </c>
      <c r="J60" s="36">
        <f t="shared" si="45"/>
        <v>5.4890000000000008</v>
      </c>
      <c r="K60" s="36">
        <v>3.3730000000000002</v>
      </c>
      <c r="L60">
        <f t="shared" si="9"/>
        <v>7.6050000000000004</v>
      </c>
      <c r="M60" s="36">
        <v>-4.2320000000000002</v>
      </c>
      <c r="N60" s="36">
        <f t="shared" ref="N60:N61" si="76">J60/SQRT($AG$21)</f>
        <v>2.4572138694057544</v>
      </c>
      <c r="O60" s="85">
        <f t="shared" si="75"/>
        <v>1.5099621755339059</v>
      </c>
      <c r="P60" s="6">
        <f t="shared" si="11"/>
        <v>3.4044655632776029</v>
      </c>
      <c r="Q60" s="6">
        <f t="shared" si="12"/>
        <v>1.894503387743697</v>
      </c>
      <c r="R60" s="6"/>
      <c r="S60" s="36">
        <f t="shared" ref="S60:S61" si="77">$AG$21</f>
        <v>4.99</v>
      </c>
      <c r="T60" s="36">
        <f t="shared" ref="T60:T61" si="78">$AB$21</f>
        <v>1.5</v>
      </c>
      <c r="U60" s="36">
        <f t="shared" ref="U60:U61" si="79">$AC$21</f>
        <v>81</v>
      </c>
      <c r="V60" s="85">
        <f>M60/SQRT($AG$21)</f>
        <v>-1.894503387743697</v>
      </c>
      <c r="W60" s="36">
        <f>Y60/SQRT($AG$21)</f>
        <v>-3.4044655632776029</v>
      </c>
      <c r="X60" s="6">
        <v>55</v>
      </c>
      <c r="Y60" s="36">
        <v>-7.6050000000000004</v>
      </c>
      <c r="Z60" s="69"/>
    </row>
    <row r="61" spans="1:26" x14ac:dyDescent="0.3">
      <c r="A61" s="36" t="s">
        <v>25</v>
      </c>
      <c r="B61" s="36">
        <v>15</v>
      </c>
      <c r="C61" s="36">
        <v>108</v>
      </c>
      <c r="D61" s="36">
        <v>6.68</v>
      </c>
      <c r="E61" s="36">
        <v>4.33</v>
      </c>
      <c r="F61" s="36">
        <v>0.7</v>
      </c>
      <c r="G61" s="36">
        <f>D61/$D$61</f>
        <v>1</v>
      </c>
      <c r="H61" s="36">
        <f>E61/$E$61</f>
        <v>1</v>
      </c>
      <c r="I61" s="36">
        <f>D61/SQRT($AG$21)</f>
        <v>2.9903786933194456</v>
      </c>
      <c r="J61" s="36">
        <f t="shared" si="45"/>
        <v>7.9065000000000003</v>
      </c>
      <c r="K61" s="36">
        <v>3.6760000000000002</v>
      </c>
      <c r="L61">
        <f t="shared" si="9"/>
        <v>12.137</v>
      </c>
      <c r="M61" s="36">
        <v>-8.4610000000000003</v>
      </c>
      <c r="N61" s="36">
        <f t="shared" si="76"/>
        <v>3.53943549980991</v>
      </c>
      <c r="O61" s="85">
        <f t="shared" si="75"/>
        <v>1.6456036042877669</v>
      </c>
      <c r="P61" s="6">
        <f t="shared" si="11"/>
        <v>5.4332673953320532</v>
      </c>
      <c r="Q61" s="6">
        <f t="shared" si="12"/>
        <v>3.7876637910442863</v>
      </c>
      <c r="R61" s="6"/>
      <c r="S61" s="36">
        <f t="shared" si="77"/>
        <v>4.99</v>
      </c>
      <c r="T61" s="36">
        <f t="shared" si="78"/>
        <v>1.5</v>
      </c>
      <c r="U61" s="36">
        <f t="shared" si="79"/>
        <v>81</v>
      </c>
      <c r="V61" s="85">
        <f>M61/SQRT($AG$21)</f>
        <v>-3.7876637910442863</v>
      </c>
      <c r="W61" s="36">
        <f>Y61/SQRT($AG$21)</f>
        <v>-5.4332673953320532</v>
      </c>
      <c r="X61" s="6">
        <v>36</v>
      </c>
      <c r="Y61" s="36">
        <v>-12.137</v>
      </c>
      <c r="Z61" s="69"/>
    </row>
    <row r="62" spans="1:26" x14ac:dyDescent="0.3">
      <c r="A62" s="20" t="s">
        <v>26</v>
      </c>
      <c r="B62" s="20">
        <v>1</v>
      </c>
      <c r="C62" s="20">
        <v>109</v>
      </c>
      <c r="D62" s="20">
        <v>1.59</v>
      </c>
      <c r="E62" s="20">
        <v>0.11</v>
      </c>
      <c r="F62" s="20">
        <v>0.05</v>
      </c>
      <c r="G62" s="20">
        <f>D62/$D$65</f>
        <v>0.26588628762541805</v>
      </c>
      <c r="H62" s="20">
        <f>E62/$E$65</f>
        <v>3.0726256983240222E-2</v>
      </c>
      <c r="I62" s="20">
        <f>D62/SQRT($AG$22)</f>
        <v>0.73185682122916718</v>
      </c>
      <c r="J62" s="20">
        <f t="shared" si="45"/>
        <v>1.5914999999999999</v>
      </c>
      <c r="K62" s="20">
        <v>1.5569999999999999</v>
      </c>
      <c r="L62">
        <f t="shared" si="9"/>
        <v>1.6259999999999999</v>
      </c>
      <c r="M62" s="20">
        <v>-6.9000000000000006E-2</v>
      </c>
      <c r="N62" s="20">
        <f>J62/SQRT($AG$22)</f>
        <v>0.73254725219259087</v>
      </c>
      <c r="O62" s="81">
        <f t="shared" ref="O62:O65" si="80">K62/SQRT($AG$22)</f>
        <v>0.7166673400338448</v>
      </c>
      <c r="P62" s="6">
        <f t="shared" si="11"/>
        <v>0.74842716435133694</v>
      </c>
      <c r="Q62" s="6">
        <f t="shared" si="12"/>
        <v>3.1759824317492164E-2</v>
      </c>
      <c r="R62" s="6"/>
      <c r="S62" s="20">
        <f>$AG$22</f>
        <v>4.72</v>
      </c>
      <c r="T62" s="20">
        <f>$AB$22</f>
        <v>1.5</v>
      </c>
      <c r="U62" s="20">
        <f>$AC$22</f>
        <v>79</v>
      </c>
      <c r="V62" s="81">
        <f>M62/SQRT($AG$22)</f>
        <v>-3.1759824317492164E-2</v>
      </c>
      <c r="W62" s="20">
        <f>Y62/SQRT($AG$22)</f>
        <v>-0.74842716435133694</v>
      </c>
      <c r="X62" s="8">
        <v>210</v>
      </c>
      <c r="Y62" s="20">
        <v>-1.6259999999999999</v>
      </c>
      <c r="Z62" s="65"/>
    </row>
    <row r="63" spans="1:26" x14ac:dyDescent="0.3">
      <c r="A63" s="20" t="s">
        <v>26</v>
      </c>
      <c r="B63" s="20">
        <v>4</v>
      </c>
      <c r="C63" s="20">
        <v>110</v>
      </c>
      <c r="D63" s="20">
        <v>2.93</v>
      </c>
      <c r="E63" s="20">
        <v>0.46300000000000002</v>
      </c>
      <c r="F63" s="20">
        <v>0.15</v>
      </c>
      <c r="G63" s="20">
        <f>D63/$D$65</f>
        <v>0.48996655518394649</v>
      </c>
      <c r="H63" s="20">
        <f>E63/$E$65</f>
        <v>0.1293296089385475</v>
      </c>
      <c r="I63" s="20">
        <f>D63/SQRT($AG$22)</f>
        <v>1.348641815221044</v>
      </c>
      <c r="J63" s="20">
        <f t="shared" si="45"/>
        <v>2.9580000000000002</v>
      </c>
      <c r="K63" s="20">
        <v>2.4620000000000002</v>
      </c>
      <c r="L63">
        <f t="shared" si="9"/>
        <v>3.4540000000000002</v>
      </c>
      <c r="M63" s="20">
        <v>-0.99199999999999999</v>
      </c>
      <c r="N63" s="20">
        <f t="shared" ref="N63:N65" si="81">J63/SQRT($AG$22)</f>
        <v>1.3615298598716206</v>
      </c>
      <c r="O63" s="81">
        <f t="shared" si="80"/>
        <v>1.1332273546328362</v>
      </c>
      <c r="P63" s="6">
        <f t="shared" si="11"/>
        <v>1.5898323651104047</v>
      </c>
      <c r="Q63" s="6">
        <f t="shared" si="12"/>
        <v>0.45660501047756841</v>
      </c>
      <c r="R63" s="6"/>
      <c r="S63" s="20">
        <f t="shared" ref="S63:S65" si="82">$AG$22</f>
        <v>4.72</v>
      </c>
      <c r="T63" s="20">
        <f t="shared" ref="T63:T65" si="83">$AB$22</f>
        <v>1.5</v>
      </c>
      <c r="U63" s="20">
        <f t="shared" ref="U63:U65" si="84">$AC$22</f>
        <v>79</v>
      </c>
      <c r="V63" s="81">
        <f>M63/SQRT($AG$22)</f>
        <v>-0.45660501047756841</v>
      </c>
      <c r="W63" s="20">
        <f>Y63/SQRT($AG$22)</f>
        <v>-1.5898323651104047</v>
      </c>
      <c r="X63" s="6">
        <v>126</v>
      </c>
      <c r="Y63" s="20">
        <v>-3.4540000000000002</v>
      </c>
      <c r="Z63" s="65"/>
    </row>
    <row r="64" spans="1:26" x14ac:dyDescent="0.3">
      <c r="A64" s="20" t="s">
        <v>26</v>
      </c>
      <c r="B64" s="20">
        <v>8</v>
      </c>
      <c r="C64" s="20">
        <v>111</v>
      </c>
      <c r="D64" s="20">
        <v>4.21</v>
      </c>
      <c r="E64" s="20">
        <v>1.29</v>
      </c>
      <c r="F64" s="20">
        <v>0.2</v>
      </c>
      <c r="G64" s="20">
        <f>D64/$D$65</f>
        <v>0.70401337792642138</v>
      </c>
      <c r="H64" s="20">
        <f>E64/$E$65</f>
        <v>0.36033519553072624</v>
      </c>
      <c r="I64" s="20">
        <f>D64/SQRT($AG$22)</f>
        <v>1.9378095706759708</v>
      </c>
      <c r="J64" s="20">
        <f t="shared" si="45"/>
        <v>4.4560000000000004</v>
      </c>
      <c r="K64" s="20">
        <v>2.988</v>
      </c>
      <c r="L64">
        <f t="shared" si="9"/>
        <v>5.9240000000000004</v>
      </c>
      <c r="M64" s="20">
        <v>-2.9359999999999999</v>
      </c>
      <c r="N64" s="20">
        <f t="shared" si="81"/>
        <v>2.0510402486774648</v>
      </c>
      <c r="O64" s="81">
        <f t="shared" si="80"/>
        <v>1.3753384791400953</v>
      </c>
      <c r="P64" s="6">
        <f t="shared" si="11"/>
        <v>2.7267420182148343</v>
      </c>
      <c r="Q64" s="6">
        <f t="shared" si="12"/>
        <v>1.3514035390747388</v>
      </c>
      <c r="R64" s="6"/>
      <c r="S64" s="20">
        <f t="shared" si="82"/>
        <v>4.72</v>
      </c>
      <c r="T64" s="20">
        <f t="shared" si="83"/>
        <v>1.5</v>
      </c>
      <c r="U64" s="20">
        <f t="shared" si="84"/>
        <v>79</v>
      </c>
      <c r="V64" s="81">
        <f>M64/SQRT($AG$22)</f>
        <v>-1.3514035390747388</v>
      </c>
      <c r="W64" s="20">
        <f>Y64/SQRT($AG$22)</f>
        <v>-2.7267420182148343</v>
      </c>
      <c r="X64" s="6">
        <v>66</v>
      </c>
      <c r="Y64" s="20">
        <v>-5.9240000000000004</v>
      </c>
      <c r="Z64" s="65"/>
    </row>
    <row r="65" spans="1:26" x14ac:dyDescent="0.3">
      <c r="A65" s="20" t="s">
        <v>26</v>
      </c>
      <c r="B65" s="20">
        <v>12</v>
      </c>
      <c r="C65" s="20">
        <v>112</v>
      </c>
      <c r="D65" s="20">
        <v>5.98</v>
      </c>
      <c r="E65" s="20">
        <v>3.58</v>
      </c>
      <c r="F65" s="20">
        <v>0.65</v>
      </c>
      <c r="G65" s="20">
        <f>D65/$D$65</f>
        <v>1</v>
      </c>
      <c r="H65" s="20">
        <f>E65/$E$65</f>
        <v>1</v>
      </c>
      <c r="I65" s="20">
        <f>D65/SQRT($AG$22)</f>
        <v>2.7525181075159875</v>
      </c>
      <c r="J65" s="20">
        <f t="shared" si="45"/>
        <v>6.9610000000000003</v>
      </c>
      <c r="K65" s="20">
        <v>3.403</v>
      </c>
      <c r="L65">
        <f t="shared" si="9"/>
        <v>10.519</v>
      </c>
      <c r="M65" s="20">
        <v>-7.1150000000000002</v>
      </c>
      <c r="N65" s="20">
        <f t="shared" si="81"/>
        <v>3.2040599575951147</v>
      </c>
      <c r="O65" s="81">
        <f t="shared" si="80"/>
        <v>1.5663577123539973</v>
      </c>
      <c r="P65" s="6">
        <f t="shared" si="11"/>
        <v>4.8417622028362324</v>
      </c>
      <c r="Q65" s="6">
        <f t="shared" si="12"/>
        <v>3.2749442031732858</v>
      </c>
      <c r="R65" s="6"/>
      <c r="S65" s="20">
        <f t="shared" si="82"/>
        <v>4.72</v>
      </c>
      <c r="T65" s="20">
        <f t="shared" si="83"/>
        <v>1.5</v>
      </c>
      <c r="U65" s="20">
        <f t="shared" si="84"/>
        <v>79</v>
      </c>
      <c r="V65" s="81">
        <f>M65/SQRT($AG$22)</f>
        <v>-3.2749442031732858</v>
      </c>
      <c r="W65" s="20">
        <f>Y65/SQRT($AG$22)</f>
        <v>-4.8417622028362324</v>
      </c>
      <c r="X65" s="6">
        <v>47</v>
      </c>
      <c r="Y65" s="20">
        <v>-10.519</v>
      </c>
      <c r="Z65" s="65"/>
    </row>
    <row r="66" spans="1:26" x14ac:dyDescent="0.3">
      <c r="A66" s="22" t="s">
        <v>27</v>
      </c>
      <c r="B66" s="22">
        <v>2</v>
      </c>
      <c r="C66" s="22">
        <v>113</v>
      </c>
      <c r="D66" s="22">
        <v>2.1</v>
      </c>
      <c r="E66" s="22">
        <v>0.222</v>
      </c>
      <c r="F66" s="22">
        <v>0.1</v>
      </c>
      <c r="G66" s="22">
        <f>D66/$D$69</f>
        <v>0.38391224862888484</v>
      </c>
      <c r="H66" s="22">
        <f>E66/$E$69</f>
        <v>5.2482269503546092E-2</v>
      </c>
      <c r="I66" s="22">
        <f>D66/SQRT($AG$23)</f>
        <v>1.0460845109121075</v>
      </c>
      <c r="J66" s="22">
        <f t="shared" ref="J66:J83" si="85">ABS(K66-Y66)/2</f>
        <v>2.0860000000000003</v>
      </c>
      <c r="K66" s="22">
        <v>1.988</v>
      </c>
      <c r="L66">
        <f t="shared" si="9"/>
        <v>2.1840000000000002</v>
      </c>
      <c r="M66" s="22">
        <v>-0.19700000000000001</v>
      </c>
      <c r="N66" s="22">
        <f>J66/SQRT($AG$23)</f>
        <v>1.0391106141726936</v>
      </c>
      <c r="O66" s="86">
        <f t="shared" ref="O66:O69" si="86">K66/SQRT($AG$23)</f>
        <v>0.990293336996795</v>
      </c>
      <c r="P66" s="6">
        <f t="shared" si="11"/>
        <v>1.0879278913485919</v>
      </c>
      <c r="Q66" s="6">
        <f t="shared" si="12"/>
        <v>9.813268983318342E-2</v>
      </c>
      <c r="R66" s="6"/>
      <c r="S66" s="22">
        <f>$AG$23</f>
        <v>4.03</v>
      </c>
      <c r="T66" s="22">
        <f>$AB$23</f>
        <v>1.5</v>
      </c>
      <c r="U66" s="22">
        <f>$AC$23</f>
        <v>64</v>
      </c>
      <c r="V66" s="86">
        <f>M66/SQRT($AG$23)</f>
        <v>-9.813268983318342E-2</v>
      </c>
      <c r="W66" s="22">
        <f>Y66/SQRT($AG$23)</f>
        <v>-1.0879278913485919</v>
      </c>
      <c r="X66" s="8">
        <v>420</v>
      </c>
      <c r="Y66" s="22">
        <v>-2.1840000000000002</v>
      </c>
      <c r="Z66" s="70"/>
    </row>
    <row r="67" spans="1:26" x14ac:dyDescent="0.3">
      <c r="A67" s="22" t="s">
        <v>27</v>
      </c>
      <c r="B67" s="22">
        <v>3</v>
      </c>
      <c r="C67" s="22">
        <v>114</v>
      </c>
      <c r="D67" s="22">
        <v>2.64</v>
      </c>
      <c r="E67" s="22">
        <v>0.39800000000000002</v>
      </c>
      <c r="F67" s="22">
        <v>0.15</v>
      </c>
      <c r="G67" s="22">
        <f>D67/$D$69</f>
        <v>0.48263254113345527</v>
      </c>
      <c r="H67" s="22">
        <f>E67/$E$69</f>
        <v>9.4089834515366427E-2</v>
      </c>
      <c r="I67" s="22">
        <f>D67/SQRT($AG$23)</f>
        <v>1.3150776708609351</v>
      </c>
      <c r="J67" s="22">
        <f t="shared" si="85"/>
        <v>2.6574999999999998</v>
      </c>
      <c r="K67" s="22">
        <v>2.169</v>
      </c>
      <c r="L67">
        <f t="shared" ref="L67:L120" si="87">ABS(Y67)</f>
        <v>3.1459999999999999</v>
      </c>
      <c r="M67" s="22">
        <v>-0.97799999999999998</v>
      </c>
      <c r="N67" s="22">
        <f t="shared" ref="N67:N69" si="88">J67/SQRT($AG$23)</f>
        <v>1.3237950417852025</v>
      </c>
      <c r="O67" s="86">
        <f t="shared" si="86"/>
        <v>1.0804558591277911</v>
      </c>
      <c r="P67" s="6">
        <f t="shared" ref="P67:P120" si="89">ABS(W67)</f>
        <v>1.5671342244426143</v>
      </c>
      <c r="Q67" s="6">
        <f t="shared" ref="Q67:Q120" si="90">-(V67)</f>
        <v>0.48717650079621005</v>
      </c>
      <c r="R67" s="6"/>
      <c r="S67" s="22">
        <f t="shared" ref="S67:S69" si="91">$AG$23</f>
        <v>4.03</v>
      </c>
      <c r="T67" s="22">
        <f t="shared" ref="T67:T69" si="92">$AB$23</f>
        <v>1.5</v>
      </c>
      <c r="U67" s="22">
        <f t="shared" ref="U67:U69" si="93">$AC$23</f>
        <v>64</v>
      </c>
      <c r="V67" s="86">
        <f>M67/SQRT($AG$23)</f>
        <v>-0.48717650079621005</v>
      </c>
      <c r="W67" s="22">
        <f>Y67/SQRT($AG$23)</f>
        <v>-1.5671342244426143</v>
      </c>
      <c r="X67" s="6">
        <v>180</v>
      </c>
      <c r="Y67" s="22">
        <v>-3.1459999999999999</v>
      </c>
      <c r="Z67" s="70"/>
    </row>
    <row r="68" spans="1:26" x14ac:dyDescent="0.3">
      <c r="A68" s="22" t="s">
        <v>27</v>
      </c>
      <c r="B68" s="22">
        <v>6</v>
      </c>
      <c r="C68" s="22">
        <v>115</v>
      </c>
      <c r="D68" s="22">
        <v>4.17</v>
      </c>
      <c r="E68" s="22">
        <v>1.81</v>
      </c>
      <c r="F68" s="22">
        <v>0.3</v>
      </c>
      <c r="G68" s="22">
        <f>D68/$D$69</f>
        <v>0.76234003656307137</v>
      </c>
      <c r="H68" s="22">
        <f>E68/$E$69</f>
        <v>0.4278959810874704</v>
      </c>
      <c r="I68" s="22">
        <f>D68/SQRT($AG$23)</f>
        <v>2.0772249573826134</v>
      </c>
      <c r="J68" s="22">
        <f t="shared" si="85"/>
        <v>4.7690000000000001</v>
      </c>
      <c r="K68" s="22">
        <v>2.411</v>
      </c>
      <c r="L68">
        <f t="shared" si="87"/>
        <v>7.1269999999999998</v>
      </c>
      <c r="M68" s="22">
        <v>-4.7160000000000002</v>
      </c>
      <c r="N68" s="22">
        <f t="shared" si="88"/>
        <v>2.3756081107332574</v>
      </c>
      <c r="O68" s="86">
        <f t="shared" si="86"/>
        <v>1.2010046456233767</v>
      </c>
      <c r="P68" s="6">
        <f t="shared" si="89"/>
        <v>3.5502115758431381</v>
      </c>
      <c r="Q68" s="6">
        <f t="shared" si="90"/>
        <v>2.3492069302197613</v>
      </c>
      <c r="R68" s="6"/>
      <c r="S68" s="22">
        <f t="shared" si="91"/>
        <v>4.03</v>
      </c>
      <c r="T68" s="22">
        <f t="shared" si="92"/>
        <v>1.5</v>
      </c>
      <c r="U68" s="22">
        <f t="shared" si="93"/>
        <v>64</v>
      </c>
      <c r="V68" s="86">
        <f>M68/SQRT($AG$23)</f>
        <v>-2.3492069302197613</v>
      </c>
      <c r="W68" s="22">
        <f>Y68/SQRT($AG$23)</f>
        <v>-3.5502115758431381</v>
      </c>
      <c r="X68" s="6">
        <v>63</v>
      </c>
      <c r="Y68" s="22">
        <v>-7.1269999999999998</v>
      </c>
      <c r="Z68" s="70"/>
    </row>
    <row r="69" spans="1:26" x14ac:dyDescent="0.3">
      <c r="A69" s="22" t="s">
        <v>27</v>
      </c>
      <c r="B69" s="22">
        <v>9</v>
      </c>
      <c r="C69" s="22">
        <v>116</v>
      </c>
      <c r="D69" s="22">
        <v>5.47</v>
      </c>
      <c r="E69" s="22">
        <v>4.2300000000000004</v>
      </c>
      <c r="F69" s="22">
        <v>0.6</v>
      </c>
      <c r="G69" s="22">
        <f>D69/$D$69</f>
        <v>1</v>
      </c>
      <c r="H69" s="22">
        <f>E69/$E$69</f>
        <v>1</v>
      </c>
      <c r="I69" s="22">
        <f>D69/SQRT($AG$23)</f>
        <v>2.7248010831853464</v>
      </c>
      <c r="J69" s="22">
        <f t="shared" si="85"/>
        <v>6.6675000000000004</v>
      </c>
      <c r="K69" s="22">
        <v>2.851</v>
      </c>
      <c r="L69">
        <f t="shared" si="87"/>
        <v>10.484</v>
      </c>
      <c r="M69" s="22">
        <v>-7.633</v>
      </c>
      <c r="N69" s="22">
        <f t="shared" si="88"/>
        <v>3.3213183221459412</v>
      </c>
      <c r="O69" s="86">
        <f t="shared" si="86"/>
        <v>1.4201842574335326</v>
      </c>
      <c r="P69" s="6">
        <f t="shared" si="89"/>
        <v>5.2224523868583494</v>
      </c>
      <c r="Q69" s="6">
        <f t="shared" si="90"/>
        <v>3.8022681294248173</v>
      </c>
      <c r="R69" s="6"/>
      <c r="S69" s="22">
        <f t="shared" si="91"/>
        <v>4.03</v>
      </c>
      <c r="T69" s="22">
        <f t="shared" si="92"/>
        <v>1.5</v>
      </c>
      <c r="U69" s="22">
        <f t="shared" si="93"/>
        <v>64</v>
      </c>
      <c r="V69" s="86">
        <f>M69/SQRT($AG$23)</f>
        <v>-3.8022681294248173</v>
      </c>
      <c r="W69" s="22">
        <f>Y69/SQRT($AG$23)</f>
        <v>-5.2224523868583494</v>
      </c>
      <c r="X69" s="6">
        <v>41</v>
      </c>
      <c r="Y69" s="22">
        <v>-10.484</v>
      </c>
      <c r="Z69" s="70"/>
    </row>
    <row r="70" spans="1:26" x14ac:dyDescent="0.3">
      <c r="A70" s="27" t="s">
        <v>50</v>
      </c>
      <c r="B70" s="27">
        <v>2</v>
      </c>
      <c r="C70" s="27">
        <v>126</v>
      </c>
      <c r="D70" s="27">
        <v>2.6</v>
      </c>
      <c r="E70" s="27">
        <v>0.13600000000000001</v>
      </c>
      <c r="F70" s="27">
        <v>0.05</v>
      </c>
      <c r="G70" s="27">
        <f t="shared" ref="G70:G76" si="94">D70/$D$76</f>
        <v>0.44905008635578586</v>
      </c>
      <c r="H70" s="27">
        <f t="shared" ref="H70:H76" si="95">E70/$E$76</f>
        <v>2.7983539094650206E-2</v>
      </c>
      <c r="I70" s="27">
        <f t="shared" ref="I70:I76" si="96">D70/SQRT($AG$25)</f>
        <v>1.3165611772087666</v>
      </c>
      <c r="J70" s="27">
        <f t="shared" si="85"/>
        <v>2.6266666666666669</v>
      </c>
      <c r="K70" s="27">
        <v>3</v>
      </c>
      <c r="L70">
        <f t="shared" si="87"/>
        <v>2.2533333333333339</v>
      </c>
      <c r="M70" s="27">
        <f>-(D70^2-K70^2)/K70</f>
        <v>0.74666666666666648</v>
      </c>
      <c r="N70" s="27">
        <f>J70/SQRT($AG$25)</f>
        <v>1.3300643687698823</v>
      </c>
      <c r="O70" s="53">
        <f>K70/SQRT($AG$25)</f>
        <v>1.5191090506255001</v>
      </c>
      <c r="P70" s="6">
        <f t="shared" si="89"/>
        <v>1.1410196869142646</v>
      </c>
      <c r="Q70" s="6">
        <f t="shared" si="90"/>
        <v>-0.37808936371123547</v>
      </c>
      <c r="R70" s="6"/>
      <c r="S70" s="27">
        <f>$AG$25</f>
        <v>3.9</v>
      </c>
      <c r="T70" s="27">
        <f>$AB$25</f>
        <v>1</v>
      </c>
      <c r="U70" s="95">
        <f>$AC$25</f>
        <v>78.94736842105263</v>
      </c>
      <c r="V70" s="53">
        <f>M70/SQRT($AG$25)</f>
        <v>0.37808936371123547</v>
      </c>
      <c r="W70" s="27">
        <f>Y70/SQRT($AG$25)</f>
        <v>-1.1410196869142646</v>
      </c>
      <c r="X70" s="8">
        <v>500</v>
      </c>
      <c r="Y70" s="27">
        <f t="shared" ref="Y70:Y101" si="97">M70/2-SQRT(M70^2/4+D70^2)</f>
        <v>-2.2533333333333339</v>
      </c>
      <c r="Z70" s="58"/>
    </row>
    <row r="71" spans="1:26" x14ac:dyDescent="0.3">
      <c r="A71" s="27" t="s">
        <v>50</v>
      </c>
      <c r="B71" s="27">
        <v>4</v>
      </c>
      <c r="C71" s="27">
        <v>127</v>
      </c>
      <c r="D71" s="27">
        <v>3.36</v>
      </c>
      <c r="E71" s="27">
        <v>0.443</v>
      </c>
      <c r="F71" s="27">
        <v>5.5E-2</v>
      </c>
      <c r="G71" s="27">
        <f t="shared" si="94"/>
        <v>0.5803108808290155</v>
      </c>
      <c r="H71" s="27">
        <f t="shared" si="95"/>
        <v>9.1152263374485593E-2</v>
      </c>
      <c r="I71" s="27">
        <f t="shared" si="96"/>
        <v>1.7014021367005598</v>
      </c>
      <c r="J71" s="27">
        <f t="shared" si="85"/>
        <v>3.3639999999999999</v>
      </c>
      <c r="K71" s="27">
        <v>3.2</v>
      </c>
      <c r="L71">
        <f t="shared" si="87"/>
        <v>3.5279999999999991</v>
      </c>
      <c r="M71" s="27">
        <f t="shared" ref="M71:M83" si="98">-(D71^2-K71^2)/K71</f>
        <v>-0.32799999999999885</v>
      </c>
      <c r="N71" s="27">
        <f t="shared" ref="N71:N76" si="99">J71/SQRT($AG$25)</f>
        <v>1.7034276154347272</v>
      </c>
      <c r="O71" s="53">
        <f t="shared" ref="O71:O76" si="100">K71/SQRT($AG$25)</f>
        <v>1.6203829873338667</v>
      </c>
      <c r="P71" s="6">
        <f t="shared" si="89"/>
        <v>1.7864722435355875</v>
      </c>
      <c r="Q71" s="6">
        <f t="shared" si="90"/>
        <v>0.16608925620172074</v>
      </c>
      <c r="R71" s="6"/>
      <c r="S71" s="27">
        <f t="shared" ref="S71:S76" si="101">$AG$25</f>
        <v>3.9</v>
      </c>
      <c r="T71" s="27">
        <f t="shared" ref="T71:T76" si="102">$AB$25</f>
        <v>1</v>
      </c>
      <c r="U71" s="95">
        <f t="shared" ref="U71:U76" si="103">$AC$25</f>
        <v>78.94736842105263</v>
      </c>
      <c r="V71" s="53">
        <f t="shared" ref="V71:V76" si="104">M71/SQRT($AG$25)</f>
        <v>-0.16608925620172074</v>
      </c>
      <c r="W71" s="27">
        <f t="shared" ref="W71:W76" si="105">Y71/SQRT($AG$25)</f>
        <v>-1.7864722435355875</v>
      </c>
      <c r="X71" s="6">
        <v>330</v>
      </c>
      <c r="Y71" s="27">
        <f t="shared" si="97"/>
        <v>-3.5279999999999991</v>
      </c>
      <c r="Z71" s="58"/>
    </row>
    <row r="72" spans="1:26" x14ac:dyDescent="0.3">
      <c r="A72" s="27" t="s">
        <v>50</v>
      </c>
      <c r="B72" s="27">
        <v>6</v>
      </c>
      <c r="C72" s="27">
        <v>128</v>
      </c>
      <c r="D72" s="27">
        <v>3.9</v>
      </c>
      <c r="E72" s="27">
        <v>0.82299999999999995</v>
      </c>
      <c r="F72" s="27">
        <v>5.8999999999999997E-2</v>
      </c>
      <c r="G72" s="27">
        <f t="shared" si="94"/>
        <v>0.67357512953367871</v>
      </c>
      <c r="H72" s="27">
        <f t="shared" si="95"/>
        <v>0.1693415637860082</v>
      </c>
      <c r="I72" s="27">
        <f t="shared" si="96"/>
        <v>1.9748417658131499</v>
      </c>
      <c r="J72" s="27">
        <f t="shared" si="85"/>
        <v>3.9765624999999996</v>
      </c>
      <c r="K72" s="27">
        <v>3.2</v>
      </c>
      <c r="L72">
        <f t="shared" si="87"/>
        <v>4.7531249999999989</v>
      </c>
      <c r="M72" s="27">
        <f t="shared" si="98"/>
        <v>-1.553124999999999</v>
      </c>
      <c r="N72" s="27">
        <f t="shared" si="99"/>
        <v>2.0136106947093215</v>
      </c>
      <c r="O72" s="53">
        <f t="shared" si="100"/>
        <v>1.6203829873338667</v>
      </c>
      <c r="P72" s="6">
        <f t="shared" si="89"/>
        <v>2.4068384020847762</v>
      </c>
      <c r="Q72" s="6">
        <f t="shared" si="90"/>
        <v>0.78645541475090941</v>
      </c>
      <c r="R72" s="6"/>
      <c r="S72" s="27">
        <f t="shared" si="101"/>
        <v>3.9</v>
      </c>
      <c r="T72" s="27">
        <f t="shared" si="102"/>
        <v>1</v>
      </c>
      <c r="U72" s="95">
        <f t="shared" si="103"/>
        <v>78.94736842105263</v>
      </c>
      <c r="V72" s="53">
        <f t="shared" si="104"/>
        <v>-0.78645541475090941</v>
      </c>
      <c r="W72" s="27">
        <f t="shared" si="105"/>
        <v>-2.4068384020847762</v>
      </c>
      <c r="X72" s="6">
        <v>150</v>
      </c>
      <c r="Y72" s="27">
        <f t="shared" si="97"/>
        <v>-4.7531249999999989</v>
      </c>
      <c r="Z72" s="58"/>
    </row>
    <row r="73" spans="1:26" x14ac:dyDescent="0.3">
      <c r="A73" s="27" t="s">
        <v>50</v>
      </c>
      <c r="B73" s="27">
        <v>8</v>
      </c>
      <c r="C73" s="27">
        <v>129</v>
      </c>
      <c r="D73" s="27">
        <v>4.4400000000000004</v>
      </c>
      <c r="E73" s="27">
        <v>1.389</v>
      </c>
      <c r="F73" s="27">
        <v>8.7999999999999995E-2</v>
      </c>
      <c r="G73" s="27">
        <f t="shared" si="94"/>
        <v>0.76683937823834203</v>
      </c>
      <c r="H73" s="27">
        <f t="shared" si="95"/>
        <v>0.28580246913580243</v>
      </c>
      <c r="I73" s="27">
        <f t="shared" si="96"/>
        <v>2.2482813949257401</v>
      </c>
      <c r="J73" s="27">
        <f t="shared" si="85"/>
        <v>4.7296129032258065</v>
      </c>
      <c r="K73" s="27">
        <v>3.1</v>
      </c>
      <c r="L73">
        <f t="shared" si="87"/>
        <v>6.3592258064516134</v>
      </c>
      <c r="M73" s="27">
        <f t="shared" si="98"/>
        <v>-3.2592258064516133</v>
      </c>
      <c r="N73" s="27">
        <f t="shared" si="99"/>
        <v>2.3949325890818232</v>
      </c>
      <c r="O73" s="53">
        <f t="shared" si="100"/>
        <v>1.5697460189796832</v>
      </c>
      <c r="P73" s="6">
        <f t="shared" si="89"/>
        <v>3.2201191591839633</v>
      </c>
      <c r="Q73" s="6">
        <f t="shared" si="90"/>
        <v>1.6503731402042798</v>
      </c>
      <c r="R73" s="6"/>
      <c r="S73" s="27">
        <f t="shared" si="101"/>
        <v>3.9</v>
      </c>
      <c r="T73" s="27">
        <f t="shared" si="102"/>
        <v>1</v>
      </c>
      <c r="U73" s="95">
        <f t="shared" si="103"/>
        <v>78.94736842105263</v>
      </c>
      <c r="V73" s="53">
        <f t="shared" si="104"/>
        <v>-1.6503731402042798</v>
      </c>
      <c r="W73" s="27">
        <f t="shared" si="105"/>
        <v>-3.2201191591839633</v>
      </c>
      <c r="X73" s="6">
        <v>74</v>
      </c>
      <c r="Y73" s="27">
        <f t="shared" si="97"/>
        <v>-6.3592258064516134</v>
      </c>
      <c r="Z73" s="58"/>
    </row>
    <row r="74" spans="1:26" x14ac:dyDescent="0.3">
      <c r="A74" s="27" t="s">
        <v>50</v>
      </c>
      <c r="B74" s="27">
        <v>10</v>
      </c>
      <c r="C74" s="27">
        <v>130</v>
      </c>
      <c r="D74" s="27">
        <v>4.9800000000000004</v>
      </c>
      <c r="E74" s="27">
        <v>2.33</v>
      </c>
      <c r="F74" s="27">
        <v>0.11</v>
      </c>
      <c r="G74" s="27">
        <f t="shared" si="94"/>
        <v>0.86010362694300524</v>
      </c>
      <c r="H74" s="27">
        <f t="shared" si="95"/>
        <v>0.47942386831275718</v>
      </c>
      <c r="I74" s="27">
        <f t="shared" si="96"/>
        <v>2.5217210240383303</v>
      </c>
      <c r="J74" s="27">
        <f t="shared" si="85"/>
        <v>5.5906393442622964</v>
      </c>
      <c r="K74" s="27">
        <v>3.05</v>
      </c>
      <c r="L74">
        <f t="shared" si="87"/>
        <v>8.131278688524592</v>
      </c>
      <c r="M74" s="27">
        <f t="shared" si="98"/>
        <v>-5.0812786885245922</v>
      </c>
      <c r="N74" s="27">
        <f t="shared" si="99"/>
        <v>2.8309302755506214</v>
      </c>
      <c r="O74" s="53">
        <f t="shared" si="100"/>
        <v>1.5444275348025915</v>
      </c>
      <c r="P74" s="6">
        <f t="shared" si="89"/>
        <v>4.1174330162986514</v>
      </c>
      <c r="Q74" s="6">
        <f t="shared" si="90"/>
        <v>2.5730054814960597</v>
      </c>
      <c r="R74" s="6"/>
      <c r="S74" s="27">
        <f t="shared" si="101"/>
        <v>3.9</v>
      </c>
      <c r="T74" s="27">
        <f t="shared" si="102"/>
        <v>1</v>
      </c>
      <c r="U74" s="95">
        <f t="shared" si="103"/>
        <v>78.94736842105263</v>
      </c>
      <c r="V74" s="53">
        <f t="shared" si="104"/>
        <v>-2.5730054814960597</v>
      </c>
      <c r="W74" s="27">
        <f t="shared" si="105"/>
        <v>-4.1174330162986514</v>
      </c>
      <c r="X74" s="6">
        <v>69</v>
      </c>
      <c r="Y74" s="27">
        <f t="shared" si="97"/>
        <v>-8.131278688524592</v>
      </c>
      <c r="Z74" s="58"/>
    </row>
    <row r="75" spans="1:26" x14ac:dyDescent="0.3">
      <c r="A75" s="27" t="s">
        <v>50</v>
      </c>
      <c r="B75" s="27">
        <v>12</v>
      </c>
      <c r="C75" s="27">
        <v>131</v>
      </c>
      <c r="D75" s="27">
        <v>5.52</v>
      </c>
      <c r="E75" s="27">
        <v>3.9</v>
      </c>
      <c r="F75" s="27">
        <v>0.18</v>
      </c>
      <c r="G75" s="27">
        <f t="shared" si="94"/>
        <v>0.95336787564766834</v>
      </c>
      <c r="H75" s="27">
        <f t="shared" si="95"/>
        <v>0.80246913580246904</v>
      </c>
      <c r="I75" s="27">
        <f t="shared" si="96"/>
        <v>2.7951606531509197</v>
      </c>
      <c r="J75" s="27">
        <f t="shared" si="85"/>
        <v>6.5783999999999994</v>
      </c>
      <c r="K75" s="27">
        <v>3</v>
      </c>
      <c r="L75">
        <f t="shared" si="87"/>
        <v>10.156799999999999</v>
      </c>
      <c r="M75" s="27">
        <f t="shared" si="98"/>
        <v>-7.1567999999999978</v>
      </c>
      <c r="N75" s="27">
        <f t="shared" si="99"/>
        <v>3.331102326211596</v>
      </c>
      <c r="O75" s="53">
        <f t="shared" si="100"/>
        <v>1.5191090506255001</v>
      </c>
      <c r="P75" s="6">
        <f t="shared" si="89"/>
        <v>5.1430956017976923</v>
      </c>
      <c r="Q75" s="6">
        <f t="shared" si="90"/>
        <v>3.6239865511721918</v>
      </c>
      <c r="R75" s="6"/>
      <c r="S75" s="27">
        <f t="shared" si="101"/>
        <v>3.9</v>
      </c>
      <c r="T75" s="27">
        <f t="shared" si="102"/>
        <v>1</v>
      </c>
      <c r="U75" s="95">
        <f t="shared" si="103"/>
        <v>78.94736842105263</v>
      </c>
      <c r="V75" s="53">
        <f t="shared" si="104"/>
        <v>-3.6239865511721918</v>
      </c>
      <c r="W75" s="27">
        <f t="shared" si="105"/>
        <v>-5.1430956017976923</v>
      </c>
      <c r="X75" s="6">
        <v>51</v>
      </c>
      <c r="Y75" s="27">
        <f t="shared" si="97"/>
        <v>-10.156799999999999</v>
      </c>
      <c r="Z75" s="58"/>
    </row>
    <row r="76" spans="1:26" x14ac:dyDescent="0.3">
      <c r="A76" s="27" t="s">
        <v>50</v>
      </c>
      <c r="B76" s="27">
        <v>13</v>
      </c>
      <c r="C76" s="27">
        <v>132</v>
      </c>
      <c r="D76" s="27">
        <v>5.79</v>
      </c>
      <c r="E76" s="27">
        <v>4.8600000000000003</v>
      </c>
      <c r="F76" s="27">
        <v>0.21</v>
      </c>
      <c r="G76" s="27">
        <f t="shared" si="94"/>
        <v>1</v>
      </c>
      <c r="H76" s="27">
        <f t="shared" si="95"/>
        <v>1</v>
      </c>
      <c r="I76" s="27">
        <f t="shared" si="96"/>
        <v>2.9318804677072148</v>
      </c>
      <c r="J76" s="27">
        <f t="shared" si="85"/>
        <v>7.0873499999999989</v>
      </c>
      <c r="K76" s="27">
        <v>3</v>
      </c>
      <c r="L76">
        <f t="shared" si="87"/>
        <v>11.174699999999998</v>
      </c>
      <c r="M76" s="27">
        <f t="shared" si="98"/>
        <v>-8.1746999999999996</v>
      </c>
      <c r="N76" s="27">
        <f t="shared" si="99"/>
        <v>3.5888191766502118</v>
      </c>
      <c r="O76" s="53">
        <f t="shared" si="100"/>
        <v>1.5191090506255001</v>
      </c>
      <c r="P76" s="6">
        <f t="shared" si="89"/>
        <v>5.6585293026749239</v>
      </c>
      <c r="Q76" s="6">
        <f t="shared" si="90"/>
        <v>4.1394202520494243</v>
      </c>
      <c r="R76" s="6"/>
      <c r="S76" s="27">
        <f t="shared" si="101"/>
        <v>3.9</v>
      </c>
      <c r="T76" s="27">
        <f t="shared" si="102"/>
        <v>1</v>
      </c>
      <c r="U76" s="95">
        <f t="shared" si="103"/>
        <v>78.94736842105263</v>
      </c>
      <c r="V76" s="53">
        <f t="shared" si="104"/>
        <v>-4.1394202520494243</v>
      </c>
      <c r="W76" s="27">
        <f t="shared" si="105"/>
        <v>-5.6585293026749239</v>
      </c>
      <c r="X76" s="6">
        <v>43</v>
      </c>
      <c r="Y76" s="27">
        <f t="shared" si="97"/>
        <v>-11.174699999999998</v>
      </c>
      <c r="Z76" s="58"/>
    </row>
    <row r="77" spans="1:26" x14ac:dyDescent="0.3">
      <c r="A77" s="23" t="s">
        <v>51</v>
      </c>
      <c r="B77" s="23">
        <v>3</v>
      </c>
      <c r="C77" s="23">
        <v>133</v>
      </c>
      <c r="D77" s="23">
        <v>2.17</v>
      </c>
      <c r="E77" s="23">
        <v>0.14799999999999999</v>
      </c>
      <c r="F77" s="23">
        <v>0.11</v>
      </c>
      <c r="G77" s="23">
        <f t="shared" ref="G77:G83" si="106">D77/$D$83</f>
        <v>0.58967391304347827</v>
      </c>
      <c r="H77" s="23">
        <f t="shared" ref="H77:H83" si="107">E77/$E$83</f>
        <v>2.3870967741935482E-2</v>
      </c>
      <c r="I77" s="23">
        <f t="shared" ref="I77:I83" si="108">D77/SQRT($AG$26)</f>
        <v>1.0240863166571288</v>
      </c>
      <c r="J77" s="23">
        <f t="shared" si="85"/>
        <v>2.177225</v>
      </c>
      <c r="K77" s="23">
        <v>2</v>
      </c>
      <c r="L77">
        <f t="shared" si="87"/>
        <v>2.3544499999999999</v>
      </c>
      <c r="M77" s="23">
        <f t="shared" si="98"/>
        <v>-0.35444999999999993</v>
      </c>
      <c r="N77" s="23">
        <f>J77/SQRT($AG$26)</f>
        <v>1.0274960049695012</v>
      </c>
      <c r="O77" s="82">
        <f>K77/SQRT($AG$26)</f>
        <v>0.94385835636601745</v>
      </c>
      <c r="P77" s="6">
        <f t="shared" si="89"/>
        <v>1.1111336535729848</v>
      </c>
      <c r="Q77" s="6">
        <f t="shared" si="90"/>
        <v>0.1672752972069674</v>
      </c>
      <c r="R77" s="6"/>
      <c r="S77" s="23">
        <f>$AG$26</f>
        <v>4.49</v>
      </c>
      <c r="T77" s="23">
        <f>$AB$26</f>
        <v>2</v>
      </c>
      <c r="U77" s="96">
        <f>$AC$26</f>
        <v>66.666666666666657</v>
      </c>
      <c r="V77" s="82">
        <f>M77/SQRT($AG$26)</f>
        <v>-0.1672752972069674</v>
      </c>
      <c r="W77" s="23">
        <f>Y77/SQRT($AG$26)</f>
        <v>-1.1111336535729848</v>
      </c>
      <c r="X77" s="8">
        <v>670</v>
      </c>
      <c r="Y77" s="23">
        <f t="shared" si="97"/>
        <v>-2.3544499999999999</v>
      </c>
      <c r="Z77" s="66"/>
    </row>
    <row r="78" spans="1:26" x14ac:dyDescent="0.3">
      <c r="A78" s="23" t="s">
        <v>51</v>
      </c>
      <c r="B78" s="23">
        <v>5</v>
      </c>
      <c r="C78" s="23">
        <v>134</v>
      </c>
      <c r="D78" s="23">
        <v>2.82</v>
      </c>
      <c r="E78" s="23">
        <v>0.42899999999999999</v>
      </c>
      <c r="F78" s="23">
        <v>0.113</v>
      </c>
      <c r="G78" s="23">
        <f t="shared" si="106"/>
        <v>0.76630434782608692</v>
      </c>
      <c r="H78" s="23">
        <f t="shared" si="107"/>
        <v>6.9193548387096765E-2</v>
      </c>
      <c r="I78" s="23">
        <f t="shared" si="108"/>
        <v>1.3308402824760845</v>
      </c>
      <c r="J78" s="23">
        <f t="shared" si="85"/>
        <v>2.8921999999999999</v>
      </c>
      <c r="K78" s="23">
        <v>2.25</v>
      </c>
      <c r="L78">
        <f t="shared" si="87"/>
        <v>3.5343999999999998</v>
      </c>
      <c r="M78" s="23">
        <f t="shared" si="98"/>
        <v>-1.2843999999999995</v>
      </c>
      <c r="N78" s="23">
        <f t="shared" ref="N78:N83" si="109">J78/SQRT($AG$26)</f>
        <v>1.3649135691408978</v>
      </c>
      <c r="O78" s="82">
        <f t="shared" ref="O78:O83" si="110">K78/SQRT($AG$26)</f>
        <v>1.0618406509117697</v>
      </c>
      <c r="P78" s="6">
        <f t="shared" si="89"/>
        <v>1.6679864873700259</v>
      </c>
      <c r="Q78" s="6">
        <f t="shared" si="90"/>
        <v>0.60614583645825615</v>
      </c>
      <c r="R78" s="6"/>
      <c r="S78" s="23">
        <f t="shared" ref="S78:S83" si="111">$AG$26</f>
        <v>4.49</v>
      </c>
      <c r="T78" s="23">
        <f t="shared" ref="T78:T83" si="112">$AB$26</f>
        <v>2</v>
      </c>
      <c r="U78" s="96">
        <f t="shared" ref="U78:U83" si="113">$AC$26</f>
        <v>66.666666666666657</v>
      </c>
      <c r="V78" s="82">
        <f t="shared" ref="V78:V83" si="114">M78/SQRT($AG$26)</f>
        <v>-0.60614583645825615</v>
      </c>
      <c r="W78" s="23">
        <f t="shared" ref="W78:W83" si="115">Y78/SQRT($AG$26)</f>
        <v>-1.6679864873700259</v>
      </c>
      <c r="X78" s="6">
        <v>310</v>
      </c>
      <c r="Y78" s="23">
        <f t="shared" si="97"/>
        <v>-3.5343999999999998</v>
      </c>
      <c r="Z78" s="66"/>
    </row>
    <row r="79" spans="1:26" x14ac:dyDescent="0.3">
      <c r="A79" s="23" t="s">
        <v>51</v>
      </c>
      <c r="B79" s="23">
        <v>7</v>
      </c>
      <c r="C79" s="23">
        <v>135</v>
      </c>
      <c r="D79" s="23">
        <v>3.25</v>
      </c>
      <c r="E79" s="23">
        <v>1.3979999999999999</v>
      </c>
      <c r="F79" s="23">
        <v>0.2</v>
      </c>
      <c r="G79" s="23">
        <f t="shared" si="106"/>
        <v>0.88315217391304346</v>
      </c>
      <c r="H79" s="23">
        <f t="shared" si="107"/>
        <v>0.22548387096774192</v>
      </c>
      <c r="I79" s="23">
        <f t="shared" si="108"/>
        <v>1.5337698290947783</v>
      </c>
      <c r="J79" s="23">
        <f t="shared" si="85"/>
        <v>3.5648809523809524</v>
      </c>
      <c r="K79" s="23">
        <v>2.1</v>
      </c>
      <c r="L79">
        <f t="shared" si="87"/>
        <v>5.0297619047619051</v>
      </c>
      <c r="M79" s="23">
        <f t="shared" si="98"/>
        <v>-2.9297619047619046</v>
      </c>
      <c r="N79" s="23">
        <f t="shared" si="109"/>
        <v>1.6823713381774044</v>
      </c>
      <c r="O79" s="82">
        <f t="shared" si="110"/>
        <v>0.99105127418431838</v>
      </c>
      <c r="P79" s="6">
        <f t="shared" si="89"/>
        <v>2.3736914021704902</v>
      </c>
      <c r="Q79" s="6">
        <f t="shared" si="90"/>
        <v>1.382640127986172</v>
      </c>
      <c r="R79" s="6"/>
      <c r="S79" s="23">
        <f t="shared" si="111"/>
        <v>4.49</v>
      </c>
      <c r="T79" s="23">
        <f t="shared" si="112"/>
        <v>2</v>
      </c>
      <c r="U79" s="96">
        <f t="shared" si="113"/>
        <v>66.666666666666657</v>
      </c>
      <c r="V79" s="82">
        <f t="shared" si="114"/>
        <v>-1.382640127986172</v>
      </c>
      <c r="W79" s="23">
        <f t="shared" si="115"/>
        <v>-2.3736914021704902</v>
      </c>
      <c r="X79" s="6">
        <v>140</v>
      </c>
      <c r="Y79" s="23">
        <f t="shared" si="97"/>
        <v>-5.0297619047619051</v>
      </c>
      <c r="Z79" s="66"/>
    </row>
    <row r="80" spans="1:26" x14ac:dyDescent="0.3">
      <c r="A80" s="23" t="s">
        <v>51</v>
      </c>
      <c r="B80" s="23">
        <v>8</v>
      </c>
      <c r="C80" s="23">
        <v>136</v>
      </c>
      <c r="D80" s="23">
        <v>3.36</v>
      </c>
      <c r="E80" s="23">
        <v>1.952</v>
      </c>
      <c r="F80" s="23">
        <v>0.34</v>
      </c>
      <c r="G80" s="23">
        <f t="shared" si="106"/>
        <v>0.91304347826086951</v>
      </c>
      <c r="H80" s="23">
        <f t="shared" si="107"/>
        <v>0.31483870967741934</v>
      </c>
      <c r="I80" s="23">
        <f t="shared" si="108"/>
        <v>1.5856820386949093</v>
      </c>
      <c r="J80" s="23">
        <f t="shared" si="85"/>
        <v>3.7785609756097558</v>
      </c>
      <c r="K80" s="23">
        <v>2.0499999999999998</v>
      </c>
      <c r="L80">
        <f t="shared" si="87"/>
        <v>5.5071219512195118</v>
      </c>
      <c r="M80" s="23">
        <f t="shared" si="98"/>
        <v>-3.4571219512195119</v>
      </c>
      <c r="N80" s="23">
        <f t="shared" si="109"/>
        <v>1.7832131759338996</v>
      </c>
      <c r="O80" s="82">
        <f t="shared" si="110"/>
        <v>0.96745481527516775</v>
      </c>
      <c r="P80" s="6">
        <f t="shared" si="89"/>
        <v>2.5989715365926318</v>
      </c>
      <c r="Q80" s="6">
        <f t="shared" si="90"/>
        <v>1.6315167213174637</v>
      </c>
      <c r="R80" s="6"/>
      <c r="S80" s="23">
        <f t="shared" si="111"/>
        <v>4.49</v>
      </c>
      <c r="T80" s="23">
        <f t="shared" si="112"/>
        <v>2</v>
      </c>
      <c r="U80" s="96">
        <f t="shared" si="113"/>
        <v>66.666666666666657</v>
      </c>
      <c r="V80" s="82">
        <f t="shared" si="114"/>
        <v>-1.6315167213174637</v>
      </c>
      <c r="W80" s="23">
        <f t="shared" si="115"/>
        <v>-2.5989715365926318</v>
      </c>
      <c r="X80" s="6">
        <v>99</v>
      </c>
      <c r="Y80" s="23">
        <f t="shared" si="97"/>
        <v>-5.5071219512195118</v>
      </c>
      <c r="Z80" s="66"/>
    </row>
    <row r="81" spans="1:26" x14ac:dyDescent="0.3">
      <c r="A81" s="23" t="s">
        <v>51</v>
      </c>
      <c r="B81" s="23">
        <v>9</v>
      </c>
      <c r="C81" s="23">
        <v>137</v>
      </c>
      <c r="D81" s="23">
        <v>3.47</v>
      </c>
      <c r="E81" s="23">
        <v>4.1900000000000004</v>
      </c>
      <c r="F81" s="23">
        <v>0.39</v>
      </c>
      <c r="G81" s="23">
        <f t="shared" si="106"/>
        <v>0.94293478260869568</v>
      </c>
      <c r="H81" s="23">
        <f t="shared" si="107"/>
        <v>0.67580645161290331</v>
      </c>
      <c r="I81" s="23">
        <f t="shared" si="108"/>
        <v>1.6375942482950403</v>
      </c>
      <c r="J81" s="23">
        <f t="shared" si="85"/>
        <v>4.0102250000000002</v>
      </c>
      <c r="K81" s="23">
        <v>2</v>
      </c>
      <c r="L81">
        <f t="shared" si="87"/>
        <v>6.0204500000000003</v>
      </c>
      <c r="M81" s="23">
        <f t="shared" si="98"/>
        <v>-4.0204500000000003</v>
      </c>
      <c r="N81" s="23">
        <f t="shared" si="109"/>
        <v>1.8925421885789562</v>
      </c>
      <c r="O81" s="82">
        <f t="shared" si="110"/>
        <v>0.94385835636601745</v>
      </c>
      <c r="P81" s="6">
        <f t="shared" si="89"/>
        <v>2.8412260207918951</v>
      </c>
      <c r="Q81" s="6">
        <f t="shared" si="90"/>
        <v>1.8973676644258775</v>
      </c>
      <c r="R81" s="6"/>
      <c r="S81" s="23">
        <f t="shared" si="111"/>
        <v>4.49</v>
      </c>
      <c r="T81" s="23">
        <f t="shared" si="112"/>
        <v>2</v>
      </c>
      <c r="U81" s="96">
        <f t="shared" si="113"/>
        <v>66.666666666666657</v>
      </c>
      <c r="V81" s="82">
        <f t="shared" si="114"/>
        <v>-1.8973676644258775</v>
      </c>
      <c r="W81" s="23">
        <f t="shared" si="115"/>
        <v>-2.8412260207918951</v>
      </c>
      <c r="X81" s="6">
        <v>83</v>
      </c>
      <c r="Y81" s="23">
        <f t="shared" si="97"/>
        <v>-6.0204500000000003</v>
      </c>
      <c r="Z81" s="66"/>
    </row>
    <row r="82" spans="1:26" x14ac:dyDescent="0.3">
      <c r="A82" s="23" t="s">
        <v>51</v>
      </c>
      <c r="B82" s="23">
        <v>10</v>
      </c>
      <c r="C82" s="23">
        <v>138</v>
      </c>
      <c r="D82" s="23">
        <v>3.57</v>
      </c>
      <c r="E82" s="23">
        <v>5.05</v>
      </c>
      <c r="F82" s="23">
        <v>0.53</v>
      </c>
      <c r="G82" s="23">
        <f t="shared" si="106"/>
        <v>0.97010869565217384</v>
      </c>
      <c r="H82" s="23">
        <f t="shared" si="107"/>
        <v>0.81451612903225801</v>
      </c>
      <c r="I82" s="23">
        <f t="shared" si="108"/>
        <v>1.6847871661133411</v>
      </c>
      <c r="J82" s="23">
        <f t="shared" si="85"/>
        <v>4.303921052631579</v>
      </c>
      <c r="K82" s="23">
        <v>1.9</v>
      </c>
      <c r="L82">
        <f t="shared" si="87"/>
        <v>6.7078421052631576</v>
      </c>
      <c r="M82" s="23">
        <f t="shared" si="98"/>
        <v>-4.8078421052631581</v>
      </c>
      <c r="N82" s="23">
        <f t="shared" si="109"/>
        <v>2.0311459253329707</v>
      </c>
      <c r="O82" s="82">
        <f t="shared" si="110"/>
        <v>0.89666543854771652</v>
      </c>
      <c r="P82" s="6">
        <f t="shared" si="89"/>
        <v>3.1656264121182249</v>
      </c>
      <c r="Q82" s="6">
        <f t="shared" si="90"/>
        <v>2.2689609735705085</v>
      </c>
      <c r="R82" s="6"/>
      <c r="S82" s="23">
        <f t="shared" si="111"/>
        <v>4.49</v>
      </c>
      <c r="T82" s="23">
        <f t="shared" si="112"/>
        <v>2</v>
      </c>
      <c r="U82" s="96">
        <f t="shared" si="113"/>
        <v>66.666666666666657</v>
      </c>
      <c r="V82" s="82">
        <f t="shared" si="114"/>
        <v>-2.2689609735705085</v>
      </c>
      <c r="W82" s="23">
        <f t="shared" si="115"/>
        <v>-3.1656264121182249</v>
      </c>
      <c r="X82" s="6">
        <v>83</v>
      </c>
      <c r="Y82" s="23">
        <f t="shared" si="97"/>
        <v>-6.7078421052631576</v>
      </c>
      <c r="Z82" s="66"/>
    </row>
    <row r="83" spans="1:26" x14ac:dyDescent="0.3">
      <c r="A83" s="23" t="s">
        <v>51</v>
      </c>
      <c r="B83" s="23">
        <v>11</v>
      </c>
      <c r="C83" s="23">
        <v>139</v>
      </c>
      <c r="D83" s="23">
        <v>3.68</v>
      </c>
      <c r="E83" s="23">
        <v>6.2</v>
      </c>
      <c r="F83" s="23">
        <v>0.56999999999999995</v>
      </c>
      <c r="G83" s="23">
        <f t="shared" si="106"/>
        <v>1</v>
      </c>
      <c r="H83" s="23">
        <f t="shared" si="107"/>
        <v>1</v>
      </c>
      <c r="I83" s="23">
        <f t="shared" si="108"/>
        <v>1.7366993757134721</v>
      </c>
      <c r="J83" s="23">
        <f t="shared" si="85"/>
        <v>4.513789473684211</v>
      </c>
      <c r="K83" s="23">
        <v>1.9</v>
      </c>
      <c r="L83">
        <f t="shared" si="87"/>
        <v>7.1275789473684217</v>
      </c>
      <c r="M83" s="23">
        <f t="shared" si="98"/>
        <v>-5.2275789473684222</v>
      </c>
      <c r="N83" s="23">
        <f t="shared" si="109"/>
        <v>2.1301889568069052</v>
      </c>
      <c r="O83" s="82">
        <f t="shared" si="110"/>
        <v>0.89666543854771652</v>
      </c>
      <c r="P83" s="6">
        <f t="shared" si="89"/>
        <v>3.3637124750660936</v>
      </c>
      <c r="Q83" s="6">
        <f t="shared" si="90"/>
        <v>2.4670470365183772</v>
      </c>
      <c r="R83" s="6"/>
      <c r="S83" s="23">
        <f t="shared" si="111"/>
        <v>4.49</v>
      </c>
      <c r="T83" s="23">
        <f t="shared" si="112"/>
        <v>2</v>
      </c>
      <c r="U83" s="96">
        <f t="shared" si="113"/>
        <v>66.666666666666657</v>
      </c>
      <c r="V83" s="82">
        <f t="shared" si="114"/>
        <v>-2.4670470365183772</v>
      </c>
      <c r="W83" s="23">
        <f t="shared" si="115"/>
        <v>-3.3637124750660936</v>
      </c>
      <c r="X83" s="6">
        <v>72</v>
      </c>
      <c r="Y83" s="23">
        <f t="shared" si="97"/>
        <v>-7.1275789473684217</v>
      </c>
      <c r="Z83" s="66"/>
    </row>
    <row r="84" spans="1:26" x14ac:dyDescent="0.3">
      <c r="A84" s="18" t="s">
        <v>58</v>
      </c>
      <c r="B84" s="18">
        <v>1</v>
      </c>
      <c r="C84" s="18">
        <v>154</v>
      </c>
      <c r="D84" s="18">
        <v>2.23</v>
      </c>
      <c r="E84" s="18">
        <v>0.17</v>
      </c>
      <c r="F84" s="18">
        <v>0.4</v>
      </c>
      <c r="G84" s="18">
        <f>D84/$D$90</f>
        <v>0.51740139211136893</v>
      </c>
      <c r="H84" s="18">
        <f>E84/$E$90</f>
        <v>2.2516556291390731E-2</v>
      </c>
      <c r="I84" s="18">
        <f t="shared" ref="I84:I90" si="116">D84/SQRT($AG$30)</f>
        <v>1.5574995595661594</v>
      </c>
      <c r="J84" s="18">
        <f>SQRT(M84^2/4+D84^2)</f>
        <v>2.4076333333333335</v>
      </c>
      <c r="K84" s="41">
        <v>1.5</v>
      </c>
      <c r="L84">
        <f t="shared" si="87"/>
        <v>3.315266666666667</v>
      </c>
      <c r="M84" s="18">
        <f>-(D84^2-K84^2)/K84</f>
        <v>-1.8152666666666668</v>
      </c>
      <c r="N84" s="18">
        <f t="shared" ref="N84:O90" si="117">J84/SQRT($AG$30)</f>
        <v>1.6815640611046956</v>
      </c>
      <c r="O84" s="87">
        <f t="shared" si="117"/>
        <v>1.0476454436543674</v>
      </c>
      <c r="P84" s="6">
        <f t="shared" si="89"/>
        <v>2.315482678555024</v>
      </c>
      <c r="Q84" s="6">
        <f t="shared" si="90"/>
        <v>1.2678372349006566</v>
      </c>
      <c r="R84" s="6"/>
      <c r="S84" s="18">
        <f>$AG$30</f>
        <v>2.0499999999999998</v>
      </c>
      <c r="T84" s="18">
        <f>$AB$30</f>
        <v>0</v>
      </c>
      <c r="U84" s="97">
        <f>$AC$30</f>
        <v>0</v>
      </c>
      <c r="V84" s="87">
        <f t="shared" ref="V84:V90" si="118">M84/SQRT($AG$30)</f>
        <v>-1.2678372349006566</v>
      </c>
      <c r="W84" s="18">
        <f t="shared" ref="W84:W90" si="119">Y84/SQRT($AG$30)</f>
        <v>-2.315482678555024</v>
      </c>
      <c r="Y84" s="18">
        <f t="shared" si="97"/>
        <v>-3.315266666666667</v>
      </c>
      <c r="Z84" s="71"/>
    </row>
    <row r="85" spans="1:26" x14ac:dyDescent="0.3">
      <c r="A85" s="18" t="s">
        <v>58</v>
      </c>
      <c r="B85" s="18">
        <v>2</v>
      </c>
      <c r="C85" s="18">
        <v>155</v>
      </c>
      <c r="D85" s="18">
        <v>2.63</v>
      </c>
      <c r="E85" s="18">
        <v>0.2</v>
      </c>
      <c r="F85" s="18">
        <v>0.6</v>
      </c>
      <c r="G85" s="18">
        <f t="shared" ref="G85:G90" si="120">D85/$D$90</f>
        <v>0.61020881670533644</v>
      </c>
      <c r="H85" s="18">
        <f t="shared" ref="H85:H90" si="121">E85/$E$90</f>
        <v>2.6490066225165566E-2</v>
      </c>
      <c r="I85" s="18">
        <f t="shared" si="116"/>
        <v>1.8368716778739906</v>
      </c>
      <c r="J85" s="18">
        <f t="shared" ref="J85:J120" si="122">SQRT(M85^2/4+D85^2)</f>
        <v>3.0556333333333332</v>
      </c>
      <c r="K85" s="41">
        <v>1.5</v>
      </c>
      <c r="L85">
        <f t="shared" si="87"/>
        <v>4.6112666666666664</v>
      </c>
      <c r="M85" s="18">
        <f t="shared" ref="M85:M120" si="123">-(D85^2-K85^2)/K85</f>
        <v>-3.111266666666666</v>
      </c>
      <c r="N85" s="18">
        <f t="shared" si="117"/>
        <v>2.1341468927633822</v>
      </c>
      <c r="O85" s="87">
        <f t="shared" si="117"/>
        <v>1.0476454436543674</v>
      </c>
      <c r="P85" s="6">
        <f t="shared" si="89"/>
        <v>3.2206483418723968</v>
      </c>
      <c r="Q85" s="6">
        <f t="shared" si="90"/>
        <v>2.1730028982180292</v>
      </c>
      <c r="R85" s="6"/>
      <c r="S85" s="18">
        <f t="shared" ref="S85:S90" si="124">$AG$30</f>
        <v>2.0499999999999998</v>
      </c>
      <c r="T85" s="18">
        <f t="shared" ref="T85:T90" si="125">$AB$30</f>
        <v>0</v>
      </c>
      <c r="U85" s="97">
        <f t="shared" ref="U85:U90" si="126">$AC$30</f>
        <v>0</v>
      </c>
      <c r="V85" s="87">
        <f t="shared" si="118"/>
        <v>-2.1730028982180292</v>
      </c>
      <c r="W85" s="18">
        <f t="shared" si="119"/>
        <v>-3.2206483418723968</v>
      </c>
      <c r="Y85" s="18">
        <f t="shared" si="97"/>
        <v>-4.6112666666666664</v>
      </c>
      <c r="Z85" s="71"/>
    </row>
    <row r="86" spans="1:26" x14ac:dyDescent="0.3">
      <c r="A86" s="18" t="s">
        <v>58</v>
      </c>
      <c r="B86" s="18">
        <v>3</v>
      </c>
      <c r="C86" s="18">
        <v>156</v>
      </c>
      <c r="D86" s="18">
        <v>3.06</v>
      </c>
      <c r="E86" s="18">
        <v>0.2</v>
      </c>
      <c r="F86" s="18">
        <v>0.6</v>
      </c>
      <c r="G86" s="18">
        <f t="shared" si="120"/>
        <v>0.70997679814385162</v>
      </c>
      <c r="H86" s="18">
        <f t="shared" si="121"/>
        <v>2.6490066225165566E-2</v>
      </c>
      <c r="I86" s="18">
        <f t="shared" si="116"/>
        <v>2.1371967050549094</v>
      </c>
      <c r="J86" s="18">
        <f t="shared" si="122"/>
        <v>3.8712</v>
      </c>
      <c r="K86" s="41">
        <v>1.5</v>
      </c>
      <c r="L86">
        <f t="shared" si="87"/>
        <v>6.2423999999999999</v>
      </c>
      <c r="M86" s="18">
        <f t="shared" si="123"/>
        <v>-4.7423999999999999</v>
      </c>
      <c r="N86" s="18">
        <f t="shared" si="117"/>
        <v>2.7037633609831913</v>
      </c>
      <c r="O86" s="87">
        <f t="shared" si="117"/>
        <v>1.0476454436543674</v>
      </c>
      <c r="P86" s="6">
        <f t="shared" si="89"/>
        <v>4.3598812783120149</v>
      </c>
      <c r="Q86" s="6">
        <f t="shared" si="90"/>
        <v>3.3122358346576477</v>
      </c>
      <c r="R86" s="6"/>
      <c r="S86" s="18">
        <f t="shared" si="124"/>
        <v>2.0499999999999998</v>
      </c>
      <c r="T86" s="18">
        <f t="shared" si="125"/>
        <v>0</v>
      </c>
      <c r="U86" s="97">
        <f t="shared" si="126"/>
        <v>0</v>
      </c>
      <c r="V86" s="87">
        <f t="shared" si="118"/>
        <v>-3.3122358346576477</v>
      </c>
      <c r="W86" s="18">
        <f t="shared" si="119"/>
        <v>-4.3598812783120149</v>
      </c>
      <c r="Y86" s="18">
        <f t="shared" si="97"/>
        <v>-6.2423999999999999</v>
      </c>
      <c r="Z86" s="71"/>
    </row>
    <row r="87" spans="1:26" x14ac:dyDescent="0.3">
      <c r="A87" s="18" t="s">
        <v>58</v>
      </c>
      <c r="B87" s="18">
        <v>4</v>
      </c>
      <c r="C87" s="18">
        <v>157</v>
      </c>
      <c r="D87" s="18">
        <v>3.46</v>
      </c>
      <c r="E87" s="18">
        <v>0.21</v>
      </c>
      <c r="F87" s="18">
        <v>0.6</v>
      </c>
      <c r="G87" s="18">
        <f t="shared" si="120"/>
        <v>0.80278422273781913</v>
      </c>
      <c r="H87" s="18">
        <f t="shared" si="121"/>
        <v>2.781456953642384E-2</v>
      </c>
      <c r="I87" s="18">
        <f t="shared" si="116"/>
        <v>2.4165688233627405</v>
      </c>
      <c r="J87" s="18">
        <f t="shared" si="122"/>
        <v>6.4858000000000002</v>
      </c>
      <c r="K87" s="41">
        <v>1</v>
      </c>
      <c r="L87">
        <f t="shared" si="87"/>
        <v>11.9716</v>
      </c>
      <c r="M87" s="18">
        <f t="shared" si="123"/>
        <v>-10.9716</v>
      </c>
      <c r="N87" s="18">
        <f t="shared" si="117"/>
        <v>4.5298792123023306</v>
      </c>
      <c r="O87" s="87">
        <f t="shared" si="117"/>
        <v>0.69843029576957827</v>
      </c>
      <c r="P87" s="6">
        <f t="shared" si="89"/>
        <v>8.3613281288350834</v>
      </c>
      <c r="Q87" s="6">
        <f t="shared" si="90"/>
        <v>7.6628978330655046</v>
      </c>
      <c r="R87" s="6"/>
      <c r="S87" s="18">
        <f t="shared" si="124"/>
        <v>2.0499999999999998</v>
      </c>
      <c r="T87" s="18">
        <f t="shared" si="125"/>
        <v>0</v>
      </c>
      <c r="U87" s="97">
        <f t="shared" si="126"/>
        <v>0</v>
      </c>
      <c r="V87" s="87">
        <f t="shared" si="118"/>
        <v>-7.6628978330655046</v>
      </c>
      <c r="W87" s="18">
        <f t="shared" si="119"/>
        <v>-8.3613281288350834</v>
      </c>
      <c r="Y87" s="18">
        <f t="shared" si="97"/>
        <v>-11.9716</v>
      </c>
      <c r="Z87" s="71"/>
    </row>
    <row r="88" spans="1:26" x14ac:dyDescent="0.3">
      <c r="A88" s="18" t="s">
        <v>58</v>
      </c>
      <c r="B88" s="18">
        <v>5</v>
      </c>
      <c r="C88" s="18">
        <v>158</v>
      </c>
      <c r="D88" s="18">
        <v>3.84</v>
      </c>
      <c r="E88" s="18">
        <v>0.86</v>
      </c>
      <c r="F88" s="18">
        <v>0.6</v>
      </c>
      <c r="G88" s="18">
        <f t="shared" si="120"/>
        <v>0.89095127610208824</v>
      </c>
      <c r="H88" s="18">
        <f t="shared" si="121"/>
        <v>0.11390728476821192</v>
      </c>
      <c r="I88" s="18">
        <f t="shared" si="116"/>
        <v>2.6819723357551801</v>
      </c>
      <c r="J88" s="18">
        <f t="shared" si="122"/>
        <v>7.8727999999999998</v>
      </c>
      <c r="K88" s="41">
        <v>1</v>
      </c>
      <c r="L88">
        <f t="shared" si="87"/>
        <v>14.7456</v>
      </c>
      <c r="M88" s="18">
        <f t="shared" si="123"/>
        <v>-13.7456</v>
      </c>
      <c r="N88" s="18">
        <f t="shared" si="117"/>
        <v>5.4986020325347358</v>
      </c>
      <c r="O88" s="87">
        <f t="shared" si="117"/>
        <v>0.69843029576957827</v>
      </c>
      <c r="P88" s="6">
        <f t="shared" si="89"/>
        <v>10.298773769299892</v>
      </c>
      <c r="Q88" s="6">
        <f t="shared" si="90"/>
        <v>9.6003434735303141</v>
      </c>
      <c r="R88" s="6"/>
      <c r="S88" s="18">
        <f t="shared" si="124"/>
        <v>2.0499999999999998</v>
      </c>
      <c r="T88" s="18">
        <f t="shared" si="125"/>
        <v>0</v>
      </c>
      <c r="U88" s="97">
        <f t="shared" si="126"/>
        <v>0</v>
      </c>
      <c r="V88" s="87">
        <f t="shared" si="118"/>
        <v>-9.6003434735303141</v>
      </c>
      <c r="W88" s="18">
        <f t="shared" si="119"/>
        <v>-10.298773769299892</v>
      </c>
      <c r="Y88" s="18">
        <f t="shared" si="97"/>
        <v>-14.7456</v>
      </c>
      <c r="Z88" s="71"/>
    </row>
    <row r="89" spans="1:26" x14ac:dyDescent="0.3">
      <c r="A89" s="18" t="s">
        <v>58</v>
      </c>
      <c r="B89" s="18">
        <v>6</v>
      </c>
      <c r="C89" s="18">
        <v>159</v>
      </c>
      <c r="D89" s="18">
        <v>4.04</v>
      </c>
      <c r="E89" s="18">
        <v>3.73</v>
      </c>
      <c r="F89" s="18">
        <v>0.65</v>
      </c>
      <c r="G89" s="18">
        <f t="shared" si="120"/>
        <v>0.93735498839907205</v>
      </c>
      <c r="H89" s="18">
        <f t="shared" si="121"/>
        <v>0.49403973509933774</v>
      </c>
      <c r="I89" s="18">
        <f t="shared" si="116"/>
        <v>2.8216583949090959</v>
      </c>
      <c r="J89" s="18">
        <f t="shared" si="122"/>
        <v>8.6608000000000001</v>
      </c>
      <c r="K89" s="41">
        <v>1</v>
      </c>
      <c r="L89">
        <f t="shared" si="87"/>
        <v>16.3216</v>
      </c>
      <c r="M89" s="18">
        <f t="shared" si="123"/>
        <v>-15.3216</v>
      </c>
      <c r="N89" s="18">
        <f t="shared" si="117"/>
        <v>6.0489651056011633</v>
      </c>
      <c r="O89" s="87">
        <f t="shared" si="117"/>
        <v>0.69843029576957827</v>
      </c>
      <c r="P89" s="6">
        <f t="shared" si="89"/>
        <v>11.399499915432749</v>
      </c>
      <c r="Q89" s="6">
        <f t="shared" si="90"/>
        <v>10.701069619663169</v>
      </c>
      <c r="R89" s="6"/>
      <c r="S89" s="18">
        <f t="shared" si="124"/>
        <v>2.0499999999999998</v>
      </c>
      <c r="T89" s="18">
        <f t="shared" si="125"/>
        <v>0</v>
      </c>
      <c r="U89" s="97">
        <f t="shared" si="126"/>
        <v>0</v>
      </c>
      <c r="V89" s="87">
        <f t="shared" si="118"/>
        <v>-10.701069619663169</v>
      </c>
      <c r="W89" s="18">
        <f t="shared" si="119"/>
        <v>-11.399499915432749</v>
      </c>
      <c r="Y89" s="18">
        <f t="shared" si="97"/>
        <v>-16.3216</v>
      </c>
      <c r="Z89" s="71"/>
    </row>
    <row r="90" spans="1:26" x14ac:dyDescent="0.3">
      <c r="A90" s="18" t="s">
        <v>58</v>
      </c>
      <c r="B90" s="18">
        <v>7</v>
      </c>
      <c r="C90" s="18">
        <v>160</v>
      </c>
      <c r="D90" s="18">
        <v>4.3099999999999996</v>
      </c>
      <c r="E90" s="18">
        <v>7.55</v>
      </c>
      <c r="F90" s="41">
        <v>0.65</v>
      </c>
      <c r="G90" s="18">
        <f t="shared" si="120"/>
        <v>1</v>
      </c>
      <c r="H90" s="18">
        <f t="shared" si="121"/>
        <v>1</v>
      </c>
      <c r="I90" s="18">
        <f t="shared" si="116"/>
        <v>3.0102345747668817</v>
      </c>
      <c r="J90" s="18">
        <f t="shared" si="122"/>
        <v>9.7880499999999984</v>
      </c>
      <c r="K90" s="41">
        <v>1</v>
      </c>
      <c r="L90">
        <f t="shared" si="87"/>
        <v>18.576099999999997</v>
      </c>
      <c r="M90" s="18">
        <f t="shared" si="123"/>
        <v>-17.576099999999997</v>
      </c>
      <c r="N90" s="18">
        <f t="shared" si="117"/>
        <v>6.8362706565074189</v>
      </c>
      <c r="O90" s="87">
        <f t="shared" si="117"/>
        <v>0.69843029576957827</v>
      </c>
      <c r="P90" s="6">
        <f t="shared" si="89"/>
        <v>12.97411101724526</v>
      </c>
      <c r="Q90" s="6">
        <f t="shared" si="90"/>
        <v>12.275680721475682</v>
      </c>
      <c r="R90" s="6"/>
      <c r="S90" s="18">
        <f t="shared" si="124"/>
        <v>2.0499999999999998</v>
      </c>
      <c r="T90" s="18">
        <f t="shared" si="125"/>
        <v>0</v>
      </c>
      <c r="U90" s="97">
        <f t="shared" si="126"/>
        <v>0</v>
      </c>
      <c r="V90" s="87">
        <f t="shared" si="118"/>
        <v>-12.275680721475682</v>
      </c>
      <c r="W90" s="18">
        <f t="shared" si="119"/>
        <v>-12.97411101724526</v>
      </c>
      <c r="Y90" s="18">
        <f t="shared" si="97"/>
        <v>-18.576099999999997</v>
      </c>
      <c r="Z90" s="71"/>
    </row>
    <row r="91" spans="1:26" x14ac:dyDescent="0.3">
      <c r="A91" s="16" t="s">
        <v>59</v>
      </c>
      <c r="B91" s="16">
        <v>1</v>
      </c>
      <c r="C91" s="16">
        <v>161</v>
      </c>
      <c r="D91" s="16">
        <v>2.1</v>
      </c>
      <c r="E91" s="16">
        <v>0.18</v>
      </c>
      <c r="F91" s="16">
        <v>0.1</v>
      </c>
      <c r="G91" s="16">
        <f>D91/$D$96</f>
        <v>0.65420560747663559</v>
      </c>
      <c r="H91" s="16">
        <f t="shared" ref="H91:H96" si="127">E91/$E$96</f>
        <v>2.6587887740029542E-2</v>
      </c>
      <c r="I91" s="16">
        <f t="shared" ref="I91:I96" si="128">D91/SQRT($AG$31)</f>
        <v>1.4702940882294104</v>
      </c>
      <c r="J91" s="16">
        <f t="shared" si="122"/>
        <v>2.2749999999999999</v>
      </c>
      <c r="K91" s="43">
        <v>1.4</v>
      </c>
      <c r="L91">
        <f t="shared" si="87"/>
        <v>3.15</v>
      </c>
      <c r="M91" s="16">
        <f t="shared" si="123"/>
        <v>-1.7500000000000002</v>
      </c>
      <c r="N91" s="16">
        <f t="shared" ref="N91:O96" si="129">J91/SQRT($AG$31)</f>
        <v>1.5928185955818612</v>
      </c>
      <c r="O91" s="88">
        <f t="shared" si="129"/>
        <v>0.98019605881960681</v>
      </c>
      <c r="P91" s="6">
        <f t="shared" si="89"/>
        <v>2.2054411323441157</v>
      </c>
      <c r="Q91" s="6">
        <f t="shared" si="90"/>
        <v>1.2252450735245088</v>
      </c>
      <c r="R91" s="6"/>
      <c r="S91" s="16">
        <f>$AG$31</f>
        <v>2.04</v>
      </c>
      <c r="T91" s="16">
        <f>$AB$31</f>
        <v>0</v>
      </c>
      <c r="U91" s="98">
        <f>$AC$31</f>
        <v>0</v>
      </c>
      <c r="V91" s="88">
        <f t="shared" ref="V91:V96" si="130">M91/SQRT($AG$31)</f>
        <v>-1.2252450735245088</v>
      </c>
      <c r="W91" s="16">
        <f t="shared" ref="W91:W96" si="131">Y91/SQRT($AG$31)</f>
        <v>-2.2054411323441157</v>
      </c>
      <c r="Y91" s="16">
        <f t="shared" si="97"/>
        <v>-3.15</v>
      </c>
      <c r="Z91" s="72"/>
    </row>
    <row r="92" spans="1:26" x14ac:dyDescent="0.3">
      <c r="A92" s="16" t="s">
        <v>59</v>
      </c>
      <c r="B92" s="16">
        <v>2</v>
      </c>
      <c r="C92" s="16">
        <v>162</v>
      </c>
      <c r="D92" s="16">
        <v>2.36</v>
      </c>
      <c r="E92" s="16">
        <v>0.38</v>
      </c>
      <c r="F92" s="16">
        <v>0.1</v>
      </c>
      <c r="G92" s="16">
        <f t="shared" ref="G92:G96" si="132">D92/$D$96</f>
        <v>0.73520249221183798</v>
      </c>
      <c r="H92" s="16">
        <f t="shared" si="127"/>
        <v>5.6129985228951261E-2</v>
      </c>
      <c r="I92" s="16">
        <f t="shared" si="128"/>
        <v>1.6523304991530516</v>
      </c>
      <c r="J92" s="16">
        <f t="shared" si="122"/>
        <v>2.7378148148148145</v>
      </c>
      <c r="K92" s="43">
        <v>1.35</v>
      </c>
      <c r="L92">
        <f t="shared" si="87"/>
        <v>4.1256296296296284</v>
      </c>
      <c r="M92" s="16">
        <f t="shared" si="123"/>
        <v>-2.7756296296296288</v>
      </c>
      <c r="N92" s="16">
        <f t="shared" si="129"/>
        <v>1.9168537794710094</v>
      </c>
      <c r="O92" s="88">
        <f t="shared" si="129"/>
        <v>0.94518905671890674</v>
      </c>
      <c r="P92" s="6">
        <f t="shared" si="89"/>
        <v>2.8885185022231115</v>
      </c>
      <c r="Q92" s="6">
        <f t="shared" si="90"/>
        <v>1.9433294455042052</v>
      </c>
      <c r="R92" s="6"/>
      <c r="S92" s="16">
        <f t="shared" ref="S92:S96" si="133">$AG$31</f>
        <v>2.04</v>
      </c>
      <c r="T92" s="16">
        <f t="shared" ref="T92:T96" si="134">$AB$31</f>
        <v>0</v>
      </c>
      <c r="U92" s="98">
        <f t="shared" ref="U92:U96" si="135">$AC$31</f>
        <v>0</v>
      </c>
      <c r="V92" s="88">
        <f t="shared" si="130"/>
        <v>-1.9433294455042052</v>
      </c>
      <c r="W92" s="16">
        <f t="shared" si="131"/>
        <v>-2.8885185022231115</v>
      </c>
      <c r="Y92" s="16">
        <f t="shared" si="97"/>
        <v>-4.1256296296296284</v>
      </c>
      <c r="Z92" s="72"/>
    </row>
    <row r="93" spans="1:26" x14ac:dyDescent="0.3">
      <c r="A93" s="16" t="s">
        <v>59</v>
      </c>
      <c r="B93" s="16">
        <v>3</v>
      </c>
      <c r="C93" s="16">
        <v>163</v>
      </c>
      <c r="D93" s="16">
        <v>2.67</v>
      </c>
      <c r="E93" s="16">
        <v>0.97</v>
      </c>
      <c r="F93" s="16">
        <v>0.3</v>
      </c>
      <c r="G93" s="16">
        <f t="shared" si="132"/>
        <v>0.83177570093457942</v>
      </c>
      <c r="H93" s="16">
        <f t="shared" si="127"/>
        <v>0.14327917282127031</v>
      </c>
      <c r="I93" s="16">
        <f t="shared" si="128"/>
        <v>1.8693739121773931</v>
      </c>
      <c r="J93" s="16">
        <f t="shared" si="122"/>
        <v>3.5703749999999999</v>
      </c>
      <c r="K93" s="43">
        <v>1.2</v>
      </c>
      <c r="L93">
        <f t="shared" si="87"/>
        <v>5.9407499999999995</v>
      </c>
      <c r="M93" s="16">
        <f t="shared" si="123"/>
        <v>-4.7407500000000002</v>
      </c>
      <c r="N93" s="16">
        <f t="shared" si="129"/>
        <v>2.4997625025057526</v>
      </c>
      <c r="O93" s="88">
        <f t="shared" si="129"/>
        <v>0.84016805041680587</v>
      </c>
      <c r="P93" s="6">
        <f t="shared" si="89"/>
        <v>4.1593569545946991</v>
      </c>
      <c r="Q93" s="6">
        <f t="shared" si="90"/>
        <v>3.3191889041778939</v>
      </c>
      <c r="R93" s="6"/>
      <c r="S93" s="16">
        <f t="shared" si="133"/>
        <v>2.04</v>
      </c>
      <c r="T93" s="16">
        <f t="shared" si="134"/>
        <v>0</v>
      </c>
      <c r="U93" s="98">
        <f t="shared" si="135"/>
        <v>0</v>
      </c>
      <c r="V93" s="88">
        <f t="shared" si="130"/>
        <v>-3.3191889041778939</v>
      </c>
      <c r="W93" s="16">
        <f t="shared" si="131"/>
        <v>-4.1593569545946991</v>
      </c>
      <c r="Y93" s="16">
        <f t="shared" si="97"/>
        <v>-5.9407499999999995</v>
      </c>
      <c r="Z93" s="72"/>
    </row>
    <row r="94" spans="1:26" x14ac:dyDescent="0.3">
      <c r="A94" s="16" t="s">
        <v>59</v>
      </c>
      <c r="B94" s="16">
        <v>4</v>
      </c>
      <c r="C94" s="16">
        <v>164</v>
      </c>
      <c r="D94" s="16">
        <v>2.81</v>
      </c>
      <c r="E94" s="16">
        <v>1.91</v>
      </c>
      <c r="F94" s="16">
        <v>0.65</v>
      </c>
      <c r="G94" s="16">
        <f t="shared" si="132"/>
        <v>0.87538940809968846</v>
      </c>
      <c r="H94" s="16">
        <f t="shared" si="127"/>
        <v>0.28212703101920239</v>
      </c>
      <c r="I94" s="16">
        <f t="shared" si="128"/>
        <v>1.9673935180593538</v>
      </c>
      <c r="J94" s="16">
        <f t="shared" si="122"/>
        <v>5.3350625000000003</v>
      </c>
      <c r="K94" s="43">
        <v>0.8</v>
      </c>
      <c r="L94">
        <f t="shared" si="87"/>
        <v>9.8701249999999998</v>
      </c>
      <c r="M94" s="16">
        <f t="shared" si="123"/>
        <v>-9.0701249999999991</v>
      </c>
      <c r="N94" s="16">
        <f t="shared" si="129"/>
        <v>3.7352908828973423</v>
      </c>
      <c r="O94" s="88">
        <f t="shared" si="129"/>
        <v>0.56011203361120399</v>
      </c>
      <c r="P94" s="6">
        <f t="shared" si="89"/>
        <v>6.91046973218348</v>
      </c>
      <c r="Q94" s="6">
        <f t="shared" si="90"/>
        <v>6.3503576985722754</v>
      </c>
      <c r="R94" s="6"/>
      <c r="S94" s="16">
        <f t="shared" si="133"/>
        <v>2.04</v>
      </c>
      <c r="T94" s="16">
        <f t="shared" si="134"/>
        <v>0</v>
      </c>
      <c r="U94" s="98">
        <f t="shared" si="135"/>
        <v>0</v>
      </c>
      <c r="V94" s="88">
        <f t="shared" si="130"/>
        <v>-6.3503576985722754</v>
      </c>
      <c r="W94" s="16">
        <f t="shared" si="131"/>
        <v>-6.91046973218348</v>
      </c>
      <c r="Y94" s="16">
        <f t="shared" si="97"/>
        <v>-9.8701249999999998</v>
      </c>
      <c r="Z94" s="72"/>
    </row>
    <row r="95" spans="1:26" x14ac:dyDescent="0.3">
      <c r="A95" s="16" t="s">
        <v>59</v>
      </c>
      <c r="B95" s="16">
        <v>5</v>
      </c>
      <c r="C95" s="16">
        <v>165</v>
      </c>
      <c r="D95" s="16">
        <v>2.97</v>
      </c>
      <c r="E95" s="16">
        <v>3.21</v>
      </c>
      <c r="F95" s="16">
        <v>0.8</v>
      </c>
      <c r="G95" s="16">
        <f t="shared" si="132"/>
        <v>0.92523364485981319</v>
      </c>
      <c r="H95" s="16">
        <f t="shared" si="127"/>
        <v>0.47415066469719352</v>
      </c>
      <c r="I95" s="16">
        <f t="shared" si="128"/>
        <v>2.0794159247815949</v>
      </c>
      <c r="J95" s="16">
        <f t="shared" si="122"/>
        <v>6.2556000000000012</v>
      </c>
      <c r="K95" s="43">
        <v>0.75</v>
      </c>
      <c r="L95">
        <f t="shared" si="87"/>
        <v>11.761200000000002</v>
      </c>
      <c r="M95" s="16">
        <f t="shared" si="123"/>
        <v>-11.011200000000002</v>
      </c>
      <c r="N95" s="16">
        <f t="shared" si="129"/>
        <v>4.3797960468228103</v>
      </c>
      <c r="O95" s="88">
        <f t="shared" si="129"/>
        <v>0.52510503151050369</v>
      </c>
      <c r="P95" s="6">
        <f t="shared" si="89"/>
        <v>8.2344870621351163</v>
      </c>
      <c r="Q95" s="6">
        <f t="shared" si="90"/>
        <v>7.7093820306246128</v>
      </c>
      <c r="R95" s="6"/>
      <c r="S95" s="16">
        <f t="shared" si="133"/>
        <v>2.04</v>
      </c>
      <c r="T95" s="16">
        <f t="shared" si="134"/>
        <v>0</v>
      </c>
      <c r="U95" s="98">
        <f t="shared" si="135"/>
        <v>0</v>
      </c>
      <c r="V95" s="88">
        <f t="shared" si="130"/>
        <v>-7.7093820306246128</v>
      </c>
      <c r="W95" s="16">
        <f t="shared" si="131"/>
        <v>-8.2344870621351163</v>
      </c>
      <c r="Y95" s="16">
        <f t="shared" si="97"/>
        <v>-11.761200000000002</v>
      </c>
      <c r="Z95" s="72"/>
    </row>
    <row r="96" spans="1:26" x14ac:dyDescent="0.3">
      <c r="A96" s="16" t="s">
        <v>59</v>
      </c>
      <c r="B96" s="16">
        <v>6</v>
      </c>
      <c r="C96" s="16">
        <v>166</v>
      </c>
      <c r="D96" s="16">
        <v>3.21</v>
      </c>
      <c r="E96" s="16">
        <v>6.77</v>
      </c>
      <c r="F96" s="43">
        <v>0.8</v>
      </c>
      <c r="G96" s="16">
        <f t="shared" si="132"/>
        <v>1</v>
      </c>
      <c r="H96" s="16">
        <f t="shared" si="127"/>
        <v>1</v>
      </c>
      <c r="I96" s="16">
        <f t="shared" si="128"/>
        <v>2.2474495348649559</v>
      </c>
      <c r="J96" s="16">
        <f t="shared" si="122"/>
        <v>6.4862352941176464</v>
      </c>
      <c r="K96" s="43">
        <v>0.85</v>
      </c>
      <c r="L96">
        <f t="shared" si="87"/>
        <v>12.122470588235293</v>
      </c>
      <c r="M96" s="16">
        <f t="shared" si="123"/>
        <v>-11.272470588235294</v>
      </c>
      <c r="N96" s="16">
        <f t="shared" si="129"/>
        <v>4.5412730513362503</v>
      </c>
      <c r="O96" s="88">
        <f t="shared" si="129"/>
        <v>0.59511903571190417</v>
      </c>
      <c r="P96" s="6">
        <f t="shared" si="89"/>
        <v>8.4874270669605973</v>
      </c>
      <c r="Q96" s="6">
        <f t="shared" si="90"/>
        <v>7.8923080312486933</v>
      </c>
      <c r="R96" s="6"/>
      <c r="S96" s="16">
        <f t="shared" si="133"/>
        <v>2.04</v>
      </c>
      <c r="T96" s="16">
        <f t="shared" si="134"/>
        <v>0</v>
      </c>
      <c r="U96" s="98">
        <f t="shared" si="135"/>
        <v>0</v>
      </c>
      <c r="V96" s="88">
        <f t="shared" si="130"/>
        <v>-7.8923080312486933</v>
      </c>
      <c r="W96" s="16">
        <f t="shared" si="131"/>
        <v>-8.4874270669605973</v>
      </c>
      <c r="Y96" s="16">
        <f t="shared" si="97"/>
        <v>-12.122470588235293</v>
      </c>
      <c r="Z96" s="72"/>
    </row>
    <row r="97" spans="1:26" x14ac:dyDescent="0.3">
      <c r="A97" s="15" t="s">
        <v>60</v>
      </c>
      <c r="B97" s="15">
        <v>1</v>
      </c>
      <c r="C97" s="15">
        <v>167</v>
      </c>
      <c r="D97" s="15">
        <v>0.67100000000000004</v>
      </c>
      <c r="E97" s="15">
        <v>0.04</v>
      </c>
      <c r="F97" s="15">
        <v>0.1</v>
      </c>
      <c r="G97" s="15">
        <f>D97/$D$105</f>
        <v>0.22072368421052632</v>
      </c>
      <c r="H97" s="15">
        <f>E97/$E$105</f>
        <v>3.6036036036036037E-3</v>
      </c>
      <c r="I97" s="15">
        <f t="shared" ref="I97:I105" si="136">D97/SQRT($AG$32)</f>
        <v>0.45868615703354904</v>
      </c>
      <c r="J97" s="15">
        <f t="shared" si="122"/>
        <v>0.86080035714285719</v>
      </c>
      <c r="K97" s="44">
        <v>1.4</v>
      </c>
      <c r="L97">
        <f t="shared" si="87"/>
        <v>0.32160071428571446</v>
      </c>
      <c r="M97" s="15">
        <f t="shared" si="123"/>
        <v>1.0783992857142854</v>
      </c>
      <c r="N97" s="15">
        <f t="shared" ref="N97:N105" si="137">J97/SQRT($AG$32)</f>
        <v>0.58843101012066112</v>
      </c>
      <c r="O97" s="77">
        <f t="shared" ref="O97:O105" si="138">K97/SQRT($AG$32)</f>
        <v>0.95702029783452836</v>
      </c>
      <c r="P97" s="6">
        <f t="shared" si="89"/>
        <v>0.21984172240679395</v>
      </c>
      <c r="Q97" s="6">
        <f t="shared" si="90"/>
        <v>-0.73717857542773446</v>
      </c>
      <c r="R97" s="6"/>
      <c r="S97" s="15">
        <f>$AG$32</f>
        <v>2.14</v>
      </c>
      <c r="T97" s="15">
        <f>$AB$32</f>
        <v>0</v>
      </c>
      <c r="U97" s="99">
        <f>$AC$32</f>
        <v>0</v>
      </c>
      <c r="V97" s="77">
        <f t="shared" ref="V97:V105" si="139">M97/SQRT($AG$32)</f>
        <v>0.73717857542773446</v>
      </c>
      <c r="W97" s="15">
        <f t="shared" ref="W97:W105" si="140">Y97/SQRT($AG$32)</f>
        <v>-0.21984172240679395</v>
      </c>
      <c r="Y97" s="15">
        <f t="shared" si="97"/>
        <v>-0.32160071428571446</v>
      </c>
      <c r="Z97" s="61"/>
    </row>
    <row r="98" spans="1:26" x14ac:dyDescent="0.3">
      <c r="A98" s="15" t="s">
        <v>60</v>
      </c>
      <c r="B98" s="15">
        <v>2</v>
      </c>
      <c r="C98" s="15">
        <v>168</v>
      </c>
      <c r="D98" s="15">
        <v>1.1859999999999999</v>
      </c>
      <c r="E98" s="15">
        <v>0.13</v>
      </c>
      <c r="F98" s="15">
        <v>0.25</v>
      </c>
      <c r="G98" s="15">
        <f t="shared" ref="G98:G105" si="141">D98/$D$105</f>
        <v>0.39013157894736838</v>
      </c>
      <c r="H98" s="15">
        <f t="shared" ref="H98:H105" si="142">E98/$E$105</f>
        <v>1.1711711711711712E-2</v>
      </c>
      <c r="I98" s="15">
        <f t="shared" si="136"/>
        <v>0.81073290945125054</v>
      </c>
      <c r="J98" s="15">
        <f t="shared" si="122"/>
        <v>1.1860816666666667</v>
      </c>
      <c r="K98" s="44">
        <v>1.2</v>
      </c>
      <c r="L98">
        <f t="shared" si="87"/>
        <v>1.1721633333333334</v>
      </c>
      <c r="M98" s="15">
        <f t="shared" si="123"/>
        <v>2.7836666666666659E-2</v>
      </c>
      <c r="N98" s="15">
        <f t="shared" si="137"/>
        <v>0.81078873563529086</v>
      </c>
      <c r="O98" s="77">
        <f t="shared" si="138"/>
        <v>0.82030311242959575</v>
      </c>
      <c r="P98" s="6">
        <f t="shared" si="89"/>
        <v>0.80127435884098597</v>
      </c>
      <c r="Q98" s="6">
        <f t="shared" si="90"/>
        <v>-1.9028753588609868E-2</v>
      </c>
      <c r="R98" s="6"/>
      <c r="S98" s="15">
        <f t="shared" ref="S98:S105" si="143">$AG$32</f>
        <v>2.14</v>
      </c>
      <c r="T98" s="15">
        <f t="shared" ref="T98:T105" si="144">$AB$32</f>
        <v>0</v>
      </c>
      <c r="U98" s="99">
        <f t="shared" ref="U98:U105" si="145">$AC$32</f>
        <v>0</v>
      </c>
      <c r="V98" s="77">
        <f t="shared" si="139"/>
        <v>1.9028753588609868E-2</v>
      </c>
      <c r="W98" s="15">
        <f t="shared" si="140"/>
        <v>-0.80127435884098597</v>
      </c>
      <c r="Y98" s="15">
        <f t="shared" si="97"/>
        <v>-1.1721633333333334</v>
      </c>
      <c r="Z98" s="61"/>
    </row>
    <row r="99" spans="1:26" x14ac:dyDescent="0.3">
      <c r="A99" s="15" t="s">
        <v>60</v>
      </c>
      <c r="B99" s="15">
        <v>3</v>
      </c>
      <c r="C99" s="15">
        <v>169</v>
      </c>
      <c r="D99" s="15">
        <v>1.34</v>
      </c>
      <c r="E99" s="15">
        <v>0.65</v>
      </c>
      <c r="F99" s="15">
        <v>0.3</v>
      </c>
      <c r="G99" s="15">
        <f t="shared" si="141"/>
        <v>0.44078947368421056</v>
      </c>
      <c r="H99" s="15">
        <f t="shared" si="142"/>
        <v>5.8558558558558564E-2</v>
      </c>
      <c r="I99" s="15">
        <f t="shared" si="136"/>
        <v>0.91600514221304874</v>
      </c>
      <c r="J99" s="15">
        <f t="shared" si="122"/>
        <v>1.3481666666666667</v>
      </c>
      <c r="K99" s="44">
        <v>1.2</v>
      </c>
      <c r="L99">
        <f t="shared" si="87"/>
        <v>1.4963333333333335</v>
      </c>
      <c r="M99" s="15">
        <f t="shared" si="123"/>
        <v>-0.29633333333333367</v>
      </c>
      <c r="N99" s="15">
        <f t="shared" si="137"/>
        <v>0.92158776061708347</v>
      </c>
      <c r="O99" s="77">
        <f t="shared" si="138"/>
        <v>0.82030311242959575</v>
      </c>
      <c r="P99" s="6">
        <f t="shared" si="89"/>
        <v>1.0228724088045711</v>
      </c>
      <c r="Q99" s="6">
        <f t="shared" si="90"/>
        <v>0.20256929637497542</v>
      </c>
      <c r="R99" s="6"/>
      <c r="S99" s="15">
        <f t="shared" si="143"/>
        <v>2.14</v>
      </c>
      <c r="T99" s="15">
        <f t="shared" si="144"/>
        <v>0</v>
      </c>
      <c r="U99" s="99">
        <f t="shared" si="145"/>
        <v>0</v>
      </c>
      <c r="V99" s="77">
        <f t="shared" si="139"/>
        <v>-0.20256929637497542</v>
      </c>
      <c r="W99" s="15">
        <f t="shared" si="140"/>
        <v>-1.0228724088045711</v>
      </c>
      <c r="Y99" s="15">
        <f t="shared" si="97"/>
        <v>-1.4963333333333335</v>
      </c>
      <c r="Z99" s="61"/>
    </row>
    <row r="100" spans="1:26" x14ac:dyDescent="0.3">
      <c r="A100" s="15" t="s">
        <v>60</v>
      </c>
      <c r="B100" s="15">
        <v>4</v>
      </c>
      <c r="C100" s="15">
        <v>170</v>
      </c>
      <c r="D100" s="15">
        <v>1.5940000000000001</v>
      </c>
      <c r="E100" s="44">
        <v>4.5</v>
      </c>
      <c r="F100" s="44">
        <v>0.65</v>
      </c>
      <c r="G100" s="15">
        <f t="shared" si="141"/>
        <v>0.52434210526315794</v>
      </c>
      <c r="H100" s="15">
        <f t="shared" si="142"/>
        <v>0.40540540540540543</v>
      </c>
      <c r="I100" s="15">
        <f t="shared" si="136"/>
        <v>1.0896359676773131</v>
      </c>
      <c r="J100" s="15">
        <f t="shared" si="122"/>
        <v>1.9880225</v>
      </c>
      <c r="K100" s="44">
        <v>0.8</v>
      </c>
      <c r="L100">
        <f t="shared" si="87"/>
        <v>3.1760450000000002</v>
      </c>
      <c r="M100" s="15">
        <f t="shared" si="123"/>
        <v>-2.376045</v>
      </c>
      <c r="N100" s="15">
        <f t="shared" si="137"/>
        <v>1.3589842036083886</v>
      </c>
      <c r="O100" s="77">
        <f t="shared" si="138"/>
        <v>0.54686874161973054</v>
      </c>
      <c r="P100" s="6">
        <f t="shared" si="89"/>
        <v>2.1710996655970467</v>
      </c>
      <c r="Q100" s="6">
        <f t="shared" si="90"/>
        <v>1.6242309239773158</v>
      </c>
      <c r="R100" s="6"/>
      <c r="S100" s="15">
        <f t="shared" si="143"/>
        <v>2.14</v>
      </c>
      <c r="T100" s="15">
        <f t="shared" si="144"/>
        <v>0</v>
      </c>
      <c r="U100" s="99">
        <f t="shared" si="145"/>
        <v>0</v>
      </c>
      <c r="V100" s="77">
        <f t="shared" si="139"/>
        <v>-1.6242309239773158</v>
      </c>
      <c r="W100" s="15">
        <f t="shared" si="140"/>
        <v>-2.1710996655970467</v>
      </c>
      <c r="Y100" s="15">
        <f t="shared" si="97"/>
        <v>-3.1760450000000002</v>
      </c>
      <c r="Z100" s="61"/>
    </row>
    <row r="101" spans="1:26" x14ac:dyDescent="0.3">
      <c r="A101" s="15" t="s">
        <v>60</v>
      </c>
      <c r="B101" s="15">
        <v>5</v>
      </c>
      <c r="C101" s="15">
        <v>171</v>
      </c>
      <c r="D101" s="15">
        <v>1.7789999999999999</v>
      </c>
      <c r="E101" s="44">
        <v>4.5</v>
      </c>
      <c r="F101" s="44">
        <v>0.65</v>
      </c>
      <c r="G101" s="15">
        <f t="shared" si="141"/>
        <v>0.58519736842105263</v>
      </c>
      <c r="H101" s="15">
        <f t="shared" si="142"/>
        <v>0.40540540540540543</v>
      </c>
      <c r="I101" s="15">
        <f t="shared" si="136"/>
        <v>1.2160993641768758</v>
      </c>
      <c r="J101" s="15">
        <f t="shared" si="122"/>
        <v>2.3780256249999994</v>
      </c>
      <c r="K101" s="44">
        <v>0.8</v>
      </c>
      <c r="L101">
        <f t="shared" si="87"/>
        <v>3.9560512499999989</v>
      </c>
      <c r="M101" s="15">
        <f t="shared" si="123"/>
        <v>-3.1560512499999991</v>
      </c>
      <c r="N101" s="15">
        <f t="shared" si="137"/>
        <v>1.6255848513540285</v>
      </c>
      <c r="O101" s="77">
        <f t="shared" si="138"/>
        <v>0.54686874161973054</v>
      </c>
      <c r="P101" s="6">
        <f t="shared" si="89"/>
        <v>2.7043009610883266</v>
      </c>
      <c r="Q101" s="6">
        <f t="shared" si="90"/>
        <v>2.1574322194685962</v>
      </c>
      <c r="R101" s="6"/>
      <c r="S101" s="15">
        <f t="shared" si="143"/>
        <v>2.14</v>
      </c>
      <c r="T101" s="15">
        <f t="shared" si="144"/>
        <v>0</v>
      </c>
      <c r="U101" s="99">
        <f t="shared" si="145"/>
        <v>0</v>
      </c>
      <c r="V101" s="77">
        <f t="shared" si="139"/>
        <v>-2.1574322194685962</v>
      </c>
      <c r="W101" s="15">
        <f t="shared" si="140"/>
        <v>-2.7043009610883266</v>
      </c>
      <c r="Y101" s="15">
        <f t="shared" si="97"/>
        <v>-3.9560512499999989</v>
      </c>
      <c r="Z101" s="61"/>
    </row>
    <row r="102" spans="1:26" x14ac:dyDescent="0.3">
      <c r="A102" s="15" t="s">
        <v>60</v>
      </c>
      <c r="B102" s="15">
        <v>6</v>
      </c>
      <c r="C102" s="15">
        <v>172</v>
      </c>
      <c r="D102" s="15">
        <v>2.06</v>
      </c>
      <c r="E102" s="15">
        <v>4.5599999999999996</v>
      </c>
      <c r="F102" s="15">
        <v>0.65</v>
      </c>
      <c r="G102" s="15">
        <f t="shared" si="141"/>
        <v>0.67763157894736847</v>
      </c>
      <c r="H102" s="15">
        <f t="shared" si="142"/>
        <v>0.41081081081081078</v>
      </c>
      <c r="I102" s="15">
        <f t="shared" si="136"/>
        <v>1.4081870096708062</v>
      </c>
      <c r="J102" s="15">
        <f t="shared" si="122"/>
        <v>3.0522499999999995</v>
      </c>
      <c r="K102" s="44">
        <v>0.8</v>
      </c>
      <c r="L102">
        <f t="shared" si="87"/>
        <v>5.3044999999999991</v>
      </c>
      <c r="M102" s="15">
        <f t="shared" si="123"/>
        <v>-4.5044999999999993</v>
      </c>
      <c r="N102" s="15">
        <f t="shared" si="137"/>
        <v>2.0864751457610278</v>
      </c>
      <c r="O102" s="77">
        <f t="shared" si="138"/>
        <v>0.54686874161973054</v>
      </c>
      <c r="P102" s="6">
        <f t="shared" si="89"/>
        <v>3.6260815499023251</v>
      </c>
      <c r="Q102" s="6">
        <f t="shared" si="90"/>
        <v>3.0792128082825947</v>
      </c>
      <c r="R102" s="6"/>
      <c r="S102" s="15">
        <f t="shared" si="143"/>
        <v>2.14</v>
      </c>
      <c r="T102" s="15">
        <f t="shared" si="144"/>
        <v>0</v>
      </c>
      <c r="U102" s="99">
        <f t="shared" si="145"/>
        <v>0</v>
      </c>
      <c r="V102" s="77">
        <f t="shared" si="139"/>
        <v>-3.0792128082825947</v>
      </c>
      <c r="W102" s="15">
        <f t="shared" si="140"/>
        <v>-3.6260815499023251</v>
      </c>
      <c r="Y102" s="15">
        <f t="shared" ref="Y102:Y120" si="146">M102/2-SQRT(M102^2/4+D102^2)</f>
        <v>-5.3044999999999991</v>
      </c>
      <c r="Z102" s="61"/>
    </row>
    <row r="103" spans="1:26" x14ac:dyDescent="0.3">
      <c r="A103" s="15" t="s">
        <v>60</v>
      </c>
      <c r="B103" s="15">
        <v>7</v>
      </c>
      <c r="C103" s="15">
        <v>173</v>
      </c>
      <c r="D103" s="15">
        <v>2.29</v>
      </c>
      <c r="E103" s="15">
        <v>4.55</v>
      </c>
      <c r="F103" s="15">
        <v>0.65</v>
      </c>
      <c r="G103" s="15">
        <f t="shared" si="141"/>
        <v>0.75328947368421051</v>
      </c>
      <c r="H103" s="15">
        <f t="shared" si="142"/>
        <v>0.40990990990990989</v>
      </c>
      <c r="I103" s="15">
        <f t="shared" si="136"/>
        <v>1.5654117728864787</v>
      </c>
      <c r="J103" s="15">
        <f t="shared" si="122"/>
        <v>3.6775625000000001</v>
      </c>
      <c r="K103" s="44">
        <v>0.8</v>
      </c>
      <c r="L103">
        <f t="shared" si="87"/>
        <v>6.5551250000000003</v>
      </c>
      <c r="M103" s="15">
        <f t="shared" si="123"/>
        <v>-5.7551250000000005</v>
      </c>
      <c r="N103" s="15">
        <f t="shared" si="137"/>
        <v>2.513929970753638</v>
      </c>
      <c r="O103" s="77">
        <f t="shared" si="138"/>
        <v>0.54686874161973054</v>
      </c>
      <c r="P103" s="6">
        <f t="shared" si="89"/>
        <v>4.4809911998875451</v>
      </c>
      <c r="Q103" s="6">
        <f t="shared" si="90"/>
        <v>3.9341224582678151</v>
      </c>
      <c r="R103" s="6"/>
      <c r="S103" s="15">
        <f t="shared" si="143"/>
        <v>2.14</v>
      </c>
      <c r="T103" s="15">
        <f t="shared" si="144"/>
        <v>0</v>
      </c>
      <c r="U103" s="99">
        <f t="shared" si="145"/>
        <v>0</v>
      </c>
      <c r="V103" s="77">
        <f t="shared" si="139"/>
        <v>-3.9341224582678151</v>
      </c>
      <c r="W103" s="15">
        <f t="shared" si="140"/>
        <v>-4.4809911998875451</v>
      </c>
      <c r="Y103" s="15">
        <f t="shared" si="146"/>
        <v>-6.5551250000000003</v>
      </c>
      <c r="Z103" s="61"/>
    </row>
    <row r="104" spans="1:26" x14ac:dyDescent="0.3">
      <c r="A104" s="15" t="s">
        <v>60</v>
      </c>
      <c r="B104" s="15">
        <v>8</v>
      </c>
      <c r="C104" s="15">
        <v>174</v>
      </c>
      <c r="D104" s="15">
        <v>2.62</v>
      </c>
      <c r="E104" s="15">
        <v>6.3</v>
      </c>
      <c r="F104" s="15">
        <v>0.7</v>
      </c>
      <c r="G104" s="15">
        <f t="shared" si="141"/>
        <v>0.86184210526315796</v>
      </c>
      <c r="H104" s="15">
        <f t="shared" si="142"/>
        <v>0.56756756756756754</v>
      </c>
      <c r="I104" s="15">
        <f t="shared" si="136"/>
        <v>1.7909951288046175</v>
      </c>
      <c r="J104" s="15">
        <f t="shared" si="122"/>
        <v>4.6902500000000007</v>
      </c>
      <c r="K104" s="44">
        <v>0.8</v>
      </c>
      <c r="L104">
        <f t="shared" si="87"/>
        <v>8.5805000000000007</v>
      </c>
      <c r="M104" s="15">
        <f t="shared" si="123"/>
        <v>-7.7805000000000009</v>
      </c>
      <c r="N104" s="15">
        <f t="shared" si="137"/>
        <v>3.2061888942274268</v>
      </c>
      <c r="O104" s="77">
        <f t="shared" si="138"/>
        <v>0.54686874161973054</v>
      </c>
      <c r="P104" s="6">
        <f t="shared" si="89"/>
        <v>5.8655090468351228</v>
      </c>
      <c r="Q104" s="6">
        <f t="shared" si="90"/>
        <v>5.3186403052153928</v>
      </c>
      <c r="R104" s="6"/>
      <c r="S104" s="15">
        <f t="shared" si="143"/>
        <v>2.14</v>
      </c>
      <c r="T104" s="15">
        <f t="shared" si="144"/>
        <v>0</v>
      </c>
      <c r="U104" s="99">
        <f t="shared" si="145"/>
        <v>0</v>
      </c>
      <c r="V104" s="77">
        <f t="shared" si="139"/>
        <v>-5.3186403052153928</v>
      </c>
      <c r="W104" s="15">
        <f t="shared" si="140"/>
        <v>-5.8655090468351228</v>
      </c>
      <c r="Y104" s="15">
        <f t="shared" si="146"/>
        <v>-8.5805000000000007</v>
      </c>
      <c r="Z104" s="61"/>
    </row>
    <row r="105" spans="1:26" x14ac:dyDescent="0.3">
      <c r="A105" s="15" t="s">
        <v>60</v>
      </c>
      <c r="B105" s="15">
        <v>9</v>
      </c>
      <c r="C105" s="15">
        <v>175</v>
      </c>
      <c r="D105" s="15">
        <v>3.04</v>
      </c>
      <c r="E105" s="15">
        <v>11.1</v>
      </c>
      <c r="F105" s="44">
        <v>0.7</v>
      </c>
      <c r="G105" s="15">
        <f t="shared" si="141"/>
        <v>1</v>
      </c>
      <c r="H105" s="15">
        <f t="shared" si="142"/>
        <v>1</v>
      </c>
      <c r="I105" s="15">
        <f t="shared" si="136"/>
        <v>2.0781012181549761</v>
      </c>
      <c r="J105" s="15">
        <f t="shared" si="122"/>
        <v>6.1760000000000002</v>
      </c>
      <c r="K105" s="44">
        <v>0.8</v>
      </c>
      <c r="L105">
        <f t="shared" si="87"/>
        <v>11.552</v>
      </c>
      <c r="M105" s="15">
        <f t="shared" si="123"/>
        <v>-10.751999999999999</v>
      </c>
      <c r="N105" s="15">
        <f t="shared" si="137"/>
        <v>4.22182668530432</v>
      </c>
      <c r="O105" s="77">
        <f t="shared" si="138"/>
        <v>0.54686874161973054</v>
      </c>
      <c r="P105" s="6">
        <f t="shared" si="89"/>
        <v>7.8967846289889083</v>
      </c>
      <c r="Q105" s="6">
        <f t="shared" si="90"/>
        <v>7.3499158873691774</v>
      </c>
      <c r="R105" s="6"/>
      <c r="S105" s="15">
        <f t="shared" si="143"/>
        <v>2.14</v>
      </c>
      <c r="T105" s="15">
        <f t="shared" si="144"/>
        <v>0</v>
      </c>
      <c r="U105" s="99">
        <f t="shared" si="145"/>
        <v>0</v>
      </c>
      <c r="V105" s="77">
        <f t="shared" si="139"/>
        <v>-7.3499158873691774</v>
      </c>
      <c r="W105" s="15">
        <f t="shared" si="140"/>
        <v>-7.8967846289889083</v>
      </c>
      <c r="Y105" s="15">
        <f t="shared" si="146"/>
        <v>-11.552</v>
      </c>
      <c r="Z105" s="61"/>
    </row>
    <row r="106" spans="1:26" x14ac:dyDescent="0.3">
      <c r="A106" s="19" t="s">
        <v>61</v>
      </c>
      <c r="B106" s="19">
        <v>1</v>
      </c>
      <c r="C106" s="19">
        <v>176</v>
      </c>
      <c r="D106" s="19">
        <v>3.41</v>
      </c>
      <c r="E106" s="19">
        <v>0.7</v>
      </c>
      <c r="F106" s="19">
        <v>0.2</v>
      </c>
      <c r="G106" s="19">
        <f>D106/$D$107</f>
        <v>0.70893970893970903</v>
      </c>
      <c r="H106" s="19">
        <f>E106/$E$107</f>
        <v>0.19943019943019943</v>
      </c>
      <c r="I106" s="19">
        <f>D106/SQRT($AG$33)</f>
        <v>2.3148588355602655</v>
      </c>
      <c r="J106" s="19">
        <f t="shared" si="122"/>
        <v>6.3140500000000008</v>
      </c>
      <c r="K106" s="45">
        <v>1</v>
      </c>
      <c r="L106">
        <f t="shared" si="87"/>
        <v>11.628100000000002</v>
      </c>
      <c r="M106" s="19">
        <f t="shared" si="123"/>
        <v>-10.628100000000002</v>
      </c>
      <c r="N106" s="19">
        <f>J106/SQRT($AG$33)</f>
        <v>4.2862564312813189</v>
      </c>
      <c r="O106" s="89">
        <f>K106/SQRT($AG$33)</f>
        <v>0.67884423330213062</v>
      </c>
      <c r="P106" s="6">
        <f t="shared" si="89"/>
        <v>7.8936686292605067</v>
      </c>
      <c r="Q106" s="6">
        <f t="shared" si="90"/>
        <v>7.2148243959583755</v>
      </c>
      <c r="R106" s="6"/>
      <c r="S106" s="19">
        <f>$AG$33</f>
        <v>2.17</v>
      </c>
      <c r="T106" s="19">
        <f>$AB$33</f>
        <v>0</v>
      </c>
      <c r="U106" s="100">
        <f>$AC$33</f>
        <v>0</v>
      </c>
      <c r="V106" s="89">
        <f>M106/SQRT($AG$33)</f>
        <v>-7.2148243959583755</v>
      </c>
      <c r="W106" s="19">
        <f>Y106/SQRT($AG$33)</f>
        <v>-7.8936686292605067</v>
      </c>
      <c r="Y106" s="19">
        <f t="shared" si="146"/>
        <v>-11.628100000000002</v>
      </c>
      <c r="Z106" s="73"/>
    </row>
    <row r="107" spans="1:26" x14ac:dyDescent="0.3">
      <c r="A107" s="19" t="s">
        <v>61</v>
      </c>
      <c r="B107" s="19">
        <v>2</v>
      </c>
      <c r="C107" s="19">
        <v>177</v>
      </c>
      <c r="D107" s="19">
        <v>4.8099999999999996</v>
      </c>
      <c r="E107" s="19">
        <v>3.51</v>
      </c>
      <c r="F107" s="45">
        <v>0.2</v>
      </c>
      <c r="G107" s="19">
        <f>D107/$D$107</f>
        <v>1</v>
      </c>
      <c r="H107" s="19">
        <f>E107/$E$107</f>
        <v>1</v>
      </c>
      <c r="I107" s="19">
        <f>D107/SQRT($AG$33)</f>
        <v>3.265240762183248</v>
      </c>
      <c r="J107" s="19">
        <f>SQRT(M107^2/4+D107^2)</f>
        <v>12.068049999999998</v>
      </c>
      <c r="K107" s="45">
        <v>1</v>
      </c>
      <c r="L107">
        <f t="shared" si="87"/>
        <v>23.136099999999995</v>
      </c>
      <c r="M107" s="19">
        <f t="shared" si="123"/>
        <v>-22.136099999999995</v>
      </c>
      <c r="N107" s="19">
        <f>J107/SQRT($AG$33)</f>
        <v>8.1923261497017759</v>
      </c>
      <c r="O107" s="89">
        <f>K107/SQRT($AG$33)</f>
        <v>0.67884423330213062</v>
      </c>
      <c r="P107" s="6">
        <f t="shared" si="89"/>
        <v>15.705808066101422</v>
      </c>
      <c r="Q107" s="6">
        <f t="shared" si="90"/>
        <v>15.026963832799291</v>
      </c>
      <c r="R107" s="6"/>
      <c r="S107" s="19">
        <f>$AG$33</f>
        <v>2.17</v>
      </c>
      <c r="T107" s="19">
        <f>$AB$33</f>
        <v>0</v>
      </c>
      <c r="U107" s="100">
        <f>$AC$33</f>
        <v>0</v>
      </c>
      <c r="V107" s="89">
        <f>M107/SQRT($AG$33)</f>
        <v>-15.026963832799291</v>
      </c>
      <c r="W107" s="19">
        <f>Y107/SQRT($AG$33)</f>
        <v>-15.705808066101422</v>
      </c>
      <c r="Y107" s="19">
        <f t="shared" si="146"/>
        <v>-23.136099999999995</v>
      </c>
      <c r="Z107" s="73"/>
    </row>
    <row r="108" spans="1:26" x14ac:dyDescent="0.3">
      <c r="A108" s="20" t="s">
        <v>62</v>
      </c>
      <c r="B108" s="20">
        <v>1</v>
      </c>
      <c r="C108" s="20">
        <v>178</v>
      </c>
      <c r="D108" s="20">
        <v>1.7470000000000001</v>
      </c>
      <c r="E108" s="20">
        <v>0.34</v>
      </c>
      <c r="F108" s="20">
        <v>0.25</v>
      </c>
      <c r="G108" s="20">
        <f>D108/$D$112</f>
        <v>0.54423676012461064</v>
      </c>
      <c r="H108" s="20">
        <f>E108/$E$112</f>
        <v>2.9184549356223177E-2</v>
      </c>
      <c r="I108" s="20">
        <f>D108/SQRT($AG$34)</f>
        <v>1.2231446533984667</v>
      </c>
      <c r="J108" s="20">
        <f t="shared" si="122"/>
        <v>1.7673363333333334</v>
      </c>
      <c r="K108" s="46">
        <v>1.5</v>
      </c>
      <c r="L108">
        <f t="shared" si="87"/>
        <v>2.0346726666666668</v>
      </c>
      <c r="M108" s="20">
        <f t="shared" si="123"/>
        <v>-0.53467266666666691</v>
      </c>
      <c r="N108" s="20">
        <f t="shared" ref="N108:O112" si="147">J108/SQRT($AG$34)</f>
        <v>1.2373829346728775</v>
      </c>
      <c r="O108" s="81">
        <f t="shared" si="147"/>
        <v>1.0502100630210074</v>
      </c>
      <c r="P108" s="6">
        <f t="shared" si="89"/>
        <v>1.4245558063247474</v>
      </c>
      <c r="Q108" s="6">
        <f t="shared" si="90"/>
        <v>0.37434574330374021</v>
      </c>
      <c r="R108" s="6"/>
      <c r="S108" s="20">
        <f>$AG$34</f>
        <v>2.04</v>
      </c>
      <c r="T108" s="20">
        <f>$AB$34</f>
        <v>0</v>
      </c>
      <c r="U108" s="101">
        <f>$AC$34</f>
        <v>0</v>
      </c>
      <c r="V108" s="81">
        <f>M108/SQRT($AG$34)</f>
        <v>-0.37434574330374021</v>
      </c>
      <c r="W108" s="20">
        <f>Y108/SQRT($AG$34)</f>
        <v>-1.4245558063247474</v>
      </c>
      <c r="Y108" s="20">
        <f t="shared" si="146"/>
        <v>-2.0346726666666668</v>
      </c>
      <c r="Z108" s="65"/>
    </row>
    <row r="109" spans="1:26" x14ac:dyDescent="0.3">
      <c r="A109" s="20" t="s">
        <v>62</v>
      </c>
      <c r="B109" s="20">
        <v>2</v>
      </c>
      <c r="C109" s="20">
        <v>179</v>
      </c>
      <c r="D109" s="20">
        <v>2.1</v>
      </c>
      <c r="E109" s="20">
        <v>1.43</v>
      </c>
      <c r="F109" s="20">
        <v>0.35</v>
      </c>
      <c r="G109" s="20">
        <f>D109/$D$112</f>
        <v>0.65420560747663559</v>
      </c>
      <c r="H109" s="20">
        <f>E109/$E$112</f>
        <v>0.12274678111587982</v>
      </c>
      <c r="I109" s="20">
        <f>D109/SQRT($AG$34)</f>
        <v>1.4702940882294104</v>
      </c>
      <c r="J109" s="20">
        <f t="shared" si="122"/>
        <v>2.3461538461538463</v>
      </c>
      <c r="K109" s="46">
        <v>1.3</v>
      </c>
      <c r="L109">
        <f t="shared" si="87"/>
        <v>3.3923076923076922</v>
      </c>
      <c r="M109" s="20">
        <f t="shared" si="123"/>
        <v>-2.092307692307692</v>
      </c>
      <c r="N109" s="20">
        <f t="shared" si="147"/>
        <v>1.6426362524174731</v>
      </c>
      <c r="O109" s="81">
        <f t="shared" si="147"/>
        <v>0.91018205461820645</v>
      </c>
      <c r="P109" s="6">
        <f t="shared" si="89"/>
        <v>2.3750904502167396</v>
      </c>
      <c r="Q109" s="6">
        <f t="shared" si="90"/>
        <v>1.4649083955985331</v>
      </c>
      <c r="R109" s="6"/>
      <c r="S109" s="20">
        <f t="shared" ref="S109:S112" si="148">$AG$34</f>
        <v>2.04</v>
      </c>
      <c r="T109" s="20">
        <f t="shared" ref="T109:T112" si="149">$AB$34</f>
        <v>0</v>
      </c>
      <c r="U109" s="101">
        <f t="shared" ref="U109:U112" si="150">$AC$34</f>
        <v>0</v>
      </c>
      <c r="V109" s="81">
        <f>M109/SQRT($AG$34)</f>
        <v>-1.4649083955985331</v>
      </c>
      <c r="W109" s="20">
        <f>Y109/SQRT($AG$34)</f>
        <v>-2.3750904502167396</v>
      </c>
      <c r="Y109" s="20">
        <f t="shared" si="146"/>
        <v>-3.3923076923076922</v>
      </c>
      <c r="Z109" s="65"/>
    </row>
    <row r="110" spans="1:26" x14ac:dyDescent="0.3">
      <c r="A110" s="20" t="s">
        <v>62</v>
      </c>
      <c r="B110" s="20">
        <v>3</v>
      </c>
      <c r="C110" s="20">
        <v>180</v>
      </c>
      <c r="D110" s="20">
        <v>2.4700000000000002</v>
      </c>
      <c r="E110" s="20">
        <v>3.19</v>
      </c>
      <c r="F110" s="20">
        <v>0.5</v>
      </c>
      <c r="G110" s="20">
        <f>D110/$D$112</f>
        <v>0.76947040498442376</v>
      </c>
      <c r="H110" s="20">
        <f>E110/$E$112</f>
        <v>0.27381974248927038</v>
      </c>
      <c r="I110" s="20">
        <f>D110/SQRT($AG$34)</f>
        <v>1.7293459037745924</v>
      </c>
      <c r="J110" s="20">
        <f t="shared" si="122"/>
        <v>4.2130625000000004</v>
      </c>
      <c r="K110" s="46">
        <v>0.8</v>
      </c>
      <c r="L110">
        <f t="shared" si="87"/>
        <v>7.626125</v>
      </c>
      <c r="M110" s="20">
        <f t="shared" si="123"/>
        <v>-6.8261250000000002</v>
      </c>
      <c r="N110" s="20">
        <f t="shared" si="147"/>
        <v>2.9497337557576291</v>
      </c>
      <c r="O110" s="81">
        <f t="shared" si="147"/>
        <v>0.56011203361120399</v>
      </c>
      <c r="P110" s="6">
        <f t="shared" si="89"/>
        <v>5.3393554779040535</v>
      </c>
      <c r="Q110" s="6">
        <f t="shared" si="90"/>
        <v>4.7792434442928498</v>
      </c>
      <c r="R110" s="6"/>
      <c r="S110" s="20">
        <f t="shared" si="148"/>
        <v>2.04</v>
      </c>
      <c r="T110" s="20">
        <f t="shared" si="149"/>
        <v>0</v>
      </c>
      <c r="U110" s="101">
        <f t="shared" si="150"/>
        <v>0</v>
      </c>
      <c r="V110" s="81">
        <f>M110/SQRT($AG$34)</f>
        <v>-4.7792434442928498</v>
      </c>
      <c r="W110" s="20">
        <f>Y110/SQRT($AG$34)</f>
        <v>-5.3393554779040535</v>
      </c>
      <c r="Y110" s="20">
        <f t="shared" si="146"/>
        <v>-7.626125</v>
      </c>
      <c r="Z110" s="65"/>
    </row>
    <row r="111" spans="1:26" x14ac:dyDescent="0.3">
      <c r="A111" s="20" t="s">
        <v>62</v>
      </c>
      <c r="B111" s="20">
        <v>4</v>
      </c>
      <c r="C111" s="20">
        <v>181</v>
      </c>
      <c r="D111" s="20">
        <v>2.9</v>
      </c>
      <c r="E111" s="20">
        <v>5.44</v>
      </c>
      <c r="F111" s="20">
        <v>0.75</v>
      </c>
      <c r="G111" s="20">
        <f>D111/$D$112</f>
        <v>0.90342679127725856</v>
      </c>
      <c r="H111" s="20">
        <f>E111/$E$112</f>
        <v>0.46695278969957082</v>
      </c>
      <c r="I111" s="20">
        <f>D111/SQRT($AG$34)</f>
        <v>2.0304061218406142</v>
      </c>
      <c r="J111" s="20">
        <f t="shared" si="122"/>
        <v>5.6562499999999991</v>
      </c>
      <c r="K111" s="46">
        <v>0.8</v>
      </c>
      <c r="L111">
        <f t="shared" si="87"/>
        <v>10.512499999999999</v>
      </c>
      <c r="M111" s="20">
        <f t="shared" si="123"/>
        <v>-9.7124999999999986</v>
      </c>
      <c r="N111" s="20">
        <f t="shared" si="147"/>
        <v>3.9601671126417148</v>
      </c>
      <c r="O111" s="81">
        <f t="shared" si="147"/>
        <v>0.56011203361120399</v>
      </c>
      <c r="P111" s="6">
        <f t="shared" si="89"/>
        <v>7.3602221916722259</v>
      </c>
      <c r="Q111" s="6">
        <f t="shared" si="90"/>
        <v>6.8001101580610221</v>
      </c>
      <c r="R111" s="6"/>
      <c r="S111" s="20">
        <f t="shared" si="148"/>
        <v>2.04</v>
      </c>
      <c r="T111" s="20">
        <f t="shared" si="149"/>
        <v>0</v>
      </c>
      <c r="U111" s="101">
        <f t="shared" si="150"/>
        <v>0</v>
      </c>
      <c r="V111" s="81">
        <f>M111/SQRT($AG$34)</f>
        <v>-6.8001101580610221</v>
      </c>
      <c r="W111" s="20">
        <f>Y111/SQRT($AG$34)</f>
        <v>-7.3602221916722259</v>
      </c>
      <c r="Y111" s="20">
        <f t="shared" si="146"/>
        <v>-10.512499999999999</v>
      </c>
      <c r="Z111" s="65"/>
    </row>
    <row r="112" spans="1:26" x14ac:dyDescent="0.3">
      <c r="A112" s="20" t="s">
        <v>62</v>
      </c>
      <c r="B112" s="20">
        <v>5</v>
      </c>
      <c r="C112" s="20">
        <v>182</v>
      </c>
      <c r="D112" s="20">
        <v>3.21</v>
      </c>
      <c r="E112" s="20">
        <v>11.65</v>
      </c>
      <c r="F112" s="46">
        <v>0.75</v>
      </c>
      <c r="G112" s="20">
        <f>D112/$D$112</f>
        <v>1</v>
      </c>
      <c r="H112" s="20">
        <f>E112/$E$112</f>
        <v>1</v>
      </c>
      <c r="I112" s="20">
        <f>D112/SQRT($AG$34)</f>
        <v>2.2474495348649559</v>
      </c>
      <c r="J112" s="20">
        <f t="shared" si="122"/>
        <v>6.8400624999999993</v>
      </c>
      <c r="K112" s="46">
        <v>0.8</v>
      </c>
      <c r="L112">
        <f t="shared" si="87"/>
        <v>12.880125</v>
      </c>
      <c r="M112" s="20">
        <f t="shared" si="123"/>
        <v>-12.080124999999999</v>
      </c>
      <c r="N112" s="20">
        <f t="shared" si="147"/>
        <v>4.7890016461284191</v>
      </c>
      <c r="O112" s="81">
        <f t="shared" si="147"/>
        <v>0.56011203361120399</v>
      </c>
      <c r="P112" s="6">
        <f t="shared" si="89"/>
        <v>9.0178912586456352</v>
      </c>
      <c r="Q112" s="6">
        <f t="shared" si="90"/>
        <v>8.4577792250344306</v>
      </c>
      <c r="R112" s="6"/>
      <c r="S112" s="20">
        <f t="shared" si="148"/>
        <v>2.04</v>
      </c>
      <c r="T112" s="20">
        <f t="shared" si="149"/>
        <v>0</v>
      </c>
      <c r="U112" s="101">
        <f t="shared" si="150"/>
        <v>0</v>
      </c>
      <c r="V112" s="81">
        <f>M112/SQRT($AG$34)</f>
        <v>-8.4577792250344306</v>
      </c>
      <c r="W112" s="20">
        <f>Y112/SQRT($AG$34)</f>
        <v>-9.0178912586456352</v>
      </c>
      <c r="Y112" s="20">
        <f t="shared" si="146"/>
        <v>-12.880125</v>
      </c>
      <c r="Z112" s="65"/>
    </row>
    <row r="113" spans="1:26" x14ac:dyDescent="0.3">
      <c r="A113" s="22" t="s">
        <v>63</v>
      </c>
      <c r="B113" s="22">
        <v>1</v>
      </c>
      <c r="C113" s="22">
        <v>183</v>
      </c>
      <c r="D113" s="22">
        <v>0.754</v>
      </c>
      <c r="E113" s="22">
        <v>0.43</v>
      </c>
      <c r="F113" s="22">
        <v>0.1</v>
      </c>
      <c r="G113" s="22">
        <f>D113/$D$120</f>
        <v>0.30526315789473679</v>
      </c>
      <c r="H113" s="22">
        <f>E113/$E$120</f>
        <v>3.6973344797936368E-2</v>
      </c>
      <c r="I113" s="22">
        <f t="shared" ref="I113:I120" si="151">D113/SQRT($AG$35)</f>
        <v>0.51067323795486164</v>
      </c>
      <c r="J113" s="22">
        <f t="shared" si="122"/>
        <v>1.1421290000000002</v>
      </c>
      <c r="K113" s="47">
        <v>2</v>
      </c>
      <c r="L113">
        <f t="shared" si="87"/>
        <v>0.28425800000000012</v>
      </c>
      <c r="M113" s="22">
        <f t="shared" si="123"/>
        <v>1.7157420000000001</v>
      </c>
      <c r="N113" s="22">
        <f t="shared" ref="N113:O120" si="152">J113/SQRT($AG$35)</f>
        <v>0.77354736683308789</v>
      </c>
      <c r="O113" s="86">
        <f t="shared" si="152"/>
        <v>1.3545709229571927</v>
      </c>
      <c r="P113" s="6">
        <f t="shared" si="89"/>
        <v>0.19252381070898292</v>
      </c>
      <c r="Q113" s="6">
        <f t="shared" si="90"/>
        <v>-1.1620471122482099</v>
      </c>
      <c r="R113" s="6"/>
      <c r="S113" s="22">
        <f>$AG$35</f>
        <v>2.1800000000000002</v>
      </c>
      <c r="T113" s="22">
        <f>$AB$35</f>
        <v>0</v>
      </c>
      <c r="U113" s="102">
        <f>$AC$35</f>
        <v>0</v>
      </c>
      <c r="V113" s="86">
        <f t="shared" ref="V113:V120" si="153">M113/SQRT($AG$35)</f>
        <v>1.1620471122482099</v>
      </c>
      <c r="W113" s="22">
        <f t="shared" ref="W113:W120" si="154">Y113/SQRT($AG$35)</f>
        <v>-0.19252381070898292</v>
      </c>
      <c r="Y113" s="22">
        <f t="shared" si="146"/>
        <v>-0.28425800000000012</v>
      </c>
      <c r="Z113" s="70"/>
    </row>
    <row r="114" spans="1:26" x14ac:dyDescent="0.3">
      <c r="A114" s="22" t="s">
        <v>63</v>
      </c>
      <c r="B114" s="22">
        <v>2</v>
      </c>
      <c r="C114" s="22">
        <v>184</v>
      </c>
      <c r="D114" s="22">
        <v>1.006</v>
      </c>
      <c r="E114" s="22">
        <v>1.26</v>
      </c>
      <c r="F114" s="22">
        <v>0.15</v>
      </c>
      <c r="G114" s="22">
        <f t="shared" ref="G114:G120" si="155">D114/$D$120</f>
        <v>0.4072874493927125</v>
      </c>
      <c r="H114" s="22">
        <f t="shared" ref="H114:H120" si="156">E114/$E$120</f>
        <v>0.10834049871023216</v>
      </c>
      <c r="I114" s="22">
        <f t="shared" si="151"/>
        <v>0.68134917424746788</v>
      </c>
      <c r="J114" s="22">
        <f t="shared" si="122"/>
        <v>1.0873453333333334</v>
      </c>
      <c r="K114" s="47">
        <v>1.5</v>
      </c>
      <c r="L114">
        <f t="shared" si="87"/>
        <v>0.67469066666666677</v>
      </c>
      <c r="M114" s="22">
        <f t="shared" si="123"/>
        <v>0.82530933333333334</v>
      </c>
      <c r="N114" s="22">
        <f t="shared" si="152"/>
        <v>0.73644318587326485</v>
      </c>
      <c r="O114" s="86">
        <f t="shared" si="152"/>
        <v>1.0159281922178944</v>
      </c>
      <c r="P114" s="6">
        <f t="shared" si="89"/>
        <v>0.45695817952863521</v>
      </c>
      <c r="Q114" s="6">
        <f t="shared" si="90"/>
        <v>-0.55897001268925939</v>
      </c>
      <c r="R114" s="6"/>
      <c r="S114" s="22">
        <f t="shared" ref="S114:S120" si="157">$AG$35</f>
        <v>2.1800000000000002</v>
      </c>
      <c r="T114" s="22">
        <f t="shared" ref="T114:T120" si="158">$AB$35</f>
        <v>0</v>
      </c>
      <c r="U114" s="102">
        <f t="shared" ref="U114:U120" si="159">$AC$35</f>
        <v>0</v>
      </c>
      <c r="V114" s="86">
        <f t="shared" si="153"/>
        <v>0.55897001268925939</v>
      </c>
      <c r="W114" s="22">
        <f t="shared" si="154"/>
        <v>-0.45695817952863521</v>
      </c>
      <c r="Y114" s="22">
        <f t="shared" si="146"/>
        <v>-0.67469066666666677</v>
      </c>
      <c r="Z114" s="70"/>
    </row>
    <row r="115" spans="1:26" x14ac:dyDescent="0.3">
      <c r="A115" s="22" t="s">
        <v>63</v>
      </c>
      <c r="B115" s="22">
        <v>3</v>
      </c>
      <c r="C115" s="22">
        <v>185</v>
      </c>
      <c r="D115" s="22">
        <v>1.2669999999999999</v>
      </c>
      <c r="E115" s="22">
        <v>2.0499999999999998</v>
      </c>
      <c r="F115" s="22">
        <v>0.2</v>
      </c>
      <c r="G115" s="22">
        <f t="shared" si="155"/>
        <v>0.51295546558704441</v>
      </c>
      <c r="H115" s="22">
        <f t="shared" si="156"/>
        <v>0.17626827171109197</v>
      </c>
      <c r="I115" s="22">
        <f t="shared" si="151"/>
        <v>0.85812067969338146</v>
      </c>
      <c r="J115" s="22">
        <f t="shared" si="122"/>
        <v>1.3026444999999998</v>
      </c>
      <c r="K115" s="47">
        <v>1</v>
      </c>
      <c r="L115">
        <f t="shared" si="87"/>
        <v>1.6052889999999995</v>
      </c>
      <c r="M115" s="22">
        <f t="shared" si="123"/>
        <v>-0.60528899999999974</v>
      </c>
      <c r="N115" s="22">
        <f t="shared" si="152"/>
        <v>0.88226218132505529</v>
      </c>
      <c r="O115" s="86">
        <f t="shared" si="152"/>
        <v>0.67728546147859636</v>
      </c>
      <c r="P115" s="6">
        <f t="shared" si="89"/>
        <v>1.0872389011715142</v>
      </c>
      <c r="Q115" s="6">
        <f t="shared" si="90"/>
        <v>0.40995343969291792</v>
      </c>
      <c r="R115" s="6"/>
      <c r="S115" s="22">
        <f t="shared" si="157"/>
        <v>2.1800000000000002</v>
      </c>
      <c r="T115" s="22">
        <f t="shared" si="158"/>
        <v>0</v>
      </c>
      <c r="U115" s="102">
        <f t="shared" si="159"/>
        <v>0</v>
      </c>
      <c r="V115" s="86">
        <f t="shared" si="153"/>
        <v>-0.40995343969291792</v>
      </c>
      <c r="W115" s="22">
        <f t="shared" si="154"/>
        <v>-1.0872389011715142</v>
      </c>
      <c r="Y115" s="22">
        <f t="shared" si="146"/>
        <v>-1.6052889999999995</v>
      </c>
      <c r="Z115" s="70"/>
    </row>
    <row r="116" spans="1:26" x14ac:dyDescent="0.3">
      <c r="A116" s="22" t="s">
        <v>63</v>
      </c>
      <c r="B116" s="22">
        <v>4</v>
      </c>
      <c r="C116" s="22">
        <v>186</v>
      </c>
      <c r="D116" s="22">
        <v>1.5329999999999999</v>
      </c>
      <c r="E116" s="47">
        <v>2.0499999999999998</v>
      </c>
      <c r="F116" s="47">
        <v>0.2</v>
      </c>
      <c r="G116" s="22">
        <f t="shared" si="155"/>
        <v>0.62064777327935217</v>
      </c>
      <c r="H116" s="22">
        <f t="shared" si="156"/>
        <v>0.17626827171109197</v>
      </c>
      <c r="I116" s="22">
        <f t="shared" si="151"/>
        <v>1.0382786124466881</v>
      </c>
      <c r="J116" s="22">
        <f t="shared" si="122"/>
        <v>1.6750444999999998</v>
      </c>
      <c r="K116" s="47">
        <v>1</v>
      </c>
      <c r="L116">
        <f t="shared" si="87"/>
        <v>2.3500889999999997</v>
      </c>
      <c r="M116" s="22">
        <f t="shared" si="123"/>
        <v>-1.3500889999999997</v>
      </c>
      <c r="N116" s="22">
        <f t="shared" si="152"/>
        <v>1.1344832871796846</v>
      </c>
      <c r="O116" s="86">
        <f t="shared" si="152"/>
        <v>0.67728546147859636</v>
      </c>
      <c r="P116" s="6">
        <f t="shared" si="89"/>
        <v>1.5916811128807729</v>
      </c>
      <c r="Q116" s="6">
        <f t="shared" si="90"/>
        <v>0.91439565140217638</v>
      </c>
      <c r="R116" s="6"/>
      <c r="S116" s="22">
        <f t="shared" si="157"/>
        <v>2.1800000000000002</v>
      </c>
      <c r="T116" s="22">
        <f t="shared" si="158"/>
        <v>0</v>
      </c>
      <c r="U116" s="102">
        <f t="shared" si="159"/>
        <v>0</v>
      </c>
      <c r="V116" s="86">
        <f t="shared" si="153"/>
        <v>-0.91439565140217638</v>
      </c>
      <c r="W116" s="22">
        <f t="shared" si="154"/>
        <v>-1.5916811128807729</v>
      </c>
      <c r="Y116" s="22">
        <f t="shared" si="146"/>
        <v>-2.3500889999999997</v>
      </c>
      <c r="Z116" s="70"/>
    </row>
    <row r="117" spans="1:26" x14ac:dyDescent="0.3">
      <c r="A117" s="22" t="s">
        <v>63</v>
      </c>
      <c r="B117" s="22">
        <v>5</v>
      </c>
      <c r="C117" s="22">
        <v>187</v>
      </c>
      <c r="D117" s="22">
        <v>1.804</v>
      </c>
      <c r="E117" s="22">
        <v>4.62</v>
      </c>
      <c r="F117" s="22">
        <v>0.2</v>
      </c>
      <c r="G117" s="22">
        <f t="shared" si="155"/>
        <v>0.73036437246963559</v>
      </c>
      <c r="H117" s="22">
        <f t="shared" si="156"/>
        <v>0.39724849527085121</v>
      </c>
      <c r="I117" s="22">
        <f t="shared" si="151"/>
        <v>1.2218229725073879</v>
      </c>
      <c r="J117" s="22">
        <f t="shared" si="122"/>
        <v>2.127208</v>
      </c>
      <c r="K117" s="47">
        <v>1</v>
      </c>
      <c r="L117">
        <f t="shared" si="87"/>
        <v>3.254416</v>
      </c>
      <c r="M117" s="22">
        <f t="shared" si="123"/>
        <v>-2.254416</v>
      </c>
      <c r="N117" s="22">
        <f t="shared" si="152"/>
        <v>1.4407270519409621</v>
      </c>
      <c r="O117" s="86">
        <f t="shared" si="152"/>
        <v>0.67728546147859636</v>
      </c>
      <c r="P117" s="6">
        <f t="shared" si="89"/>
        <v>2.2041686424033275</v>
      </c>
      <c r="Q117" s="6">
        <f t="shared" si="90"/>
        <v>1.5268831809247312</v>
      </c>
      <c r="R117" s="6"/>
      <c r="S117" s="22">
        <f t="shared" si="157"/>
        <v>2.1800000000000002</v>
      </c>
      <c r="T117" s="22">
        <f t="shared" si="158"/>
        <v>0</v>
      </c>
      <c r="U117" s="102">
        <f t="shared" si="159"/>
        <v>0</v>
      </c>
      <c r="V117" s="86">
        <f t="shared" si="153"/>
        <v>-1.5268831809247312</v>
      </c>
      <c r="W117" s="22">
        <f t="shared" si="154"/>
        <v>-2.2041686424033275</v>
      </c>
      <c r="Y117" s="22">
        <f t="shared" si="146"/>
        <v>-3.254416</v>
      </c>
      <c r="Z117" s="70"/>
    </row>
    <row r="118" spans="1:26" x14ac:dyDescent="0.3">
      <c r="A118" s="22" t="s">
        <v>63</v>
      </c>
      <c r="B118" s="22">
        <v>6</v>
      </c>
      <c r="C118" s="22">
        <v>188</v>
      </c>
      <c r="D118" s="22">
        <v>1.893</v>
      </c>
      <c r="E118" s="22">
        <v>4.91</v>
      </c>
      <c r="F118" s="22">
        <v>0.6</v>
      </c>
      <c r="G118" s="22">
        <f t="shared" si="155"/>
        <v>0.76639676113360322</v>
      </c>
      <c r="H118" s="22">
        <f t="shared" si="156"/>
        <v>0.42218400687876179</v>
      </c>
      <c r="I118" s="22">
        <f t="shared" si="151"/>
        <v>1.282101378578983</v>
      </c>
      <c r="J118" s="22">
        <f t="shared" si="122"/>
        <v>2.2917244999999999</v>
      </c>
      <c r="K118" s="47">
        <v>1</v>
      </c>
      <c r="L118">
        <f t="shared" si="87"/>
        <v>3.5834489999999999</v>
      </c>
      <c r="M118" s="22">
        <f t="shared" si="123"/>
        <v>-2.5834489999999999</v>
      </c>
      <c r="N118" s="22">
        <f t="shared" si="152"/>
        <v>1.5521516855643054</v>
      </c>
      <c r="O118" s="86">
        <f t="shared" si="152"/>
        <v>0.67728546147859636</v>
      </c>
      <c r="P118" s="6">
        <f t="shared" si="89"/>
        <v>2.4270179096500146</v>
      </c>
      <c r="Q118" s="6">
        <f t="shared" si="90"/>
        <v>1.7497324481714183</v>
      </c>
      <c r="R118" s="6"/>
      <c r="S118" s="22">
        <f t="shared" si="157"/>
        <v>2.1800000000000002</v>
      </c>
      <c r="T118" s="22">
        <f t="shared" si="158"/>
        <v>0</v>
      </c>
      <c r="U118" s="102">
        <f t="shared" si="159"/>
        <v>0</v>
      </c>
      <c r="V118" s="86">
        <f t="shared" si="153"/>
        <v>-1.7497324481714183</v>
      </c>
      <c r="W118" s="22">
        <f t="shared" si="154"/>
        <v>-2.4270179096500146</v>
      </c>
      <c r="Y118" s="22">
        <f t="shared" si="146"/>
        <v>-3.5834489999999999</v>
      </c>
      <c r="Z118" s="70"/>
    </row>
    <row r="119" spans="1:26" x14ac:dyDescent="0.3">
      <c r="A119" s="22" t="s">
        <v>63</v>
      </c>
      <c r="B119" s="22">
        <v>7</v>
      </c>
      <c r="C119" s="22">
        <v>189</v>
      </c>
      <c r="D119" s="22">
        <v>2.0299999999999998</v>
      </c>
      <c r="E119" s="22">
        <v>5.45</v>
      </c>
      <c r="F119" s="22">
        <v>0.7</v>
      </c>
      <c r="G119" s="22">
        <f t="shared" si="155"/>
        <v>0.82186234817813753</v>
      </c>
      <c r="H119" s="22">
        <f t="shared" si="156"/>
        <v>0.46861564918314702</v>
      </c>
      <c r="I119" s="22">
        <f t="shared" si="151"/>
        <v>1.3748894868015504</v>
      </c>
      <c r="J119" s="22">
        <f t="shared" si="122"/>
        <v>2.5604499999999994</v>
      </c>
      <c r="K119" s="47">
        <v>1</v>
      </c>
      <c r="L119">
        <f t="shared" si="87"/>
        <v>4.1208999999999989</v>
      </c>
      <c r="M119" s="22">
        <f t="shared" si="123"/>
        <v>-3.1208999999999989</v>
      </c>
      <c r="N119" s="22">
        <f t="shared" si="152"/>
        <v>1.7341555598428717</v>
      </c>
      <c r="O119" s="86">
        <f t="shared" si="152"/>
        <v>0.67728546147859636</v>
      </c>
      <c r="P119" s="6">
        <f t="shared" si="89"/>
        <v>2.7910256582071469</v>
      </c>
      <c r="Q119" s="6">
        <f t="shared" si="90"/>
        <v>2.1137401967285507</v>
      </c>
      <c r="R119" s="6"/>
      <c r="S119" s="22">
        <f t="shared" si="157"/>
        <v>2.1800000000000002</v>
      </c>
      <c r="T119" s="22">
        <f t="shared" si="158"/>
        <v>0</v>
      </c>
      <c r="U119" s="102">
        <f t="shared" si="159"/>
        <v>0</v>
      </c>
      <c r="V119" s="86">
        <f t="shared" si="153"/>
        <v>-2.1137401967285507</v>
      </c>
      <c r="W119" s="22">
        <f t="shared" si="154"/>
        <v>-2.7910256582071469</v>
      </c>
      <c r="Y119" s="22">
        <f t="shared" si="146"/>
        <v>-4.1208999999999989</v>
      </c>
      <c r="Z119" s="70"/>
    </row>
    <row r="120" spans="1:26" x14ac:dyDescent="0.3">
      <c r="A120" s="22" t="s">
        <v>63</v>
      </c>
      <c r="B120" s="21">
        <v>8</v>
      </c>
      <c r="C120" s="21">
        <v>190</v>
      </c>
      <c r="D120" s="21">
        <v>2.4700000000000002</v>
      </c>
      <c r="E120" s="21">
        <v>11.63</v>
      </c>
      <c r="F120" s="21">
        <v>0.7</v>
      </c>
      <c r="G120" s="22">
        <f t="shared" si="155"/>
        <v>1</v>
      </c>
      <c r="H120" s="22">
        <f t="shared" si="156"/>
        <v>1</v>
      </c>
      <c r="I120" s="22">
        <f t="shared" si="151"/>
        <v>1.6728950898521331</v>
      </c>
      <c r="J120" s="22">
        <f t="shared" si="122"/>
        <v>3.5504500000000005</v>
      </c>
      <c r="K120" s="47">
        <v>1</v>
      </c>
      <c r="L120">
        <f t="shared" si="87"/>
        <v>6.1009000000000011</v>
      </c>
      <c r="M120" s="22">
        <f t="shared" si="123"/>
        <v>-5.1009000000000011</v>
      </c>
      <c r="N120" s="22">
        <f t="shared" si="152"/>
        <v>2.4046681667066827</v>
      </c>
      <c r="O120" s="86">
        <f t="shared" si="152"/>
        <v>0.67728546147859636</v>
      </c>
      <c r="P120" s="6">
        <f t="shared" si="89"/>
        <v>4.1320508719347693</v>
      </c>
      <c r="Q120" s="6">
        <f t="shared" si="90"/>
        <v>3.4547654104561727</v>
      </c>
      <c r="R120" s="6"/>
      <c r="S120" s="22">
        <f t="shared" si="157"/>
        <v>2.1800000000000002</v>
      </c>
      <c r="T120" s="22">
        <f t="shared" si="158"/>
        <v>0</v>
      </c>
      <c r="U120" s="102">
        <f t="shared" si="159"/>
        <v>0</v>
      </c>
      <c r="V120" s="86">
        <f t="shared" si="153"/>
        <v>-3.4547654104561727</v>
      </c>
      <c r="W120" s="22">
        <f t="shared" si="154"/>
        <v>-4.1320508719347693</v>
      </c>
      <c r="Y120" s="22">
        <f t="shared" si="146"/>
        <v>-6.1009000000000011</v>
      </c>
      <c r="Z120" s="70"/>
    </row>
    <row r="121" spans="1:26" x14ac:dyDescent="0.3">
      <c r="N121"/>
      <c r="O121"/>
      <c r="S121"/>
      <c r="T121"/>
      <c r="U121"/>
      <c r="V121"/>
      <c r="W121"/>
    </row>
    <row r="122" spans="1:26" x14ac:dyDescent="0.3">
      <c r="N122"/>
      <c r="O122"/>
      <c r="S122"/>
      <c r="T122"/>
      <c r="U122"/>
      <c r="V122"/>
      <c r="W122"/>
    </row>
    <row r="123" spans="1:26" x14ac:dyDescent="0.3">
      <c r="N123"/>
      <c r="O123"/>
      <c r="S123"/>
      <c r="T123"/>
      <c r="U123"/>
      <c r="V123"/>
      <c r="W123"/>
    </row>
    <row r="124" spans="1:26" x14ac:dyDescent="0.3">
      <c r="N124"/>
      <c r="O124"/>
      <c r="S124"/>
      <c r="T124"/>
      <c r="U124"/>
      <c r="V124"/>
      <c r="W124"/>
    </row>
    <row r="125" spans="1:26" x14ac:dyDescent="0.3">
      <c r="N125"/>
      <c r="O125"/>
      <c r="S125"/>
      <c r="T125"/>
      <c r="U125"/>
      <c r="V125"/>
      <c r="W125"/>
    </row>
    <row r="126" spans="1:26" x14ac:dyDescent="0.3">
      <c r="N126"/>
      <c r="O126"/>
      <c r="S126"/>
      <c r="T126"/>
      <c r="U126"/>
      <c r="V126"/>
      <c r="W126"/>
    </row>
    <row r="127" spans="1:26" x14ac:dyDescent="0.3">
      <c r="N127"/>
      <c r="O127"/>
      <c r="S127"/>
      <c r="T127"/>
      <c r="U127"/>
      <c r="V127"/>
      <c r="W127"/>
    </row>
    <row r="128" spans="1:26" x14ac:dyDescent="0.3">
      <c r="N128"/>
      <c r="O128"/>
      <c r="S128"/>
      <c r="T128"/>
      <c r="U128"/>
      <c r="V128"/>
      <c r="W128"/>
    </row>
    <row r="129" spans="3:23" x14ac:dyDescent="0.3">
      <c r="N129"/>
      <c r="O129"/>
      <c r="S129"/>
      <c r="T129"/>
      <c r="U129"/>
      <c r="V129"/>
      <c r="W129"/>
    </row>
    <row r="130" spans="3:23" x14ac:dyDescent="0.3">
      <c r="N130"/>
      <c r="O130"/>
      <c r="S130"/>
      <c r="T130"/>
      <c r="U130"/>
      <c r="V130"/>
      <c r="W130"/>
    </row>
    <row r="131" spans="3:23" x14ac:dyDescent="0.3">
      <c r="N131"/>
      <c r="O131"/>
      <c r="S131"/>
      <c r="T131"/>
      <c r="U131"/>
      <c r="V131"/>
      <c r="W131"/>
    </row>
    <row r="132" spans="3:23" x14ac:dyDescent="0.3">
      <c r="N132"/>
      <c r="O132"/>
      <c r="S132"/>
      <c r="T132"/>
      <c r="U132"/>
      <c r="V132"/>
      <c r="W132"/>
    </row>
    <row r="133" spans="3:23" x14ac:dyDescent="0.3">
      <c r="N133"/>
      <c r="O133"/>
      <c r="S133"/>
      <c r="T133"/>
      <c r="U133"/>
      <c r="V133"/>
      <c r="W133"/>
    </row>
    <row r="134" spans="3:23" x14ac:dyDescent="0.3">
      <c r="N134"/>
      <c r="O134"/>
      <c r="S134"/>
      <c r="T134"/>
      <c r="U134"/>
      <c r="V134"/>
      <c r="W134"/>
    </row>
    <row r="135" spans="3:23" x14ac:dyDescent="0.3">
      <c r="N135"/>
      <c r="O135"/>
      <c r="S135"/>
      <c r="T135"/>
      <c r="U135"/>
      <c r="V135"/>
      <c r="W135"/>
    </row>
    <row r="136" spans="3:23" x14ac:dyDescent="0.3">
      <c r="N136"/>
      <c r="O136"/>
      <c r="S136"/>
      <c r="T136"/>
      <c r="U136"/>
      <c r="V136"/>
      <c r="W136"/>
    </row>
    <row r="137" spans="3:23" x14ac:dyDescent="0.3">
      <c r="N137"/>
      <c r="O137"/>
      <c r="S137"/>
      <c r="T137"/>
      <c r="U137"/>
      <c r="V137"/>
      <c r="W137"/>
    </row>
    <row r="138" spans="3:23" x14ac:dyDescent="0.3">
      <c r="N138"/>
      <c r="O138"/>
      <c r="S138"/>
      <c r="T138"/>
      <c r="U138"/>
      <c r="V138"/>
      <c r="W138"/>
    </row>
    <row r="139" spans="3:23" x14ac:dyDescent="0.3">
      <c r="N139"/>
      <c r="O139"/>
      <c r="S139"/>
      <c r="T139"/>
      <c r="U139"/>
      <c r="V139"/>
      <c r="W139"/>
    </row>
    <row r="140" spans="3:23" x14ac:dyDescent="0.3">
      <c r="C140"/>
      <c r="N140"/>
      <c r="O140"/>
      <c r="S140"/>
      <c r="T140"/>
      <c r="U140"/>
      <c r="V140"/>
      <c r="W140"/>
    </row>
    <row r="141" spans="3:23" x14ac:dyDescent="0.3">
      <c r="C141"/>
      <c r="N141"/>
      <c r="O141"/>
      <c r="S141"/>
      <c r="T141"/>
      <c r="U141"/>
      <c r="V141"/>
      <c r="W141"/>
    </row>
    <row r="142" spans="3:23" x14ac:dyDescent="0.3">
      <c r="C142"/>
      <c r="N142"/>
      <c r="O142"/>
      <c r="S142"/>
      <c r="T142"/>
      <c r="U142"/>
      <c r="V142"/>
      <c r="W142"/>
    </row>
    <row r="143" spans="3:23" x14ac:dyDescent="0.3">
      <c r="C143"/>
      <c r="N143"/>
      <c r="O143"/>
      <c r="S143"/>
      <c r="T143"/>
      <c r="U143"/>
      <c r="V143"/>
      <c r="W143"/>
    </row>
    <row r="144" spans="3:23" x14ac:dyDescent="0.3">
      <c r="C144"/>
      <c r="N144"/>
      <c r="O144"/>
      <c r="S144"/>
      <c r="T144"/>
      <c r="U144"/>
      <c r="V144"/>
      <c r="W144"/>
    </row>
    <row r="145" spans="3:23" x14ac:dyDescent="0.3">
      <c r="C145"/>
      <c r="N145"/>
      <c r="O145"/>
      <c r="S145"/>
      <c r="T145"/>
      <c r="U145"/>
      <c r="V145"/>
      <c r="W145"/>
    </row>
    <row r="146" spans="3:23" x14ac:dyDescent="0.3">
      <c r="C146"/>
      <c r="N146"/>
      <c r="O146"/>
      <c r="S146"/>
      <c r="T146"/>
      <c r="U146"/>
      <c r="V146"/>
      <c r="W146"/>
    </row>
    <row r="147" spans="3:23" x14ac:dyDescent="0.3">
      <c r="C147"/>
      <c r="N147"/>
      <c r="O147"/>
      <c r="S147"/>
      <c r="T147"/>
      <c r="U147"/>
      <c r="V147"/>
      <c r="W147"/>
    </row>
    <row r="148" spans="3:23" x14ac:dyDescent="0.3">
      <c r="C148"/>
      <c r="N148"/>
      <c r="O148"/>
      <c r="S148"/>
      <c r="T148"/>
      <c r="U148"/>
      <c r="V148"/>
      <c r="W148"/>
    </row>
    <row r="149" spans="3:23" x14ac:dyDescent="0.3">
      <c r="C149"/>
      <c r="N149"/>
      <c r="O149"/>
      <c r="S149"/>
      <c r="T149"/>
      <c r="U149"/>
      <c r="V149"/>
      <c r="W149"/>
    </row>
    <row r="150" spans="3:23" x14ac:dyDescent="0.3">
      <c r="C150"/>
      <c r="N150"/>
      <c r="O150"/>
      <c r="S150"/>
      <c r="T150"/>
      <c r="U150"/>
      <c r="V150"/>
      <c r="W150"/>
    </row>
    <row r="151" spans="3:23" x14ac:dyDescent="0.3">
      <c r="C151"/>
      <c r="N151"/>
      <c r="O151"/>
      <c r="S151"/>
      <c r="T151"/>
      <c r="U151"/>
      <c r="V151"/>
      <c r="W151"/>
    </row>
    <row r="152" spans="3:23" x14ac:dyDescent="0.3">
      <c r="C152"/>
      <c r="N152"/>
      <c r="O152"/>
      <c r="S152"/>
      <c r="T152"/>
      <c r="U152"/>
      <c r="V152"/>
      <c r="W152"/>
    </row>
    <row r="153" spans="3:23" x14ac:dyDescent="0.3">
      <c r="C153"/>
      <c r="N153"/>
      <c r="O153"/>
      <c r="S153"/>
      <c r="T153"/>
      <c r="U153"/>
      <c r="V153"/>
      <c r="W153"/>
    </row>
    <row r="154" spans="3:23" x14ac:dyDescent="0.3">
      <c r="N154"/>
      <c r="O154"/>
      <c r="S154"/>
      <c r="T154"/>
      <c r="U154"/>
      <c r="V154"/>
      <c r="W154"/>
    </row>
    <row r="155" spans="3:23" x14ac:dyDescent="0.3">
      <c r="N155"/>
      <c r="O155"/>
      <c r="S155"/>
      <c r="T155"/>
      <c r="U155"/>
      <c r="V155"/>
      <c r="W155"/>
    </row>
    <row r="156" spans="3:23" x14ac:dyDescent="0.3">
      <c r="N156"/>
      <c r="O156"/>
      <c r="S156"/>
      <c r="T156"/>
      <c r="U156"/>
      <c r="V156"/>
      <c r="W156"/>
    </row>
    <row r="157" spans="3:23" x14ac:dyDescent="0.3">
      <c r="N157"/>
      <c r="O157"/>
      <c r="S157"/>
      <c r="T157"/>
      <c r="U157"/>
      <c r="V157"/>
      <c r="W157"/>
    </row>
    <row r="158" spans="3:23" x14ac:dyDescent="0.3">
      <c r="N158"/>
      <c r="O158"/>
      <c r="S158"/>
      <c r="T158"/>
      <c r="U158"/>
      <c r="V158"/>
      <c r="W158"/>
    </row>
    <row r="159" spans="3:23" x14ac:dyDescent="0.3">
      <c r="N159"/>
      <c r="O159"/>
      <c r="S159"/>
      <c r="T159"/>
      <c r="U159"/>
      <c r="V159"/>
      <c r="W159"/>
    </row>
    <row r="160" spans="3:23" x14ac:dyDescent="0.3">
      <c r="N160"/>
      <c r="O160"/>
      <c r="S160"/>
      <c r="T160"/>
      <c r="U160"/>
      <c r="V160"/>
      <c r="W160"/>
    </row>
    <row r="161" spans="14:23" x14ac:dyDescent="0.3">
      <c r="N161"/>
      <c r="O161"/>
      <c r="S161"/>
      <c r="T161"/>
      <c r="U161"/>
      <c r="V161"/>
      <c r="W161"/>
    </row>
    <row r="162" spans="14:23" x14ac:dyDescent="0.3">
      <c r="N162"/>
      <c r="O162"/>
      <c r="S162"/>
      <c r="T162"/>
      <c r="U162"/>
      <c r="V162"/>
      <c r="W162"/>
    </row>
    <row r="163" spans="14:23" x14ac:dyDescent="0.3">
      <c r="N163"/>
      <c r="O163"/>
      <c r="S163"/>
      <c r="T163"/>
      <c r="U163"/>
      <c r="V163"/>
      <c r="W163"/>
    </row>
    <row r="164" spans="14:23" x14ac:dyDescent="0.3">
      <c r="N164"/>
      <c r="O164"/>
      <c r="S164"/>
      <c r="T164"/>
      <c r="U164"/>
      <c r="V164"/>
      <c r="W164"/>
    </row>
    <row r="165" spans="14:23" x14ac:dyDescent="0.3">
      <c r="N165"/>
      <c r="O165"/>
      <c r="S165"/>
      <c r="T165"/>
      <c r="U165"/>
      <c r="V165"/>
      <c r="W165"/>
    </row>
    <row r="166" spans="14:23" x14ac:dyDescent="0.3">
      <c r="N166"/>
      <c r="O166"/>
      <c r="S166"/>
      <c r="T166"/>
      <c r="U166"/>
      <c r="V166"/>
      <c r="W166"/>
    </row>
    <row r="167" spans="14:23" x14ac:dyDescent="0.3">
      <c r="N167"/>
      <c r="O167"/>
      <c r="S167"/>
      <c r="T167"/>
      <c r="U167"/>
      <c r="V167"/>
      <c r="W167"/>
    </row>
    <row r="168" spans="14:23" x14ac:dyDescent="0.3">
      <c r="N168"/>
      <c r="O168"/>
      <c r="S168"/>
      <c r="T168"/>
      <c r="U168"/>
      <c r="V168"/>
      <c r="W168"/>
    </row>
    <row r="169" spans="14:23" x14ac:dyDescent="0.3">
      <c r="N169"/>
      <c r="O169"/>
      <c r="S169"/>
      <c r="T169"/>
      <c r="U169"/>
      <c r="V169"/>
      <c r="W169"/>
    </row>
    <row r="170" spans="14:23" x14ac:dyDescent="0.3">
      <c r="N170"/>
      <c r="O170"/>
      <c r="S170"/>
      <c r="T170"/>
      <c r="U170"/>
      <c r="V170"/>
      <c r="W170"/>
    </row>
    <row r="171" spans="14:23" x14ac:dyDescent="0.3">
      <c r="N171"/>
      <c r="O171"/>
      <c r="S171"/>
      <c r="T171"/>
      <c r="U171"/>
      <c r="V171"/>
      <c r="W171"/>
    </row>
    <row r="172" spans="14:23" x14ac:dyDescent="0.3">
      <c r="N172"/>
      <c r="O172"/>
      <c r="S172"/>
      <c r="T172"/>
      <c r="U172"/>
      <c r="V172"/>
      <c r="W172"/>
    </row>
    <row r="173" spans="14:23" x14ac:dyDescent="0.3">
      <c r="N173"/>
      <c r="O173"/>
      <c r="S173"/>
      <c r="T173"/>
      <c r="U173"/>
      <c r="V173"/>
      <c r="W173"/>
    </row>
    <row r="174" spans="14:23" x14ac:dyDescent="0.3">
      <c r="N174"/>
      <c r="O174"/>
      <c r="S174"/>
      <c r="T174"/>
      <c r="U174"/>
      <c r="V174"/>
      <c r="W174"/>
    </row>
    <row r="175" spans="14:23" x14ac:dyDescent="0.3">
      <c r="N175"/>
      <c r="O175"/>
      <c r="S175"/>
      <c r="T175"/>
      <c r="U175"/>
      <c r="V175"/>
      <c r="W175"/>
    </row>
    <row r="176" spans="14:23" x14ac:dyDescent="0.3">
      <c r="N176"/>
      <c r="O176"/>
      <c r="S176"/>
      <c r="T176"/>
      <c r="U176"/>
      <c r="V176"/>
      <c r="W176"/>
    </row>
    <row r="177" spans="14:23" x14ac:dyDescent="0.3">
      <c r="N177"/>
      <c r="O177"/>
      <c r="S177"/>
      <c r="T177"/>
      <c r="U177"/>
      <c r="V177"/>
      <c r="W177"/>
    </row>
    <row r="178" spans="14:23" x14ac:dyDescent="0.3">
      <c r="N178"/>
      <c r="O178"/>
      <c r="S178"/>
      <c r="T178"/>
      <c r="U178"/>
      <c r="V178"/>
      <c r="W178"/>
    </row>
    <row r="179" spans="14:23" x14ac:dyDescent="0.3">
      <c r="N179"/>
      <c r="O179"/>
      <c r="S179"/>
      <c r="T179"/>
      <c r="U179"/>
      <c r="V179"/>
      <c r="W179"/>
    </row>
    <row r="180" spans="14:23" x14ac:dyDescent="0.3">
      <c r="N180"/>
      <c r="O180"/>
      <c r="S180"/>
      <c r="T180"/>
      <c r="U180"/>
      <c r="V180"/>
      <c r="W180"/>
    </row>
    <row r="181" spans="14:23" x14ac:dyDescent="0.3">
      <c r="N181"/>
      <c r="O181"/>
      <c r="S181"/>
      <c r="T181"/>
      <c r="U181"/>
      <c r="V181"/>
      <c r="W181"/>
    </row>
    <row r="182" spans="14:23" x14ac:dyDescent="0.3">
      <c r="N182"/>
      <c r="O182"/>
      <c r="S182"/>
      <c r="T182"/>
      <c r="U182"/>
      <c r="V182"/>
      <c r="W182"/>
    </row>
    <row r="183" spans="14:23" x14ac:dyDescent="0.3">
      <c r="N183"/>
      <c r="O183"/>
      <c r="S183"/>
      <c r="T183"/>
      <c r="U183"/>
      <c r="V183"/>
      <c r="W183"/>
    </row>
    <row r="184" spans="14:23" x14ac:dyDescent="0.3">
      <c r="N184"/>
      <c r="O184"/>
      <c r="S184"/>
      <c r="T184"/>
      <c r="U184"/>
      <c r="V184"/>
      <c r="W184"/>
    </row>
    <row r="185" spans="14:23" x14ac:dyDescent="0.3">
      <c r="N185"/>
      <c r="O185"/>
      <c r="S185"/>
      <c r="T185"/>
      <c r="U185"/>
      <c r="V185"/>
      <c r="W185"/>
    </row>
    <row r="186" spans="14:23" x14ac:dyDescent="0.3">
      <c r="N186"/>
      <c r="O186"/>
      <c r="S186"/>
      <c r="T186"/>
      <c r="U186"/>
      <c r="V186"/>
      <c r="W186"/>
    </row>
    <row r="187" spans="14:23" x14ac:dyDescent="0.3">
      <c r="N187"/>
      <c r="O187"/>
      <c r="S187"/>
      <c r="T187"/>
      <c r="U187"/>
      <c r="V187"/>
      <c r="W187"/>
    </row>
    <row r="188" spans="14:23" x14ac:dyDescent="0.3">
      <c r="N188"/>
      <c r="O188"/>
      <c r="S188"/>
      <c r="T188"/>
      <c r="U188"/>
      <c r="V188"/>
      <c r="W188"/>
    </row>
    <row r="189" spans="14:23" x14ac:dyDescent="0.3">
      <c r="N189"/>
      <c r="O189"/>
      <c r="S189"/>
      <c r="T189"/>
      <c r="U189"/>
      <c r="V189"/>
      <c r="W189"/>
    </row>
    <row r="190" spans="14:23" x14ac:dyDescent="0.3">
      <c r="N190"/>
      <c r="O190"/>
      <c r="S190"/>
      <c r="T190"/>
      <c r="U190"/>
      <c r="V190"/>
      <c r="W190"/>
    </row>
    <row r="191" spans="14:23" x14ac:dyDescent="0.3">
      <c r="N191"/>
      <c r="O191"/>
      <c r="S191"/>
      <c r="T191"/>
      <c r="U191"/>
      <c r="V191"/>
      <c r="W191"/>
    </row>
    <row r="192" spans="14:23" x14ac:dyDescent="0.3">
      <c r="N192"/>
      <c r="O192"/>
      <c r="S192"/>
      <c r="T192"/>
      <c r="U192"/>
      <c r="V192"/>
      <c r="W192"/>
    </row>
    <row r="193" spans="14:23" x14ac:dyDescent="0.3">
      <c r="N193"/>
      <c r="O193"/>
      <c r="S193"/>
      <c r="T193"/>
      <c r="U193"/>
      <c r="V193"/>
      <c r="W193"/>
    </row>
    <row r="194" spans="14:23" x14ac:dyDescent="0.3">
      <c r="N194"/>
      <c r="O194"/>
      <c r="S194"/>
      <c r="T194"/>
      <c r="U194"/>
      <c r="V194"/>
      <c r="W194"/>
    </row>
    <row r="195" spans="14:23" x14ac:dyDescent="0.3">
      <c r="N195"/>
      <c r="O195"/>
      <c r="S195"/>
      <c r="T195"/>
      <c r="U195"/>
      <c r="V195"/>
      <c r="W195"/>
    </row>
    <row r="196" spans="14:23" x14ac:dyDescent="0.3">
      <c r="N196"/>
      <c r="O196"/>
      <c r="S196"/>
      <c r="T196"/>
      <c r="U196"/>
      <c r="V196"/>
      <c r="W196"/>
    </row>
    <row r="197" spans="14:23" x14ac:dyDescent="0.3">
      <c r="N197"/>
      <c r="O197"/>
      <c r="S197"/>
      <c r="T197"/>
      <c r="U197"/>
      <c r="V197"/>
      <c r="W197"/>
    </row>
    <row r="198" spans="14:23" x14ac:dyDescent="0.3">
      <c r="N198"/>
      <c r="O198"/>
      <c r="S198"/>
      <c r="T198"/>
      <c r="U198"/>
      <c r="V198"/>
      <c r="W198"/>
    </row>
    <row r="199" spans="14:23" x14ac:dyDescent="0.3">
      <c r="N199"/>
      <c r="O199"/>
      <c r="S199"/>
      <c r="T199"/>
      <c r="U199"/>
      <c r="V199"/>
      <c r="W199"/>
    </row>
    <row r="200" spans="14:23" x14ac:dyDescent="0.3">
      <c r="N200"/>
      <c r="O200"/>
      <c r="S200"/>
      <c r="T200"/>
      <c r="U200"/>
      <c r="V200"/>
      <c r="W200"/>
    </row>
    <row r="201" spans="14:23" x14ac:dyDescent="0.3">
      <c r="N201"/>
      <c r="O201"/>
      <c r="S201"/>
      <c r="T201"/>
      <c r="U201"/>
      <c r="V201"/>
      <c r="W201"/>
    </row>
    <row r="202" spans="14:23" x14ac:dyDescent="0.3">
      <c r="N202"/>
      <c r="O202"/>
      <c r="S202"/>
      <c r="T202"/>
      <c r="U202"/>
      <c r="V202"/>
      <c r="W202"/>
    </row>
    <row r="203" spans="14:23" x14ac:dyDescent="0.3">
      <c r="N203"/>
      <c r="O203"/>
      <c r="S203"/>
      <c r="T203"/>
      <c r="U203"/>
      <c r="V203"/>
      <c r="W203"/>
    </row>
    <row r="204" spans="14:23" x14ac:dyDescent="0.3">
      <c r="N204"/>
      <c r="O204"/>
      <c r="S204"/>
      <c r="T204"/>
      <c r="U204"/>
      <c r="V204"/>
      <c r="W204"/>
    </row>
    <row r="205" spans="14:23" x14ac:dyDescent="0.3">
      <c r="N205"/>
      <c r="O205"/>
      <c r="S205"/>
      <c r="T205"/>
      <c r="U205"/>
      <c r="V205"/>
      <c r="W205"/>
    </row>
    <row r="206" spans="14:23" x14ac:dyDescent="0.3">
      <c r="N206"/>
      <c r="O206"/>
      <c r="S206"/>
      <c r="T206"/>
      <c r="U206"/>
      <c r="V206"/>
      <c r="W206"/>
    </row>
    <row r="207" spans="14:23" x14ac:dyDescent="0.3">
      <c r="N207"/>
      <c r="O207"/>
      <c r="S207"/>
      <c r="T207"/>
      <c r="U207"/>
      <c r="V207"/>
      <c r="W207"/>
    </row>
    <row r="208" spans="14:23" x14ac:dyDescent="0.3">
      <c r="N208"/>
      <c r="O208"/>
      <c r="S208"/>
      <c r="T208"/>
      <c r="U208"/>
      <c r="V208"/>
      <c r="W208"/>
    </row>
    <row r="209" spans="14:23" x14ac:dyDescent="0.3">
      <c r="N209"/>
      <c r="O209"/>
      <c r="S209"/>
      <c r="T209"/>
      <c r="U209"/>
      <c r="V209"/>
      <c r="W209"/>
    </row>
    <row r="210" spans="14:23" x14ac:dyDescent="0.3">
      <c r="N210"/>
      <c r="O210"/>
      <c r="S210"/>
      <c r="T210"/>
      <c r="U210"/>
      <c r="V210"/>
      <c r="W210"/>
    </row>
    <row r="211" spans="14:23" x14ac:dyDescent="0.3">
      <c r="N211"/>
      <c r="O211"/>
      <c r="S211"/>
      <c r="T211"/>
      <c r="U211"/>
      <c r="V211"/>
      <c r="W211"/>
    </row>
    <row r="212" spans="14:23" x14ac:dyDescent="0.3">
      <c r="N212"/>
      <c r="O212"/>
      <c r="S212"/>
      <c r="T212"/>
      <c r="U212"/>
      <c r="V212"/>
      <c r="W212"/>
    </row>
    <row r="213" spans="14:23" x14ac:dyDescent="0.3">
      <c r="N213"/>
      <c r="O213"/>
      <c r="S213"/>
      <c r="T213"/>
      <c r="U213"/>
      <c r="V213"/>
      <c r="W213"/>
    </row>
    <row r="214" spans="14:23" x14ac:dyDescent="0.3">
      <c r="N214"/>
      <c r="O214"/>
      <c r="S214"/>
      <c r="T214"/>
      <c r="U214"/>
      <c r="V214"/>
      <c r="W214"/>
    </row>
    <row r="215" spans="14:23" x14ac:dyDescent="0.3">
      <c r="N215"/>
      <c r="O215"/>
      <c r="S215"/>
      <c r="T215"/>
      <c r="U215"/>
      <c r="V215"/>
      <c r="W215"/>
    </row>
    <row r="216" spans="14:23" x14ac:dyDescent="0.3">
      <c r="N216"/>
      <c r="O216"/>
      <c r="S216"/>
      <c r="T216"/>
      <c r="U216"/>
      <c r="V216"/>
      <c r="W216"/>
    </row>
    <row r="217" spans="14:23" x14ac:dyDescent="0.3">
      <c r="N217"/>
      <c r="O217"/>
      <c r="S217"/>
      <c r="T217"/>
      <c r="U217"/>
      <c r="V217"/>
      <c r="W217"/>
    </row>
    <row r="218" spans="14:23" x14ac:dyDescent="0.3">
      <c r="N218"/>
      <c r="O218"/>
      <c r="S218"/>
      <c r="T218"/>
      <c r="U218"/>
      <c r="V218"/>
      <c r="W218"/>
    </row>
    <row r="219" spans="14:23" x14ac:dyDescent="0.3">
      <c r="N219"/>
      <c r="O219"/>
      <c r="S219"/>
      <c r="T219"/>
      <c r="U219"/>
      <c r="V219"/>
      <c r="W219"/>
    </row>
    <row r="220" spans="14:23" x14ac:dyDescent="0.3">
      <c r="N220"/>
      <c r="O220"/>
      <c r="S220"/>
      <c r="T220"/>
      <c r="U220"/>
      <c r="V220"/>
      <c r="W220"/>
    </row>
    <row r="221" spans="14:23" x14ac:dyDescent="0.3">
      <c r="N221"/>
      <c r="O221"/>
      <c r="S221"/>
      <c r="T221"/>
      <c r="U221"/>
      <c r="V221"/>
      <c r="W221"/>
    </row>
    <row r="222" spans="14:23" x14ac:dyDescent="0.3">
      <c r="N222"/>
      <c r="O222"/>
      <c r="S222"/>
      <c r="T222"/>
      <c r="U222"/>
      <c r="V222"/>
      <c r="W222"/>
    </row>
    <row r="223" spans="14:23" x14ac:dyDescent="0.3">
      <c r="N223"/>
      <c r="O223"/>
      <c r="S223"/>
      <c r="T223"/>
      <c r="U223"/>
      <c r="V223"/>
      <c r="W223"/>
    </row>
    <row r="224" spans="14:23" x14ac:dyDescent="0.3">
      <c r="N224"/>
      <c r="O224"/>
      <c r="S224"/>
      <c r="T224"/>
      <c r="U224"/>
      <c r="V224"/>
      <c r="W224"/>
    </row>
    <row r="225" spans="14:23" x14ac:dyDescent="0.3">
      <c r="N225"/>
      <c r="O225"/>
      <c r="S225"/>
      <c r="T225"/>
      <c r="U225"/>
      <c r="V225"/>
      <c r="W225"/>
    </row>
    <row r="226" spans="14:23" x14ac:dyDescent="0.3">
      <c r="N226"/>
      <c r="O226"/>
      <c r="S226"/>
      <c r="T226"/>
      <c r="U226"/>
      <c r="V226"/>
      <c r="W226"/>
    </row>
    <row r="227" spans="14:23" x14ac:dyDescent="0.3">
      <c r="N227"/>
      <c r="O227"/>
      <c r="S227"/>
      <c r="T227"/>
      <c r="U227"/>
      <c r="V227"/>
      <c r="W227"/>
    </row>
    <row r="228" spans="14:23" x14ac:dyDescent="0.3">
      <c r="N228"/>
      <c r="O228"/>
      <c r="S228"/>
      <c r="T228"/>
      <c r="U228"/>
      <c r="V228"/>
      <c r="W228"/>
    </row>
    <row r="229" spans="14:23" x14ac:dyDescent="0.3">
      <c r="N229"/>
      <c r="O229"/>
      <c r="S229"/>
      <c r="T229"/>
      <c r="U229"/>
      <c r="V229"/>
      <c r="W229"/>
    </row>
    <row r="230" spans="14:23" x14ac:dyDescent="0.3">
      <c r="N230"/>
      <c r="O230"/>
      <c r="S230"/>
      <c r="T230"/>
      <c r="U230"/>
      <c r="V230"/>
      <c r="W230"/>
    </row>
    <row r="231" spans="14:23" x14ac:dyDescent="0.3">
      <c r="N231"/>
      <c r="O231"/>
      <c r="S231"/>
      <c r="T231"/>
      <c r="U231"/>
      <c r="V231"/>
      <c r="W231"/>
    </row>
    <row r="232" spans="14:23" x14ac:dyDescent="0.3">
      <c r="N232"/>
      <c r="O232"/>
      <c r="S232"/>
      <c r="T232"/>
      <c r="U232"/>
      <c r="V232"/>
      <c r="W232"/>
    </row>
    <row r="233" spans="14:23" x14ac:dyDescent="0.3">
      <c r="N233"/>
      <c r="O233"/>
      <c r="S233"/>
      <c r="T233"/>
      <c r="U233"/>
      <c r="V233"/>
      <c r="W233"/>
    </row>
    <row r="234" spans="14:23" x14ac:dyDescent="0.3">
      <c r="N234"/>
      <c r="O234"/>
      <c r="S234"/>
      <c r="T234"/>
      <c r="U234"/>
      <c r="V234"/>
      <c r="W234"/>
    </row>
    <row r="235" spans="14:23" x14ac:dyDescent="0.3">
      <c r="N235"/>
      <c r="O235"/>
      <c r="S235"/>
      <c r="T235"/>
      <c r="U235"/>
      <c r="V235"/>
      <c r="W235"/>
    </row>
    <row r="236" spans="14:23" x14ac:dyDescent="0.3">
      <c r="N236"/>
      <c r="O236"/>
      <c r="S236"/>
      <c r="T236"/>
      <c r="U236"/>
      <c r="V236"/>
      <c r="W236"/>
    </row>
    <row r="237" spans="14:23" x14ac:dyDescent="0.3">
      <c r="N237"/>
      <c r="O237"/>
      <c r="S237"/>
      <c r="T237"/>
      <c r="U237"/>
      <c r="V237"/>
      <c r="W237"/>
    </row>
    <row r="238" spans="14:23" x14ac:dyDescent="0.3">
      <c r="N238"/>
      <c r="O238"/>
      <c r="S238"/>
      <c r="T238"/>
      <c r="U238"/>
      <c r="V238"/>
      <c r="W238"/>
    </row>
    <row r="239" spans="14:23" x14ac:dyDescent="0.3">
      <c r="N239"/>
      <c r="O239"/>
      <c r="S239"/>
      <c r="T239"/>
      <c r="U239"/>
      <c r="V239"/>
      <c r="W239"/>
    </row>
    <row r="240" spans="14:23" x14ac:dyDescent="0.3">
      <c r="N240"/>
      <c r="O240"/>
      <c r="S240"/>
      <c r="T240"/>
      <c r="U240"/>
      <c r="V240"/>
      <c r="W240"/>
    </row>
    <row r="241" spans="14:23" x14ac:dyDescent="0.3">
      <c r="N241"/>
      <c r="O241"/>
      <c r="S241"/>
      <c r="T241"/>
      <c r="U241"/>
      <c r="V241"/>
      <c r="W241"/>
    </row>
    <row r="242" spans="14:23" x14ac:dyDescent="0.3">
      <c r="N242"/>
      <c r="O242"/>
      <c r="S242"/>
      <c r="T242"/>
      <c r="U242"/>
      <c r="V242"/>
      <c r="W242"/>
    </row>
    <row r="243" spans="14:23" x14ac:dyDescent="0.3">
      <c r="N243"/>
      <c r="O243"/>
      <c r="S243"/>
      <c r="T243"/>
      <c r="U243"/>
      <c r="V243"/>
      <c r="W243"/>
    </row>
    <row r="244" spans="14:23" x14ac:dyDescent="0.3">
      <c r="N244"/>
      <c r="O244"/>
      <c r="S244"/>
      <c r="T244"/>
      <c r="U244"/>
      <c r="V244"/>
      <c r="W244"/>
    </row>
    <row r="245" spans="14:23" x14ac:dyDescent="0.3">
      <c r="N245"/>
      <c r="O245"/>
      <c r="S245"/>
      <c r="T245"/>
      <c r="U245"/>
      <c r="V245"/>
      <c r="W245"/>
    </row>
    <row r="246" spans="14:23" x14ac:dyDescent="0.3">
      <c r="N246"/>
      <c r="O246"/>
      <c r="S246"/>
      <c r="T246"/>
      <c r="U246"/>
      <c r="V246"/>
      <c r="W246"/>
    </row>
    <row r="247" spans="14:23" x14ac:dyDescent="0.3">
      <c r="N247"/>
      <c r="O247"/>
      <c r="S247"/>
      <c r="T247"/>
      <c r="U247"/>
      <c r="V247"/>
      <c r="W247"/>
    </row>
    <row r="248" spans="14:23" x14ac:dyDescent="0.3">
      <c r="N248"/>
      <c r="O248"/>
      <c r="S248"/>
      <c r="T248"/>
      <c r="U248"/>
      <c r="V248"/>
      <c r="W248"/>
    </row>
    <row r="249" spans="14:23" x14ac:dyDescent="0.3">
      <c r="N249"/>
      <c r="O249"/>
      <c r="S249"/>
      <c r="T249"/>
      <c r="U249"/>
      <c r="V249"/>
      <c r="W249"/>
    </row>
    <row r="250" spans="14:23" x14ac:dyDescent="0.3">
      <c r="N250"/>
      <c r="O250"/>
      <c r="S250"/>
      <c r="T250"/>
      <c r="U250"/>
      <c r="V250"/>
      <c r="W250"/>
    </row>
    <row r="251" spans="14:23" x14ac:dyDescent="0.3">
      <c r="N251"/>
      <c r="O251"/>
      <c r="S251"/>
      <c r="T251"/>
      <c r="U251"/>
      <c r="V251"/>
      <c r="W251"/>
    </row>
    <row r="252" spans="14:23" x14ac:dyDescent="0.3">
      <c r="N252"/>
      <c r="O252"/>
      <c r="S252"/>
      <c r="T252"/>
      <c r="U252"/>
      <c r="V252"/>
      <c r="W252"/>
    </row>
    <row r="253" spans="14:23" x14ac:dyDescent="0.3">
      <c r="N253"/>
      <c r="O253"/>
      <c r="S253"/>
      <c r="T253"/>
      <c r="U253"/>
      <c r="V253"/>
      <c r="W253"/>
    </row>
    <row r="254" spans="14:23" x14ac:dyDescent="0.3">
      <c r="N254"/>
      <c r="O254"/>
      <c r="S254"/>
      <c r="T254"/>
      <c r="U254"/>
      <c r="V254"/>
      <c r="W254"/>
    </row>
    <row r="255" spans="14:23" x14ac:dyDescent="0.3">
      <c r="N255"/>
      <c r="O255"/>
      <c r="S255"/>
      <c r="T255"/>
      <c r="U255"/>
      <c r="V255"/>
      <c r="W255"/>
    </row>
    <row r="256" spans="14:23" x14ac:dyDescent="0.3">
      <c r="N256"/>
      <c r="O256"/>
      <c r="S256"/>
      <c r="T256"/>
      <c r="U256"/>
      <c r="V256"/>
      <c r="W256"/>
    </row>
    <row r="257" spans="14:23" x14ac:dyDescent="0.3">
      <c r="N257"/>
      <c r="O257"/>
      <c r="S257"/>
      <c r="T257"/>
      <c r="U257"/>
      <c r="V257"/>
      <c r="W257"/>
    </row>
    <row r="258" spans="14:23" x14ac:dyDescent="0.3">
      <c r="N258"/>
      <c r="O258"/>
      <c r="S258"/>
      <c r="T258"/>
      <c r="U258"/>
      <c r="V258"/>
      <c r="W258"/>
    </row>
    <row r="259" spans="14:23" x14ac:dyDescent="0.3">
      <c r="N259"/>
      <c r="O259"/>
      <c r="S259"/>
      <c r="T259"/>
      <c r="U259"/>
      <c r="V259"/>
      <c r="W259"/>
    </row>
    <row r="260" spans="14:23" x14ac:dyDescent="0.3">
      <c r="N260"/>
      <c r="O260"/>
      <c r="S260"/>
      <c r="T260"/>
      <c r="U260"/>
      <c r="V260"/>
      <c r="W260"/>
    </row>
    <row r="261" spans="14:23" x14ac:dyDescent="0.3">
      <c r="N261"/>
      <c r="O261"/>
      <c r="S261"/>
      <c r="T261"/>
      <c r="U261"/>
      <c r="V261"/>
      <c r="W261"/>
    </row>
    <row r="262" spans="14:23" x14ac:dyDescent="0.3">
      <c r="N262"/>
      <c r="O262"/>
      <c r="S262"/>
      <c r="T262"/>
      <c r="U262"/>
      <c r="V262"/>
      <c r="W262"/>
    </row>
    <row r="263" spans="14:23" x14ac:dyDescent="0.3">
      <c r="N263"/>
      <c r="O263"/>
      <c r="S263"/>
      <c r="T263"/>
      <c r="U263"/>
      <c r="V263"/>
      <c r="W263"/>
    </row>
    <row r="264" spans="14:23" x14ac:dyDescent="0.3">
      <c r="N264"/>
      <c r="O264"/>
      <c r="S264"/>
      <c r="T264"/>
      <c r="U264"/>
      <c r="V264"/>
      <c r="W264"/>
    </row>
    <row r="265" spans="14:23" x14ac:dyDescent="0.3">
      <c r="N265"/>
      <c r="O265"/>
      <c r="S265"/>
      <c r="T265"/>
      <c r="U265"/>
      <c r="V265"/>
      <c r="W265"/>
    </row>
    <row r="266" spans="14:23" x14ac:dyDescent="0.3">
      <c r="N266"/>
      <c r="O266"/>
      <c r="S266"/>
      <c r="T266"/>
      <c r="U266"/>
      <c r="V266"/>
      <c r="W266"/>
    </row>
    <row r="267" spans="14:23" x14ac:dyDescent="0.3">
      <c r="N267"/>
      <c r="O267"/>
      <c r="S267"/>
      <c r="T267"/>
      <c r="U267"/>
      <c r="V267"/>
      <c r="W267"/>
    </row>
    <row r="268" spans="14:23" x14ac:dyDescent="0.3">
      <c r="N268"/>
      <c r="O268"/>
      <c r="S268"/>
      <c r="T268"/>
      <c r="U268"/>
      <c r="V268"/>
      <c r="W268"/>
    </row>
    <row r="269" spans="14:23" x14ac:dyDescent="0.3">
      <c r="N269"/>
      <c r="O269"/>
      <c r="S269"/>
      <c r="T269"/>
      <c r="U269"/>
      <c r="V269"/>
      <c r="W269"/>
    </row>
    <row r="270" spans="14:23" x14ac:dyDescent="0.3">
      <c r="N270"/>
      <c r="O270"/>
      <c r="S270"/>
      <c r="T270"/>
      <c r="U270"/>
      <c r="V270"/>
      <c r="W270"/>
    </row>
    <row r="271" spans="14:23" x14ac:dyDescent="0.3">
      <c r="N271"/>
      <c r="O271"/>
      <c r="S271"/>
      <c r="T271"/>
      <c r="U271"/>
      <c r="V271"/>
      <c r="W271"/>
    </row>
    <row r="272" spans="14:23" x14ac:dyDescent="0.3">
      <c r="N272"/>
      <c r="O272"/>
      <c r="S272"/>
      <c r="T272"/>
      <c r="U272"/>
      <c r="V272"/>
      <c r="W272"/>
    </row>
    <row r="273" spans="14:23" x14ac:dyDescent="0.3">
      <c r="N273"/>
      <c r="O273"/>
      <c r="S273"/>
      <c r="T273"/>
      <c r="U273"/>
      <c r="V273"/>
      <c r="W273"/>
    </row>
    <row r="274" spans="14:23" x14ac:dyDescent="0.3">
      <c r="N274"/>
      <c r="O274"/>
      <c r="S274"/>
      <c r="T274"/>
      <c r="U274"/>
      <c r="V274"/>
      <c r="W274"/>
    </row>
    <row r="275" spans="14:23" x14ac:dyDescent="0.3">
      <c r="N275"/>
      <c r="O275"/>
      <c r="S275"/>
      <c r="T275"/>
      <c r="U275"/>
      <c r="V275"/>
      <c r="W275"/>
    </row>
    <row r="276" spans="14:23" x14ac:dyDescent="0.3">
      <c r="N276"/>
      <c r="O276"/>
      <c r="S276"/>
      <c r="T276"/>
      <c r="U276"/>
      <c r="V276"/>
      <c r="W276"/>
    </row>
    <row r="277" spans="14:23" x14ac:dyDescent="0.3">
      <c r="N277"/>
      <c r="O277"/>
      <c r="S277"/>
      <c r="T277"/>
      <c r="U277"/>
      <c r="V277"/>
      <c r="W277"/>
    </row>
    <row r="278" spans="14:23" x14ac:dyDescent="0.3">
      <c r="N278"/>
      <c r="O278"/>
      <c r="S278"/>
      <c r="T278"/>
      <c r="U278"/>
      <c r="V278"/>
      <c r="W278"/>
    </row>
    <row r="279" spans="14:23" x14ac:dyDescent="0.3">
      <c r="N279"/>
      <c r="O279"/>
      <c r="S279"/>
      <c r="T279"/>
      <c r="U279"/>
      <c r="V279"/>
      <c r="W279"/>
    </row>
    <row r="280" spans="14:23" x14ac:dyDescent="0.3">
      <c r="N280"/>
      <c r="O280"/>
      <c r="S280"/>
      <c r="T280"/>
      <c r="U280"/>
      <c r="V280"/>
      <c r="W280"/>
    </row>
    <row r="281" spans="14:23" x14ac:dyDescent="0.3">
      <c r="N281"/>
      <c r="O281"/>
      <c r="S281"/>
      <c r="T281"/>
      <c r="U281"/>
      <c r="V281"/>
      <c r="W281"/>
    </row>
    <row r="282" spans="14:23" x14ac:dyDescent="0.3">
      <c r="N282"/>
      <c r="O282"/>
      <c r="S282"/>
      <c r="T282"/>
      <c r="U282"/>
      <c r="V282"/>
      <c r="W282"/>
    </row>
    <row r="283" spans="14:23" x14ac:dyDescent="0.3">
      <c r="N283"/>
      <c r="O283"/>
      <c r="S283"/>
      <c r="T283"/>
      <c r="U283"/>
      <c r="V283"/>
      <c r="W283"/>
    </row>
    <row r="284" spans="14:23" x14ac:dyDescent="0.3">
      <c r="N284"/>
      <c r="O284"/>
      <c r="S284"/>
      <c r="T284"/>
      <c r="U284"/>
      <c r="V284"/>
      <c r="W284"/>
    </row>
    <row r="285" spans="14:23" x14ac:dyDescent="0.3">
      <c r="N285"/>
      <c r="O285"/>
      <c r="S285"/>
      <c r="T285"/>
      <c r="U285"/>
      <c r="V285"/>
      <c r="W285"/>
    </row>
    <row r="286" spans="14:23" x14ac:dyDescent="0.3">
      <c r="N286"/>
      <c r="O286"/>
      <c r="S286"/>
      <c r="T286"/>
      <c r="U286"/>
      <c r="V286"/>
      <c r="W286"/>
    </row>
    <row r="287" spans="14:23" x14ac:dyDescent="0.3">
      <c r="N287"/>
      <c r="O287"/>
      <c r="S287"/>
      <c r="T287"/>
      <c r="U287"/>
      <c r="V287"/>
      <c r="W287"/>
    </row>
    <row r="288" spans="14:23" x14ac:dyDescent="0.3">
      <c r="N288"/>
      <c r="O288"/>
      <c r="S288"/>
      <c r="T288"/>
      <c r="U288"/>
      <c r="V288"/>
      <c r="W288"/>
    </row>
    <row r="289" spans="14:23" x14ac:dyDescent="0.3">
      <c r="N289"/>
      <c r="O289"/>
      <c r="S289"/>
      <c r="T289"/>
      <c r="U289"/>
      <c r="V289"/>
      <c r="W289"/>
    </row>
    <row r="290" spans="14:23" x14ac:dyDescent="0.3">
      <c r="N290"/>
      <c r="O290"/>
      <c r="S290"/>
      <c r="T290"/>
      <c r="U290"/>
      <c r="V290"/>
      <c r="W290"/>
    </row>
    <row r="291" spans="14:23" x14ac:dyDescent="0.3">
      <c r="N291"/>
      <c r="O291"/>
      <c r="S291"/>
      <c r="T291"/>
      <c r="U291"/>
      <c r="V291"/>
      <c r="W291"/>
    </row>
    <row r="292" spans="14:23" x14ac:dyDescent="0.3">
      <c r="N292"/>
      <c r="O292"/>
      <c r="S292"/>
      <c r="T292"/>
      <c r="U292"/>
      <c r="V292"/>
      <c r="W292"/>
    </row>
    <row r="293" spans="14:23" x14ac:dyDescent="0.3">
      <c r="N293"/>
      <c r="O293"/>
      <c r="S293"/>
      <c r="T293"/>
      <c r="U293"/>
      <c r="V293"/>
      <c r="W293"/>
    </row>
    <row r="294" spans="14:23" x14ac:dyDescent="0.3">
      <c r="N294"/>
      <c r="O294"/>
      <c r="S294"/>
      <c r="T294"/>
      <c r="U294"/>
      <c r="V294"/>
      <c r="W294"/>
    </row>
    <row r="295" spans="14:23" x14ac:dyDescent="0.3">
      <c r="N295"/>
      <c r="O295"/>
      <c r="S295"/>
      <c r="T295"/>
      <c r="U295"/>
      <c r="V295"/>
      <c r="W295"/>
    </row>
    <row r="296" spans="14:23" x14ac:dyDescent="0.3">
      <c r="N296"/>
      <c r="O296"/>
      <c r="S296"/>
      <c r="T296"/>
      <c r="U296"/>
      <c r="V296"/>
      <c r="W296"/>
    </row>
    <row r="297" spans="14:23" x14ac:dyDescent="0.3">
      <c r="N297"/>
      <c r="O297"/>
      <c r="S297"/>
      <c r="T297"/>
      <c r="U297"/>
      <c r="V297"/>
      <c r="W297"/>
    </row>
    <row r="298" spans="14:23" x14ac:dyDescent="0.3">
      <c r="N298"/>
      <c r="O298"/>
      <c r="S298"/>
      <c r="T298"/>
      <c r="U298"/>
      <c r="V298"/>
      <c r="W298"/>
    </row>
    <row r="299" spans="14:23" x14ac:dyDescent="0.3">
      <c r="N299"/>
      <c r="O299"/>
      <c r="S299"/>
      <c r="T299"/>
      <c r="U299"/>
      <c r="V299"/>
      <c r="W299"/>
    </row>
    <row r="300" spans="14:23" x14ac:dyDescent="0.3">
      <c r="N300"/>
      <c r="O300"/>
      <c r="S300"/>
      <c r="T300"/>
      <c r="U300"/>
      <c r="V300"/>
      <c r="W300"/>
    </row>
    <row r="301" spans="14:23" x14ac:dyDescent="0.3">
      <c r="N301"/>
      <c r="O301"/>
      <c r="S301"/>
      <c r="T301"/>
      <c r="U301"/>
      <c r="V301"/>
      <c r="W301"/>
    </row>
    <row r="302" spans="14:23" x14ac:dyDescent="0.3">
      <c r="N302"/>
      <c r="O302"/>
      <c r="S302"/>
      <c r="T302"/>
      <c r="U302"/>
      <c r="V302"/>
      <c r="W302"/>
    </row>
    <row r="303" spans="14:23" x14ac:dyDescent="0.3">
      <c r="N303"/>
      <c r="O303"/>
      <c r="S303"/>
      <c r="T303"/>
      <c r="U303"/>
      <c r="V303"/>
      <c r="W303"/>
    </row>
    <row r="304" spans="14:23" x14ac:dyDescent="0.3">
      <c r="N304"/>
      <c r="O304"/>
      <c r="S304"/>
      <c r="T304"/>
      <c r="U304"/>
      <c r="V304"/>
      <c r="W304"/>
    </row>
    <row r="305" spans="14:23" x14ac:dyDescent="0.3">
      <c r="N305"/>
      <c r="O305"/>
      <c r="S305"/>
      <c r="T305"/>
      <c r="U305"/>
      <c r="V305"/>
      <c r="W305"/>
    </row>
    <row r="306" spans="14:23" x14ac:dyDescent="0.3">
      <c r="N306"/>
      <c r="O306"/>
      <c r="S306"/>
      <c r="T306"/>
      <c r="U306"/>
      <c r="V306"/>
      <c r="W306"/>
    </row>
    <row r="307" spans="14:23" x14ac:dyDescent="0.3">
      <c r="N307"/>
      <c r="O307"/>
      <c r="S307"/>
      <c r="T307"/>
      <c r="U307"/>
      <c r="V307"/>
      <c r="W307"/>
    </row>
    <row r="308" spans="14:23" x14ac:dyDescent="0.3">
      <c r="N308"/>
      <c r="O308"/>
      <c r="S308"/>
      <c r="T308"/>
      <c r="U308"/>
      <c r="V308"/>
      <c r="W308"/>
    </row>
    <row r="309" spans="14:23" x14ac:dyDescent="0.3">
      <c r="N309"/>
      <c r="O309"/>
      <c r="S309"/>
      <c r="T309"/>
      <c r="U309"/>
      <c r="V309"/>
      <c r="W309"/>
    </row>
    <row r="310" spans="14:23" x14ac:dyDescent="0.3">
      <c r="N310"/>
      <c r="O310"/>
      <c r="S310"/>
      <c r="T310"/>
      <c r="U310"/>
      <c r="V310"/>
      <c r="W310"/>
    </row>
    <row r="311" spans="14:23" x14ac:dyDescent="0.3">
      <c r="N311"/>
      <c r="O311"/>
      <c r="S311"/>
      <c r="T311"/>
      <c r="U311"/>
      <c r="V311"/>
      <c r="W311"/>
    </row>
    <row r="312" spans="14:23" x14ac:dyDescent="0.3">
      <c r="N312"/>
      <c r="O312"/>
      <c r="S312"/>
      <c r="T312"/>
      <c r="U312"/>
      <c r="V312"/>
      <c r="W312"/>
    </row>
    <row r="313" spans="14:23" x14ac:dyDescent="0.3">
      <c r="N313"/>
      <c r="O313"/>
      <c r="S313"/>
      <c r="T313"/>
      <c r="U313"/>
      <c r="V313"/>
      <c r="W313"/>
    </row>
    <row r="314" spans="14:23" x14ac:dyDescent="0.3">
      <c r="N314"/>
      <c r="O314"/>
      <c r="S314"/>
      <c r="T314"/>
      <c r="U314"/>
      <c r="V314"/>
      <c r="W314"/>
    </row>
    <row r="315" spans="14:23" x14ac:dyDescent="0.3">
      <c r="N315"/>
      <c r="O315"/>
      <c r="S315"/>
      <c r="T315"/>
      <c r="U315"/>
      <c r="V315"/>
      <c r="W315"/>
    </row>
    <row r="316" spans="14:23" x14ac:dyDescent="0.3">
      <c r="N316"/>
      <c r="O316"/>
      <c r="S316"/>
      <c r="T316"/>
      <c r="U316"/>
      <c r="V316"/>
      <c r="W316"/>
    </row>
    <row r="317" spans="14:23" x14ac:dyDescent="0.3">
      <c r="N317"/>
      <c r="O317"/>
      <c r="S317"/>
      <c r="T317"/>
      <c r="U317"/>
      <c r="V317"/>
      <c r="W317"/>
    </row>
    <row r="318" spans="14:23" x14ac:dyDescent="0.3">
      <c r="N318"/>
      <c r="O318"/>
      <c r="S318"/>
      <c r="T318"/>
      <c r="U318"/>
      <c r="V318"/>
      <c r="W318"/>
    </row>
    <row r="319" spans="14:23" x14ac:dyDescent="0.3">
      <c r="N319"/>
      <c r="O319"/>
      <c r="S319"/>
      <c r="T319"/>
      <c r="U319"/>
      <c r="V319"/>
      <c r="W319"/>
    </row>
    <row r="320" spans="14:23" x14ac:dyDescent="0.3">
      <c r="N320"/>
      <c r="O320"/>
      <c r="S320"/>
      <c r="T320"/>
      <c r="U320"/>
      <c r="V320"/>
      <c r="W320"/>
    </row>
    <row r="321" spans="14:23" x14ac:dyDescent="0.3">
      <c r="N321"/>
      <c r="O321"/>
      <c r="S321"/>
      <c r="T321"/>
      <c r="U321"/>
      <c r="V321"/>
      <c r="W321"/>
    </row>
    <row r="322" spans="14:23" x14ac:dyDescent="0.3">
      <c r="N322"/>
      <c r="O322"/>
      <c r="S322"/>
      <c r="T322"/>
      <c r="U322"/>
      <c r="V322"/>
      <c r="W322"/>
    </row>
    <row r="323" spans="14:23" x14ac:dyDescent="0.3">
      <c r="N323"/>
      <c r="O323"/>
      <c r="S323"/>
      <c r="T323"/>
      <c r="U323"/>
      <c r="V323"/>
      <c r="W323"/>
    </row>
    <row r="324" spans="14:23" x14ac:dyDescent="0.3">
      <c r="N324"/>
      <c r="O324"/>
      <c r="S324"/>
      <c r="T324"/>
      <c r="U324"/>
      <c r="V324"/>
      <c r="W324"/>
    </row>
    <row r="325" spans="14:23" x14ac:dyDescent="0.3">
      <c r="N325"/>
      <c r="O325"/>
      <c r="S325"/>
      <c r="T325"/>
      <c r="U325"/>
      <c r="V325"/>
      <c r="W325"/>
    </row>
    <row r="326" spans="14:23" x14ac:dyDescent="0.3">
      <c r="N326"/>
      <c r="O326"/>
      <c r="S326"/>
      <c r="T326"/>
      <c r="U326"/>
      <c r="V326"/>
      <c r="W326"/>
    </row>
    <row r="327" spans="14:23" x14ac:dyDescent="0.3">
      <c r="N327"/>
      <c r="O327"/>
      <c r="S327"/>
      <c r="T327"/>
      <c r="U327"/>
      <c r="V327"/>
      <c r="W327"/>
    </row>
    <row r="328" spans="14:23" x14ac:dyDescent="0.3">
      <c r="N328"/>
      <c r="O328"/>
      <c r="S328"/>
      <c r="T328"/>
      <c r="U328"/>
      <c r="V328"/>
      <c r="W328"/>
    </row>
    <row r="329" spans="14:23" x14ac:dyDescent="0.3">
      <c r="N329"/>
      <c r="O329"/>
      <c r="S329"/>
      <c r="T329"/>
      <c r="U329"/>
      <c r="V329"/>
      <c r="W329"/>
    </row>
    <row r="330" spans="14:23" x14ac:dyDescent="0.3">
      <c r="N330"/>
      <c r="O330"/>
      <c r="S330"/>
      <c r="T330"/>
      <c r="U330"/>
      <c r="V330"/>
      <c r="W330"/>
    </row>
    <row r="331" spans="14:23" x14ac:dyDescent="0.3">
      <c r="N331"/>
      <c r="O331"/>
      <c r="S331"/>
      <c r="T331"/>
      <c r="U331"/>
      <c r="V331"/>
      <c r="W331"/>
    </row>
    <row r="332" spans="14:23" x14ac:dyDescent="0.3">
      <c r="N332"/>
      <c r="O332"/>
      <c r="S332"/>
      <c r="T332"/>
      <c r="U332"/>
      <c r="V332"/>
      <c r="W332"/>
    </row>
    <row r="333" spans="14:23" x14ac:dyDescent="0.3">
      <c r="N333"/>
      <c r="O333"/>
      <c r="S333"/>
      <c r="T333"/>
      <c r="U333"/>
      <c r="V333"/>
      <c r="W333"/>
    </row>
    <row r="334" spans="14:23" x14ac:dyDescent="0.3">
      <c r="N334"/>
      <c r="O334"/>
      <c r="S334"/>
      <c r="T334"/>
      <c r="U334"/>
      <c r="V334"/>
      <c r="W334"/>
    </row>
    <row r="335" spans="14:23" x14ac:dyDescent="0.3">
      <c r="N335"/>
      <c r="O335"/>
      <c r="S335"/>
      <c r="T335"/>
      <c r="U335"/>
      <c r="V335"/>
      <c r="W335"/>
    </row>
    <row r="336" spans="14:23" x14ac:dyDescent="0.3">
      <c r="N336"/>
      <c r="O336"/>
      <c r="S336"/>
      <c r="T336"/>
      <c r="U336"/>
      <c r="V336"/>
      <c r="W336"/>
    </row>
    <row r="337" spans="14:23" x14ac:dyDescent="0.3">
      <c r="N337"/>
      <c r="O337"/>
      <c r="S337"/>
      <c r="T337"/>
      <c r="U337"/>
      <c r="V337"/>
      <c r="W337"/>
    </row>
    <row r="338" spans="14:23" x14ac:dyDescent="0.3">
      <c r="N338"/>
      <c r="O338"/>
      <c r="S338"/>
      <c r="T338"/>
      <c r="U338"/>
      <c r="V338"/>
      <c r="W338"/>
    </row>
    <row r="339" spans="14:23" x14ac:dyDescent="0.3">
      <c r="N339"/>
      <c r="O339"/>
      <c r="S339"/>
      <c r="T339"/>
      <c r="U339"/>
      <c r="V339"/>
      <c r="W339"/>
    </row>
    <row r="340" spans="14:23" x14ac:dyDescent="0.3">
      <c r="N340"/>
      <c r="O340"/>
      <c r="S340"/>
      <c r="T340"/>
      <c r="U340"/>
      <c r="V340"/>
      <c r="W340"/>
    </row>
    <row r="341" spans="14:23" x14ac:dyDescent="0.3">
      <c r="N341"/>
      <c r="O341"/>
      <c r="S341"/>
      <c r="T341"/>
      <c r="U341"/>
      <c r="V341"/>
      <c r="W341"/>
    </row>
    <row r="342" spans="14:23" x14ac:dyDescent="0.3">
      <c r="N342"/>
      <c r="O342"/>
      <c r="S342"/>
      <c r="T342"/>
      <c r="U342"/>
      <c r="V342"/>
      <c r="W342"/>
    </row>
    <row r="343" spans="14:23" x14ac:dyDescent="0.3">
      <c r="N343"/>
      <c r="O343"/>
      <c r="S343"/>
      <c r="T343"/>
      <c r="U343"/>
      <c r="V343"/>
      <c r="W343"/>
    </row>
    <row r="344" spans="14:23" x14ac:dyDescent="0.3">
      <c r="N344"/>
      <c r="O344"/>
      <c r="S344"/>
      <c r="T344"/>
      <c r="U344"/>
      <c r="V344"/>
      <c r="W344"/>
    </row>
    <row r="345" spans="14:23" x14ac:dyDescent="0.3">
      <c r="N345"/>
      <c r="O345"/>
      <c r="S345"/>
      <c r="T345"/>
      <c r="U345"/>
      <c r="V345"/>
      <c r="W345"/>
    </row>
    <row r="346" spans="14:23" x14ac:dyDescent="0.3">
      <c r="N346"/>
      <c r="O346"/>
      <c r="S346"/>
      <c r="T346"/>
      <c r="U346"/>
      <c r="V346"/>
      <c r="W346"/>
    </row>
    <row r="347" spans="14:23" x14ac:dyDescent="0.3">
      <c r="N347"/>
      <c r="O347"/>
      <c r="S347"/>
      <c r="T347"/>
      <c r="U347"/>
      <c r="V347"/>
      <c r="W347"/>
    </row>
    <row r="348" spans="14:23" x14ac:dyDescent="0.3">
      <c r="N348"/>
      <c r="O348"/>
      <c r="S348"/>
      <c r="T348"/>
      <c r="U348"/>
      <c r="V348"/>
      <c r="W348"/>
    </row>
    <row r="349" spans="14:23" x14ac:dyDescent="0.3">
      <c r="N349"/>
      <c r="O349"/>
      <c r="S349"/>
      <c r="T349"/>
      <c r="U349"/>
      <c r="V349"/>
      <c r="W349"/>
    </row>
    <row r="350" spans="14:23" x14ac:dyDescent="0.3">
      <c r="N350"/>
      <c r="O350"/>
      <c r="S350"/>
      <c r="T350"/>
      <c r="U350"/>
      <c r="V350"/>
      <c r="W350"/>
    </row>
    <row r="351" spans="14:23" x14ac:dyDescent="0.3">
      <c r="N351"/>
      <c r="O351"/>
      <c r="S351"/>
      <c r="T351"/>
      <c r="U351"/>
      <c r="V351"/>
      <c r="W351"/>
    </row>
    <row r="352" spans="14:23" x14ac:dyDescent="0.3">
      <c r="N352"/>
      <c r="O352"/>
      <c r="S352"/>
      <c r="T352"/>
      <c r="U352"/>
      <c r="V352"/>
      <c r="W352"/>
    </row>
    <row r="353" spans="14:23" x14ac:dyDescent="0.3">
      <c r="N353"/>
      <c r="O353"/>
      <c r="S353"/>
      <c r="T353"/>
      <c r="U353"/>
      <c r="V353"/>
      <c r="W353"/>
    </row>
    <row r="354" spans="14:23" x14ac:dyDescent="0.3">
      <c r="N354"/>
      <c r="O354"/>
      <c r="S354"/>
      <c r="T354"/>
      <c r="U354"/>
      <c r="V354"/>
      <c r="W354"/>
    </row>
    <row r="355" spans="14:23" x14ac:dyDescent="0.3">
      <c r="N355"/>
      <c r="O355"/>
      <c r="S355"/>
      <c r="T355"/>
      <c r="U355"/>
      <c r="V355"/>
      <c r="W355"/>
    </row>
    <row r="356" spans="14:23" x14ac:dyDescent="0.3">
      <c r="N356"/>
      <c r="O356"/>
      <c r="S356"/>
      <c r="T356"/>
      <c r="U356"/>
      <c r="V356"/>
      <c r="W356"/>
    </row>
    <row r="357" spans="14:23" x14ac:dyDescent="0.3">
      <c r="N357"/>
      <c r="O357"/>
      <c r="S357"/>
      <c r="T357"/>
      <c r="U357"/>
      <c r="V357"/>
      <c r="W357"/>
    </row>
    <row r="358" spans="14:23" x14ac:dyDescent="0.3">
      <c r="N358"/>
      <c r="O358"/>
      <c r="S358"/>
      <c r="T358"/>
      <c r="U358"/>
      <c r="V358"/>
      <c r="W358"/>
    </row>
    <row r="359" spans="14:23" x14ac:dyDescent="0.3">
      <c r="N359"/>
      <c r="O359"/>
      <c r="S359"/>
      <c r="T359"/>
      <c r="U359"/>
      <c r="V359"/>
      <c r="W359"/>
    </row>
    <row r="360" spans="14:23" x14ac:dyDescent="0.3">
      <c r="N360"/>
      <c r="O360"/>
      <c r="S360"/>
      <c r="T360"/>
      <c r="U360"/>
      <c r="V360"/>
      <c r="W360"/>
    </row>
    <row r="361" spans="14:23" x14ac:dyDescent="0.3">
      <c r="N361"/>
      <c r="O361"/>
      <c r="S361"/>
      <c r="T361"/>
      <c r="U361"/>
      <c r="V361"/>
      <c r="W361"/>
    </row>
    <row r="362" spans="14:23" x14ac:dyDescent="0.3">
      <c r="N362"/>
      <c r="O362"/>
      <c r="S362"/>
      <c r="T362"/>
      <c r="U362"/>
      <c r="V362"/>
      <c r="W362"/>
    </row>
    <row r="363" spans="14:23" x14ac:dyDescent="0.3">
      <c r="N363"/>
      <c r="O363"/>
      <c r="S363"/>
      <c r="T363"/>
      <c r="U363"/>
      <c r="V363"/>
      <c r="W363"/>
    </row>
    <row r="364" spans="14:23" x14ac:dyDescent="0.3">
      <c r="N364"/>
      <c r="O364"/>
      <c r="S364"/>
      <c r="T364"/>
      <c r="U364"/>
      <c r="V364"/>
      <c r="W364"/>
    </row>
    <row r="365" spans="14:23" x14ac:dyDescent="0.3">
      <c r="N365"/>
      <c r="O365"/>
      <c r="S365"/>
      <c r="T365"/>
      <c r="U365"/>
      <c r="V365"/>
      <c r="W365"/>
    </row>
    <row r="366" spans="14:23" x14ac:dyDescent="0.3">
      <c r="N366"/>
      <c r="O366"/>
      <c r="S366"/>
      <c r="T366"/>
      <c r="U366"/>
      <c r="V366"/>
      <c r="W366"/>
    </row>
    <row r="367" spans="14:23" x14ac:dyDescent="0.3">
      <c r="N367"/>
      <c r="O367"/>
      <c r="S367"/>
      <c r="T367"/>
      <c r="U367"/>
      <c r="V367"/>
      <c r="W367"/>
    </row>
    <row r="368" spans="14:23" x14ac:dyDescent="0.3">
      <c r="N368"/>
      <c r="O368"/>
      <c r="S368"/>
      <c r="T368"/>
      <c r="U368"/>
      <c r="V368"/>
      <c r="W368"/>
    </row>
    <row r="369" spans="14:23" x14ac:dyDescent="0.3">
      <c r="N369"/>
      <c r="O369"/>
      <c r="S369"/>
      <c r="T369"/>
      <c r="U369"/>
      <c r="V369"/>
      <c r="W369"/>
    </row>
    <row r="370" spans="14:23" x14ac:dyDescent="0.3">
      <c r="N370"/>
      <c r="O370"/>
      <c r="S370"/>
      <c r="T370"/>
      <c r="U370"/>
      <c r="V370"/>
      <c r="W370"/>
    </row>
    <row r="371" spans="14:23" x14ac:dyDescent="0.3">
      <c r="N371"/>
      <c r="O371"/>
      <c r="S371"/>
      <c r="T371"/>
      <c r="U371"/>
      <c r="V371"/>
      <c r="W371"/>
    </row>
    <row r="372" spans="14:23" x14ac:dyDescent="0.3">
      <c r="N372"/>
      <c r="O372"/>
      <c r="S372"/>
      <c r="T372"/>
      <c r="U372"/>
      <c r="V372"/>
      <c r="W372"/>
    </row>
    <row r="373" spans="14:23" x14ac:dyDescent="0.3">
      <c r="N373"/>
      <c r="O373"/>
      <c r="S373"/>
      <c r="T373"/>
      <c r="U373"/>
      <c r="V373"/>
      <c r="W373"/>
    </row>
    <row r="374" spans="14:23" x14ac:dyDescent="0.3">
      <c r="N374"/>
      <c r="O374"/>
      <c r="S374"/>
      <c r="T374"/>
      <c r="U374"/>
      <c r="V374"/>
      <c r="W374"/>
    </row>
    <row r="375" spans="14:23" x14ac:dyDescent="0.3">
      <c r="N375"/>
      <c r="O375"/>
      <c r="S375"/>
      <c r="T375"/>
      <c r="U375"/>
      <c r="V375"/>
      <c r="W375"/>
    </row>
    <row r="376" spans="14:23" x14ac:dyDescent="0.3">
      <c r="N376"/>
      <c r="O376"/>
      <c r="S376"/>
      <c r="T376"/>
      <c r="U376"/>
      <c r="V376"/>
      <c r="W376"/>
    </row>
    <row r="377" spans="14:23" x14ac:dyDescent="0.3">
      <c r="N377"/>
      <c r="O377"/>
      <c r="S377"/>
      <c r="T377"/>
      <c r="U377"/>
      <c r="V377"/>
      <c r="W377"/>
    </row>
    <row r="378" spans="14:23" x14ac:dyDescent="0.3">
      <c r="N378"/>
      <c r="O378"/>
      <c r="S378"/>
      <c r="T378"/>
      <c r="U378"/>
      <c r="V378"/>
      <c r="W378"/>
    </row>
    <row r="379" spans="14:23" x14ac:dyDescent="0.3">
      <c r="N379"/>
      <c r="O379"/>
      <c r="S379"/>
      <c r="T379"/>
      <c r="U379"/>
      <c r="V379"/>
      <c r="W379"/>
    </row>
    <row r="380" spans="14:23" x14ac:dyDescent="0.3">
      <c r="N380"/>
      <c r="O380"/>
      <c r="S380"/>
      <c r="T380"/>
      <c r="U380"/>
      <c r="V380"/>
      <c r="W380"/>
    </row>
    <row r="381" spans="14:23" x14ac:dyDescent="0.3">
      <c r="N381"/>
      <c r="O381"/>
      <c r="S381"/>
      <c r="T381"/>
      <c r="U381"/>
      <c r="V381"/>
      <c r="W381"/>
    </row>
    <row r="382" spans="14:23" x14ac:dyDescent="0.3">
      <c r="N382"/>
      <c r="O382"/>
      <c r="S382"/>
      <c r="T382"/>
      <c r="U382"/>
      <c r="V382"/>
      <c r="W382"/>
    </row>
    <row r="383" spans="14:23" x14ac:dyDescent="0.3">
      <c r="N383"/>
      <c r="O383"/>
      <c r="S383"/>
      <c r="T383"/>
      <c r="U383"/>
      <c r="V383"/>
      <c r="W383"/>
    </row>
    <row r="384" spans="14:23" x14ac:dyDescent="0.3">
      <c r="N384"/>
      <c r="O384"/>
      <c r="S384"/>
      <c r="T384"/>
      <c r="U384"/>
      <c r="V384"/>
      <c r="W384"/>
    </row>
    <row r="385" spans="14:23" x14ac:dyDescent="0.3">
      <c r="N385"/>
      <c r="O385"/>
      <c r="S385"/>
      <c r="T385"/>
      <c r="U385"/>
      <c r="V385"/>
      <c r="W385"/>
    </row>
    <row r="386" spans="14:23" x14ac:dyDescent="0.3">
      <c r="N386"/>
      <c r="O386"/>
      <c r="S386"/>
      <c r="T386"/>
      <c r="U386"/>
      <c r="V386"/>
      <c r="W386"/>
    </row>
    <row r="387" spans="14:23" x14ac:dyDescent="0.3">
      <c r="N387"/>
      <c r="O387"/>
      <c r="S387"/>
      <c r="T387"/>
      <c r="U387"/>
      <c r="V387"/>
      <c r="W387"/>
    </row>
    <row r="388" spans="14:23" x14ac:dyDescent="0.3">
      <c r="N388"/>
      <c r="O388"/>
      <c r="S388"/>
      <c r="T388"/>
      <c r="U388"/>
      <c r="V388"/>
      <c r="W388"/>
    </row>
    <row r="389" spans="14:23" x14ac:dyDescent="0.3">
      <c r="N389"/>
      <c r="O389"/>
      <c r="S389"/>
      <c r="T389"/>
      <c r="U389"/>
      <c r="V389"/>
      <c r="W389"/>
    </row>
    <row r="390" spans="14:23" x14ac:dyDescent="0.3">
      <c r="N390"/>
      <c r="O390"/>
      <c r="S390"/>
      <c r="T390"/>
      <c r="U390"/>
      <c r="V390"/>
      <c r="W390"/>
    </row>
    <row r="391" spans="14:23" x14ac:dyDescent="0.3">
      <c r="N391"/>
      <c r="O391"/>
      <c r="S391"/>
      <c r="T391"/>
      <c r="U391"/>
      <c r="V391"/>
      <c r="W391"/>
    </row>
    <row r="392" spans="14:23" x14ac:dyDescent="0.3">
      <c r="N392"/>
      <c r="O392"/>
      <c r="S392"/>
      <c r="T392"/>
      <c r="U392"/>
      <c r="V392"/>
      <c r="W392"/>
    </row>
    <row r="393" spans="14:23" x14ac:dyDescent="0.3">
      <c r="N393"/>
      <c r="O393"/>
      <c r="S393"/>
      <c r="T393"/>
      <c r="U393"/>
      <c r="V393"/>
      <c r="W393"/>
    </row>
    <row r="394" spans="14:23" x14ac:dyDescent="0.3">
      <c r="N394"/>
      <c r="O394"/>
      <c r="S394"/>
      <c r="T394"/>
      <c r="U394"/>
      <c r="V394"/>
      <c r="W394"/>
    </row>
    <row r="395" spans="14:23" x14ac:dyDescent="0.3">
      <c r="N395"/>
      <c r="O395"/>
      <c r="S395"/>
      <c r="T395"/>
      <c r="U395"/>
      <c r="V395"/>
      <c r="W395"/>
    </row>
    <row r="396" spans="14:23" x14ac:dyDescent="0.3">
      <c r="N396"/>
      <c r="O396"/>
      <c r="S396"/>
      <c r="T396"/>
      <c r="U396"/>
      <c r="V396"/>
      <c r="W396"/>
    </row>
    <row r="397" spans="14:23" x14ac:dyDescent="0.3">
      <c r="N397"/>
      <c r="O397"/>
      <c r="S397"/>
      <c r="T397"/>
      <c r="U397"/>
      <c r="V397"/>
      <c r="W397"/>
    </row>
    <row r="398" spans="14:23" x14ac:dyDescent="0.3">
      <c r="N398"/>
      <c r="O398"/>
      <c r="S398"/>
      <c r="T398"/>
      <c r="U398"/>
      <c r="V398"/>
      <c r="W398"/>
    </row>
    <row r="399" spans="14:23" x14ac:dyDescent="0.3">
      <c r="N399"/>
      <c r="O399"/>
      <c r="S399"/>
      <c r="T399"/>
      <c r="U399"/>
      <c r="V399"/>
      <c r="W399"/>
    </row>
    <row r="400" spans="14:23" x14ac:dyDescent="0.3">
      <c r="N400"/>
      <c r="O400"/>
      <c r="S400"/>
      <c r="T400"/>
      <c r="U400"/>
      <c r="V400"/>
      <c r="W400"/>
    </row>
    <row r="401" spans="14:23" x14ac:dyDescent="0.3">
      <c r="N401"/>
      <c r="O401"/>
      <c r="S401"/>
      <c r="T401"/>
      <c r="U401"/>
      <c r="V401"/>
      <c r="W401"/>
    </row>
    <row r="402" spans="14:23" x14ac:dyDescent="0.3">
      <c r="N402"/>
      <c r="O402"/>
      <c r="S402"/>
      <c r="T402"/>
      <c r="U402"/>
      <c r="V402"/>
      <c r="W402"/>
    </row>
    <row r="403" spans="14:23" x14ac:dyDescent="0.3">
      <c r="N403"/>
      <c r="O403"/>
      <c r="S403"/>
      <c r="T403"/>
      <c r="U403"/>
      <c r="V403"/>
      <c r="W403"/>
    </row>
    <row r="404" spans="14:23" x14ac:dyDescent="0.3">
      <c r="N404"/>
      <c r="O404"/>
      <c r="S404"/>
      <c r="T404"/>
      <c r="U404"/>
      <c r="V404"/>
      <c r="W404"/>
    </row>
    <row r="405" spans="14:23" x14ac:dyDescent="0.3">
      <c r="N405"/>
      <c r="O405"/>
      <c r="S405"/>
      <c r="T405"/>
      <c r="U405"/>
      <c r="V405"/>
      <c r="W405"/>
    </row>
    <row r="406" spans="14:23" x14ac:dyDescent="0.3">
      <c r="N406"/>
      <c r="O406"/>
      <c r="S406"/>
      <c r="T406"/>
      <c r="U406"/>
      <c r="V406"/>
      <c r="W406"/>
    </row>
    <row r="407" spans="14:23" x14ac:dyDescent="0.3">
      <c r="N407"/>
      <c r="O407"/>
      <c r="S407"/>
      <c r="T407"/>
      <c r="U407"/>
      <c r="V407"/>
      <c r="W407"/>
    </row>
    <row r="408" spans="14:23" x14ac:dyDescent="0.3">
      <c r="N408"/>
      <c r="O408"/>
      <c r="S408"/>
      <c r="T408"/>
      <c r="U408"/>
      <c r="V408"/>
      <c r="W408"/>
    </row>
    <row r="409" spans="14:23" x14ac:dyDescent="0.3">
      <c r="N409"/>
      <c r="O409"/>
      <c r="S409"/>
      <c r="T409"/>
      <c r="U409"/>
      <c r="V409"/>
      <c r="W409"/>
    </row>
    <row r="410" spans="14:23" x14ac:dyDescent="0.3">
      <c r="N410"/>
      <c r="O410"/>
      <c r="S410"/>
      <c r="T410"/>
      <c r="U410"/>
      <c r="V410"/>
      <c r="W410"/>
    </row>
    <row r="411" spans="14:23" x14ac:dyDescent="0.3">
      <c r="N411"/>
      <c r="O411"/>
      <c r="S411"/>
      <c r="T411"/>
      <c r="U411"/>
      <c r="V411"/>
      <c r="W411"/>
    </row>
    <row r="412" spans="14:23" x14ac:dyDescent="0.3">
      <c r="N412"/>
      <c r="O412"/>
      <c r="S412"/>
      <c r="T412"/>
      <c r="U412"/>
      <c r="V412"/>
      <c r="W412"/>
    </row>
    <row r="413" spans="14:23" x14ac:dyDescent="0.3">
      <c r="N413"/>
      <c r="O413"/>
      <c r="S413"/>
      <c r="T413"/>
      <c r="U413"/>
      <c r="V413"/>
      <c r="W413"/>
    </row>
    <row r="414" spans="14:23" x14ac:dyDescent="0.3">
      <c r="N414"/>
      <c r="O414"/>
      <c r="S414"/>
      <c r="T414"/>
      <c r="U414"/>
      <c r="V414"/>
      <c r="W414"/>
    </row>
    <row r="415" spans="14:23" x14ac:dyDescent="0.3">
      <c r="N415"/>
      <c r="O415"/>
      <c r="S415"/>
      <c r="T415"/>
      <c r="U415"/>
      <c r="V415"/>
      <c r="W415"/>
    </row>
    <row r="416" spans="14:23" x14ac:dyDescent="0.3">
      <c r="N416"/>
      <c r="O416"/>
      <c r="S416"/>
      <c r="T416"/>
      <c r="U416"/>
      <c r="V416"/>
      <c r="W416"/>
    </row>
    <row r="417" spans="14:23" x14ac:dyDescent="0.3">
      <c r="N417"/>
      <c r="O417"/>
      <c r="S417"/>
      <c r="T417"/>
      <c r="U417"/>
      <c r="V417"/>
      <c r="W417"/>
    </row>
    <row r="418" spans="14:23" x14ac:dyDescent="0.3">
      <c r="N418"/>
      <c r="O418"/>
      <c r="S418"/>
      <c r="T418"/>
      <c r="U418"/>
      <c r="V418"/>
      <c r="W418"/>
    </row>
    <row r="419" spans="14:23" x14ac:dyDescent="0.3">
      <c r="N419"/>
      <c r="O419"/>
      <c r="S419"/>
      <c r="T419"/>
      <c r="U419"/>
      <c r="V419"/>
      <c r="W419"/>
    </row>
    <row r="420" spans="14:23" x14ac:dyDescent="0.3">
      <c r="N420"/>
      <c r="O420"/>
      <c r="S420"/>
      <c r="T420"/>
      <c r="U420"/>
      <c r="V420"/>
      <c r="W420"/>
    </row>
    <row r="421" spans="14:23" x14ac:dyDescent="0.3">
      <c r="N421"/>
      <c r="O421"/>
      <c r="S421"/>
      <c r="T421"/>
      <c r="U421"/>
      <c r="V421"/>
      <c r="W421"/>
    </row>
    <row r="422" spans="14:23" x14ac:dyDescent="0.3">
      <c r="N422"/>
      <c r="O422"/>
      <c r="S422"/>
      <c r="T422"/>
      <c r="U422"/>
      <c r="V422"/>
      <c r="W422"/>
    </row>
    <row r="423" spans="14:23" x14ac:dyDescent="0.3">
      <c r="N423"/>
      <c r="O423"/>
      <c r="S423"/>
      <c r="T423"/>
      <c r="U423"/>
      <c r="V423"/>
      <c r="W423"/>
    </row>
    <row r="424" spans="14:23" x14ac:dyDescent="0.3">
      <c r="N424"/>
      <c r="O424"/>
      <c r="S424"/>
      <c r="T424"/>
      <c r="U424"/>
      <c r="V424"/>
      <c r="W424"/>
    </row>
    <row r="425" spans="14:23" x14ac:dyDescent="0.3">
      <c r="N425"/>
      <c r="O425"/>
      <c r="S425"/>
      <c r="T425"/>
      <c r="U425"/>
      <c r="V425"/>
      <c r="W425"/>
    </row>
    <row r="426" spans="14:23" x14ac:dyDescent="0.3">
      <c r="N426"/>
      <c r="O426"/>
      <c r="S426"/>
      <c r="T426"/>
      <c r="U426"/>
      <c r="V426"/>
      <c r="W426"/>
    </row>
    <row r="427" spans="14:23" x14ac:dyDescent="0.3">
      <c r="N427"/>
      <c r="O427"/>
      <c r="S427"/>
      <c r="T427"/>
      <c r="U427"/>
      <c r="V427"/>
      <c r="W427"/>
    </row>
    <row r="428" spans="14:23" x14ac:dyDescent="0.3">
      <c r="N428"/>
      <c r="O428"/>
      <c r="S428"/>
      <c r="T428"/>
      <c r="U428"/>
      <c r="V428"/>
      <c r="W428"/>
    </row>
    <row r="429" spans="14:23" x14ac:dyDescent="0.3">
      <c r="N429"/>
      <c r="O429"/>
      <c r="S429"/>
      <c r="T429"/>
      <c r="U429"/>
      <c r="V429"/>
      <c r="W429"/>
    </row>
    <row r="430" spans="14:23" x14ac:dyDescent="0.3">
      <c r="N430"/>
      <c r="O430"/>
      <c r="S430"/>
      <c r="T430"/>
      <c r="U430"/>
      <c r="V430"/>
      <c r="W430"/>
    </row>
    <row r="431" spans="14:23" x14ac:dyDescent="0.3">
      <c r="N431"/>
      <c r="O431"/>
      <c r="S431"/>
      <c r="T431"/>
      <c r="U431"/>
      <c r="V431"/>
      <c r="W431"/>
    </row>
    <row r="432" spans="14:23" x14ac:dyDescent="0.3">
      <c r="N432"/>
      <c r="O432"/>
      <c r="S432"/>
      <c r="T432"/>
      <c r="U432"/>
      <c r="V432"/>
      <c r="W432"/>
    </row>
    <row r="433" spans="14:23" x14ac:dyDescent="0.3">
      <c r="N433"/>
      <c r="O433"/>
      <c r="S433"/>
      <c r="T433"/>
      <c r="U433"/>
      <c r="V433"/>
      <c r="W433"/>
    </row>
    <row r="434" spans="14:23" x14ac:dyDescent="0.3">
      <c r="N434"/>
      <c r="O434"/>
      <c r="S434"/>
      <c r="T434"/>
      <c r="U434"/>
      <c r="V434"/>
      <c r="W434"/>
    </row>
    <row r="435" spans="14:23" x14ac:dyDescent="0.3">
      <c r="N435"/>
      <c r="O435"/>
      <c r="S435"/>
      <c r="T435"/>
      <c r="U435"/>
      <c r="V435"/>
      <c r="W435"/>
    </row>
    <row r="436" spans="14:23" x14ac:dyDescent="0.3">
      <c r="N436"/>
      <c r="O436"/>
      <c r="S436"/>
      <c r="T436"/>
      <c r="U436"/>
      <c r="V436"/>
      <c r="W436"/>
    </row>
    <row r="437" spans="14:23" x14ac:dyDescent="0.3">
      <c r="N437"/>
      <c r="O437"/>
      <c r="S437"/>
      <c r="T437"/>
      <c r="U437"/>
      <c r="V437"/>
      <c r="W437"/>
    </row>
    <row r="438" spans="14:23" x14ac:dyDescent="0.3">
      <c r="N438"/>
      <c r="O438"/>
      <c r="S438"/>
      <c r="T438"/>
      <c r="U438"/>
      <c r="V438"/>
      <c r="W438"/>
    </row>
    <row r="439" spans="14:23" x14ac:dyDescent="0.3">
      <c r="N439"/>
      <c r="O439"/>
      <c r="S439"/>
      <c r="T439"/>
      <c r="U439"/>
      <c r="V439"/>
      <c r="W439"/>
    </row>
    <row r="440" spans="14:23" x14ac:dyDescent="0.3">
      <c r="N440"/>
      <c r="O440"/>
      <c r="S440"/>
      <c r="T440"/>
      <c r="U440"/>
      <c r="V440"/>
      <c r="W440"/>
    </row>
    <row r="441" spans="14:23" x14ac:dyDescent="0.3">
      <c r="N441"/>
      <c r="O441"/>
      <c r="S441"/>
      <c r="T441"/>
      <c r="U441"/>
      <c r="V441"/>
      <c r="W441"/>
    </row>
    <row r="442" spans="14:23" x14ac:dyDescent="0.3">
      <c r="N442"/>
      <c r="O442"/>
      <c r="S442"/>
      <c r="T442"/>
      <c r="U442"/>
      <c r="V442"/>
      <c r="W442"/>
    </row>
    <row r="443" spans="14:23" x14ac:dyDescent="0.3">
      <c r="N443"/>
      <c r="O443"/>
      <c r="S443"/>
      <c r="T443"/>
      <c r="U443"/>
      <c r="V443"/>
      <c r="W443"/>
    </row>
    <row r="444" spans="14:23" x14ac:dyDescent="0.3">
      <c r="N444"/>
      <c r="O444"/>
      <c r="S444"/>
      <c r="T444"/>
      <c r="U444"/>
      <c r="V444"/>
      <c r="W444"/>
    </row>
    <row r="445" spans="14:23" x14ac:dyDescent="0.3">
      <c r="N445"/>
      <c r="O445"/>
      <c r="S445"/>
      <c r="T445"/>
      <c r="U445"/>
      <c r="V445"/>
      <c r="W445"/>
    </row>
    <row r="446" spans="14:23" x14ac:dyDescent="0.3">
      <c r="N446"/>
      <c r="O446"/>
      <c r="S446"/>
      <c r="T446"/>
      <c r="U446"/>
      <c r="V446"/>
      <c r="W446"/>
    </row>
    <row r="447" spans="14:23" x14ac:dyDescent="0.3">
      <c r="N447"/>
      <c r="O447"/>
      <c r="S447"/>
      <c r="T447"/>
      <c r="U447"/>
      <c r="V447"/>
      <c r="W447"/>
    </row>
    <row r="448" spans="14:23" x14ac:dyDescent="0.3">
      <c r="N448"/>
      <c r="O448"/>
      <c r="S448"/>
      <c r="T448"/>
      <c r="U448"/>
      <c r="V448"/>
      <c r="W448"/>
    </row>
    <row r="449" spans="14:23" x14ac:dyDescent="0.3">
      <c r="N449"/>
      <c r="O449"/>
      <c r="S449"/>
      <c r="T449"/>
      <c r="U449"/>
      <c r="V449"/>
      <c r="W449"/>
    </row>
    <row r="450" spans="14:23" x14ac:dyDescent="0.3">
      <c r="N450"/>
      <c r="O450"/>
      <c r="S450"/>
      <c r="T450"/>
      <c r="U450"/>
      <c r="V450"/>
      <c r="W450"/>
    </row>
    <row r="451" spans="14:23" x14ac:dyDescent="0.3">
      <c r="N451"/>
      <c r="O451"/>
      <c r="S451"/>
      <c r="T451"/>
      <c r="U451"/>
      <c r="V451"/>
      <c r="W451"/>
    </row>
    <row r="452" spans="14:23" x14ac:dyDescent="0.3">
      <c r="N452"/>
      <c r="O452"/>
      <c r="S452"/>
      <c r="T452"/>
      <c r="U452"/>
      <c r="V452"/>
      <c r="W452"/>
    </row>
    <row r="453" spans="14:23" x14ac:dyDescent="0.3">
      <c r="N453"/>
      <c r="O453"/>
      <c r="S453"/>
      <c r="T453"/>
      <c r="U453"/>
      <c r="V453"/>
      <c r="W453"/>
    </row>
    <row r="454" spans="14:23" x14ac:dyDescent="0.3">
      <c r="N454"/>
      <c r="O454"/>
      <c r="S454"/>
      <c r="T454"/>
      <c r="U454"/>
      <c r="V454"/>
      <c r="W454"/>
    </row>
    <row r="455" spans="14:23" x14ac:dyDescent="0.3">
      <c r="N455"/>
      <c r="O455"/>
      <c r="S455"/>
      <c r="T455"/>
      <c r="U455"/>
      <c r="V455"/>
      <c r="W455"/>
    </row>
    <row r="456" spans="14:23" x14ac:dyDescent="0.3">
      <c r="N456"/>
      <c r="O456"/>
      <c r="S456"/>
      <c r="T456"/>
      <c r="U456"/>
      <c r="V456"/>
      <c r="W456"/>
    </row>
    <row r="457" spans="14:23" x14ac:dyDescent="0.3">
      <c r="N457"/>
      <c r="O457"/>
      <c r="S457"/>
      <c r="T457"/>
      <c r="U457"/>
      <c r="V457"/>
      <c r="W457"/>
    </row>
    <row r="458" spans="14:23" x14ac:dyDescent="0.3">
      <c r="N458"/>
      <c r="O458"/>
      <c r="S458"/>
      <c r="T458"/>
      <c r="U458"/>
      <c r="V458"/>
      <c r="W458"/>
    </row>
    <row r="459" spans="14:23" x14ac:dyDescent="0.3">
      <c r="N459"/>
      <c r="O459"/>
      <c r="S459"/>
      <c r="T459"/>
      <c r="U459"/>
      <c r="V459"/>
      <c r="W459"/>
    </row>
    <row r="460" spans="14:23" x14ac:dyDescent="0.3">
      <c r="N460"/>
      <c r="O460"/>
      <c r="S460"/>
      <c r="T460"/>
      <c r="U460"/>
      <c r="V460"/>
      <c r="W460"/>
    </row>
    <row r="461" spans="14:23" x14ac:dyDescent="0.3">
      <c r="N461"/>
      <c r="O461"/>
      <c r="S461"/>
      <c r="T461"/>
      <c r="U461"/>
      <c r="V461"/>
      <c r="W461"/>
    </row>
    <row r="462" spans="14:23" x14ac:dyDescent="0.3">
      <c r="N462"/>
      <c r="O462"/>
      <c r="S462"/>
      <c r="T462"/>
      <c r="U462"/>
      <c r="V462"/>
      <c r="W462"/>
    </row>
    <row r="463" spans="14:23" x14ac:dyDescent="0.3">
      <c r="N463"/>
      <c r="O463"/>
      <c r="S463"/>
      <c r="T463"/>
      <c r="U463"/>
      <c r="V463"/>
      <c r="W463"/>
    </row>
    <row r="464" spans="14:23" x14ac:dyDescent="0.3">
      <c r="N464"/>
      <c r="O464"/>
      <c r="S464"/>
      <c r="T464"/>
      <c r="U464"/>
      <c r="V464"/>
      <c r="W464"/>
    </row>
    <row r="465" spans="14:23" x14ac:dyDescent="0.3">
      <c r="N465"/>
      <c r="O465"/>
      <c r="S465"/>
      <c r="T465"/>
      <c r="U465"/>
      <c r="V465"/>
      <c r="W465"/>
    </row>
    <row r="466" spans="14:23" x14ac:dyDescent="0.3">
      <c r="N466"/>
      <c r="O466"/>
      <c r="S466"/>
      <c r="T466"/>
      <c r="U466"/>
      <c r="V466"/>
      <c r="W466"/>
    </row>
    <row r="467" spans="14:23" x14ac:dyDescent="0.3">
      <c r="N467"/>
      <c r="O467"/>
      <c r="S467"/>
      <c r="T467"/>
      <c r="U467"/>
      <c r="V467"/>
      <c r="W467"/>
    </row>
    <row r="468" spans="14:23" x14ac:dyDescent="0.3">
      <c r="N468"/>
      <c r="O468"/>
      <c r="S468"/>
      <c r="T468"/>
      <c r="U468"/>
      <c r="V468"/>
      <c r="W468"/>
    </row>
    <row r="469" spans="14:23" x14ac:dyDescent="0.3">
      <c r="N469"/>
      <c r="O469"/>
      <c r="S469"/>
      <c r="T469"/>
      <c r="U469"/>
      <c r="V469"/>
      <c r="W469"/>
    </row>
    <row r="470" spans="14:23" x14ac:dyDescent="0.3">
      <c r="N470"/>
      <c r="O470"/>
      <c r="S470"/>
      <c r="T470"/>
      <c r="U470"/>
      <c r="V470"/>
      <c r="W470"/>
    </row>
    <row r="471" spans="14:23" x14ac:dyDescent="0.3">
      <c r="N471"/>
      <c r="O471"/>
      <c r="S471"/>
      <c r="T471"/>
      <c r="U471"/>
      <c r="V471"/>
      <c r="W471"/>
    </row>
    <row r="472" spans="14:23" x14ac:dyDescent="0.3">
      <c r="N472"/>
      <c r="O472"/>
      <c r="S472"/>
      <c r="T472"/>
      <c r="U472"/>
      <c r="V472"/>
      <c r="W472"/>
    </row>
    <row r="473" spans="14:23" x14ac:dyDescent="0.3">
      <c r="N473"/>
      <c r="O473"/>
      <c r="S473"/>
      <c r="T473"/>
      <c r="U473"/>
      <c r="V473"/>
      <c r="W473"/>
    </row>
    <row r="474" spans="14:23" x14ac:dyDescent="0.3">
      <c r="N474"/>
      <c r="O474"/>
      <c r="S474"/>
      <c r="T474"/>
      <c r="U474"/>
      <c r="V474"/>
      <c r="W474"/>
    </row>
    <row r="475" spans="14:23" x14ac:dyDescent="0.3">
      <c r="N475"/>
      <c r="O475"/>
      <c r="S475"/>
      <c r="T475"/>
      <c r="U475"/>
      <c r="V475"/>
      <c r="W475"/>
    </row>
    <row r="476" spans="14:23" x14ac:dyDescent="0.3">
      <c r="N476"/>
      <c r="O476"/>
      <c r="S476"/>
      <c r="T476"/>
      <c r="U476"/>
      <c r="V476"/>
      <c r="W476"/>
    </row>
    <row r="477" spans="14:23" x14ac:dyDescent="0.3">
      <c r="N477"/>
      <c r="O477"/>
      <c r="S477"/>
      <c r="T477"/>
      <c r="U477"/>
      <c r="V477"/>
      <c r="W477"/>
    </row>
    <row r="478" spans="14:23" x14ac:dyDescent="0.3">
      <c r="N478"/>
      <c r="O478"/>
      <c r="S478"/>
      <c r="T478"/>
      <c r="U478"/>
      <c r="V478"/>
      <c r="W478"/>
    </row>
    <row r="479" spans="14:23" x14ac:dyDescent="0.3">
      <c r="N479"/>
      <c r="O479"/>
      <c r="S479"/>
      <c r="T479"/>
      <c r="U479"/>
      <c r="V479"/>
      <c r="W479"/>
    </row>
    <row r="480" spans="14:23" x14ac:dyDescent="0.3">
      <c r="N480"/>
      <c r="O480"/>
      <c r="S480"/>
      <c r="T480"/>
      <c r="U480"/>
      <c r="V480"/>
      <c r="W480"/>
    </row>
    <row r="481" spans="14:23" x14ac:dyDescent="0.3">
      <c r="N481"/>
      <c r="O481"/>
      <c r="S481"/>
      <c r="T481"/>
      <c r="U481"/>
      <c r="V481"/>
      <c r="W481"/>
    </row>
    <row r="482" spans="14:23" x14ac:dyDescent="0.3">
      <c r="N482"/>
      <c r="O482"/>
      <c r="S482"/>
      <c r="T482"/>
      <c r="U482"/>
      <c r="V482"/>
      <c r="W482"/>
    </row>
    <row r="483" spans="14:23" x14ac:dyDescent="0.3">
      <c r="N483"/>
      <c r="O483"/>
      <c r="S483"/>
      <c r="T483"/>
      <c r="U483"/>
      <c r="V483"/>
      <c r="W483"/>
    </row>
    <row r="484" spans="14:23" x14ac:dyDescent="0.3">
      <c r="N484"/>
      <c r="O484"/>
      <c r="S484"/>
      <c r="T484"/>
      <c r="U484"/>
      <c r="V484"/>
      <c r="W484"/>
    </row>
    <row r="485" spans="14:23" x14ac:dyDescent="0.3">
      <c r="N485"/>
      <c r="O485"/>
      <c r="S485"/>
      <c r="T485"/>
      <c r="U485"/>
      <c r="V485"/>
      <c r="W485"/>
    </row>
    <row r="486" spans="14:23" x14ac:dyDescent="0.3">
      <c r="N486"/>
      <c r="O486"/>
      <c r="S486"/>
      <c r="T486"/>
      <c r="U486"/>
      <c r="V486"/>
      <c r="W486"/>
    </row>
    <row r="487" spans="14:23" x14ac:dyDescent="0.3">
      <c r="N487"/>
      <c r="O487"/>
      <c r="S487"/>
      <c r="T487"/>
      <c r="U487"/>
      <c r="V487"/>
      <c r="W487"/>
    </row>
    <row r="488" spans="14:23" x14ac:dyDescent="0.3">
      <c r="N488"/>
      <c r="O488"/>
      <c r="S488"/>
      <c r="T488"/>
      <c r="U488"/>
      <c r="V488"/>
      <c r="W488"/>
    </row>
    <row r="489" spans="14:23" x14ac:dyDescent="0.3">
      <c r="N489"/>
      <c r="O489"/>
      <c r="S489"/>
      <c r="T489"/>
      <c r="U489"/>
      <c r="V489"/>
      <c r="W489"/>
    </row>
    <row r="490" spans="14:23" x14ac:dyDescent="0.3">
      <c r="N490"/>
      <c r="O490"/>
      <c r="S490"/>
      <c r="T490"/>
      <c r="U490"/>
      <c r="V490"/>
      <c r="W490"/>
    </row>
    <row r="491" spans="14:23" x14ac:dyDescent="0.3">
      <c r="N491"/>
      <c r="O491"/>
      <c r="S491"/>
      <c r="T491"/>
      <c r="U491"/>
      <c r="V491"/>
      <c r="W491"/>
    </row>
    <row r="492" spans="14:23" x14ac:dyDescent="0.3">
      <c r="N492"/>
      <c r="O492"/>
      <c r="S492"/>
      <c r="T492"/>
      <c r="U492"/>
      <c r="V492"/>
      <c r="W492"/>
    </row>
    <row r="493" spans="14:23" x14ac:dyDescent="0.3">
      <c r="N493"/>
      <c r="O493"/>
      <c r="S493"/>
      <c r="T493"/>
      <c r="U493"/>
      <c r="V493"/>
      <c r="W493"/>
    </row>
    <row r="494" spans="14:23" x14ac:dyDescent="0.3">
      <c r="N494"/>
      <c r="O494"/>
      <c r="S494"/>
      <c r="T494"/>
      <c r="U494"/>
      <c r="V494"/>
      <c r="W494"/>
    </row>
    <row r="495" spans="14:23" x14ac:dyDescent="0.3">
      <c r="N495"/>
      <c r="O495"/>
      <c r="S495"/>
      <c r="T495"/>
      <c r="U495"/>
      <c r="V495"/>
      <c r="W495"/>
    </row>
    <row r="496" spans="14:23" x14ac:dyDescent="0.3">
      <c r="N496"/>
      <c r="O496"/>
      <c r="S496"/>
      <c r="T496"/>
      <c r="U496"/>
      <c r="V496"/>
      <c r="W496"/>
    </row>
    <row r="497" spans="14:23" x14ac:dyDescent="0.3">
      <c r="N497"/>
      <c r="O497"/>
      <c r="S497"/>
      <c r="T497"/>
      <c r="U497"/>
      <c r="V497"/>
      <c r="W497"/>
    </row>
    <row r="498" spans="14:23" x14ac:dyDescent="0.3">
      <c r="N498"/>
      <c r="O498"/>
      <c r="S498"/>
      <c r="T498"/>
      <c r="U498"/>
      <c r="V498"/>
      <c r="W498"/>
    </row>
    <row r="499" spans="14:23" x14ac:dyDescent="0.3">
      <c r="N499"/>
      <c r="O499"/>
      <c r="S499"/>
      <c r="T499"/>
      <c r="U499"/>
      <c r="V499"/>
      <c r="W499"/>
    </row>
    <row r="500" spans="14:23" x14ac:dyDescent="0.3">
      <c r="N500"/>
      <c r="O500"/>
      <c r="S500"/>
      <c r="T500"/>
      <c r="U500"/>
      <c r="V500"/>
      <c r="W500"/>
    </row>
    <row r="501" spans="14:23" x14ac:dyDescent="0.3">
      <c r="N501"/>
      <c r="O501"/>
      <c r="S501"/>
      <c r="T501"/>
      <c r="U501"/>
      <c r="V501"/>
      <c r="W501"/>
    </row>
    <row r="502" spans="14:23" x14ac:dyDescent="0.3">
      <c r="N502"/>
      <c r="O502"/>
      <c r="S502"/>
      <c r="T502"/>
      <c r="U502"/>
      <c r="V502"/>
      <c r="W502"/>
    </row>
    <row r="503" spans="14:23" x14ac:dyDescent="0.3">
      <c r="N503"/>
      <c r="O503"/>
      <c r="S503"/>
      <c r="T503"/>
      <c r="U503"/>
      <c r="V503"/>
      <c r="W503"/>
    </row>
    <row r="504" spans="14:23" x14ac:dyDescent="0.3">
      <c r="N504"/>
      <c r="O504"/>
      <c r="S504"/>
      <c r="T504"/>
      <c r="U504"/>
      <c r="V504"/>
      <c r="W504"/>
    </row>
    <row r="505" spans="14:23" x14ac:dyDescent="0.3">
      <c r="N505"/>
      <c r="O505"/>
      <c r="S505"/>
      <c r="T505"/>
      <c r="U505"/>
      <c r="V505"/>
      <c r="W505"/>
    </row>
    <row r="506" spans="14:23" x14ac:dyDescent="0.3">
      <c r="N506"/>
      <c r="O506"/>
      <c r="S506"/>
      <c r="T506"/>
      <c r="U506"/>
      <c r="V506"/>
      <c r="W506"/>
    </row>
    <row r="507" spans="14:23" x14ac:dyDescent="0.3">
      <c r="N507"/>
      <c r="O507"/>
      <c r="S507"/>
      <c r="T507"/>
      <c r="U507"/>
      <c r="V507"/>
      <c r="W507"/>
    </row>
    <row r="508" spans="14:23" x14ac:dyDescent="0.3">
      <c r="N508"/>
      <c r="O508"/>
      <c r="S508"/>
      <c r="T508"/>
      <c r="U508"/>
      <c r="V508"/>
      <c r="W508"/>
    </row>
    <row r="509" spans="14:23" x14ac:dyDescent="0.3">
      <c r="N509"/>
      <c r="O509"/>
      <c r="S509"/>
      <c r="T509"/>
      <c r="U509"/>
      <c r="V509"/>
      <c r="W509"/>
    </row>
    <row r="510" spans="14:23" x14ac:dyDescent="0.3">
      <c r="N510"/>
      <c r="O510"/>
      <c r="S510"/>
      <c r="T510"/>
      <c r="U510"/>
      <c r="V510"/>
      <c r="W510"/>
    </row>
    <row r="511" spans="14:23" x14ac:dyDescent="0.3">
      <c r="N511"/>
      <c r="O511"/>
      <c r="S511"/>
      <c r="T511"/>
      <c r="U511"/>
      <c r="V511"/>
      <c r="W511"/>
    </row>
    <row r="512" spans="14:23" x14ac:dyDescent="0.3">
      <c r="N512"/>
      <c r="O512"/>
      <c r="S512"/>
      <c r="T512"/>
      <c r="U512"/>
      <c r="V512"/>
      <c r="W512"/>
    </row>
    <row r="513" spans="14:23" x14ac:dyDescent="0.3">
      <c r="N513"/>
      <c r="O513"/>
      <c r="S513"/>
      <c r="T513"/>
      <c r="U513"/>
      <c r="V513"/>
      <c r="W513"/>
    </row>
    <row r="514" spans="14:23" x14ac:dyDescent="0.3">
      <c r="N514"/>
      <c r="O514"/>
      <c r="S514"/>
      <c r="T514"/>
      <c r="U514"/>
      <c r="V514"/>
      <c r="W514"/>
    </row>
    <row r="515" spans="14:23" x14ac:dyDescent="0.3">
      <c r="N515"/>
      <c r="O515"/>
      <c r="S515"/>
      <c r="T515"/>
      <c r="U515"/>
      <c r="V515"/>
      <c r="W515"/>
    </row>
    <row r="516" spans="14:23" x14ac:dyDescent="0.3">
      <c r="N516"/>
      <c r="O516"/>
      <c r="S516"/>
      <c r="T516"/>
      <c r="U516"/>
      <c r="V516"/>
      <c r="W516"/>
    </row>
    <row r="517" spans="14:23" x14ac:dyDescent="0.3">
      <c r="N517"/>
      <c r="O517"/>
      <c r="S517"/>
      <c r="T517"/>
      <c r="U517"/>
      <c r="V517"/>
      <c r="W517"/>
    </row>
    <row r="518" spans="14:23" x14ac:dyDescent="0.3">
      <c r="N518"/>
      <c r="O518"/>
      <c r="S518"/>
      <c r="T518"/>
      <c r="U518"/>
      <c r="V518"/>
      <c r="W518"/>
    </row>
    <row r="519" spans="14:23" x14ac:dyDescent="0.3">
      <c r="N519"/>
      <c r="O519"/>
      <c r="S519"/>
      <c r="T519"/>
      <c r="U519"/>
      <c r="V519"/>
      <c r="W519"/>
    </row>
    <row r="520" spans="14:23" x14ac:dyDescent="0.3">
      <c r="N520"/>
      <c r="O520"/>
      <c r="S520"/>
      <c r="T520"/>
      <c r="U520"/>
      <c r="V520"/>
      <c r="W520"/>
    </row>
    <row r="521" spans="14:23" x14ac:dyDescent="0.3">
      <c r="N521"/>
      <c r="O521"/>
      <c r="S521"/>
      <c r="T521"/>
      <c r="U521"/>
      <c r="V521"/>
      <c r="W521"/>
    </row>
    <row r="522" spans="14:23" x14ac:dyDescent="0.3">
      <c r="N522"/>
      <c r="O522"/>
      <c r="S522"/>
      <c r="T522"/>
      <c r="U522"/>
      <c r="V522"/>
      <c r="W522"/>
    </row>
    <row r="523" spans="14:23" x14ac:dyDescent="0.3">
      <c r="N523"/>
      <c r="O523"/>
      <c r="S523"/>
      <c r="T523"/>
      <c r="U523"/>
      <c r="V523"/>
      <c r="W523"/>
    </row>
    <row r="524" spans="14:23" x14ac:dyDescent="0.3">
      <c r="N524"/>
      <c r="O524"/>
      <c r="S524"/>
      <c r="T524"/>
      <c r="U524"/>
      <c r="V524"/>
      <c r="W524"/>
    </row>
    <row r="525" spans="14:23" x14ac:dyDescent="0.3">
      <c r="N525"/>
      <c r="O525"/>
      <c r="S525"/>
      <c r="T525"/>
      <c r="U525"/>
      <c r="V525"/>
      <c r="W525"/>
    </row>
    <row r="526" spans="14:23" x14ac:dyDescent="0.3">
      <c r="N526"/>
      <c r="O526"/>
      <c r="S526"/>
      <c r="T526"/>
      <c r="U526"/>
      <c r="V526"/>
      <c r="W526"/>
    </row>
    <row r="527" spans="14:23" x14ac:dyDescent="0.3">
      <c r="N527"/>
      <c r="O527"/>
      <c r="S527"/>
      <c r="T527"/>
      <c r="U527"/>
      <c r="V527"/>
      <c r="W527"/>
    </row>
    <row r="528" spans="14:23" x14ac:dyDescent="0.3">
      <c r="N528"/>
      <c r="O528"/>
      <c r="S528"/>
      <c r="T528"/>
      <c r="U528"/>
      <c r="V528"/>
      <c r="W528"/>
    </row>
    <row r="529" spans="14:23" x14ac:dyDescent="0.3">
      <c r="N529"/>
      <c r="O529"/>
      <c r="S529"/>
      <c r="T529"/>
      <c r="U529"/>
      <c r="V529"/>
      <c r="W529"/>
    </row>
    <row r="530" spans="14:23" x14ac:dyDescent="0.3">
      <c r="N530"/>
      <c r="O530"/>
      <c r="S530"/>
      <c r="T530"/>
      <c r="U530"/>
      <c r="V530"/>
      <c r="W530"/>
    </row>
    <row r="531" spans="14:23" x14ac:dyDescent="0.3">
      <c r="N531"/>
      <c r="O531"/>
      <c r="S531"/>
      <c r="T531"/>
      <c r="U531"/>
      <c r="V531"/>
      <c r="W531"/>
    </row>
    <row r="532" spans="14:23" x14ac:dyDescent="0.3">
      <c r="N532"/>
      <c r="O532"/>
      <c r="S532"/>
      <c r="T532"/>
      <c r="U532"/>
      <c r="V532"/>
      <c r="W532"/>
    </row>
    <row r="533" spans="14:23" x14ac:dyDescent="0.3">
      <c r="N533"/>
      <c r="O533"/>
      <c r="S533"/>
      <c r="T533"/>
      <c r="U533"/>
      <c r="V533"/>
      <c r="W533"/>
    </row>
    <row r="534" spans="14:23" x14ac:dyDescent="0.3">
      <c r="N534"/>
      <c r="O534"/>
      <c r="S534"/>
      <c r="T534"/>
      <c r="U534"/>
      <c r="V534"/>
      <c r="W534"/>
    </row>
    <row r="535" spans="14:23" x14ac:dyDescent="0.3">
      <c r="N535"/>
      <c r="O535"/>
      <c r="S535"/>
      <c r="T535"/>
      <c r="U535"/>
      <c r="V535"/>
      <c r="W535"/>
    </row>
    <row r="536" spans="14:23" x14ac:dyDescent="0.3">
      <c r="N536"/>
      <c r="O536"/>
      <c r="S536"/>
      <c r="T536"/>
      <c r="U536"/>
      <c r="V536"/>
      <c r="W536"/>
    </row>
    <row r="537" spans="14:23" x14ac:dyDescent="0.3">
      <c r="N537"/>
      <c r="O537"/>
      <c r="S537"/>
      <c r="T537"/>
      <c r="U537"/>
      <c r="V537"/>
      <c r="W537"/>
    </row>
    <row r="538" spans="14:23" x14ac:dyDescent="0.3">
      <c r="N538"/>
      <c r="O538"/>
      <c r="S538"/>
      <c r="T538"/>
      <c r="U538"/>
      <c r="V538"/>
      <c r="W538"/>
    </row>
    <row r="539" spans="14:23" x14ac:dyDescent="0.3">
      <c r="N539"/>
      <c r="O539"/>
      <c r="S539"/>
      <c r="T539"/>
      <c r="U539"/>
      <c r="V539"/>
      <c r="W539"/>
    </row>
    <row r="540" spans="14:23" x14ac:dyDescent="0.3">
      <c r="N540"/>
      <c r="O540"/>
      <c r="S540"/>
      <c r="T540"/>
      <c r="U540"/>
      <c r="V540"/>
      <c r="W540"/>
    </row>
    <row r="541" spans="14:23" x14ac:dyDescent="0.3">
      <c r="N541"/>
      <c r="O541"/>
      <c r="S541"/>
      <c r="T541"/>
      <c r="U541"/>
      <c r="V541"/>
      <c r="W541"/>
    </row>
    <row r="542" spans="14:23" x14ac:dyDescent="0.3">
      <c r="N542"/>
      <c r="O542"/>
      <c r="S542"/>
      <c r="T542"/>
      <c r="U542"/>
      <c r="V542"/>
      <c r="W542"/>
    </row>
    <row r="543" spans="14:23" x14ac:dyDescent="0.3">
      <c r="N543"/>
      <c r="O543"/>
      <c r="S543"/>
      <c r="T543"/>
      <c r="U543"/>
      <c r="V543"/>
      <c r="W543"/>
    </row>
    <row r="544" spans="14:23" x14ac:dyDescent="0.3">
      <c r="N544"/>
      <c r="O544"/>
      <c r="S544"/>
      <c r="T544"/>
      <c r="U544"/>
      <c r="V544"/>
      <c r="W544"/>
    </row>
    <row r="545" spans="14:23" x14ac:dyDescent="0.3">
      <c r="N545"/>
      <c r="O545"/>
      <c r="S545"/>
      <c r="T545"/>
      <c r="U545"/>
      <c r="V545"/>
      <c r="W545"/>
    </row>
    <row r="546" spans="14:23" x14ac:dyDescent="0.3">
      <c r="N546"/>
      <c r="O546"/>
      <c r="S546"/>
      <c r="T546"/>
      <c r="U546"/>
      <c r="V546"/>
      <c r="W546"/>
    </row>
    <row r="547" spans="14:23" x14ac:dyDescent="0.3">
      <c r="N547"/>
      <c r="O547"/>
      <c r="S547"/>
      <c r="T547"/>
      <c r="U547"/>
      <c r="V547"/>
      <c r="W547"/>
    </row>
    <row r="548" spans="14:23" x14ac:dyDescent="0.3">
      <c r="N548"/>
      <c r="O548"/>
      <c r="S548"/>
      <c r="T548"/>
      <c r="U548"/>
      <c r="V548"/>
      <c r="W548"/>
    </row>
    <row r="549" spans="14:23" x14ac:dyDescent="0.3">
      <c r="N549"/>
      <c r="O549"/>
      <c r="S549"/>
      <c r="T549"/>
      <c r="U549"/>
      <c r="V549"/>
      <c r="W549"/>
    </row>
    <row r="550" spans="14:23" x14ac:dyDescent="0.3">
      <c r="N550"/>
      <c r="O550"/>
      <c r="S550"/>
      <c r="T550"/>
      <c r="U550"/>
      <c r="V550"/>
      <c r="W550"/>
    </row>
    <row r="551" spans="14:23" x14ac:dyDescent="0.3">
      <c r="N551"/>
      <c r="O551"/>
      <c r="S551"/>
      <c r="T551"/>
      <c r="U551"/>
      <c r="V551"/>
      <c r="W551"/>
    </row>
    <row r="552" spans="14:23" x14ac:dyDescent="0.3">
      <c r="N552"/>
      <c r="O552"/>
      <c r="S552"/>
      <c r="T552"/>
      <c r="U552"/>
      <c r="V552"/>
      <c r="W552"/>
    </row>
    <row r="553" spans="14:23" x14ac:dyDescent="0.3">
      <c r="N553"/>
      <c r="O553"/>
      <c r="S553"/>
      <c r="T553"/>
      <c r="U553"/>
      <c r="V553"/>
      <c r="W553"/>
    </row>
    <row r="554" spans="14:23" x14ac:dyDescent="0.3">
      <c r="N554"/>
      <c r="O554"/>
      <c r="S554"/>
      <c r="T554"/>
      <c r="U554"/>
      <c r="V554"/>
      <c r="W554"/>
    </row>
    <row r="555" spans="14:23" x14ac:dyDescent="0.3">
      <c r="N555"/>
      <c r="O555"/>
      <c r="S555"/>
      <c r="T555"/>
      <c r="U555"/>
      <c r="V555"/>
      <c r="W555"/>
    </row>
    <row r="556" spans="14:23" x14ac:dyDescent="0.3">
      <c r="N556"/>
      <c r="O556"/>
      <c r="S556"/>
      <c r="T556"/>
      <c r="U556"/>
      <c r="V556"/>
      <c r="W556"/>
    </row>
    <row r="557" spans="14:23" x14ac:dyDescent="0.3">
      <c r="N557"/>
      <c r="O557"/>
      <c r="S557"/>
      <c r="T557"/>
      <c r="U557"/>
      <c r="V557"/>
      <c r="W557"/>
    </row>
    <row r="558" spans="14:23" x14ac:dyDescent="0.3">
      <c r="N558"/>
      <c r="O558"/>
      <c r="S558"/>
      <c r="T558"/>
      <c r="U558"/>
      <c r="V558"/>
      <c r="W558"/>
    </row>
    <row r="559" spans="14:23" x14ac:dyDescent="0.3">
      <c r="N559"/>
      <c r="O559"/>
      <c r="S559"/>
      <c r="T559"/>
      <c r="U559"/>
      <c r="V559"/>
      <c r="W559"/>
    </row>
    <row r="560" spans="14:23" x14ac:dyDescent="0.3">
      <c r="N560"/>
      <c r="O560"/>
      <c r="S560"/>
      <c r="T560"/>
      <c r="U560"/>
      <c r="V560"/>
      <c r="W560"/>
    </row>
    <row r="561" spans="14:23" x14ac:dyDescent="0.3">
      <c r="N561"/>
      <c r="O561"/>
      <c r="S561"/>
      <c r="T561"/>
      <c r="U561"/>
      <c r="V561"/>
      <c r="W561"/>
    </row>
    <row r="562" spans="14:23" x14ac:dyDescent="0.3">
      <c r="N562"/>
      <c r="O562"/>
      <c r="S562"/>
      <c r="T562"/>
      <c r="U562"/>
      <c r="V562"/>
      <c r="W562"/>
    </row>
    <row r="563" spans="14:23" x14ac:dyDescent="0.3">
      <c r="N563"/>
      <c r="O563"/>
      <c r="S563"/>
      <c r="T563"/>
      <c r="U563"/>
      <c r="V563"/>
      <c r="W563"/>
    </row>
    <row r="564" spans="14:23" x14ac:dyDescent="0.3">
      <c r="N564"/>
      <c r="O564"/>
      <c r="S564"/>
      <c r="T564"/>
      <c r="U564"/>
      <c r="V564"/>
      <c r="W564"/>
    </row>
    <row r="565" spans="14:23" x14ac:dyDescent="0.3">
      <c r="N565"/>
      <c r="O565"/>
      <c r="S565"/>
      <c r="T565"/>
      <c r="U565"/>
      <c r="V565"/>
      <c r="W565"/>
    </row>
    <row r="566" spans="14:23" x14ac:dyDescent="0.3">
      <c r="N566"/>
      <c r="O566"/>
      <c r="S566"/>
      <c r="T566"/>
      <c r="U566"/>
      <c r="V566"/>
      <c r="W566"/>
    </row>
    <row r="567" spans="14:23" x14ac:dyDescent="0.3">
      <c r="N567"/>
      <c r="O567"/>
      <c r="S567"/>
      <c r="T567"/>
      <c r="U567"/>
      <c r="V567"/>
      <c r="W567"/>
    </row>
    <row r="568" spans="14:23" x14ac:dyDescent="0.3">
      <c r="N568"/>
      <c r="O568"/>
      <c r="S568"/>
      <c r="T568"/>
      <c r="U568"/>
      <c r="V568"/>
      <c r="W568"/>
    </row>
    <row r="569" spans="14:23" x14ac:dyDescent="0.3">
      <c r="N569"/>
      <c r="O569"/>
      <c r="S569"/>
      <c r="T569"/>
      <c r="U569"/>
      <c r="V569"/>
      <c r="W569"/>
    </row>
    <row r="570" spans="14:23" x14ac:dyDescent="0.3">
      <c r="N570"/>
      <c r="O570"/>
      <c r="S570"/>
      <c r="T570"/>
      <c r="U570"/>
      <c r="V570"/>
      <c r="W570"/>
    </row>
    <row r="571" spans="14:23" x14ac:dyDescent="0.3">
      <c r="N571"/>
      <c r="O571"/>
      <c r="S571"/>
      <c r="T571"/>
      <c r="U571"/>
      <c r="V571"/>
      <c r="W571"/>
    </row>
    <row r="572" spans="14:23" x14ac:dyDescent="0.3">
      <c r="N572"/>
      <c r="O572"/>
      <c r="S572"/>
      <c r="T572"/>
      <c r="U572"/>
      <c r="V572"/>
      <c r="W572"/>
    </row>
    <row r="573" spans="14:23" x14ac:dyDescent="0.3">
      <c r="N573"/>
      <c r="O573"/>
      <c r="S573"/>
      <c r="T573"/>
      <c r="U573"/>
      <c r="V573"/>
      <c r="W573"/>
    </row>
    <row r="574" spans="14:23" x14ac:dyDescent="0.3">
      <c r="N574"/>
      <c r="O574"/>
      <c r="S574"/>
      <c r="T574"/>
      <c r="U574"/>
      <c r="V574"/>
      <c r="W574"/>
    </row>
    <row r="575" spans="14:23" x14ac:dyDescent="0.3">
      <c r="N575"/>
      <c r="O575"/>
      <c r="S575"/>
      <c r="T575"/>
      <c r="U575"/>
      <c r="V575"/>
      <c r="W575"/>
    </row>
    <row r="576" spans="14:23" x14ac:dyDescent="0.3">
      <c r="N576"/>
      <c r="O576"/>
      <c r="S576"/>
      <c r="T576"/>
      <c r="U576"/>
      <c r="V576"/>
      <c r="W576"/>
    </row>
    <row r="577" spans="14:23" x14ac:dyDescent="0.3">
      <c r="N577"/>
      <c r="O577"/>
      <c r="S577"/>
      <c r="T577"/>
      <c r="U577"/>
      <c r="V577"/>
      <c r="W577"/>
    </row>
    <row r="578" spans="14:23" x14ac:dyDescent="0.3">
      <c r="N578"/>
      <c r="O578"/>
      <c r="S578"/>
      <c r="T578"/>
      <c r="U578"/>
      <c r="V578"/>
      <c r="W578"/>
    </row>
    <row r="579" spans="14:23" x14ac:dyDescent="0.3">
      <c r="N579"/>
      <c r="O579"/>
      <c r="S579"/>
      <c r="T579"/>
      <c r="U579"/>
      <c r="V579"/>
      <c r="W579"/>
    </row>
    <row r="580" spans="14:23" x14ac:dyDescent="0.3">
      <c r="N580"/>
      <c r="O580"/>
      <c r="S580"/>
      <c r="T580"/>
      <c r="U580"/>
      <c r="V580"/>
      <c r="W580"/>
    </row>
    <row r="581" spans="14:23" x14ac:dyDescent="0.3">
      <c r="N581"/>
      <c r="O581"/>
      <c r="S581"/>
      <c r="T581"/>
      <c r="U581"/>
      <c r="V581"/>
      <c r="W581"/>
    </row>
    <row r="582" spans="14:23" x14ac:dyDescent="0.3">
      <c r="N582"/>
      <c r="O582"/>
      <c r="S582"/>
      <c r="T582"/>
      <c r="U582"/>
      <c r="V582"/>
      <c r="W582"/>
    </row>
    <row r="583" spans="14:23" x14ac:dyDescent="0.3">
      <c r="N583"/>
      <c r="O583"/>
      <c r="S583"/>
      <c r="T583"/>
      <c r="U583"/>
      <c r="V583"/>
      <c r="W583"/>
    </row>
    <row r="584" spans="14:23" x14ac:dyDescent="0.3">
      <c r="N584"/>
      <c r="O584"/>
      <c r="S584"/>
      <c r="T584"/>
      <c r="U584"/>
      <c r="V584"/>
      <c r="W584"/>
    </row>
    <row r="585" spans="14:23" x14ac:dyDescent="0.3">
      <c r="N585"/>
      <c r="O585"/>
      <c r="S585"/>
      <c r="T585"/>
      <c r="U585"/>
      <c r="V585"/>
      <c r="W585"/>
    </row>
    <row r="586" spans="14:23" x14ac:dyDescent="0.3">
      <c r="N586"/>
      <c r="O586"/>
      <c r="S586"/>
      <c r="T586"/>
      <c r="U586"/>
      <c r="V586"/>
      <c r="W586"/>
    </row>
    <row r="587" spans="14:23" x14ac:dyDescent="0.3">
      <c r="N587"/>
      <c r="O587"/>
      <c r="S587"/>
      <c r="T587"/>
      <c r="U587"/>
      <c r="V587"/>
      <c r="W587"/>
    </row>
    <row r="588" spans="14:23" x14ac:dyDescent="0.3">
      <c r="N588"/>
      <c r="O588"/>
      <c r="S588"/>
      <c r="T588"/>
      <c r="U588"/>
      <c r="V588"/>
      <c r="W588"/>
    </row>
    <row r="589" spans="14:23" x14ac:dyDescent="0.3">
      <c r="N589"/>
      <c r="O589"/>
      <c r="S589"/>
      <c r="T589"/>
      <c r="U589"/>
      <c r="V589"/>
      <c r="W589"/>
    </row>
    <row r="590" spans="14:23" x14ac:dyDescent="0.3">
      <c r="N590"/>
      <c r="O590"/>
      <c r="S590"/>
      <c r="T590"/>
      <c r="U590"/>
      <c r="V590"/>
      <c r="W590"/>
    </row>
    <row r="591" spans="14:23" x14ac:dyDescent="0.3">
      <c r="N591"/>
      <c r="O591"/>
      <c r="S591"/>
      <c r="T591"/>
      <c r="U591"/>
      <c r="V591"/>
      <c r="W591"/>
    </row>
    <row r="592" spans="14:23" x14ac:dyDescent="0.3">
      <c r="N592"/>
      <c r="O592"/>
      <c r="S592"/>
      <c r="T592"/>
      <c r="U592"/>
      <c r="V592"/>
      <c r="W592"/>
    </row>
    <row r="593" spans="14:23" x14ac:dyDescent="0.3">
      <c r="N593"/>
      <c r="O593"/>
      <c r="S593"/>
      <c r="T593"/>
      <c r="U593"/>
      <c r="V593"/>
      <c r="W593"/>
    </row>
    <row r="594" spans="14:23" x14ac:dyDescent="0.3">
      <c r="N594"/>
      <c r="O594"/>
      <c r="S594"/>
      <c r="T594"/>
      <c r="U594"/>
      <c r="V594"/>
      <c r="W594"/>
    </row>
    <row r="595" spans="14:23" x14ac:dyDescent="0.3">
      <c r="N595"/>
      <c r="O595"/>
      <c r="S595"/>
      <c r="T595"/>
      <c r="U595"/>
      <c r="V595"/>
      <c r="W595"/>
    </row>
    <row r="596" spans="14:23" x14ac:dyDescent="0.3">
      <c r="N596"/>
      <c r="O596"/>
      <c r="S596"/>
      <c r="T596"/>
      <c r="U596"/>
      <c r="V596"/>
      <c r="W596"/>
    </row>
    <row r="597" spans="14:23" x14ac:dyDescent="0.3">
      <c r="N597"/>
      <c r="O597"/>
      <c r="S597"/>
      <c r="T597"/>
      <c r="U597"/>
      <c r="V597"/>
      <c r="W597"/>
    </row>
    <row r="598" spans="14:23" x14ac:dyDescent="0.3">
      <c r="N598"/>
      <c r="O598"/>
      <c r="S598"/>
      <c r="T598"/>
      <c r="U598"/>
      <c r="V598"/>
      <c r="W598"/>
    </row>
    <row r="599" spans="14:23" x14ac:dyDescent="0.3">
      <c r="N599"/>
      <c r="O599"/>
      <c r="S599"/>
      <c r="T599"/>
      <c r="U599"/>
      <c r="V599"/>
      <c r="W599"/>
    </row>
    <row r="600" spans="14:23" x14ac:dyDescent="0.3">
      <c r="N600"/>
      <c r="O600"/>
      <c r="S600"/>
      <c r="T600"/>
      <c r="U600"/>
      <c r="V600"/>
      <c r="W600"/>
    </row>
    <row r="601" spans="14:23" x14ac:dyDescent="0.3">
      <c r="N601"/>
      <c r="O601"/>
      <c r="S601"/>
      <c r="T601"/>
      <c r="U601"/>
      <c r="V601"/>
      <c r="W601"/>
    </row>
    <row r="602" spans="14:23" x14ac:dyDescent="0.3">
      <c r="N602"/>
      <c r="O602"/>
      <c r="S602"/>
      <c r="T602"/>
      <c r="U602"/>
      <c r="V602"/>
      <c r="W602"/>
    </row>
    <row r="603" spans="14:23" x14ac:dyDescent="0.3">
      <c r="N603"/>
      <c r="O603"/>
      <c r="S603"/>
      <c r="T603"/>
      <c r="U603"/>
      <c r="V603"/>
      <c r="W603"/>
    </row>
    <row r="604" spans="14:23" x14ac:dyDescent="0.3">
      <c r="N604"/>
      <c r="O604"/>
      <c r="S604"/>
      <c r="T604"/>
      <c r="U604"/>
      <c r="V604"/>
      <c r="W604"/>
    </row>
    <row r="605" spans="14:23" x14ac:dyDescent="0.3">
      <c r="N605"/>
      <c r="O605"/>
      <c r="S605"/>
      <c r="T605"/>
      <c r="U605"/>
      <c r="V605"/>
      <c r="W605"/>
    </row>
    <row r="606" spans="14:23" x14ac:dyDescent="0.3">
      <c r="N606"/>
      <c r="O606"/>
      <c r="S606"/>
      <c r="T606"/>
      <c r="U606"/>
      <c r="V606"/>
      <c r="W606"/>
    </row>
    <row r="607" spans="14:23" x14ac:dyDescent="0.3">
      <c r="N607"/>
      <c r="O607"/>
      <c r="S607"/>
      <c r="T607"/>
      <c r="U607"/>
      <c r="V607"/>
      <c r="W607"/>
    </row>
    <row r="608" spans="14:23" x14ac:dyDescent="0.3">
      <c r="N608"/>
      <c r="O608"/>
      <c r="S608"/>
      <c r="T608"/>
      <c r="U608"/>
      <c r="V608"/>
      <c r="W608"/>
    </row>
    <row r="609" spans="14:23" x14ac:dyDescent="0.3">
      <c r="N609"/>
      <c r="O609"/>
      <c r="S609"/>
      <c r="T609"/>
      <c r="U609"/>
      <c r="V609"/>
      <c r="W609"/>
    </row>
    <row r="610" spans="14:23" x14ac:dyDescent="0.3">
      <c r="N610"/>
      <c r="O610"/>
      <c r="S610"/>
      <c r="T610"/>
      <c r="U610"/>
      <c r="V610"/>
      <c r="W610"/>
    </row>
    <row r="611" spans="14:23" x14ac:dyDescent="0.3">
      <c r="N611"/>
      <c r="O611"/>
      <c r="S611"/>
      <c r="T611"/>
      <c r="U611"/>
      <c r="V611"/>
      <c r="W611"/>
    </row>
    <row r="612" spans="14:23" x14ac:dyDescent="0.3">
      <c r="N612"/>
      <c r="O612"/>
      <c r="S612"/>
      <c r="T612"/>
      <c r="U612"/>
      <c r="V612"/>
      <c r="W612"/>
    </row>
    <row r="613" spans="14:23" x14ac:dyDescent="0.3">
      <c r="N613"/>
      <c r="O613"/>
      <c r="S613"/>
      <c r="T613"/>
      <c r="U613"/>
      <c r="V613"/>
      <c r="W613"/>
    </row>
    <row r="614" spans="14:23" x14ac:dyDescent="0.3">
      <c r="N614"/>
      <c r="O614"/>
      <c r="S614"/>
      <c r="T614"/>
      <c r="U614"/>
      <c r="V614"/>
      <c r="W614"/>
    </row>
    <row r="615" spans="14:23" x14ac:dyDescent="0.3">
      <c r="N615"/>
      <c r="O615"/>
      <c r="S615"/>
      <c r="T615"/>
      <c r="U615"/>
      <c r="V615"/>
      <c r="W615"/>
    </row>
    <row r="616" spans="14:23" x14ac:dyDescent="0.3">
      <c r="N616"/>
      <c r="O616"/>
      <c r="S616"/>
      <c r="T616"/>
      <c r="U616"/>
      <c r="V616"/>
      <c r="W616"/>
    </row>
    <row r="617" spans="14:23" x14ac:dyDescent="0.3">
      <c r="N617"/>
      <c r="O617"/>
      <c r="S617"/>
      <c r="T617"/>
      <c r="U617"/>
      <c r="V617"/>
      <c r="W617"/>
    </row>
    <row r="618" spans="14:23" x14ac:dyDescent="0.3">
      <c r="N618"/>
      <c r="O618"/>
      <c r="S618"/>
      <c r="T618"/>
      <c r="U618"/>
      <c r="V618"/>
      <c r="W618"/>
    </row>
    <row r="619" spans="14:23" x14ac:dyDescent="0.3">
      <c r="N619"/>
      <c r="O619"/>
      <c r="S619"/>
      <c r="T619"/>
      <c r="U619"/>
      <c r="V619"/>
      <c r="W619"/>
    </row>
    <row r="620" spans="14:23" x14ac:dyDescent="0.3">
      <c r="N620"/>
      <c r="O620"/>
      <c r="S620"/>
      <c r="T620"/>
      <c r="U620"/>
      <c r="V620"/>
      <c r="W620"/>
    </row>
    <row r="621" spans="14:23" x14ac:dyDescent="0.3">
      <c r="N621"/>
      <c r="O621"/>
      <c r="S621"/>
      <c r="T621"/>
      <c r="U621"/>
      <c r="V621"/>
      <c r="W621"/>
    </row>
    <row r="622" spans="14:23" x14ac:dyDescent="0.3">
      <c r="N622"/>
      <c r="O622"/>
      <c r="S622"/>
      <c r="T622"/>
      <c r="U622"/>
      <c r="V622"/>
      <c r="W622"/>
    </row>
    <row r="623" spans="14:23" x14ac:dyDescent="0.3">
      <c r="N623"/>
      <c r="O623"/>
      <c r="S623"/>
      <c r="T623"/>
      <c r="U623"/>
      <c r="V623"/>
      <c r="W623"/>
    </row>
    <row r="624" spans="14:23" x14ac:dyDescent="0.3">
      <c r="N624"/>
      <c r="O624"/>
      <c r="S624"/>
      <c r="T624"/>
      <c r="U624"/>
      <c r="V624"/>
      <c r="W624"/>
    </row>
    <row r="625" spans="14:23" x14ac:dyDescent="0.3">
      <c r="N625"/>
      <c r="O625"/>
      <c r="S625"/>
      <c r="T625"/>
      <c r="U625"/>
      <c r="V625"/>
      <c r="W625"/>
    </row>
    <row r="626" spans="14:23" x14ac:dyDescent="0.3">
      <c r="N626"/>
      <c r="O626"/>
      <c r="S626"/>
      <c r="T626"/>
      <c r="U626"/>
      <c r="V626"/>
      <c r="W626"/>
    </row>
    <row r="627" spans="14:23" x14ac:dyDescent="0.3">
      <c r="N627"/>
      <c r="O627"/>
      <c r="S627"/>
      <c r="T627"/>
      <c r="U627"/>
      <c r="V627"/>
      <c r="W627"/>
    </row>
    <row r="628" spans="14:23" x14ac:dyDescent="0.3">
      <c r="N628"/>
      <c r="O628"/>
      <c r="S628"/>
      <c r="T628"/>
      <c r="U628"/>
      <c r="V628"/>
      <c r="W628"/>
    </row>
    <row r="629" spans="14:23" x14ac:dyDescent="0.3">
      <c r="N629"/>
      <c r="O629"/>
      <c r="S629"/>
      <c r="T629"/>
      <c r="U629"/>
      <c r="V629"/>
      <c r="W629"/>
    </row>
    <row r="630" spans="14:23" x14ac:dyDescent="0.3">
      <c r="N630"/>
      <c r="O630"/>
      <c r="S630"/>
      <c r="T630"/>
      <c r="U630"/>
      <c r="V630"/>
      <c r="W630"/>
    </row>
    <row r="631" spans="14:23" x14ac:dyDescent="0.3">
      <c r="N631"/>
      <c r="O631"/>
      <c r="S631"/>
      <c r="T631"/>
      <c r="U631"/>
      <c r="V631"/>
      <c r="W631"/>
    </row>
    <row r="632" spans="14:23" x14ac:dyDescent="0.3">
      <c r="N632"/>
      <c r="O632"/>
      <c r="S632"/>
      <c r="T632"/>
      <c r="U632"/>
      <c r="V632"/>
      <c r="W632"/>
    </row>
    <row r="633" spans="14:23" x14ac:dyDescent="0.3">
      <c r="N633"/>
      <c r="O633"/>
      <c r="S633"/>
      <c r="T633"/>
      <c r="U633"/>
      <c r="V633"/>
      <c r="W633"/>
    </row>
    <row r="634" spans="14:23" x14ac:dyDescent="0.3">
      <c r="N634"/>
      <c r="O634"/>
      <c r="S634"/>
      <c r="T634"/>
      <c r="U634"/>
      <c r="V634"/>
      <c r="W634"/>
    </row>
    <row r="635" spans="14:23" x14ac:dyDescent="0.3">
      <c r="N635"/>
      <c r="O635"/>
      <c r="S635"/>
      <c r="T635"/>
      <c r="U635"/>
      <c r="V635"/>
      <c r="W635"/>
    </row>
    <row r="636" spans="14:23" x14ac:dyDescent="0.3">
      <c r="N636"/>
      <c r="O636"/>
      <c r="S636"/>
      <c r="T636"/>
      <c r="U636"/>
      <c r="V636"/>
      <c r="W636"/>
    </row>
    <row r="637" spans="14:23" x14ac:dyDescent="0.3">
      <c r="N637"/>
      <c r="O637"/>
      <c r="S637"/>
      <c r="T637"/>
      <c r="U637"/>
      <c r="V637"/>
      <c r="W637"/>
    </row>
    <row r="638" spans="14:23" x14ac:dyDescent="0.3">
      <c r="N638"/>
      <c r="O638"/>
      <c r="S638"/>
      <c r="T638"/>
      <c r="U638"/>
      <c r="V638"/>
      <c r="W638"/>
    </row>
    <row r="639" spans="14:23" x14ac:dyDescent="0.3">
      <c r="N639"/>
      <c r="O639"/>
      <c r="S639"/>
      <c r="T639"/>
      <c r="U639"/>
      <c r="V639"/>
      <c r="W639"/>
    </row>
    <row r="640" spans="14:23" x14ac:dyDescent="0.3">
      <c r="N640"/>
      <c r="O640"/>
      <c r="S640"/>
      <c r="T640"/>
      <c r="U640"/>
      <c r="V640"/>
      <c r="W640"/>
    </row>
    <row r="641" spans="14:23" x14ac:dyDescent="0.3">
      <c r="N641"/>
      <c r="O641"/>
      <c r="S641"/>
      <c r="T641"/>
      <c r="U641"/>
      <c r="V641"/>
      <c r="W641"/>
    </row>
    <row r="642" spans="14:23" x14ac:dyDescent="0.3">
      <c r="N642"/>
      <c r="O642"/>
      <c r="S642"/>
      <c r="T642"/>
      <c r="U642"/>
      <c r="V642"/>
      <c r="W642"/>
    </row>
    <row r="643" spans="14:23" x14ac:dyDescent="0.3">
      <c r="N643"/>
      <c r="O643"/>
      <c r="S643"/>
      <c r="T643"/>
      <c r="U643"/>
      <c r="V643"/>
      <c r="W643"/>
    </row>
    <row r="644" spans="14:23" x14ac:dyDescent="0.3">
      <c r="N644"/>
      <c r="O644"/>
      <c r="S644"/>
      <c r="T644"/>
      <c r="U644"/>
      <c r="V644"/>
      <c r="W644"/>
    </row>
    <row r="645" spans="14:23" x14ac:dyDescent="0.3">
      <c r="N645"/>
      <c r="O645"/>
      <c r="S645"/>
      <c r="T645"/>
      <c r="U645"/>
      <c r="V645"/>
      <c r="W645"/>
    </row>
    <row r="646" spans="14:23" x14ac:dyDescent="0.3">
      <c r="N646"/>
      <c r="O646"/>
      <c r="S646"/>
      <c r="T646"/>
      <c r="U646"/>
      <c r="V646"/>
      <c r="W646"/>
    </row>
    <row r="647" spans="14:23" x14ac:dyDescent="0.3">
      <c r="N647"/>
      <c r="O647"/>
      <c r="S647"/>
      <c r="T647"/>
      <c r="U647"/>
      <c r="V647"/>
      <c r="W647"/>
    </row>
    <row r="648" spans="14:23" x14ac:dyDescent="0.3">
      <c r="N648"/>
      <c r="O648"/>
      <c r="S648"/>
      <c r="T648"/>
      <c r="U648"/>
      <c r="V648"/>
      <c r="W648"/>
    </row>
    <row r="649" spans="14:23" x14ac:dyDescent="0.3">
      <c r="N649"/>
      <c r="O649"/>
      <c r="S649"/>
      <c r="T649"/>
      <c r="U649"/>
      <c r="V649"/>
      <c r="W649"/>
    </row>
    <row r="650" spans="14:23" x14ac:dyDescent="0.3">
      <c r="N650"/>
      <c r="O650"/>
      <c r="S650"/>
      <c r="T650"/>
      <c r="U650"/>
      <c r="V650"/>
      <c r="W650"/>
    </row>
    <row r="651" spans="14:23" x14ac:dyDescent="0.3">
      <c r="N651"/>
      <c r="O651"/>
      <c r="S651"/>
      <c r="T651"/>
      <c r="U651"/>
      <c r="V651"/>
      <c r="W651"/>
    </row>
    <row r="652" spans="14:23" x14ac:dyDescent="0.3">
      <c r="N652"/>
      <c r="O652"/>
      <c r="S652"/>
      <c r="T652"/>
      <c r="U652"/>
      <c r="V652"/>
      <c r="W652"/>
    </row>
    <row r="653" spans="14:23" x14ac:dyDescent="0.3">
      <c r="N653"/>
      <c r="O653"/>
      <c r="S653"/>
      <c r="T653"/>
      <c r="U653"/>
      <c r="V653"/>
      <c r="W653"/>
    </row>
    <row r="654" spans="14:23" x14ac:dyDescent="0.3">
      <c r="N654"/>
      <c r="O654"/>
      <c r="S654"/>
      <c r="T654"/>
      <c r="U654"/>
      <c r="V654"/>
      <c r="W654"/>
    </row>
    <row r="655" spans="14:23" x14ac:dyDescent="0.3">
      <c r="N655"/>
      <c r="O655"/>
      <c r="S655"/>
      <c r="T655"/>
      <c r="U655"/>
      <c r="V655"/>
      <c r="W655"/>
    </row>
    <row r="656" spans="14:23" x14ac:dyDescent="0.3">
      <c r="N656"/>
      <c r="O656"/>
      <c r="S656"/>
      <c r="T656"/>
      <c r="U656"/>
      <c r="V656"/>
      <c r="W656"/>
    </row>
    <row r="657" spans="14:23" x14ac:dyDescent="0.3">
      <c r="N657"/>
      <c r="O657"/>
      <c r="S657"/>
      <c r="T657"/>
      <c r="U657"/>
      <c r="V657"/>
      <c r="W657"/>
    </row>
    <row r="658" spans="14:23" x14ac:dyDescent="0.3">
      <c r="N658"/>
      <c r="O658"/>
      <c r="S658"/>
      <c r="T658"/>
      <c r="U658"/>
      <c r="V658"/>
      <c r="W658"/>
    </row>
    <row r="659" spans="14:23" x14ac:dyDescent="0.3">
      <c r="N659"/>
      <c r="O659"/>
      <c r="S659"/>
      <c r="T659"/>
      <c r="U659"/>
      <c r="V659"/>
      <c r="W659"/>
    </row>
    <row r="660" spans="14:23" x14ac:dyDescent="0.3">
      <c r="N660"/>
      <c r="O660"/>
      <c r="S660"/>
      <c r="T660"/>
      <c r="U660"/>
      <c r="V660"/>
      <c r="W660"/>
    </row>
    <row r="661" spans="14:23" x14ac:dyDescent="0.3">
      <c r="N661"/>
      <c r="O661"/>
      <c r="S661"/>
      <c r="T661"/>
      <c r="U661"/>
      <c r="V661"/>
      <c r="W661"/>
    </row>
    <row r="662" spans="14:23" x14ac:dyDescent="0.3">
      <c r="N662"/>
      <c r="O662"/>
      <c r="S662"/>
      <c r="T662"/>
      <c r="U662"/>
      <c r="V662"/>
      <c r="W662"/>
    </row>
    <row r="663" spans="14:23" x14ac:dyDescent="0.3">
      <c r="N663"/>
      <c r="O663"/>
      <c r="S663"/>
      <c r="T663"/>
      <c r="U663"/>
      <c r="V663"/>
      <c r="W663"/>
    </row>
    <row r="664" spans="14:23" x14ac:dyDescent="0.3">
      <c r="N664"/>
      <c r="O664"/>
      <c r="S664"/>
      <c r="T664"/>
      <c r="U664"/>
      <c r="V664"/>
      <c r="W664"/>
    </row>
    <row r="665" spans="14:23" x14ac:dyDescent="0.3">
      <c r="N665"/>
      <c r="O665"/>
      <c r="S665"/>
      <c r="T665"/>
      <c r="U665"/>
      <c r="V665"/>
      <c r="W665"/>
    </row>
    <row r="666" spans="14:23" x14ac:dyDescent="0.3">
      <c r="N666"/>
      <c r="O666"/>
      <c r="S666"/>
      <c r="T666"/>
      <c r="U666"/>
      <c r="V666"/>
      <c r="W666"/>
    </row>
    <row r="667" spans="14:23" x14ac:dyDescent="0.3">
      <c r="N667"/>
      <c r="O667"/>
      <c r="S667"/>
      <c r="T667"/>
      <c r="U667"/>
      <c r="V667"/>
      <c r="W667"/>
    </row>
    <row r="668" spans="14:23" x14ac:dyDescent="0.3">
      <c r="N668"/>
      <c r="O668"/>
      <c r="S668"/>
      <c r="T668"/>
      <c r="U668"/>
      <c r="V668"/>
      <c r="W668"/>
    </row>
    <row r="669" spans="14:23" x14ac:dyDescent="0.3">
      <c r="N669"/>
      <c r="O669"/>
      <c r="S669"/>
      <c r="T669"/>
      <c r="U669"/>
      <c r="V669"/>
      <c r="W669"/>
    </row>
    <row r="670" spans="14:23" x14ac:dyDescent="0.3">
      <c r="N670"/>
      <c r="O670"/>
      <c r="S670"/>
      <c r="T670"/>
      <c r="U670"/>
      <c r="V670"/>
      <c r="W670"/>
    </row>
    <row r="671" spans="14:23" x14ac:dyDescent="0.3">
      <c r="N671"/>
      <c r="O671"/>
      <c r="S671"/>
      <c r="T671"/>
      <c r="U671"/>
      <c r="V671"/>
      <c r="W671"/>
    </row>
    <row r="672" spans="14:23" x14ac:dyDescent="0.3">
      <c r="N672"/>
      <c r="O672"/>
      <c r="S672"/>
      <c r="T672"/>
      <c r="U672"/>
      <c r="V672"/>
      <c r="W672"/>
    </row>
    <row r="673" spans="14:23" x14ac:dyDescent="0.3">
      <c r="N673"/>
      <c r="O673"/>
      <c r="S673"/>
      <c r="T673"/>
      <c r="U673"/>
      <c r="V673"/>
      <c r="W673"/>
    </row>
    <row r="674" spans="14:23" x14ac:dyDescent="0.3">
      <c r="N674"/>
      <c r="O674"/>
      <c r="S674"/>
      <c r="T674"/>
      <c r="U674"/>
      <c r="V674"/>
      <c r="W674"/>
    </row>
    <row r="675" spans="14:23" x14ac:dyDescent="0.3">
      <c r="N675"/>
      <c r="O675"/>
      <c r="S675"/>
      <c r="T675"/>
      <c r="U675"/>
      <c r="V675"/>
      <c r="W675"/>
    </row>
    <row r="676" spans="14:23" x14ac:dyDescent="0.3">
      <c r="N676"/>
      <c r="O676"/>
      <c r="S676"/>
      <c r="T676"/>
      <c r="U676"/>
      <c r="V676"/>
      <c r="W676"/>
    </row>
    <row r="677" spans="14:23" x14ac:dyDescent="0.3">
      <c r="N677"/>
      <c r="O677"/>
      <c r="S677"/>
      <c r="T677"/>
      <c r="U677"/>
      <c r="V677"/>
      <c r="W677"/>
    </row>
    <row r="678" spans="14:23" x14ac:dyDescent="0.3">
      <c r="N678"/>
      <c r="O678"/>
      <c r="S678"/>
      <c r="T678"/>
      <c r="U678"/>
      <c r="V678"/>
      <c r="W678"/>
    </row>
    <row r="679" spans="14:23" x14ac:dyDescent="0.3">
      <c r="N679"/>
      <c r="O679"/>
      <c r="S679"/>
      <c r="T679"/>
      <c r="U679"/>
      <c r="V679"/>
      <c r="W679"/>
    </row>
    <row r="680" spans="14:23" x14ac:dyDescent="0.3">
      <c r="N680"/>
      <c r="O680"/>
      <c r="S680"/>
      <c r="T680"/>
      <c r="U680"/>
      <c r="V680"/>
      <c r="W680"/>
    </row>
    <row r="681" spans="14:23" x14ac:dyDescent="0.3">
      <c r="N681"/>
      <c r="O681"/>
      <c r="S681"/>
      <c r="T681"/>
      <c r="U681"/>
      <c r="V681"/>
      <c r="W681"/>
    </row>
    <row r="682" spans="14:23" x14ac:dyDescent="0.3">
      <c r="N682"/>
      <c r="O682"/>
      <c r="S682"/>
      <c r="T682"/>
      <c r="U682"/>
      <c r="V682"/>
      <c r="W682"/>
    </row>
    <row r="683" spans="14:23" x14ac:dyDescent="0.3">
      <c r="N683"/>
      <c r="O683"/>
      <c r="S683"/>
      <c r="T683"/>
      <c r="U683"/>
      <c r="V683"/>
      <c r="W683"/>
    </row>
    <row r="684" spans="14:23" x14ac:dyDescent="0.3">
      <c r="N684"/>
      <c r="O684"/>
      <c r="S684"/>
      <c r="T684"/>
      <c r="U684"/>
      <c r="V684"/>
      <c r="W684"/>
    </row>
    <row r="685" spans="14:23" x14ac:dyDescent="0.3">
      <c r="N685"/>
      <c r="O685"/>
      <c r="S685"/>
      <c r="T685"/>
      <c r="U685"/>
      <c r="V685"/>
      <c r="W685"/>
    </row>
    <row r="686" spans="14:23" x14ac:dyDescent="0.3">
      <c r="N686"/>
      <c r="O686"/>
      <c r="S686"/>
      <c r="T686"/>
      <c r="U686"/>
      <c r="V686"/>
      <c r="W686"/>
    </row>
    <row r="687" spans="14:23" x14ac:dyDescent="0.3">
      <c r="N687"/>
      <c r="O687"/>
      <c r="S687"/>
      <c r="T687"/>
      <c r="U687"/>
      <c r="V687"/>
      <c r="W687"/>
    </row>
    <row r="688" spans="14:23" x14ac:dyDescent="0.3">
      <c r="N688"/>
      <c r="O688"/>
      <c r="S688"/>
      <c r="T688"/>
      <c r="U688"/>
      <c r="V688"/>
      <c r="W688"/>
    </row>
    <row r="689" spans="14:23" x14ac:dyDescent="0.3">
      <c r="N689"/>
      <c r="O689"/>
      <c r="S689"/>
      <c r="T689"/>
      <c r="U689"/>
      <c r="V689"/>
      <c r="W689"/>
    </row>
    <row r="690" spans="14:23" x14ac:dyDescent="0.3">
      <c r="N690"/>
      <c r="O690"/>
      <c r="S690"/>
      <c r="T690"/>
      <c r="U690"/>
      <c r="V690"/>
      <c r="W690"/>
    </row>
    <row r="691" spans="14:23" x14ac:dyDescent="0.3">
      <c r="N691"/>
      <c r="O691"/>
      <c r="S691"/>
      <c r="T691"/>
      <c r="U691"/>
      <c r="V691"/>
      <c r="W691"/>
    </row>
    <row r="692" spans="14:23" x14ac:dyDescent="0.3">
      <c r="N692"/>
      <c r="O692"/>
      <c r="S692"/>
      <c r="T692"/>
      <c r="U692"/>
      <c r="V692"/>
      <c r="W692"/>
    </row>
    <row r="693" spans="14:23" x14ac:dyDescent="0.3">
      <c r="N693"/>
      <c r="O693"/>
      <c r="S693"/>
      <c r="T693"/>
      <c r="U693"/>
      <c r="V693"/>
      <c r="W693"/>
    </row>
    <row r="694" spans="14:23" x14ac:dyDescent="0.3">
      <c r="N694"/>
      <c r="O694"/>
      <c r="S694"/>
      <c r="T694"/>
      <c r="U694"/>
      <c r="V694"/>
      <c r="W694"/>
    </row>
    <row r="695" spans="14:23" x14ac:dyDescent="0.3">
      <c r="N695"/>
      <c r="O695"/>
      <c r="S695"/>
      <c r="T695"/>
      <c r="U695"/>
      <c r="V695"/>
      <c r="W695"/>
    </row>
    <row r="696" spans="14:23" x14ac:dyDescent="0.3">
      <c r="N696"/>
      <c r="O696"/>
      <c r="S696"/>
      <c r="T696"/>
      <c r="U696"/>
      <c r="V696"/>
      <c r="W696"/>
    </row>
    <row r="697" spans="14:23" x14ac:dyDescent="0.3">
      <c r="N697"/>
      <c r="O697"/>
      <c r="S697"/>
      <c r="T697"/>
      <c r="U697"/>
      <c r="V697"/>
      <c r="W697"/>
    </row>
    <row r="698" spans="14:23" x14ac:dyDescent="0.3">
      <c r="N698"/>
      <c r="O698"/>
      <c r="S698"/>
      <c r="T698"/>
      <c r="U698"/>
      <c r="V698"/>
      <c r="W698"/>
    </row>
    <row r="699" spans="14:23" x14ac:dyDescent="0.3">
      <c r="N699"/>
      <c r="O699"/>
      <c r="S699"/>
      <c r="T699"/>
      <c r="U699"/>
      <c r="V699"/>
      <c r="W699"/>
    </row>
    <row r="700" spans="14:23" x14ac:dyDescent="0.3">
      <c r="N700"/>
      <c r="O700"/>
      <c r="S700"/>
      <c r="T700"/>
      <c r="U700"/>
      <c r="V700"/>
      <c r="W700"/>
    </row>
    <row r="701" spans="14:23" x14ac:dyDescent="0.3">
      <c r="N701"/>
      <c r="O701"/>
      <c r="S701"/>
      <c r="T701"/>
      <c r="U701"/>
      <c r="V701"/>
      <c r="W701"/>
    </row>
    <row r="702" spans="14:23" x14ac:dyDescent="0.3">
      <c r="N702"/>
      <c r="O702"/>
      <c r="S702"/>
      <c r="T702"/>
      <c r="U702"/>
      <c r="V702"/>
      <c r="W702"/>
    </row>
    <row r="703" spans="14:23" x14ac:dyDescent="0.3">
      <c r="N703"/>
      <c r="O703"/>
      <c r="S703"/>
      <c r="T703"/>
      <c r="U703"/>
      <c r="V703"/>
      <c r="W703"/>
    </row>
    <row r="704" spans="14:23" x14ac:dyDescent="0.3">
      <c r="N704"/>
      <c r="O704"/>
      <c r="S704"/>
      <c r="T704"/>
      <c r="U704"/>
      <c r="V704"/>
      <c r="W704"/>
    </row>
    <row r="705" spans="14:23" x14ac:dyDescent="0.3">
      <c r="N705"/>
      <c r="O705"/>
      <c r="S705"/>
      <c r="T705"/>
      <c r="U705"/>
      <c r="V705"/>
      <c r="W705"/>
    </row>
    <row r="706" spans="14:23" x14ac:dyDescent="0.3">
      <c r="N706"/>
      <c r="O706"/>
      <c r="S706"/>
      <c r="T706"/>
      <c r="U706"/>
      <c r="V706"/>
      <c r="W706"/>
    </row>
    <row r="707" spans="14:23" x14ac:dyDescent="0.3">
      <c r="N707"/>
      <c r="O707"/>
      <c r="S707"/>
      <c r="T707"/>
      <c r="U707"/>
      <c r="V707"/>
      <c r="W707"/>
    </row>
    <row r="708" spans="14:23" x14ac:dyDescent="0.3">
      <c r="N708"/>
      <c r="O708"/>
      <c r="S708"/>
      <c r="T708"/>
      <c r="U708"/>
      <c r="V708"/>
      <c r="W708"/>
    </row>
    <row r="709" spans="14:23" x14ac:dyDescent="0.3">
      <c r="N709"/>
      <c r="O709"/>
      <c r="S709"/>
      <c r="T709"/>
      <c r="U709"/>
      <c r="V709"/>
      <c r="W709"/>
    </row>
    <row r="710" spans="14:23" x14ac:dyDescent="0.3">
      <c r="N710"/>
      <c r="O710"/>
      <c r="S710"/>
      <c r="T710"/>
      <c r="U710"/>
      <c r="V710"/>
      <c r="W710"/>
    </row>
    <row r="711" spans="14:23" x14ac:dyDescent="0.3">
      <c r="N711"/>
      <c r="O711"/>
      <c r="S711"/>
      <c r="T711"/>
      <c r="U711"/>
      <c r="V711"/>
      <c r="W711"/>
    </row>
    <row r="712" spans="14:23" x14ac:dyDescent="0.3">
      <c r="N712"/>
      <c r="O712"/>
      <c r="S712"/>
      <c r="T712"/>
      <c r="U712"/>
      <c r="V712"/>
      <c r="W712"/>
    </row>
    <row r="713" spans="14:23" x14ac:dyDescent="0.3">
      <c r="N713"/>
      <c r="O713"/>
      <c r="S713"/>
      <c r="T713"/>
      <c r="U713"/>
      <c r="V713"/>
      <c r="W713"/>
    </row>
    <row r="714" spans="14:23" x14ac:dyDescent="0.3">
      <c r="N714"/>
      <c r="O714"/>
      <c r="S714"/>
      <c r="T714"/>
      <c r="U714"/>
      <c r="V714"/>
      <c r="W714"/>
    </row>
    <row r="715" spans="14:23" x14ac:dyDescent="0.3">
      <c r="N715"/>
      <c r="O715"/>
      <c r="S715"/>
      <c r="T715"/>
      <c r="U715"/>
      <c r="V715"/>
      <c r="W715"/>
    </row>
    <row r="716" spans="14:23" x14ac:dyDescent="0.3">
      <c r="N716"/>
      <c r="O716"/>
      <c r="S716"/>
      <c r="T716"/>
      <c r="U716"/>
      <c r="V716"/>
      <c r="W716"/>
    </row>
    <row r="717" spans="14:23" x14ac:dyDescent="0.3">
      <c r="N717"/>
      <c r="O717"/>
      <c r="S717"/>
      <c r="T717"/>
      <c r="U717"/>
      <c r="V717"/>
      <c r="W717"/>
    </row>
    <row r="718" spans="14:23" x14ac:dyDescent="0.3">
      <c r="N718"/>
      <c r="O718"/>
      <c r="S718"/>
      <c r="T718"/>
      <c r="U718"/>
      <c r="V718"/>
      <c r="W718"/>
    </row>
    <row r="719" spans="14:23" x14ac:dyDescent="0.3">
      <c r="N719"/>
      <c r="O719"/>
      <c r="S719"/>
      <c r="T719"/>
      <c r="U719"/>
      <c r="V719"/>
      <c r="W719"/>
    </row>
    <row r="720" spans="14:23" x14ac:dyDescent="0.3">
      <c r="N720"/>
      <c r="O720"/>
      <c r="S720"/>
      <c r="T720"/>
      <c r="U720"/>
      <c r="V720"/>
      <c r="W720"/>
    </row>
    <row r="721" spans="14:23" x14ac:dyDescent="0.3">
      <c r="N721"/>
      <c r="O721"/>
      <c r="S721"/>
      <c r="T721"/>
      <c r="U721"/>
      <c r="V721"/>
      <c r="W721"/>
    </row>
    <row r="722" spans="14:23" x14ac:dyDescent="0.3">
      <c r="N722"/>
      <c r="O722"/>
      <c r="S722"/>
      <c r="T722"/>
      <c r="U722"/>
      <c r="V722"/>
      <c r="W722"/>
    </row>
    <row r="723" spans="14:23" x14ac:dyDescent="0.3">
      <c r="N723"/>
      <c r="O723"/>
      <c r="S723"/>
      <c r="T723"/>
      <c r="U723"/>
      <c r="V723"/>
      <c r="W723"/>
    </row>
    <row r="724" spans="14:23" x14ac:dyDescent="0.3">
      <c r="N724"/>
      <c r="O724"/>
      <c r="S724"/>
      <c r="T724"/>
      <c r="U724"/>
      <c r="V724"/>
      <c r="W724"/>
    </row>
    <row r="725" spans="14:23" x14ac:dyDescent="0.3">
      <c r="N725"/>
      <c r="O725"/>
      <c r="S725"/>
      <c r="T725"/>
      <c r="U725"/>
      <c r="V725"/>
      <c r="W725"/>
    </row>
    <row r="726" spans="14:23" x14ac:dyDescent="0.3">
      <c r="N726"/>
      <c r="O726"/>
      <c r="S726"/>
      <c r="T726"/>
      <c r="U726"/>
      <c r="V726"/>
      <c r="W726"/>
    </row>
    <row r="727" spans="14:23" x14ac:dyDescent="0.3">
      <c r="N727"/>
      <c r="O727"/>
      <c r="S727"/>
      <c r="T727"/>
      <c r="U727"/>
      <c r="V727"/>
      <c r="W727"/>
    </row>
    <row r="728" spans="14:23" x14ac:dyDescent="0.3">
      <c r="N728"/>
      <c r="O728"/>
      <c r="S728"/>
      <c r="T728"/>
      <c r="U728"/>
      <c r="V728"/>
      <c r="W728"/>
    </row>
    <row r="729" spans="14:23" x14ac:dyDescent="0.3">
      <c r="N729"/>
      <c r="O729"/>
      <c r="S729"/>
      <c r="T729"/>
      <c r="U729"/>
      <c r="V729"/>
      <c r="W729"/>
    </row>
    <row r="730" spans="14:23" x14ac:dyDescent="0.3">
      <c r="N730"/>
      <c r="O730"/>
      <c r="S730"/>
      <c r="T730"/>
      <c r="U730"/>
      <c r="V730"/>
      <c r="W730"/>
    </row>
    <row r="731" spans="14:23" x14ac:dyDescent="0.3">
      <c r="N731"/>
      <c r="O731"/>
      <c r="S731"/>
      <c r="T731"/>
      <c r="U731"/>
      <c r="V731"/>
      <c r="W731"/>
    </row>
    <row r="732" spans="14:23" x14ac:dyDescent="0.3">
      <c r="N732"/>
      <c r="O732"/>
      <c r="S732"/>
      <c r="T732"/>
      <c r="U732"/>
      <c r="V732"/>
      <c r="W732"/>
    </row>
    <row r="733" spans="14:23" x14ac:dyDescent="0.3">
      <c r="N733"/>
      <c r="O733"/>
      <c r="S733"/>
      <c r="T733"/>
      <c r="U733"/>
      <c r="V733"/>
      <c r="W733"/>
    </row>
    <row r="734" spans="14:23" x14ac:dyDescent="0.3">
      <c r="N734"/>
      <c r="O734"/>
      <c r="S734"/>
      <c r="T734"/>
      <c r="U734"/>
      <c r="V734"/>
      <c r="W734"/>
    </row>
    <row r="735" spans="14:23" x14ac:dyDescent="0.3">
      <c r="N735"/>
      <c r="O735"/>
      <c r="S735"/>
      <c r="T735"/>
      <c r="U735"/>
      <c r="V735"/>
      <c r="W735"/>
    </row>
    <row r="736" spans="14:23" x14ac:dyDescent="0.3">
      <c r="N736"/>
      <c r="O736"/>
      <c r="S736"/>
      <c r="T736"/>
      <c r="U736"/>
      <c r="V736"/>
      <c r="W736"/>
    </row>
    <row r="737" spans="14:23" x14ac:dyDescent="0.3">
      <c r="N737"/>
      <c r="O737"/>
      <c r="S737"/>
      <c r="T737"/>
      <c r="U737"/>
      <c r="V737"/>
      <c r="W737"/>
    </row>
    <row r="738" spans="14:23" x14ac:dyDescent="0.3">
      <c r="N738"/>
      <c r="O738"/>
      <c r="S738"/>
      <c r="T738"/>
      <c r="U738"/>
      <c r="V738"/>
      <c r="W738"/>
    </row>
    <row r="739" spans="14:23" x14ac:dyDescent="0.3">
      <c r="N739"/>
      <c r="O739"/>
      <c r="S739"/>
      <c r="T739"/>
      <c r="U739"/>
      <c r="V739"/>
      <c r="W739"/>
    </row>
    <row r="740" spans="14:23" x14ac:dyDescent="0.3">
      <c r="N740"/>
      <c r="O740"/>
      <c r="S740"/>
      <c r="T740"/>
      <c r="U740"/>
      <c r="V740"/>
      <c r="W740"/>
    </row>
    <row r="741" spans="14:23" x14ac:dyDescent="0.3">
      <c r="N741"/>
      <c r="O741"/>
      <c r="S741"/>
      <c r="T741"/>
      <c r="U741"/>
      <c r="V741"/>
      <c r="W741"/>
    </row>
    <row r="742" spans="14:23" x14ac:dyDescent="0.3">
      <c r="N742"/>
      <c r="O742"/>
      <c r="S742"/>
      <c r="T742"/>
      <c r="U742"/>
      <c r="V742"/>
      <c r="W742"/>
    </row>
    <row r="743" spans="14:23" x14ac:dyDescent="0.3">
      <c r="N743"/>
      <c r="O743"/>
      <c r="S743"/>
      <c r="T743"/>
      <c r="U743"/>
      <c r="V743"/>
      <c r="W743"/>
    </row>
    <row r="744" spans="14:23" x14ac:dyDescent="0.3">
      <c r="N744"/>
      <c r="O744"/>
      <c r="S744"/>
      <c r="T744"/>
      <c r="U744"/>
      <c r="V744"/>
      <c r="W744"/>
    </row>
    <row r="745" spans="14:23" x14ac:dyDescent="0.3">
      <c r="N745"/>
      <c r="O745"/>
      <c r="S745"/>
      <c r="T745"/>
      <c r="U745"/>
      <c r="V745"/>
      <c r="W745"/>
    </row>
    <row r="746" spans="14:23" x14ac:dyDescent="0.3">
      <c r="N746"/>
      <c r="O746"/>
      <c r="S746"/>
      <c r="T746"/>
      <c r="U746"/>
      <c r="V746"/>
      <c r="W746"/>
    </row>
    <row r="747" spans="14:23" x14ac:dyDescent="0.3">
      <c r="N747"/>
      <c r="O747"/>
      <c r="S747"/>
      <c r="T747"/>
      <c r="U747"/>
      <c r="V747"/>
      <c r="W747"/>
    </row>
    <row r="748" spans="14:23" x14ac:dyDescent="0.3">
      <c r="N748"/>
      <c r="O748"/>
      <c r="S748"/>
      <c r="T748"/>
      <c r="U748"/>
      <c r="V748"/>
      <c r="W748"/>
    </row>
    <row r="749" spans="14:23" x14ac:dyDescent="0.3">
      <c r="N749"/>
      <c r="O749"/>
      <c r="S749"/>
      <c r="T749"/>
      <c r="U749"/>
      <c r="V749"/>
      <c r="W749"/>
    </row>
    <row r="750" spans="14:23" x14ac:dyDescent="0.3">
      <c r="N750"/>
      <c r="O750"/>
      <c r="S750"/>
      <c r="T750"/>
      <c r="U750"/>
      <c r="V750"/>
      <c r="W750"/>
    </row>
    <row r="751" spans="14:23" x14ac:dyDescent="0.3">
      <c r="N751"/>
      <c r="O751"/>
      <c r="S751"/>
      <c r="T751"/>
      <c r="U751"/>
      <c r="V751"/>
      <c r="W751"/>
    </row>
    <row r="752" spans="14:23" x14ac:dyDescent="0.3">
      <c r="N752"/>
      <c r="O752"/>
      <c r="S752"/>
      <c r="T752"/>
      <c r="U752"/>
      <c r="V752"/>
      <c r="W752"/>
    </row>
    <row r="753" spans="14:23" x14ac:dyDescent="0.3">
      <c r="N753"/>
      <c r="O753"/>
      <c r="S753"/>
      <c r="T753"/>
      <c r="U753"/>
      <c r="V753"/>
      <c r="W753"/>
    </row>
    <row r="754" spans="14:23" x14ac:dyDescent="0.3">
      <c r="N754"/>
      <c r="O754"/>
      <c r="S754"/>
      <c r="T754"/>
      <c r="U754"/>
      <c r="V754"/>
      <c r="W754"/>
    </row>
    <row r="755" spans="14:23" x14ac:dyDescent="0.3">
      <c r="N755"/>
      <c r="O755"/>
      <c r="S755"/>
      <c r="T755"/>
      <c r="U755"/>
      <c r="V755"/>
      <c r="W755"/>
    </row>
    <row r="756" spans="14:23" x14ac:dyDescent="0.3">
      <c r="N756"/>
      <c r="O756"/>
      <c r="S756"/>
      <c r="T756"/>
      <c r="U756"/>
      <c r="V756"/>
      <c r="W756"/>
    </row>
    <row r="757" spans="14:23" x14ac:dyDescent="0.3">
      <c r="N757"/>
      <c r="O757"/>
      <c r="S757"/>
      <c r="T757"/>
      <c r="U757"/>
      <c r="V757"/>
      <c r="W757"/>
    </row>
    <row r="758" spans="14:23" x14ac:dyDescent="0.3">
      <c r="N758"/>
      <c r="O758"/>
      <c r="S758"/>
      <c r="T758"/>
      <c r="U758"/>
      <c r="V758"/>
      <c r="W758"/>
    </row>
    <row r="759" spans="14:23" x14ac:dyDescent="0.3">
      <c r="N759"/>
      <c r="O759"/>
      <c r="S759"/>
      <c r="T759"/>
      <c r="U759"/>
      <c r="V759"/>
      <c r="W759"/>
    </row>
    <row r="760" spans="14:23" x14ac:dyDescent="0.3">
      <c r="N760"/>
      <c r="O760"/>
      <c r="S760"/>
      <c r="T760"/>
      <c r="U760"/>
      <c r="V760"/>
      <c r="W760"/>
    </row>
    <row r="761" spans="14:23" x14ac:dyDescent="0.3">
      <c r="N761"/>
      <c r="O761"/>
      <c r="S761"/>
      <c r="T761"/>
      <c r="U761"/>
      <c r="V761"/>
      <c r="W761"/>
    </row>
    <row r="762" spans="14:23" x14ac:dyDescent="0.3">
      <c r="N762"/>
      <c r="O762"/>
      <c r="S762"/>
      <c r="T762"/>
      <c r="U762"/>
      <c r="V762"/>
      <c r="W762"/>
    </row>
    <row r="763" spans="14:23" x14ac:dyDescent="0.3">
      <c r="N763"/>
      <c r="O763"/>
      <c r="S763"/>
      <c r="T763"/>
      <c r="U763"/>
      <c r="V763"/>
      <c r="W763"/>
    </row>
    <row r="764" spans="14:23" x14ac:dyDescent="0.3">
      <c r="N764"/>
      <c r="O764"/>
      <c r="S764"/>
      <c r="T764"/>
      <c r="U764"/>
      <c r="V764"/>
      <c r="W764"/>
    </row>
    <row r="765" spans="14:23" x14ac:dyDescent="0.3">
      <c r="N765"/>
      <c r="O765"/>
      <c r="S765"/>
      <c r="T765"/>
      <c r="U765"/>
      <c r="V765"/>
      <c r="W765"/>
    </row>
    <row r="766" spans="14:23" x14ac:dyDescent="0.3">
      <c r="N766"/>
      <c r="O766"/>
      <c r="S766"/>
      <c r="T766"/>
      <c r="U766"/>
      <c r="V766"/>
      <c r="W766"/>
    </row>
    <row r="767" spans="14:23" x14ac:dyDescent="0.3">
      <c r="N767"/>
      <c r="O767"/>
      <c r="S767"/>
      <c r="T767"/>
      <c r="U767"/>
      <c r="V767"/>
      <c r="W767"/>
    </row>
    <row r="768" spans="14:23" x14ac:dyDescent="0.3">
      <c r="N768"/>
      <c r="O768"/>
      <c r="S768"/>
      <c r="T768"/>
      <c r="U768"/>
      <c r="V768"/>
      <c r="W768"/>
    </row>
    <row r="769" spans="14:23" x14ac:dyDescent="0.3">
      <c r="N769"/>
      <c r="O769"/>
      <c r="S769"/>
      <c r="T769"/>
      <c r="U769"/>
      <c r="V769"/>
      <c r="W769"/>
    </row>
    <row r="770" spans="14:23" x14ac:dyDescent="0.3">
      <c r="N770"/>
      <c r="O770"/>
      <c r="S770"/>
      <c r="T770"/>
      <c r="U770"/>
      <c r="V770"/>
      <c r="W770"/>
    </row>
    <row r="771" spans="14:23" x14ac:dyDescent="0.3">
      <c r="N771"/>
      <c r="O771"/>
      <c r="S771"/>
      <c r="T771"/>
      <c r="U771"/>
      <c r="V771"/>
      <c r="W771"/>
    </row>
    <row r="772" spans="14:23" x14ac:dyDescent="0.3">
      <c r="N772"/>
      <c r="O772"/>
      <c r="S772"/>
      <c r="T772"/>
      <c r="U772"/>
      <c r="V772"/>
      <c r="W772"/>
    </row>
    <row r="773" spans="14:23" x14ac:dyDescent="0.3">
      <c r="N773"/>
      <c r="O773"/>
      <c r="S773"/>
      <c r="T773"/>
      <c r="U773"/>
      <c r="V773"/>
      <c r="W773"/>
    </row>
    <row r="774" spans="14:23" x14ac:dyDescent="0.3">
      <c r="N774"/>
      <c r="O774"/>
      <c r="S774"/>
      <c r="T774"/>
      <c r="U774"/>
      <c r="V774"/>
      <c r="W774"/>
    </row>
    <row r="775" spans="14:23" x14ac:dyDescent="0.3">
      <c r="N775"/>
      <c r="O775"/>
      <c r="S775"/>
      <c r="T775"/>
      <c r="U775"/>
      <c r="V775"/>
      <c r="W775"/>
    </row>
    <row r="776" spans="14:23" x14ac:dyDescent="0.3">
      <c r="N776"/>
      <c r="O776"/>
      <c r="S776"/>
      <c r="T776"/>
      <c r="U776"/>
      <c r="V776"/>
      <c r="W776"/>
    </row>
    <row r="777" spans="14:23" x14ac:dyDescent="0.3">
      <c r="N777"/>
      <c r="O777"/>
      <c r="S777"/>
      <c r="T777"/>
      <c r="U777"/>
      <c r="V777"/>
      <c r="W777"/>
    </row>
    <row r="778" spans="14:23" x14ac:dyDescent="0.3">
      <c r="N778"/>
      <c r="O778"/>
      <c r="S778"/>
      <c r="T778"/>
      <c r="U778"/>
      <c r="V778"/>
      <c r="W778"/>
    </row>
    <row r="779" spans="14:23" x14ac:dyDescent="0.3">
      <c r="N779"/>
      <c r="O779"/>
      <c r="S779"/>
      <c r="T779"/>
      <c r="U779"/>
      <c r="V779"/>
      <c r="W779"/>
    </row>
    <row r="780" spans="14:23" x14ac:dyDescent="0.3">
      <c r="N780"/>
      <c r="O780"/>
      <c r="S780"/>
      <c r="T780"/>
      <c r="U780"/>
      <c r="V780"/>
      <c r="W780"/>
    </row>
    <row r="781" spans="14:23" x14ac:dyDescent="0.3">
      <c r="N781"/>
      <c r="O781"/>
      <c r="S781"/>
      <c r="T781"/>
      <c r="U781"/>
      <c r="V781"/>
      <c r="W781"/>
    </row>
    <row r="782" spans="14:23" x14ac:dyDescent="0.3">
      <c r="N782"/>
      <c r="O782"/>
      <c r="S782"/>
      <c r="T782"/>
      <c r="U782"/>
      <c r="V782"/>
      <c r="W782"/>
    </row>
    <row r="783" spans="14:23" x14ac:dyDescent="0.3">
      <c r="N783"/>
      <c r="O783"/>
      <c r="S783"/>
      <c r="T783"/>
      <c r="U783"/>
      <c r="V783"/>
      <c r="W783"/>
    </row>
    <row r="784" spans="14:23" x14ac:dyDescent="0.3">
      <c r="N784"/>
      <c r="O784"/>
      <c r="S784"/>
      <c r="T784"/>
      <c r="U784"/>
      <c r="V784"/>
      <c r="W784"/>
    </row>
    <row r="785" spans="14:23" x14ac:dyDescent="0.3">
      <c r="N785"/>
      <c r="O785"/>
      <c r="S785"/>
      <c r="T785"/>
      <c r="U785"/>
      <c r="V785"/>
      <c r="W785"/>
    </row>
    <row r="786" spans="14:23" x14ac:dyDescent="0.3">
      <c r="N786"/>
      <c r="O786"/>
      <c r="S786"/>
      <c r="T786"/>
      <c r="U786"/>
      <c r="V786"/>
      <c r="W786"/>
    </row>
    <row r="787" spans="14:23" x14ac:dyDescent="0.3">
      <c r="N787"/>
      <c r="O787"/>
      <c r="S787"/>
      <c r="T787"/>
      <c r="U787"/>
      <c r="V787"/>
      <c r="W787"/>
    </row>
    <row r="788" spans="14:23" x14ac:dyDescent="0.3">
      <c r="N788"/>
      <c r="O788"/>
      <c r="S788"/>
      <c r="T788"/>
      <c r="U788"/>
      <c r="V788"/>
      <c r="W788"/>
    </row>
    <row r="789" spans="14:23" x14ac:dyDescent="0.3">
      <c r="N789"/>
      <c r="O789"/>
      <c r="S789"/>
      <c r="T789"/>
      <c r="U789"/>
      <c r="V789"/>
      <c r="W789"/>
    </row>
    <row r="790" spans="14:23" x14ac:dyDescent="0.3">
      <c r="N790"/>
      <c r="O790"/>
      <c r="S790"/>
      <c r="T790"/>
      <c r="U790"/>
      <c r="V790"/>
      <c r="W790"/>
    </row>
    <row r="791" spans="14:23" x14ac:dyDescent="0.3">
      <c r="N791"/>
      <c r="O791"/>
      <c r="S791"/>
      <c r="T791"/>
      <c r="U791"/>
      <c r="V791"/>
      <c r="W791"/>
    </row>
    <row r="792" spans="14:23" x14ac:dyDescent="0.3">
      <c r="N792"/>
      <c r="O792"/>
      <c r="S792"/>
      <c r="T792"/>
      <c r="U792"/>
      <c r="V792"/>
      <c r="W792"/>
    </row>
    <row r="793" spans="14:23" x14ac:dyDescent="0.3">
      <c r="N793"/>
      <c r="O793"/>
      <c r="S793"/>
      <c r="T793"/>
      <c r="U793"/>
      <c r="V793"/>
      <c r="W793"/>
    </row>
    <row r="794" spans="14:23" x14ac:dyDescent="0.3">
      <c r="N794"/>
      <c r="O794"/>
      <c r="S794"/>
      <c r="T794"/>
      <c r="U794"/>
      <c r="V794"/>
      <c r="W794"/>
    </row>
    <row r="795" spans="14:23" x14ac:dyDescent="0.3">
      <c r="N795"/>
      <c r="O795"/>
      <c r="S795"/>
      <c r="T795"/>
      <c r="U795"/>
      <c r="V795"/>
      <c r="W795"/>
    </row>
    <row r="796" spans="14:23" x14ac:dyDescent="0.3">
      <c r="N796"/>
      <c r="O796"/>
      <c r="S796"/>
      <c r="T796"/>
      <c r="U796"/>
      <c r="V796"/>
      <c r="W796"/>
    </row>
    <row r="797" spans="14:23" x14ac:dyDescent="0.3">
      <c r="N797"/>
      <c r="O797"/>
      <c r="S797"/>
      <c r="T797"/>
      <c r="U797"/>
      <c r="V797"/>
      <c r="W797"/>
    </row>
    <row r="798" spans="14:23" x14ac:dyDescent="0.3">
      <c r="N798"/>
      <c r="O798"/>
      <c r="S798"/>
      <c r="T798"/>
      <c r="U798"/>
      <c r="V798"/>
      <c r="W798"/>
    </row>
    <row r="799" spans="14:23" x14ac:dyDescent="0.3">
      <c r="N799"/>
      <c r="O799"/>
      <c r="S799"/>
      <c r="T799"/>
      <c r="U799"/>
      <c r="V799"/>
      <c r="W799"/>
    </row>
    <row r="800" spans="14:23" x14ac:dyDescent="0.3">
      <c r="N800"/>
      <c r="O800"/>
      <c r="S800"/>
      <c r="T800"/>
      <c r="U800"/>
      <c r="V800"/>
      <c r="W800"/>
    </row>
    <row r="801" spans="14:23" x14ac:dyDescent="0.3">
      <c r="N801"/>
      <c r="O801"/>
      <c r="S801"/>
      <c r="T801"/>
      <c r="U801"/>
      <c r="V801"/>
      <c r="W801"/>
    </row>
    <row r="802" spans="14:23" x14ac:dyDescent="0.3">
      <c r="N802"/>
      <c r="O802"/>
      <c r="S802"/>
      <c r="T802"/>
      <c r="U802"/>
      <c r="V802"/>
      <c r="W802"/>
    </row>
    <row r="803" spans="14:23" x14ac:dyDescent="0.3">
      <c r="N803"/>
      <c r="O803"/>
      <c r="S803"/>
      <c r="T803"/>
      <c r="U803"/>
      <c r="V803"/>
      <c r="W803"/>
    </row>
    <row r="804" spans="14:23" x14ac:dyDescent="0.3">
      <c r="N804"/>
      <c r="O804"/>
      <c r="S804"/>
      <c r="T804"/>
      <c r="U804"/>
      <c r="V804"/>
      <c r="W804"/>
    </row>
    <row r="805" spans="14:23" x14ac:dyDescent="0.3">
      <c r="N805"/>
      <c r="O805"/>
      <c r="S805"/>
      <c r="T805"/>
      <c r="U805"/>
      <c r="V805"/>
      <c r="W805"/>
    </row>
    <row r="806" spans="14:23" x14ac:dyDescent="0.3">
      <c r="N806"/>
      <c r="O806"/>
      <c r="S806"/>
      <c r="T806"/>
      <c r="U806"/>
      <c r="V806"/>
      <c r="W806"/>
    </row>
    <row r="807" spans="14:23" x14ac:dyDescent="0.3">
      <c r="N807"/>
      <c r="O807"/>
      <c r="S807"/>
      <c r="T807"/>
      <c r="U807"/>
      <c r="V807"/>
      <c r="W807"/>
    </row>
    <row r="808" spans="14:23" x14ac:dyDescent="0.3">
      <c r="N808"/>
      <c r="O808"/>
      <c r="S808"/>
      <c r="T808"/>
      <c r="U808"/>
      <c r="V808"/>
      <c r="W808"/>
    </row>
    <row r="809" spans="14:23" x14ac:dyDescent="0.3">
      <c r="N809"/>
      <c r="O809"/>
      <c r="S809"/>
      <c r="T809"/>
      <c r="U809"/>
      <c r="V809"/>
      <c r="W809"/>
    </row>
    <row r="810" spans="14:23" x14ac:dyDescent="0.3">
      <c r="N810"/>
      <c r="O810"/>
      <c r="S810"/>
      <c r="T810"/>
      <c r="U810"/>
      <c r="V810"/>
      <c r="W810"/>
    </row>
    <row r="811" spans="14:23" x14ac:dyDescent="0.3">
      <c r="N811"/>
      <c r="O811"/>
      <c r="S811"/>
      <c r="T811"/>
      <c r="U811"/>
      <c r="V811"/>
      <c r="W811"/>
    </row>
    <row r="812" spans="14:23" x14ac:dyDescent="0.3">
      <c r="N812"/>
      <c r="O812"/>
      <c r="S812"/>
      <c r="T812"/>
      <c r="U812"/>
      <c r="V812"/>
      <c r="W812"/>
    </row>
    <row r="813" spans="14:23" x14ac:dyDescent="0.3">
      <c r="N813"/>
      <c r="O813"/>
      <c r="S813"/>
      <c r="T813"/>
      <c r="U813"/>
      <c r="V813"/>
      <c r="W813"/>
    </row>
    <row r="814" spans="14:23" x14ac:dyDescent="0.3">
      <c r="N814"/>
      <c r="O814"/>
      <c r="S814"/>
      <c r="T814"/>
      <c r="U814"/>
      <c r="V814"/>
      <c r="W814"/>
    </row>
    <row r="815" spans="14:23" x14ac:dyDescent="0.3">
      <c r="N815"/>
      <c r="O815"/>
      <c r="S815"/>
      <c r="T815"/>
      <c r="U815"/>
      <c r="V815"/>
      <c r="W815"/>
    </row>
    <row r="816" spans="14:23" x14ac:dyDescent="0.3">
      <c r="N816"/>
      <c r="O816"/>
      <c r="S816"/>
      <c r="T816"/>
      <c r="U816"/>
      <c r="V816"/>
      <c r="W816"/>
    </row>
    <row r="817" spans="14:23" x14ac:dyDescent="0.3">
      <c r="N817"/>
      <c r="O817"/>
      <c r="S817"/>
      <c r="T817"/>
      <c r="U817"/>
      <c r="V817"/>
      <c r="W817"/>
    </row>
    <row r="818" spans="14:23" x14ac:dyDescent="0.3">
      <c r="N818"/>
      <c r="O818"/>
      <c r="S818"/>
      <c r="T818"/>
      <c r="U818"/>
      <c r="V818"/>
      <c r="W818"/>
    </row>
    <row r="819" spans="14:23" x14ac:dyDescent="0.3">
      <c r="N819"/>
      <c r="O819"/>
      <c r="S819"/>
      <c r="T819"/>
      <c r="U819"/>
      <c r="V819"/>
      <c r="W819"/>
    </row>
    <row r="820" spans="14:23" x14ac:dyDescent="0.3">
      <c r="N820"/>
      <c r="O820"/>
      <c r="S820"/>
      <c r="T820"/>
      <c r="U820"/>
      <c r="V820"/>
      <c r="W820"/>
    </row>
    <row r="821" spans="14:23" x14ac:dyDescent="0.3">
      <c r="N821"/>
      <c r="O821"/>
      <c r="S821"/>
      <c r="T821"/>
      <c r="U821"/>
      <c r="V821"/>
      <c r="W821"/>
    </row>
    <row r="822" spans="14:23" x14ac:dyDescent="0.3">
      <c r="N822"/>
      <c r="O822"/>
      <c r="S822"/>
      <c r="T822"/>
      <c r="U822"/>
      <c r="V822"/>
      <c r="W822"/>
    </row>
    <row r="823" spans="14:23" x14ac:dyDescent="0.3">
      <c r="N823"/>
      <c r="O823"/>
      <c r="S823"/>
      <c r="T823"/>
      <c r="U823"/>
      <c r="V823"/>
      <c r="W823"/>
    </row>
    <row r="824" spans="14:23" x14ac:dyDescent="0.3">
      <c r="N824"/>
      <c r="O824"/>
      <c r="S824"/>
      <c r="T824"/>
      <c r="U824"/>
      <c r="V824"/>
      <c r="W824"/>
    </row>
    <row r="825" spans="14:23" x14ac:dyDescent="0.3">
      <c r="N825"/>
      <c r="O825"/>
      <c r="S825"/>
      <c r="T825"/>
      <c r="U825"/>
      <c r="V825"/>
      <c r="W825"/>
    </row>
    <row r="826" spans="14:23" x14ac:dyDescent="0.3">
      <c r="N826"/>
      <c r="O826"/>
      <c r="S826"/>
      <c r="T826"/>
      <c r="U826"/>
      <c r="V826"/>
      <c r="W826"/>
    </row>
    <row r="827" spans="14:23" x14ac:dyDescent="0.3">
      <c r="N827"/>
      <c r="O827"/>
      <c r="S827"/>
      <c r="T827"/>
      <c r="U827"/>
      <c r="V827"/>
      <c r="W827"/>
    </row>
    <row r="828" spans="14:23" x14ac:dyDescent="0.3">
      <c r="N828"/>
      <c r="O828"/>
      <c r="S828"/>
      <c r="T828"/>
      <c r="U828"/>
      <c r="V828"/>
      <c r="W828"/>
    </row>
    <row r="829" spans="14:23" x14ac:dyDescent="0.3">
      <c r="N829"/>
      <c r="O829"/>
      <c r="S829"/>
      <c r="T829"/>
      <c r="U829"/>
      <c r="V829"/>
      <c r="W829"/>
    </row>
    <row r="830" spans="14:23" x14ac:dyDescent="0.3">
      <c r="N830"/>
      <c r="O830"/>
      <c r="S830"/>
      <c r="T830"/>
      <c r="U830"/>
      <c r="V830"/>
      <c r="W830"/>
    </row>
    <row r="831" spans="14:23" x14ac:dyDescent="0.3">
      <c r="N831"/>
      <c r="O831"/>
      <c r="S831"/>
      <c r="T831"/>
      <c r="U831"/>
      <c r="V831"/>
      <c r="W831"/>
    </row>
    <row r="832" spans="14:23" x14ac:dyDescent="0.3">
      <c r="N832"/>
      <c r="O832"/>
      <c r="S832"/>
      <c r="T832"/>
      <c r="U832"/>
      <c r="V832"/>
      <c r="W832"/>
    </row>
    <row r="833" spans="14:23" x14ac:dyDescent="0.3">
      <c r="N833"/>
      <c r="O833"/>
      <c r="S833"/>
      <c r="T833"/>
      <c r="U833"/>
      <c r="V833"/>
      <c r="W833"/>
    </row>
    <row r="834" spans="14:23" x14ac:dyDescent="0.3">
      <c r="N834"/>
      <c r="O834"/>
      <c r="S834"/>
      <c r="T834"/>
      <c r="U834"/>
      <c r="V834"/>
      <c r="W834"/>
    </row>
    <row r="835" spans="14:23" x14ac:dyDescent="0.3">
      <c r="N835"/>
      <c r="O835"/>
      <c r="S835"/>
      <c r="T835"/>
      <c r="U835"/>
      <c r="V835"/>
      <c r="W835"/>
    </row>
    <row r="836" spans="14:23" x14ac:dyDescent="0.3">
      <c r="N836"/>
      <c r="O836"/>
      <c r="S836"/>
      <c r="T836"/>
      <c r="U836"/>
      <c r="V836"/>
      <c r="W836"/>
    </row>
    <row r="837" spans="14:23" x14ac:dyDescent="0.3">
      <c r="N837"/>
      <c r="O837"/>
      <c r="S837"/>
      <c r="T837"/>
      <c r="U837"/>
      <c r="V837"/>
      <c r="W837"/>
    </row>
    <row r="838" spans="14:23" x14ac:dyDescent="0.3">
      <c r="N838"/>
      <c r="O838"/>
      <c r="S838"/>
      <c r="T838"/>
      <c r="U838"/>
      <c r="V838"/>
      <c r="W838"/>
    </row>
    <row r="839" spans="14:23" x14ac:dyDescent="0.3">
      <c r="N839"/>
      <c r="O839"/>
      <c r="S839"/>
      <c r="T839"/>
      <c r="U839"/>
      <c r="V839"/>
      <c r="W839"/>
    </row>
    <row r="840" spans="14:23" x14ac:dyDescent="0.3">
      <c r="N840"/>
      <c r="O840"/>
      <c r="S840"/>
      <c r="T840"/>
      <c r="U840"/>
      <c r="V840"/>
      <c r="W840"/>
    </row>
    <row r="841" spans="14:23" x14ac:dyDescent="0.3">
      <c r="N841"/>
      <c r="O841"/>
      <c r="S841"/>
      <c r="T841"/>
      <c r="U841"/>
      <c r="V841"/>
      <c r="W841"/>
    </row>
    <row r="842" spans="14:23" x14ac:dyDescent="0.3">
      <c r="N842"/>
      <c r="O842"/>
      <c r="S842"/>
      <c r="T842"/>
      <c r="U842"/>
      <c r="V842"/>
      <c r="W842"/>
    </row>
    <row r="843" spans="14:23" x14ac:dyDescent="0.3">
      <c r="N843"/>
      <c r="O843"/>
      <c r="S843"/>
      <c r="T843"/>
      <c r="U843"/>
      <c r="V843"/>
      <c r="W843"/>
    </row>
    <row r="844" spans="14:23" x14ac:dyDescent="0.3">
      <c r="N844"/>
      <c r="O844"/>
      <c r="S844"/>
      <c r="T844"/>
      <c r="U844"/>
      <c r="V844"/>
      <c r="W844"/>
    </row>
    <row r="845" spans="14:23" x14ac:dyDescent="0.3">
      <c r="N845"/>
      <c r="O845"/>
      <c r="S845"/>
      <c r="T845"/>
      <c r="U845"/>
      <c r="V845"/>
      <c r="W845"/>
    </row>
    <row r="846" spans="14:23" x14ac:dyDescent="0.3">
      <c r="N846"/>
      <c r="O846"/>
      <c r="S846"/>
      <c r="T846"/>
      <c r="U846"/>
      <c r="V846"/>
      <c r="W846"/>
    </row>
    <row r="847" spans="14:23" x14ac:dyDescent="0.3">
      <c r="N847"/>
      <c r="O847"/>
      <c r="S847"/>
      <c r="T847"/>
      <c r="U847"/>
      <c r="V847"/>
      <c r="W847"/>
    </row>
    <row r="848" spans="14:23" x14ac:dyDescent="0.3">
      <c r="N848"/>
      <c r="O848"/>
      <c r="S848"/>
      <c r="T848"/>
      <c r="U848"/>
      <c r="V848"/>
      <c r="W848"/>
    </row>
    <row r="849" spans="14:23" x14ac:dyDescent="0.3">
      <c r="N849"/>
      <c r="O849"/>
      <c r="S849"/>
      <c r="T849"/>
      <c r="U849"/>
      <c r="V849"/>
      <c r="W849"/>
    </row>
    <row r="850" spans="14:23" x14ac:dyDescent="0.3">
      <c r="N850"/>
      <c r="O850"/>
      <c r="S850"/>
      <c r="T850"/>
      <c r="U850"/>
      <c r="V850"/>
      <c r="W850"/>
    </row>
    <row r="851" spans="14:23" x14ac:dyDescent="0.3">
      <c r="N851"/>
      <c r="O851"/>
      <c r="S851"/>
      <c r="T851"/>
      <c r="U851"/>
      <c r="V851"/>
      <c r="W851"/>
    </row>
    <row r="852" spans="14:23" x14ac:dyDescent="0.3">
      <c r="N852"/>
      <c r="O852"/>
      <c r="S852"/>
      <c r="T852"/>
      <c r="U852"/>
      <c r="V852"/>
      <c r="W852"/>
    </row>
    <row r="853" spans="14:23" x14ac:dyDescent="0.3">
      <c r="N853"/>
      <c r="O853"/>
      <c r="S853"/>
      <c r="T853"/>
      <c r="U853"/>
      <c r="V853"/>
      <c r="W853"/>
    </row>
    <row r="854" spans="14:23" x14ac:dyDescent="0.3">
      <c r="N854"/>
      <c r="O854"/>
      <c r="S854"/>
      <c r="T854"/>
      <c r="U854"/>
      <c r="V854"/>
      <c r="W854"/>
    </row>
    <row r="855" spans="14:23" x14ac:dyDescent="0.3">
      <c r="N855"/>
      <c r="O855"/>
      <c r="S855"/>
      <c r="T855"/>
      <c r="U855"/>
      <c r="V855"/>
      <c r="W855"/>
    </row>
    <row r="856" spans="14:23" x14ac:dyDescent="0.3">
      <c r="N856"/>
      <c r="O856"/>
      <c r="S856"/>
      <c r="T856"/>
      <c r="U856"/>
      <c r="V856"/>
      <c r="W856"/>
    </row>
    <row r="857" spans="14:23" x14ac:dyDescent="0.3">
      <c r="N857"/>
      <c r="O857"/>
      <c r="S857"/>
      <c r="T857"/>
      <c r="U857"/>
      <c r="V857"/>
      <c r="W857"/>
    </row>
    <row r="858" spans="14:23" x14ac:dyDescent="0.3">
      <c r="N858"/>
      <c r="O858"/>
      <c r="S858"/>
      <c r="T858"/>
      <c r="U858"/>
      <c r="V858"/>
      <c r="W858"/>
    </row>
    <row r="859" spans="14:23" x14ac:dyDescent="0.3">
      <c r="N859"/>
      <c r="O859"/>
      <c r="S859"/>
      <c r="T859"/>
      <c r="U859"/>
      <c r="V859"/>
      <c r="W859"/>
    </row>
    <row r="860" spans="14:23" x14ac:dyDescent="0.3">
      <c r="N860"/>
      <c r="O860"/>
      <c r="S860"/>
      <c r="T860"/>
      <c r="U860"/>
      <c r="V860"/>
      <c r="W860"/>
    </row>
    <row r="861" spans="14:23" x14ac:dyDescent="0.3">
      <c r="N861"/>
      <c r="O861"/>
      <c r="S861"/>
      <c r="T861"/>
      <c r="U861"/>
      <c r="V861"/>
      <c r="W861"/>
    </row>
    <row r="862" spans="14:23" x14ac:dyDescent="0.3">
      <c r="N862"/>
      <c r="O862"/>
      <c r="S862"/>
      <c r="T862"/>
      <c r="U862"/>
      <c r="V862"/>
      <c r="W862"/>
    </row>
    <row r="863" spans="14:23" x14ac:dyDescent="0.3">
      <c r="N863"/>
      <c r="O863"/>
      <c r="S863"/>
      <c r="T863"/>
      <c r="U863"/>
      <c r="V863"/>
      <c r="W863"/>
    </row>
    <row r="864" spans="14:23" x14ac:dyDescent="0.3">
      <c r="N864"/>
      <c r="O864"/>
      <c r="S864"/>
      <c r="T864"/>
      <c r="U864"/>
      <c r="V864"/>
      <c r="W864"/>
    </row>
    <row r="865" spans="14:23" x14ac:dyDescent="0.3">
      <c r="N865"/>
      <c r="O865"/>
      <c r="S865"/>
      <c r="T865"/>
      <c r="U865"/>
      <c r="V865"/>
      <c r="W865"/>
    </row>
    <row r="866" spans="14:23" x14ac:dyDescent="0.3">
      <c r="N866"/>
      <c r="O866"/>
      <c r="S866"/>
      <c r="T866"/>
      <c r="U866"/>
      <c r="V866"/>
      <c r="W866"/>
    </row>
    <row r="867" spans="14:23" x14ac:dyDescent="0.3">
      <c r="N867"/>
      <c r="O867"/>
      <c r="S867"/>
      <c r="T867"/>
      <c r="U867"/>
      <c r="V867"/>
      <c r="W867"/>
    </row>
    <row r="868" spans="14:23" x14ac:dyDescent="0.3">
      <c r="N868"/>
      <c r="O868"/>
      <c r="S868"/>
      <c r="T868"/>
      <c r="U868"/>
      <c r="V868"/>
      <c r="W868"/>
    </row>
    <row r="869" spans="14:23" x14ac:dyDescent="0.3">
      <c r="N869"/>
      <c r="O869"/>
      <c r="S869"/>
      <c r="T869"/>
      <c r="U869"/>
      <c r="V869"/>
      <c r="W869"/>
    </row>
    <row r="870" spans="14:23" x14ac:dyDescent="0.3">
      <c r="N870"/>
      <c r="O870"/>
      <c r="S870"/>
      <c r="T870"/>
      <c r="U870"/>
      <c r="V870"/>
      <c r="W870"/>
    </row>
    <row r="871" spans="14:23" x14ac:dyDescent="0.3">
      <c r="N871"/>
      <c r="O871"/>
      <c r="S871"/>
      <c r="T871"/>
      <c r="U871"/>
      <c r="V871"/>
      <c r="W871"/>
    </row>
    <row r="872" spans="14:23" x14ac:dyDescent="0.3">
      <c r="N872"/>
      <c r="O872"/>
      <c r="S872"/>
      <c r="T872"/>
      <c r="U872"/>
      <c r="V872"/>
      <c r="W872"/>
    </row>
    <row r="873" spans="14:23" x14ac:dyDescent="0.3">
      <c r="N873"/>
      <c r="O873"/>
      <c r="S873"/>
      <c r="T873"/>
      <c r="U873"/>
      <c r="V873"/>
      <c r="W873"/>
    </row>
    <row r="874" spans="14:23" x14ac:dyDescent="0.3">
      <c r="N874"/>
      <c r="O874"/>
      <c r="S874"/>
      <c r="T874"/>
      <c r="U874"/>
      <c r="V874"/>
      <c r="W874"/>
    </row>
    <row r="875" spans="14:23" x14ac:dyDescent="0.3">
      <c r="N875"/>
      <c r="O875"/>
      <c r="S875"/>
      <c r="T875"/>
      <c r="U875"/>
      <c r="V875"/>
      <c r="W875"/>
    </row>
    <row r="876" spans="14:23" x14ac:dyDescent="0.3">
      <c r="N876"/>
      <c r="O876"/>
      <c r="S876"/>
      <c r="T876"/>
      <c r="U876"/>
      <c r="V876"/>
      <c r="W876"/>
    </row>
    <row r="877" spans="14:23" x14ac:dyDescent="0.3">
      <c r="N877"/>
      <c r="O877"/>
      <c r="S877"/>
      <c r="T877"/>
      <c r="U877"/>
      <c r="V877"/>
      <c r="W877"/>
    </row>
    <row r="878" spans="14:23" x14ac:dyDescent="0.3">
      <c r="N878"/>
      <c r="O878"/>
      <c r="S878"/>
      <c r="T878"/>
      <c r="U878"/>
      <c r="V878"/>
      <c r="W878"/>
    </row>
    <row r="879" spans="14:23" x14ac:dyDescent="0.3">
      <c r="N879"/>
      <c r="O879"/>
      <c r="S879"/>
      <c r="T879"/>
      <c r="U879"/>
      <c r="V879"/>
      <c r="W879"/>
    </row>
    <row r="880" spans="14:23" x14ac:dyDescent="0.3">
      <c r="N880"/>
      <c r="O880"/>
      <c r="S880"/>
      <c r="T880"/>
      <c r="U880"/>
      <c r="V880"/>
      <c r="W880"/>
    </row>
    <row r="881" spans="14:23" x14ac:dyDescent="0.3">
      <c r="N881"/>
      <c r="O881"/>
      <c r="S881"/>
      <c r="T881"/>
      <c r="U881"/>
      <c r="V881"/>
      <c r="W881"/>
    </row>
    <row r="882" spans="14:23" x14ac:dyDescent="0.3">
      <c r="N882"/>
      <c r="O882"/>
      <c r="S882"/>
      <c r="T882"/>
      <c r="U882"/>
      <c r="V882"/>
      <c r="W882"/>
    </row>
    <row r="883" spans="14:23" x14ac:dyDescent="0.3">
      <c r="N883"/>
      <c r="O883"/>
      <c r="S883"/>
      <c r="T883"/>
      <c r="U883"/>
      <c r="V883"/>
      <c r="W883"/>
    </row>
    <row r="884" spans="14:23" x14ac:dyDescent="0.3">
      <c r="N884"/>
      <c r="O884"/>
      <c r="S884"/>
      <c r="T884"/>
      <c r="U884"/>
      <c r="V884"/>
      <c r="W884"/>
    </row>
    <row r="885" spans="14:23" x14ac:dyDescent="0.3">
      <c r="N885"/>
      <c r="O885"/>
      <c r="S885"/>
      <c r="T885"/>
      <c r="U885"/>
      <c r="V885"/>
      <c r="W885"/>
    </row>
    <row r="886" spans="14:23" x14ac:dyDescent="0.3">
      <c r="N886"/>
      <c r="O886"/>
      <c r="S886"/>
      <c r="T886"/>
      <c r="U886"/>
      <c r="V886"/>
      <c r="W886"/>
    </row>
    <row r="887" spans="14:23" x14ac:dyDescent="0.3">
      <c r="N887"/>
      <c r="O887"/>
      <c r="S887"/>
      <c r="T887"/>
      <c r="U887"/>
      <c r="V887"/>
      <c r="W887"/>
    </row>
    <row r="888" spans="14:23" x14ac:dyDescent="0.3">
      <c r="N888"/>
      <c r="O888"/>
      <c r="S888"/>
      <c r="T888"/>
      <c r="U888"/>
      <c r="V888"/>
      <c r="W888"/>
    </row>
    <row r="889" spans="14:23" x14ac:dyDescent="0.3">
      <c r="N889"/>
      <c r="O889"/>
      <c r="S889"/>
      <c r="T889"/>
      <c r="U889"/>
      <c r="V889"/>
      <c r="W889"/>
    </row>
    <row r="890" spans="14:23" x14ac:dyDescent="0.3">
      <c r="N890"/>
      <c r="O890"/>
      <c r="S890"/>
      <c r="T890"/>
      <c r="U890"/>
      <c r="V890"/>
      <c r="W890"/>
    </row>
    <row r="891" spans="14:23" x14ac:dyDescent="0.3">
      <c r="N891"/>
      <c r="O891"/>
      <c r="S891"/>
      <c r="T891"/>
      <c r="U891"/>
      <c r="V891"/>
      <c r="W891"/>
    </row>
    <row r="892" spans="14:23" x14ac:dyDescent="0.3">
      <c r="N892"/>
      <c r="O892"/>
      <c r="S892"/>
      <c r="T892"/>
      <c r="U892"/>
      <c r="V892"/>
      <c r="W892"/>
    </row>
    <row r="893" spans="14:23" x14ac:dyDescent="0.3">
      <c r="N893"/>
      <c r="O893"/>
      <c r="S893"/>
      <c r="T893"/>
      <c r="U893"/>
      <c r="V893"/>
      <c r="W893"/>
    </row>
    <row r="894" spans="14:23" x14ac:dyDescent="0.3">
      <c r="N894"/>
      <c r="O894"/>
      <c r="S894"/>
      <c r="T894"/>
      <c r="U894"/>
      <c r="V894"/>
      <c r="W894"/>
    </row>
    <row r="895" spans="14:23" x14ac:dyDescent="0.3">
      <c r="N895"/>
      <c r="O895"/>
      <c r="S895"/>
      <c r="T895"/>
      <c r="U895"/>
      <c r="V895"/>
      <c r="W895"/>
    </row>
    <row r="896" spans="14:23" x14ac:dyDescent="0.3">
      <c r="N896"/>
      <c r="O896"/>
      <c r="S896"/>
      <c r="T896"/>
      <c r="U896"/>
      <c r="V896"/>
      <c r="W896"/>
    </row>
    <row r="897" spans="14:23" x14ac:dyDescent="0.3">
      <c r="N897"/>
      <c r="O897"/>
      <c r="S897"/>
      <c r="T897"/>
      <c r="U897"/>
      <c r="V897"/>
      <c r="W897"/>
    </row>
    <row r="898" spans="14:23" x14ac:dyDescent="0.3">
      <c r="N898"/>
      <c r="O898"/>
      <c r="S898"/>
      <c r="T898"/>
      <c r="U898"/>
      <c r="V898"/>
      <c r="W898"/>
    </row>
    <row r="899" spans="14:23" x14ac:dyDescent="0.3">
      <c r="N899"/>
      <c r="O899"/>
      <c r="S899"/>
      <c r="T899"/>
      <c r="U899"/>
      <c r="V899"/>
      <c r="W899"/>
    </row>
    <row r="900" spans="14:23" x14ac:dyDescent="0.3">
      <c r="N900"/>
      <c r="O900"/>
      <c r="S900"/>
      <c r="T900"/>
      <c r="U900"/>
      <c r="V900"/>
      <c r="W900"/>
    </row>
    <row r="901" spans="14:23" x14ac:dyDescent="0.3">
      <c r="N901"/>
      <c r="O901"/>
      <c r="S901"/>
      <c r="T901"/>
      <c r="U901"/>
      <c r="V901"/>
      <c r="W901"/>
    </row>
    <row r="902" spans="14:23" x14ac:dyDescent="0.3">
      <c r="N902"/>
      <c r="O902"/>
      <c r="S902"/>
      <c r="T902"/>
      <c r="U902"/>
      <c r="V902"/>
      <c r="W902"/>
    </row>
    <row r="903" spans="14:23" x14ac:dyDescent="0.3">
      <c r="N903"/>
      <c r="O903"/>
      <c r="S903"/>
      <c r="T903"/>
      <c r="U903"/>
      <c r="V903"/>
      <c r="W903"/>
    </row>
    <row r="904" spans="14:23" x14ac:dyDescent="0.3">
      <c r="N904"/>
      <c r="O904"/>
      <c r="S904"/>
      <c r="T904"/>
      <c r="U904"/>
      <c r="V904"/>
      <c r="W904"/>
    </row>
    <row r="905" spans="14:23" x14ac:dyDescent="0.3">
      <c r="N905"/>
      <c r="O905"/>
      <c r="S905"/>
      <c r="T905"/>
      <c r="U905"/>
      <c r="V905"/>
      <c r="W905"/>
    </row>
    <row r="906" spans="14:23" x14ac:dyDescent="0.3">
      <c r="N906"/>
      <c r="O906"/>
      <c r="S906"/>
      <c r="T906"/>
      <c r="U906"/>
      <c r="V906"/>
      <c r="W906"/>
    </row>
    <row r="907" spans="14:23" x14ac:dyDescent="0.3">
      <c r="N907"/>
      <c r="O907"/>
      <c r="S907"/>
      <c r="T907"/>
      <c r="U907"/>
      <c r="V907"/>
      <c r="W907"/>
    </row>
    <row r="908" spans="14:23" x14ac:dyDescent="0.3">
      <c r="N908"/>
      <c r="O908"/>
      <c r="S908"/>
      <c r="T908"/>
      <c r="U908"/>
      <c r="V908"/>
      <c r="W908"/>
    </row>
    <row r="909" spans="14:23" x14ac:dyDescent="0.3">
      <c r="N909"/>
      <c r="O909"/>
      <c r="S909"/>
      <c r="T909"/>
      <c r="U909"/>
      <c r="V909"/>
      <c r="W909"/>
    </row>
    <row r="910" spans="14:23" x14ac:dyDescent="0.3">
      <c r="N910"/>
      <c r="O910"/>
      <c r="S910"/>
      <c r="T910"/>
      <c r="U910"/>
      <c r="V910"/>
      <c r="W910"/>
    </row>
    <row r="911" spans="14:23" x14ac:dyDescent="0.3">
      <c r="N911"/>
      <c r="O911"/>
      <c r="S911"/>
      <c r="T911"/>
      <c r="U911"/>
      <c r="V911"/>
      <c r="W911"/>
    </row>
    <row r="912" spans="14:23" x14ac:dyDescent="0.3">
      <c r="N912"/>
      <c r="O912"/>
      <c r="S912"/>
      <c r="T912"/>
      <c r="U912"/>
      <c r="V912"/>
      <c r="W912"/>
    </row>
    <row r="913" spans="14:23" x14ac:dyDescent="0.3">
      <c r="N913"/>
      <c r="O913"/>
      <c r="S913"/>
      <c r="T913"/>
      <c r="U913"/>
      <c r="V913"/>
      <c r="W913"/>
    </row>
    <row r="914" spans="14:23" x14ac:dyDescent="0.3">
      <c r="N914"/>
      <c r="O914"/>
      <c r="S914"/>
      <c r="T914"/>
      <c r="U914"/>
      <c r="V914"/>
      <c r="W914"/>
    </row>
    <row r="915" spans="14:23" x14ac:dyDescent="0.3">
      <c r="N915"/>
      <c r="O915"/>
      <c r="S915"/>
      <c r="T915"/>
      <c r="U915"/>
      <c r="V915"/>
      <c r="W915"/>
    </row>
    <row r="916" spans="14:23" x14ac:dyDescent="0.3">
      <c r="N916"/>
      <c r="O916"/>
      <c r="S916"/>
      <c r="T916"/>
      <c r="U916"/>
      <c r="V916"/>
      <c r="W916"/>
    </row>
    <row r="917" spans="14:23" x14ac:dyDescent="0.3">
      <c r="N917"/>
      <c r="O917"/>
      <c r="S917"/>
      <c r="T917"/>
      <c r="U917"/>
      <c r="V917"/>
      <c r="W917"/>
    </row>
    <row r="918" spans="14:23" x14ac:dyDescent="0.3">
      <c r="N918"/>
      <c r="O918"/>
      <c r="S918"/>
      <c r="T918"/>
      <c r="U918"/>
      <c r="V918"/>
      <c r="W918"/>
    </row>
    <row r="919" spans="14:23" x14ac:dyDescent="0.3">
      <c r="N919"/>
      <c r="O919"/>
      <c r="S919"/>
      <c r="T919"/>
      <c r="U919"/>
      <c r="V919"/>
      <c r="W919"/>
    </row>
    <row r="920" spans="14:23" x14ac:dyDescent="0.3">
      <c r="N920"/>
      <c r="O920"/>
      <c r="S920"/>
      <c r="T920"/>
      <c r="U920"/>
      <c r="V920"/>
      <c r="W920"/>
    </row>
    <row r="921" spans="14:23" x14ac:dyDescent="0.3">
      <c r="N921"/>
      <c r="O921"/>
      <c r="S921"/>
      <c r="T921"/>
      <c r="U921"/>
      <c r="V921"/>
      <c r="W921"/>
    </row>
    <row r="922" spans="14:23" x14ac:dyDescent="0.3">
      <c r="N922"/>
      <c r="O922"/>
      <c r="S922"/>
      <c r="T922"/>
      <c r="U922"/>
      <c r="V922"/>
      <c r="W922"/>
    </row>
    <row r="923" spans="14:23" x14ac:dyDescent="0.3">
      <c r="N923"/>
      <c r="O923"/>
      <c r="S923"/>
      <c r="T923"/>
      <c r="U923"/>
      <c r="V923"/>
      <c r="W923"/>
    </row>
    <row r="924" spans="14:23" x14ac:dyDescent="0.3">
      <c r="N924"/>
      <c r="O924"/>
      <c r="S924"/>
      <c r="T924"/>
      <c r="U924"/>
      <c r="V924"/>
      <c r="W924"/>
    </row>
    <row r="925" spans="14:23" x14ac:dyDescent="0.3">
      <c r="N925"/>
      <c r="O925"/>
      <c r="S925"/>
      <c r="T925"/>
      <c r="U925"/>
      <c r="V925"/>
      <c r="W925"/>
    </row>
    <row r="926" spans="14:23" x14ac:dyDescent="0.3">
      <c r="N926"/>
      <c r="O926"/>
      <c r="S926"/>
      <c r="T926"/>
      <c r="U926"/>
      <c r="V926"/>
      <c r="W926"/>
    </row>
    <row r="927" spans="14:23" x14ac:dyDescent="0.3">
      <c r="N927"/>
      <c r="O927"/>
      <c r="S927"/>
      <c r="T927"/>
      <c r="U927"/>
      <c r="V927"/>
      <c r="W927"/>
    </row>
    <row r="928" spans="14:23" x14ac:dyDescent="0.3">
      <c r="N928"/>
      <c r="O928"/>
      <c r="S928"/>
      <c r="T928"/>
      <c r="U928"/>
      <c r="V928"/>
      <c r="W928"/>
    </row>
    <row r="929" spans="14:23" x14ac:dyDescent="0.3">
      <c r="N929"/>
      <c r="O929"/>
      <c r="S929"/>
      <c r="T929"/>
      <c r="U929"/>
      <c r="V929"/>
      <c r="W929"/>
    </row>
    <row r="930" spans="14:23" x14ac:dyDescent="0.3">
      <c r="N930"/>
      <c r="O930"/>
      <c r="S930"/>
      <c r="T930"/>
      <c r="U930"/>
      <c r="V930"/>
      <c r="W930"/>
    </row>
    <row r="931" spans="14:23" x14ac:dyDescent="0.3">
      <c r="N931"/>
      <c r="O931"/>
      <c r="S931"/>
      <c r="T931"/>
      <c r="U931"/>
      <c r="V931"/>
      <c r="W931"/>
    </row>
    <row r="932" spans="14:23" x14ac:dyDescent="0.3">
      <c r="N932"/>
      <c r="O932"/>
      <c r="S932"/>
      <c r="T932"/>
      <c r="U932"/>
      <c r="V932"/>
      <c r="W932"/>
    </row>
    <row r="933" spans="14:23" x14ac:dyDescent="0.3">
      <c r="N933"/>
      <c r="O933"/>
      <c r="S933"/>
      <c r="T933"/>
      <c r="U933"/>
      <c r="V933"/>
      <c r="W933"/>
    </row>
    <row r="934" spans="14:23" x14ac:dyDescent="0.3">
      <c r="N934"/>
      <c r="O934"/>
      <c r="S934"/>
      <c r="T934"/>
      <c r="U934"/>
      <c r="V934"/>
      <c r="W934"/>
    </row>
    <row r="935" spans="14:23" x14ac:dyDescent="0.3">
      <c r="N935"/>
      <c r="O935"/>
      <c r="S935"/>
      <c r="T935"/>
      <c r="U935"/>
      <c r="V935"/>
      <c r="W935"/>
    </row>
    <row r="936" spans="14:23" x14ac:dyDescent="0.3">
      <c r="N936"/>
      <c r="O936"/>
      <c r="S936"/>
      <c r="T936"/>
      <c r="U936"/>
      <c r="V936"/>
      <c r="W936"/>
    </row>
    <row r="937" spans="14:23" x14ac:dyDescent="0.3">
      <c r="N937"/>
      <c r="O937"/>
      <c r="S937"/>
      <c r="T937"/>
      <c r="U937"/>
      <c r="V937"/>
      <c r="W937"/>
    </row>
    <row r="938" spans="14:23" x14ac:dyDescent="0.3">
      <c r="N938"/>
      <c r="O938"/>
      <c r="S938"/>
      <c r="T938"/>
      <c r="U938"/>
      <c r="V938"/>
      <c r="W938"/>
    </row>
    <row r="939" spans="14:23" x14ac:dyDescent="0.3">
      <c r="N939"/>
      <c r="O939"/>
      <c r="S939"/>
      <c r="T939"/>
      <c r="U939"/>
      <c r="V939"/>
      <c r="W939"/>
    </row>
    <row r="940" spans="14:23" x14ac:dyDescent="0.3">
      <c r="N940"/>
      <c r="O940"/>
      <c r="S940"/>
      <c r="T940"/>
      <c r="U940"/>
      <c r="V940"/>
      <c r="W940"/>
    </row>
    <row r="941" spans="14:23" x14ac:dyDescent="0.3">
      <c r="N941"/>
      <c r="O941"/>
      <c r="S941"/>
      <c r="T941"/>
      <c r="U941"/>
      <c r="V941"/>
      <c r="W941"/>
    </row>
    <row r="942" spans="14:23" x14ac:dyDescent="0.3">
      <c r="N942"/>
      <c r="O942"/>
      <c r="S942"/>
      <c r="T942"/>
      <c r="U942"/>
      <c r="V942"/>
      <c r="W942"/>
    </row>
    <row r="943" spans="14:23" x14ac:dyDescent="0.3">
      <c r="N943"/>
      <c r="O943"/>
      <c r="S943"/>
      <c r="T943"/>
      <c r="U943"/>
      <c r="V943"/>
      <c r="W943"/>
    </row>
    <row r="944" spans="14:23" x14ac:dyDescent="0.3">
      <c r="N944"/>
      <c r="O944"/>
      <c r="S944"/>
      <c r="T944"/>
      <c r="U944"/>
      <c r="V944"/>
      <c r="W944"/>
    </row>
    <row r="945" spans="14:23" x14ac:dyDescent="0.3">
      <c r="N945"/>
      <c r="O945"/>
      <c r="S945"/>
      <c r="T945"/>
      <c r="U945"/>
      <c r="V945"/>
      <c r="W945"/>
    </row>
    <row r="946" spans="14:23" x14ac:dyDescent="0.3">
      <c r="N946"/>
      <c r="O946"/>
      <c r="S946"/>
      <c r="T946"/>
      <c r="U946"/>
      <c r="V946"/>
      <c r="W946"/>
    </row>
    <row r="947" spans="14:23" x14ac:dyDescent="0.3">
      <c r="N947"/>
      <c r="O947"/>
      <c r="S947"/>
      <c r="T947"/>
      <c r="U947"/>
      <c r="V947"/>
      <c r="W947"/>
    </row>
    <row r="948" spans="14:23" x14ac:dyDescent="0.3">
      <c r="N948"/>
      <c r="O948"/>
      <c r="S948"/>
      <c r="T948"/>
      <c r="U948"/>
      <c r="V948"/>
      <c r="W948"/>
    </row>
    <row r="949" spans="14:23" x14ac:dyDescent="0.3">
      <c r="N949"/>
      <c r="O949"/>
      <c r="S949"/>
      <c r="T949"/>
      <c r="U949"/>
      <c r="V949"/>
      <c r="W949"/>
    </row>
    <row r="950" spans="14:23" x14ac:dyDescent="0.3">
      <c r="N950"/>
      <c r="O950"/>
      <c r="S950"/>
      <c r="T950"/>
      <c r="U950"/>
      <c r="V950"/>
      <c r="W950"/>
    </row>
    <row r="951" spans="14:23" x14ac:dyDescent="0.3">
      <c r="N951"/>
      <c r="O951"/>
      <c r="S951"/>
      <c r="T951"/>
      <c r="U951"/>
      <c r="V951"/>
      <c r="W951"/>
    </row>
    <row r="952" spans="14:23" x14ac:dyDescent="0.3">
      <c r="N952"/>
      <c r="O952"/>
      <c r="S952"/>
      <c r="T952"/>
      <c r="U952"/>
      <c r="V952"/>
      <c r="W952"/>
    </row>
    <row r="953" spans="14:23" x14ac:dyDescent="0.3">
      <c r="N953"/>
      <c r="O953"/>
      <c r="S953"/>
      <c r="T953"/>
      <c r="U953"/>
      <c r="V953"/>
      <c r="W953"/>
    </row>
    <row r="954" spans="14:23" x14ac:dyDescent="0.3">
      <c r="N954"/>
      <c r="O954"/>
      <c r="S954"/>
      <c r="T954"/>
      <c r="U954"/>
      <c r="V954"/>
      <c r="W954"/>
    </row>
    <row r="955" spans="14:23" x14ac:dyDescent="0.3">
      <c r="N955"/>
      <c r="O955"/>
      <c r="S955"/>
      <c r="T955"/>
      <c r="U955"/>
      <c r="V955"/>
      <c r="W955"/>
    </row>
    <row r="956" spans="14:23" x14ac:dyDescent="0.3">
      <c r="N956"/>
      <c r="O956"/>
      <c r="S956"/>
      <c r="T956"/>
      <c r="U956"/>
      <c r="V956"/>
      <c r="W956"/>
    </row>
    <row r="957" spans="14:23" x14ac:dyDescent="0.3">
      <c r="N957"/>
      <c r="O957"/>
      <c r="S957"/>
      <c r="T957"/>
      <c r="U957"/>
      <c r="V957"/>
      <c r="W957"/>
    </row>
    <row r="958" spans="14:23" x14ac:dyDescent="0.3">
      <c r="N958"/>
      <c r="O958"/>
      <c r="S958"/>
      <c r="T958"/>
      <c r="U958"/>
      <c r="V958"/>
      <c r="W958"/>
    </row>
    <row r="959" spans="14:23" x14ac:dyDescent="0.3">
      <c r="N959"/>
      <c r="O959"/>
      <c r="S959"/>
      <c r="T959"/>
      <c r="U959"/>
      <c r="V959"/>
      <c r="W959"/>
    </row>
    <row r="960" spans="14:23" x14ac:dyDescent="0.3">
      <c r="N960"/>
      <c r="O960"/>
      <c r="S960"/>
      <c r="T960"/>
      <c r="U960"/>
      <c r="V960"/>
      <c r="W960"/>
    </row>
    <row r="961" spans="14:23" x14ac:dyDescent="0.3">
      <c r="N961"/>
      <c r="O961"/>
      <c r="S961"/>
      <c r="T961"/>
      <c r="U961"/>
      <c r="V961"/>
      <c r="W961"/>
    </row>
    <row r="962" spans="14:23" x14ac:dyDescent="0.3">
      <c r="N962"/>
      <c r="O962"/>
      <c r="S962"/>
      <c r="T962"/>
      <c r="U962"/>
      <c r="V962"/>
      <c r="W962"/>
    </row>
    <row r="963" spans="14:23" x14ac:dyDescent="0.3">
      <c r="N963"/>
      <c r="O963"/>
      <c r="S963"/>
      <c r="T963"/>
      <c r="U963"/>
      <c r="V963"/>
      <c r="W963"/>
    </row>
    <row r="964" spans="14:23" x14ac:dyDescent="0.3">
      <c r="N964"/>
      <c r="O964"/>
      <c r="S964"/>
      <c r="T964"/>
      <c r="U964"/>
      <c r="V964"/>
      <c r="W964"/>
    </row>
    <row r="965" spans="14:23" x14ac:dyDescent="0.3">
      <c r="N965"/>
      <c r="O965"/>
      <c r="S965"/>
      <c r="T965"/>
      <c r="U965"/>
      <c r="V965"/>
      <c r="W965"/>
    </row>
    <row r="966" spans="14:23" x14ac:dyDescent="0.3">
      <c r="N966"/>
      <c r="O966"/>
      <c r="S966"/>
      <c r="T966"/>
      <c r="U966"/>
      <c r="V966"/>
      <c r="W966"/>
    </row>
    <row r="967" spans="14:23" x14ac:dyDescent="0.3">
      <c r="N967"/>
      <c r="O967"/>
      <c r="S967"/>
      <c r="T967"/>
      <c r="U967"/>
      <c r="V967"/>
      <c r="W967"/>
    </row>
    <row r="968" spans="14:23" x14ac:dyDescent="0.3">
      <c r="N968"/>
      <c r="O968"/>
      <c r="S968"/>
      <c r="T968"/>
      <c r="U968"/>
      <c r="V968"/>
      <c r="W968"/>
    </row>
    <row r="969" spans="14:23" x14ac:dyDescent="0.3">
      <c r="N969"/>
      <c r="O969"/>
      <c r="S969"/>
      <c r="T969"/>
      <c r="U969"/>
      <c r="V969"/>
      <c r="W969"/>
    </row>
    <row r="970" spans="14:23" x14ac:dyDescent="0.3">
      <c r="N970"/>
      <c r="O970"/>
      <c r="S970"/>
      <c r="T970"/>
      <c r="U970"/>
      <c r="V970"/>
      <c r="W970"/>
    </row>
    <row r="971" spans="14:23" x14ac:dyDescent="0.3">
      <c r="N971"/>
      <c r="O971"/>
      <c r="S971"/>
      <c r="T971"/>
      <c r="U971"/>
      <c r="V971"/>
      <c r="W971"/>
    </row>
    <row r="972" spans="14:23" x14ac:dyDescent="0.3">
      <c r="N972"/>
      <c r="O972"/>
      <c r="S972"/>
      <c r="T972"/>
      <c r="U972"/>
      <c r="V972"/>
      <c r="W972"/>
    </row>
    <row r="973" spans="14:23" x14ac:dyDescent="0.3">
      <c r="N973"/>
      <c r="O973"/>
      <c r="S973"/>
      <c r="T973"/>
      <c r="U973"/>
      <c r="V973"/>
      <c r="W973"/>
    </row>
    <row r="974" spans="14:23" x14ac:dyDescent="0.3">
      <c r="N974"/>
      <c r="O974"/>
      <c r="S974"/>
      <c r="T974"/>
      <c r="U974"/>
      <c r="V974"/>
      <c r="W974"/>
    </row>
    <row r="975" spans="14:23" x14ac:dyDescent="0.3">
      <c r="N975"/>
      <c r="O975"/>
      <c r="S975"/>
      <c r="T975"/>
      <c r="U975"/>
      <c r="V975"/>
      <c r="W975"/>
    </row>
    <row r="976" spans="14:23" x14ac:dyDescent="0.3">
      <c r="N976"/>
      <c r="O976"/>
      <c r="S976"/>
      <c r="T976"/>
      <c r="U976"/>
      <c r="V976"/>
      <c r="W976"/>
    </row>
    <row r="977" spans="14:23" x14ac:dyDescent="0.3">
      <c r="N977"/>
      <c r="O977"/>
      <c r="S977"/>
      <c r="T977"/>
      <c r="U977"/>
      <c r="V977"/>
      <c r="W977"/>
    </row>
    <row r="978" spans="14:23" x14ac:dyDescent="0.3">
      <c r="N978"/>
      <c r="O978"/>
      <c r="S978"/>
      <c r="T978"/>
      <c r="U978"/>
      <c r="V978"/>
      <c r="W978"/>
    </row>
    <row r="979" spans="14:23" x14ac:dyDescent="0.3">
      <c r="N979"/>
      <c r="O979"/>
      <c r="S979"/>
      <c r="T979"/>
      <c r="U979"/>
      <c r="V979"/>
      <c r="W979"/>
    </row>
    <row r="980" spans="14:23" x14ac:dyDescent="0.3">
      <c r="N980"/>
      <c r="O980"/>
      <c r="S980"/>
      <c r="T980"/>
      <c r="U980"/>
      <c r="V980"/>
      <c r="W980"/>
    </row>
    <row r="981" spans="14:23" x14ac:dyDescent="0.3">
      <c r="N981"/>
      <c r="O981"/>
      <c r="S981"/>
      <c r="T981"/>
      <c r="U981"/>
      <c r="V981"/>
      <c r="W981"/>
    </row>
    <row r="982" spans="14:23" x14ac:dyDescent="0.3">
      <c r="N982"/>
      <c r="O982"/>
      <c r="S982"/>
      <c r="T982"/>
      <c r="U982"/>
      <c r="V982"/>
      <c r="W982"/>
    </row>
    <row r="983" spans="14:23" x14ac:dyDescent="0.3">
      <c r="N983"/>
      <c r="O983"/>
      <c r="S983"/>
      <c r="T983"/>
      <c r="U983"/>
      <c r="V983"/>
      <c r="W983"/>
    </row>
    <row r="984" spans="14:23" x14ac:dyDescent="0.3">
      <c r="N984"/>
      <c r="O984"/>
      <c r="S984"/>
      <c r="T984"/>
      <c r="U984"/>
      <c r="V984"/>
      <c r="W984"/>
    </row>
    <row r="985" spans="14:23" x14ac:dyDescent="0.3">
      <c r="N985"/>
      <c r="O985"/>
      <c r="S985"/>
      <c r="T985"/>
      <c r="U985"/>
      <c r="V985"/>
      <c r="W985"/>
    </row>
    <row r="986" spans="14:23" x14ac:dyDescent="0.3">
      <c r="N986"/>
      <c r="O986"/>
      <c r="S986"/>
      <c r="T986"/>
      <c r="U986"/>
      <c r="V986"/>
      <c r="W986"/>
    </row>
    <row r="987" spans="14:23" x14ac:dyDescent="0.3">
      <c r="N987"/>
      <c r="O987"/>
      <c r="S987"/>
      <c r="T987"/>
      <c r="U987"/>
      <c r="V987"/>
      <c r="W987"/>
    </row>
    <row r="988" spans="14:23" x14ac:dyDescent="0.3">
      <c r="N988"/>
      <c r="O988"/>
      <c r="S988"/>
      <c r="T988"/>
      <c r="U988"/>
      <c r="V988"/>
      <c r="W988"/>
    </row>
    <row r="989" spans="14:23" x14ac:dyDescent="0.3">
      <c r="N989"/>
      <c r="O989"/>
      <c r="S989"/>
      <c r="T989"/>
      <c r="U989"/>
      <c r="V989"/>
      <c r="W989"/>
    </row>
    <row r="990" spans="14:23" x14ac:dyDescent="0.3">
      <c r="N990"/>
      <c r="O990"/>
      <c r="S990"/>
      <c r="T990"/>
      <c r="U990"/>
      <c r="V990"/>
      <c r="W990"/>
    </row>
    <row r="991" spans="14:23" x14ac:dyDescent="0.3">
      <c r="N991"/>
      <c r="O991"/>
      <c r="S991"/>
      <c r="T991"/>
      <c r="U991"/>
      <c r="V991"/>
      <c r="W991"/>
    </row>
    <row r="992" spans="14:23" x14ac:dyDescent="0.3">
      <c r="N992"/>
      <c r="O992"/>
      <c r="S992"/>
      <c r="T992"/>
      <c r="U992"/>
      <c r="V992"/>
      <c r="W992"/>
    </row>
    <row r="993" spans="14:23" x14ac:dyDescent="0.3">
      <c r="N993"/>
      <c r="O993"/>
      <c r="S993"/>
      <c r="T993"/>
      <c r="U993"/>
      <c r="V993"/>
      <c r="W993"/>
    </row>
    <row r="994" spans="14:23" x14ac:dyDescent="0.3">
      <c r="N994"/>
      <c r="O994"/>
      <c r="S994"/>
      <c r="T994"/>
      <c r="U994"/>
      <c r="V994"/>
      <c r="W994"/>
    </row>
    <row r="995" spans="14:23" x14ac:dyDescent="0.3">
      <c r="N995"/>
      <c r="O995"/>
      <c r="S995"/>
      <c r="T995"/>
      <c r="U995"/>
      <c r="V995"/>
      <c r="W995"/>
    </row>
    <row r="996" spans="14:23" x14ac:dyDescent="0.3">
      <c r="N996"/>
      <c r="O996"/>
      <c r="S996"/>
      <c r="T996"/>
      <c r="U996"/>
      <c r="V996"/>
      <c r="W996"/>
    </row>
    <row r="997" spans="14:23" x14ac:dyDescent="0.3">
      <c r="N997"/>
      <c r="O997"/>
      <c r="S997"/>
      <c r="T997"/>
      <c r="U997"/>
      <c r="V997"/>
      <c r="W997"/>
    </row>
    <row r="998" spans="14:23" x14ac:dyDescent="0.3">
      <c r="N998"/>
      <c r="O998"/>
      <c r="S998"/>
      <c r="T998"/>
      <c r="U998"/>
      <c r="V998"/>
      <c r="W998"/>
    </row>
    <row r="999" spans="14:23" x14ac:dyDescent="0.3">
      <c r="N999"/>
      <c r="O999"/>
      <c r="S999"/>
      <c r="T999"/>
      <c r="U999"/>
      <c r="V999"/>
      <c r="W999"/>
    </row>
    <row r="1000" spans="14:23" x14ac:dyDescent="0.3">
      <c r="N1000"/>
      <c r="O1000"/>
      <c r="S1000"/>
      <c r="T1000"/>
      <c r="U1000"/>
      <c r="V1000"/>
      <c r="W1000"/>
    </row>
    <row r="1001" spans="14:23" x14ac:dyDescent="0.3">
      <c r="N1001"/>
      <c r="O1001"/>
      <c r="S1001"/>
      <c r="T1001"/>
      <c r="U1001"/>
      <c r="V1001"/>
      <c r="W1001"/>
    </row>
    <row r="1002" spans="14:23" x14ac:dyDescent="0.3">
      <c r="N1002"/>
      <c r="O1002"/>
      <c r="S1002"/>
      <c r="T1002"/>
      <c r="U1002"/>
      <c r="V1002"/>
      <c r="W1002"/>
    </row>
    <row r="1003" spans="14:23" x14ac:dyDescent="0.3">
      <c r="N1003"/>
      <c r="O1003"/>
      <c r="S1003"/>
      <c r="T1003"/>
      <c r="U1003"/>
      <c r="V1003"/>
      <c r="W1003"/>
    </row>
    <row r="1004" spans="14:23" x14ac:dyDescent="0.3">
      <c r="N1004"/>
      <c r="O1004"/>
      <c r="S1004"/>
      <c r="T1004"/>
      <c r="U1004"/>
      <c r="V1004"/>
      <c r="W1004"/>
    </row>
    <row r="1005" spans="14:23" x14ac:dyDescent="0.3">
      <c r="N1005"/>
      <c r="O1005"/>
      <c r="S1005"/>
      <c r="T1005"/>
      <c r="U1005"/>
      <c r="V1005"/>
      <c r="W1005"/>
    </row>
    <row r="1006" spans="14:23" x14ac:dyDescent="0.3">
      <c r="N1006"/>
      <c r="O1006"/>
      <c r="S1006"/>
      <c r="T1006"/>
      <c r="U1006"/>
      <c r="V1006"/>
      <c r="W1006"/>
    </row>
    <row r="1007" spans="14:23" x14ac:dyDescent="0.3">
      <c r="N1007"/>
      <c r="O1007"/>
      <c r="S1007"/>
      <c r="T1007"/>
      <c r="U1007"/>
      <c r="V1007"/>
      <c r="W1007"/>
    </row>
    <row r="1008" spans="14:23" x14ac:dyDescent="0.3">
      <c r="N1008"/>
      <c r="O1008"/>
      <c r="S1008"/>
      <c r="T1008"/>
      <c r="U1008"/>
      <c r="V1008"/>
      <c r="W1008"/>
    </row>
    <row r="1009" spans="14:23" x14ac:dyDescent="0.3">
      <c r="N1009"/>
      <c r="O1009"/>
      <c r="S1009"/>
      <c r="T1009"/>
      <c r="U1009"/>
      <c r="V1009"/>
      <c r="W1009"/>
    </row>
    <row r="1010" spans="14:23" x14ac:dyDescent="0.3">
      <c r="N1010"/>
      <c r="O1010"/>
      <c r="S1010"/>
      <c r="T1010"/>
      <c r="U1010"/>
      <c r="V1010"/>
      <c r="W1010"/>
    </row>
    <row r="1011" spans="14:23" x14ac:dyDescent="0.3">
      <c r="N1011"/>
      <c r="O1011"/>
      <c r="S1011"/>
      <c r="T1011"/>
      <c r="U1011"/>
      <c r="V1011"/>
      <c r="W1011"/>
    </row>
    <row r="1012" spans="14:23" x14ac:dyDescent="0.3">
      <c r="N1012"/>
      <c r="O1012"/>
      <c r="S1012"/>
      <c r="T1012"/>
      <c r="U1012"/>
      <c r="V1012"/>
      <c r="W1012"/>
    </row>
    <row r="1013" spans="14:23" x14ac:dyDescent="0.3">
      <c r="N1013"/>
      <c r="O1013"/>
      <c r="S1013"/>
      <c r="T1013"/>
      <c r="U1013"/>
      <c r="V1013"/>
      <c r="W1013"/>
    </row>
    <row r="1014" spans="14:23" x14ac:dyDescent="0.3">
      <c r="N1014"/>
      <c r="O1014"/>
      <c r="S1014"/>
      <c r="T1014"/>
      <c r="U1014"/>
      <c r="V1014"/>
      <c r="W1014"/>
    </row>
    <row r="1015" spans="14:23" x14ac:dyDescent="0.3">
      <c r="N1015"/>
      <c r="O1015"/>
      <c r="S1015"/>
      <c r="T1015"/>
      <c r="U1015"/>
      <c r="V1015"/>
      <c r="W1015"/>
    </row>
    <row r="1016" spans="14:23" x14ac:dyDescent="0.3">
      <c r="N1016"/>
      <c r="O1016"/>
      <c r="S1016"/>
      <c r="T1016"/>
      <c r="U1016"/>
      <c r="V1016"/>
      <c r="W1016"/>
    </row>
    <row r="1017" spans="14:23" x14ac:dyDescent="0.3">
      <c r="N1017"/>
      <c r="O1017"/>
      <c r="S1017"/>
      <c r="T1017"/>
      <c r="U1017"/>
      <c r="V1017"/>
      <c r="W1017"/>
    </row>
    <row r="1018" spans="14:23" x14ac:dyDescent="0.3">
      <c r="N1018"/>
      <c r="O1018"/>
      <c r="S1018"/>
      <c r="T1018"/>
      <c r="U1018"/>
      <c r="V1018"/>
      <c r="W1018"/>
    </row>
    <row r="1019" spans="14:23" x14ac:dyDescent="0.3">
      <c r="N1019"/>
      <c r="O1019"/>
      <c r="S1019"/>
      <c r="T1019"/>
      <c r="U1019"/>
      <c r="V1019"/>
      <c r="W1019"/>
    </row>
    <row r="1020" spans="14:23" x14ac:dyDescent="0.3">
      <c r="N1020"/>
      <c r="O1020"/>
      <c r="S1020"/>
      <c r="T1020"/>
      <c r="U1020"/>
      <c r="V1020"/>
      <c r="W1020"/>
    </row>
    <row r="1021" spans="14:23" x14ac:dyDescent="0.3">
      <c r="N1021"/>
      <c r="O1021"/>
      <c r="S1021"/>
      <c r="T1021"/>
      <c r="U1021"/>
      <c r="V1021"/>
      <c r="W1021"/>
    </row>
    <row r="1022" spans="14:23" x14ac:dyDescent="0.3">
      <c r="N1022"/>
      <c r="O1022"/>
      <c r="S1022"/>
      <c r="T1022"/>
      <c r="U1022"/>
      <c r="V1022"/>
      <c r="W1022"/>
    </row>
    <row r="1023" spans="14:23" x14ac:dyDescent="0.3">
      <c r="N1023"/>
      <c r="O1023"/>
      <c r="S1023"/>
      <c r="T1023"/>
      <c r="U1023"/>
      <c r="V1023"/>
      <c r="W1023"/>
    </row>
    <row r="1024" spans="14:23" x14ac:dyDescent="0.3">
      <c r="N1024"/>
      <c r="O1024"/>
      <c r="S1024"/>
      <c r="T1024"/>
      <c r="U1024"/>
      <c r="V1024"/>
      <c r="W1024"/>
    </row>
    <row r="1025" spans="14:23" x14ac:dyDescent="0.3">
      <c r="N1025"/>
      <c r="O1025"/>
      <c r="S1025"/>
      <c r="T1025"/>
      <c r="U1025"/>
      <c r="V1025"/>
      <c r="W1025"/>
    </row>
    <row r="1026" spans="14:23" x14ac:dyDescent="0.3">
      <c r="N1026"/>
      <c r="O1026"/>
      <c r="S1026"/>
      <c r="T1026"/>
      <c r="U1026"/>
      <c r="V1026"/>
      <c r="W1026"/>
    </row>
    <row r="1027" spans="14:23" x14ac:dyDescent="0.3">
      <c r="N1027"/>
      <c r="O1027"/>
      <c r="S1027"/>
      <c r="T1027"/>
      <c r="U1027"/>
      <c r="V1027"/>
      <c r="W1027"/>
    </row>
    <row r="1028" spans="14:23" x14ac:dyDescent="0.3">
      <c r="N1028"/>
      <c r="O1028"/>
      <c r="S1028"/>
      <c r="T1028"/>
      <c r="U1028"/>
      <c r="V1028"/>
      <c r="W1028"/>
    </row>
    <row r="1029" spans="14:23" x14ac:dyDescent="0.3">
      <c r="N1029"/>
      <c r="O1029"/>
      <c r="S1029"/>
      <c r="T1029"/>
      <c r="U1029"/>
      <c r="V1029"/>
      <c r="W1029"/>
    </row>
    <row r="1030" spans="14:23" x14ac:dyDescent="0.3">
      <c r="N1030"/>
      <c r="O1030"/>
      <c r="S1030"/>
      <c r="T1030"/>
      <c r="U1030"/>
      <c r="V1030"/>
      <c r="W1030"/>
    </row>
    <row r="1031" spans="14:23" x14ac:dyDescent="0.3">
      <c r="N1031"/>
      <c r="O1031"/>
      <c r="S1031"/>
      <c r="T1031"/>
      <c r="U1031"/>
      <c r="V1031"/>
      <c r="W1031"/>
    </row>
    <row r="1032" spans="14:23" x14ac:dyDescent="0.3">
      <c r="N1032"/>
      <c r="O1032"/>
      <c r="S1032"/>
      <c r="T1032"/>
      <c r="U1032"/>
      <c r="V1032"/>
      <c r="W1032"/>
    </row>
    <row r="1033" spans="14:23" x14ac:dyDescent="0.3">
      <c r="N1033"/>
      <c r="O1033"/>
      <c r="S1033"/>
      <c r="T1033"/>
      <c r="U1033"/>
      <c r="V1033"/>
      <c r="W1033"/>
    </row>
    <row r="1034" spans="14:23" x14ac:dyDescent="0.3">
      <c r="N1034"/>
      <c r="O1034"/>
      <c r="S1034"/>
      <c r="T1034"/>
      <c r="U1034"/>
      <c r="V1034"/>
      <c r="W1034"/>
    </row>
    <row r="1035" spans="14:23" x14ac:dyDescent="0.3">
      <c r="N1035"/>
      <c r="O1035"/>
      <c r="S1035"/>
      <c r="T1035"/>
      <c r="U1035"/>
      <c r="V1035"/>
      <c r="W1035"/>
    </row>
    <row r="1036" spans="14:23" x14ac:dyDescent="0.3">
      <c r="N1036"/>
      <c r="O1036"/>
      <c r="S1036"/>
      <c r="T1036"/>
      <c r="U1036"/>
      <c r="V1036"/>
      <c r="W1036"/>
    </row>
    <row r="1037" spans="14:23" x14ac:dyDescent="0.3">
      <c r="N1037"/>
      <c r="O1037"/>
      <c r="S1037"/>
      <c r="T1037"/>
      <c r="U1037"/>
      <c r="V1037"/>
      <c r="W1037"/>
    </row>
    <row r="1038" spans="14:23" x14ac:dyDescent="0.3">
      <c r="N1038"/>
      <c r="O1038"/>
      <c r="S1038"/>
      <c r="T1038"/>
      <c r="U1038"/>
      <c r="V1038"/>
      <c r="W1038"/>
    </row>
    <row r="1039" spans="14:23" x14ac:dyDescent="0.3">
      <c r="N1039"/>
      <c r="O1039"/>
      <c r="S1039"/>
      <c r="T1039"/>
      <c r="U1039"/>
      <c r="V1039"/>
      <c r="W1039"/>
    </row>
    <row r="1040" spans="14:23" x14ac:dyDescent="0.3">
      <c r="N1040"/>
      <c r="O1040"/>
      <c r="S1040"/>
      <c r="T1040"/>
      <c r="U1040"/>
      <c r="V1040"/>
      <c r="W1040"/>
    </row>
    <row r="1041" spans="14:23" x14ac:dyDescent="0.3">
      <c r="N1041"/>
      <c r="O1041"/>
      <c r="S1041"/>
      <c r="T1041"/>
      <c r="U1041"/>
      <c r="V1041"/>
      <c r="W1041"/>
    </row>
    <row r="1042" spans="14:23" x14ac:dyDescent="0.3">
      <c r="N1042"/>
      <c r="O1042"/>
      <c r="S1042"/>
      <c r="T1042"/>
      <c r="U1042"/>
      <c r="V1042"/>
      <c r="W1042"/>
    </row>
    <row r="1043" spans="14:23" x14ac:dyDescent="0.3">
      <c r="N1043"/>
      <c r="O1043"/>
      <c r="S1043"/>
      <c r="T1043"/>
      <c r="U1043"/>
      <c r="V1043"/>
      <c r="W1043"/>
    </row>
    <row r="1044" spans="14:23" x14ac:dyDescent="0.3">
      <c r="N1044"/>
      <c r="O1044"/>
      <c r="S1044"/>
      <c r="T1044"/>
      <c r="U1044"/>
      <c r="V1044"/>
      <c r="W1044"/>
    </row>
    <row r="1045" spans="14:23" x14ac:dyDescent="0.3">
      <c r="N1045"/>
      <c r="O1045"/>
      <c r="S1045"/>
      <c r="T1045"/>
      <c r="U1045"/>
      <c r="V1045"/>
      <c r="W1045"/>
    </row>
    <row r="1046" spans="14:23" x14ac:dyDescent="0.3">
      <c r="N1046"/>
      <c r="O1046"/>
      <c r="S1046"/>
      <c r="T1046"/>
      <c r="U1046"/>
      <c r="V1046"/>
      <c r="W1046"/>
    </row>
    <row r="1047" spans="14:23" x14ac:dyDescent="0.3">
      <c r="N1047"/>
      <c r="O1047"/>
      <c r="S1047"/>
      <c r="T1047"/>
      <c r="U1047"/>
      <c r="V1047"/>
      <c r="W1047"/>
    </row>
    <row r="1048" spans="14:23" x14ac:dyDescent="0.3">
      <c r="N1048"/>
      <c r="O1048"/>
      <c r="S1048"/>
      <c r="T1048"/>
      <c r="U1048"/>
      <c r="V1048"/>
      <c r="W1048"/>
    </row>
    <row r="1049" spans="14:23" x14ac:dyDescent="0.3">
      <c r="N1049"/>
      <c r="O1049"/>
      <c r="S1049"/>
      <c r="T1049"/>
      <c r="U1049"/>
      <c r="V1049"/>
      <c r="W1049"/>
    </row>
    <row r="1050" spans="14:23" x14ac:dyDescent="0.3">
      <c r="N1050"/>
      <c r="O1050"/>
      <c r="S1050"/>
      <c r="T1050"/>
      <c r="U1050"/>
      <c r="V1050"/>
      <c r="W1050"/>
    </row>
    <row r="1051" spans="14:23" x14ac:dyDescent="0.3">
      <c r="N1051"/>
      <c r="O1051"/>
      <c r="S1051"/>
      <c r="T1051"/>
      <c r="U1051"/>
      <c r="V1051"/>
      <c r="W1051"/>
    </row>
    <row r="1052" spans="14:23" x14ac:dyDescent="0.3">
      <c r="N1052"/>
      <c r="O1052"/>
      <c r="S1052"/>
      <c r="T1052"/>
      <c r="U1052"/>
      <c r="V1052"/>
      <c r="W1052"/>
    </row>
    <row r="1053" spans="14:23" x14ac:dyDescent="0.3">
      <c r="N1053"/>
      <c r="O1053"/>
      <c r="S1053"/>
      <c r="T1053"/>
      <c r="U1053"/>
      <c r="V1053"/>
      <c r="W1053"/>
    </row>
    <row r="1054" spans="14:23" x14ac:dyDescent="0.3">
      <c r="N1054"/>
      <c r="O1054"/>
      <c r="S1054"/>
      <c r="T1054"/>
      <c r="U1054"/>
      <c r="V1054"/>
      <c r="W1054"/>
    </row>
    <row r="1055" spans="14:23" x14ac:dyDescent="0.3">
      <c r="N1055"/>
      <c r="O1055"/>
      <c r="S1055"/>
      <c r="T1055"/>
      <c r="U1055"/>
      <c r="V1055"/>
      <c r="W1055"/>
    </row>
    <row r="1056" spans="14:23" x14ac:dyDescent="0.3">
      <c r="N1056"/>
      <c r="O1056"/>
      <c r="S1056"/>
      <c r="T1056"/>
      <c r="U1056"/>
      <c r="V1056"/>
      <c r="W1056"/>
    </row>
    <row r="1057" spans="14:23" x14ac:dyDescent="0.3">
      <c r="N1057"/>
      <c r="O1057"/>
      <c r="S1057"/>
      <c r="T1057"/>
      <c r="U1057"/>
      <c r="V1057"/>
      <c r="W1057"/>
    </row>
    <row r="1058" spans="14:23" x14ac:dyDescent="0.3">
      <c r="N1058"/>
      <c r="O1058"/>
      <c r="S1058"/>
      <c r="T1058"/>
      <c r="U1058"/>
      <c r="V1058"/>
      <c r="W1058"/>
    </row>
    <row r="1059" spans="14:23" x14ac:dyDescent="0.3">
      <c r="N1059"/>
      <c r="O1059"/>
      <c r="S1059"/>
      <c r="T1059"/>
      <c r="U1059"/>
      <c r="V1059"/>
      <c r="W1059"/>
    </row>
    <row r="1060" spans="14:23" x14ac:dyDescent="0.3">
      <c r="N1060"/>
      <c r="O1060"/>
      <c r="S1060"/>
      <c r="T1060"/>
      <c r="U1060"/>
      <c r="V1060"/>
      <c r="W1060"/>
    </row>
    <row r="1061" spans="14:23" x14ac:dyDescent="0.3">
      <c r="N1061"/>
      <c r="O1061"/>
      <c r="S1061"/>
      <c r="T1061"/>
      <c r="U1061"/>
      <c r="V1061"/>
      <c r="W1061"/>
    </row>
    <row r="1062" spans="14:23" x14ac:dyDescent="0.3">
      <c r="N1062"/>
      <c r="O1062"/>
      <c r="S1062"/>
      <c r="T1062"/>
      <c r="U1062"/>
      <c r="V1062"/>
      <c r="W1062"/>
    </row>
    <row r="1063" spans="14:23" x14ac:dyDescent="0.3">
      <c r="N1063"/>
      <c r="O1063"/>
      <c r="S1063"/>
      <c r="T1063"/>
      <c r="U1063"/>
      <c r="V1063"/>
      <c r="W1063"/>
    </row>
    <row r="1064" spans="14:23" x14ac:dyDescent="0.3">
      <c r="N1064"/>
      <c r="O1064"/>
      <c r="S1064"/>
      <c r="T1064"/>
      <c r="U1064"/>
      <c r="V1064"/>
      <c r="W1064"/>
    </row>
    <row r="1065" spans="14:23" x14ac:dyDescent="0.3">
      <c r="N1065"/>
      <c r="O1065"/>
      <c r="S1065"/>
      <c r="T1065"/>
      <c r="U1065"/>
      <c r="V1065"/>
      <c r="W1065"/>
    </row>
    <row r="1066" spans="14:23" x14ac:dyDescent="0.3">
      <c r="N1066"/>
      <c r="O1066"/>
      <c r="S1066"/>
      <c r="T1066"/>
      <c r="U1066"/>
      <c r="V1066"/>
      <c r="W1066"/>
    </row>
    <row r="1067" spans="14:23" x14ac:dyDescent="0.3">
      <c r="N1067"/>
      <c r="O1067"/>
      <c r="S1067"/>
      <c r="T1067"/>
      <c r="U1067"/>
      <c r="V1067"/>
      <c r="W1067"/>
    </row>
    <row r="1068" spans="14:23" x14ac:dyDescent="0.3">
      <c r="N1068"/>
      <c r="O1068"/>
      <c r="S1068"/>
      <c r="T1068"/>
      <c r="U1068"/>
      <c r="V1068"/>
      <c r="W1068"/>
    </row>
    <row r="1069" spans="14:23" x14ac:dyDescent="0.3">
      <c r="N1069"/>
      <c r="O1069"/>
      <c r="S1069"/>
      <c r="T1069"/>
      <c r="U1069"/>
      <c r="V1069"/>
      <c r="W1069"/>
    </row>
    <row r="1070" spans="14:23" x14ac:dyDescent="0.3">
      <c r="N1070"/>
      <c r="O1070"/>
      <c r="S1070"/>
      <c r="T1070"/>
      <c r="U1070"/>
      <c r="V1070"/>
      <c r="W1070"/>
    </row>
    <row r="1071" spans="14:23" x14ac:dyDescent="0.3">
      <c r="N1071"/>
      <c r="O1071"/>
      <c r="S1071"/>
      <c r="T1071"/>
      <c r="U1071"/>
      <c r="V1071"/>
      <c r="W1071"/>
    </row>
    <row r="1072" spans="14:23" x14ac:dyDescent="0.3">
      <c r="N1072"/>
      <c r="O1072"/>
      <c r="S1072"/>
      <c r="T1072"/>
      <c r="U1072"/>
      <c r="V1072"/>
      <c r="W1072"/>
    </row>
    <row r="1073" spans="14:23" x14ac:dyDescent="0.3">
      <c r="N1073"/>
      <c r="O1073"/>
      <c r="S1073"/>
      <c r="T1073"/>
      <c r="U1073"/>
      <c r="V1073"/>
      <c r="W1073"/>
    </row>
    <row r="1074" spans="14:23" x14ac:dyDescent="0.3">
      <c r="N1074"/>
      <c r="O1074"/>
      <c r="S1074"/>
      <c r="T1074"/>
      <c r="U1074"/>
      <c r="V1074"/>
      <c r="W1074"/>
    </row>
    <row r="1075" spans="14:23" x14ac:dyDescent="0.3">
      <c r="N1075"/>
      <c r="O1075"/>
      <c r="S1075"/>
      <c r="T1075"/>
      <c r="U1075"/>
      <c r="V1075"/>
      <c r="W1075"/>
    </row>
    <row r="1076" spans="14:23" x14ac:dyDescent="0.3">
      <c r="N1076"/>
      <c r="O1076"/>
      <c r="S1076"/>
      <c r="T1076"/>
      <c r="U1076"/>
      <c r="V1076"/>
      <c r="W1076"/>
    </row>
    <row r="1077" spans="14:23" x14ac:dyDescent="0.3">
      <c r="N1077"/>
      <c r="O1077"/>
      <c r="S1077"/>
      <c r="T1077"/>
      <c r="U1077"/>
      <c r="V1077"/>
      <c r="W1077"/>
    </row>
    <row r="1078" spans="14:23" x14ac:dyDescent="0.3">
      <c r="N1078"/>
      <c r="O1078"/>
      <c r="S1078"/>
      <c r="T1078"/>
      <c r="U1078"/>
      <c r="V1078"/>
      <c r="W1078"/>
    </row>
    <row r="1079" spans="14:23" x14ac:dyDescent="0.3">
      <c r="N1079"/>
      <c r="O1079"/>
      <c r="S1079"/>
      <c r="T1079"/>
      <c r="U1079"/>
      <c r="V1079"/>
      <c r="W1079"/>
    </row>
    <row r="1080" spans="14:23" x14ac:dyDescent="0.3">
      <c r="N1080"/>
      <c r="O1080"/>
      <c r="S1080"/>
      <c r="T1080"/>
      <c r="U1080"/>
      <c r="V1080"/>
      <c r="W1080"/>
    </row>
    <row r="1081" spans="14:23" x14ac:dyDescent="0.3">
      <c r="N1081"/>
      <c r="O1081"/>
      <c r="S1081"/>
      <c r="T1081"/>
      <c r="U1081"/>
      <c r="V1081"/>
      <c r="W1081"/>
    </row>
    <row r="1082" spans="14:23" x14ac:dyDescent="0.3">
      <c r="N1082"/>
      <c r="O1082"/>
      <c r="S1082"/>
      <c r="T1082"/>
      <c r="U1082"/>
      <c r="V1082"/>
      <c r="W1082"/>
    </row>
    <row r="1083" spans="14:23" x14ac:dyDescent="0.3">
      <c r="N1083"/>
      <c r="O1083"/>
      <c r="S1083"/>
      <c r="T1083"/>
      <c r="U1083"/>
      <c r="V1083"/>
      <c r="W1083"/>
    </row>
    <row r="1084" spans="14:23" x14ac:dyDescent="0.3">
      <c r="N1084"/>
      <c r="O1084"/>
      <c r="S1084"/>
      <c r="T1084"/>
      <c r="U1084"/>
      <c r="V1084"/>
      <c r="W1084"/>
    </row>
    <row r="1085" spans="14:23" x14ac:dyDescent="0.3">
      <c r="N1085"/>
      <c r="O1085"/>
      <c r="S1085"/>
      <c r="T1085"/>
      <c r="U1085"/>
      <c r="V1085"/>
      <c r="W1085"/>
    </row>
    <row r="1086" spans="14:23" x14ac:dyDescent="0.3">
      <c r="N1086"/>
      <c r="O1086"/>
      <c r="S1086"/>
      <c r="T1086"/>
      <c r="U1086"/>
      <c r="V1086"/>
      <c r="W1086"/>
    </row>
    <row r="1087" spans="14:23" x14ac:dyDescent="0.3">
      <c r="N1087"/>
      <c r="O1087"/>
      <c r="S1087"/>
      <c r="T1087"/>
      <c r="U1087"/>
      <c r="V1087"/>
      <c r="W1087"/>
    </row>
    <row r="1088" spans="14:23" x14ac:dyDescent="0.3">
      <c r="N1088"/>
      <c r="O1088"/>
      <c r="S1088"/>
      <c r="T1088"/>
      <c r="U1088"/>
      <c r="V1088"/>
      <c r="W1088"/>
    </row>
    <row r="1089" spans="14:23" x14ac:dyDescent="0.3">
      <c r="N1089"/>
      <c r="O1089"/>
      <c r="S1089"/>
      <c r="T1089"/>
      <c r="U1089"/>
      <c r="V1089"/>
      <c r="W1089"/>
    </row>
    <row r="1090" spans="14:23" x14ac:dyDescent="0.3">
      <c r="N1090"/>
      <c r="O1090"/>
      <c r="S1090"/>
      <c r="T1090"/>
      <c r="U1090"/>
      <c r="V1090"/>
      <c r="W1090"/>
    </row>
    <row r="1091" spans="14:23" x14ac:dyDescent="0.3">
      <c r="N1091"/>
      <c r="O1091"/>
      <c r="S1091"/>
      <c r="T1091"/>
      <c r="U1091"/>
      <c r="V1091"/>
      <c r="W1091"/>
    </row>
    <row r="1092" spans="14:23" x14ac:dyDescent="0.3">
      <c r="N1092"/>
      <c r="O1092"/>
      <c r="S1092"/>
      <c r="T1092"/>
      <c r="U1092"/>
      <c r="V1092"/>
      <c r="W1092"/>
    </row>
    <row r="1093" spans="14:23" x14ac:dyDescent="0.3">
      <c r="N1093"/>
      <c r="O1093"/>
      <c r="S1093"/>
      <c r="T1093"/>
      <c r="U1093"/>
      <c r="V1093"/>
      <c r="W1093"/>
    </row>
    <row r="1094" spans="14:23" x14ac:dyDescent="0.3">
      <c r="N1094"/>
      <c r="O1094"/>
      <c r="S1094"/>
      <c r="T1094"/>
      <c r="U1094"/>
      <c r="V1094"/>
      <c r="W1094"/>
    </row>
    <row r="1095" spans="14:23" x14ac:dyDescent="0.3">
      <c r="N1095"/>
      <c r="O1095"/>
      <c r="S1095"/>
      <c r="T1095"/>
      <c r="U1095"/>
      <c r="V1095"/>
      <c r="W1095"/>
    </row>
    <row r="1096" spans="14:23" x14ac:dyDescent="0.3">
      <c r="N1096"/>
      <c r="O1096"/>
      <c r="S1096"/>
      <c r="T1096"/>
      <c r="U1096"/>
      <c r="V1096"/>
      <c r="W1096"/>
    </row>
    <row r="1097" spans="14:23" x14ac:dyDescent="0.3">
      <c r="N1097"/>
      <c r="O1097"/>
      <c r="S1097"/>
      <c r="T1097"/>
      <c r="U1097"/>
      <c r="V1097"/>
      <c r="W1097"/>
    </row>
    <row r="1098" spans="14:23" x14ac:dyDescent="0.3">
      <c r="N1098"/>
      <c r="O1098"/>
      <c r="S1098"/>
      <c r="T1098"/>
      <c r="U1098"/>
      <c r="V1098"/>
      <c r="W1098"/>
    </row>
    <row r="1099" spans="14:23" x14ac:dyDescent="0.3">
      <c r="N1099"/>
      <c r="O1099"/>
      <c r="S1099"/>
      <c r="T1099"/>
      <c r="U1099"/>
      <c r="V1099"/>
      <c r="W1099"/>
    </row>
    <row r="1100" spans="14:23" x14ac:dyDescent="0.3">
      <c r="N1100"/>
      <c r="O1100"/>
      <c r="S1100"/>
      <c r="T1100"/>
      <c r="U1100"/>
      <c r="V1100"/>
      <c r="W1100"/>
    </row>
    <row r="1101" spans="14:23" x14ac:dyDescent="0.3">
      <c r="N1101"/>
      <c r="O1101"/>
      <c r="S1101"/>
      <c r="T1101"/>
      <c r="U1101"/>
      <c r="V1101"/>
      <c r="W1101"/>
    </row>
    <row r="1102" spans="14:23" x14ac:dyDescent="0.3">
      <c r="N1102"/>
      <c r="O1102"/>
      <c r="S1102"/>
      <c r="T1102"/>
      <c r="U1102"/>
      <c r="V1102"/>
      <c r="W1102"/>
    </row>
    <row r="1103" spans="14:23" x14ac:dyDescent="0.3">
      <c r="N1103"/>
      <c r="O1103"/>
      <c r="S1103"/>
      <c r="T1103"/>
      <c r="U1103"/>
      <c r="V1103"/>
      <c r="W1103"/>
    </row>
    <row r="1104" spans="14:23" x14ac:dyDescent="0.3">
      <c r="N1104"/>
      <c r="O1104"/>
      <c r="S1104"/>
      <c r="T1104"/>
      <c r="U1104"/>
      <c r="V1104"/>
      <c r="W1104"/>
    </row>
    <row r="1105" spans="14:23" x14ac:dyDescent="0.3">
      <c r="N1105"/>
      <c r="O1105"/>
      <c r="S1105"/>
      <c r="T1105"/>
      <c r="U1105"/>
      <c r="V1105"/>
      <c r="W1105"/>
    </row>
    <row r="1106" spans="14:23" x14ac:dyDescent="0.3">
      <c r="N1106"/>
      <c r="O1106"/>
      <c r="S1106"/>
      <c r="T1106"/>
      <c r="U1106"/>
      <c r="V1106"/>
      <c r="W1106"/>
    </row>
    <row r="1107" spans="14:23" x14ac:dyDescent="0.3">
      <c r="N1107"/>
      <c r="O1107"/>
      <c r="S1107"/>
      <c r="T1107"/>
      <c r="U1107"/>
      <c r="V1107"/>
      <c r="W1107"/>
    </row>
    <row r="1108" spans="14:23" x14ac:dyDescent="0.3">
      <c r="N1108"/>
      <c r="O1108"/>
      <c r="S1108"/>
      <c r="T1108"/>
      <c r="U1108"/>
      <c r="V1108"/>
      <c r="W1108"/>
    </row>
    <row r="1109" spans="14:23" x14ac:dyDescent="0.3">
      <c r="N1109"/>
      <c r="O1109"/>
      <c r="S1109"/>
      <c r="T1109"/>
      <c r="U1109"/>
      <c r="V1109"/>
      <c r="W1109"/>
    </row>
    <row r="1110" spans="14:23" x14ac:dyDescent="0.3">
      <c r="N1110"/>
      <c r="O1110"/>
      <c r="S1110"/>
      <c r="T1110"/>
      <c r="U1110"/>
      <c r="V1110"/>
      <c r="W1110"/>
    </row>
    <row r="1111" spans="14:23" x14ac:dyDescent="0.3">
      <c r="N1111"/>
      <c r="O1111"/>
      <c r="S1111"/>
      <c r="T1111"/>
      <c r="U1111"/>
      <c r="V1111"/>
      <c r="W1111"/>
    </row>
    <row r="1112" spans="14:23" x14ac:dyDescent="0.3">
      <c r="N1112"/>
      <c r="O1112"/>
      <c r="S1112"/>
      <c r="T1112"/>
      <c r="U1112"/>
      <c r="V1112"/>
      <c r="W1112"/>
    </row>
    <row r="1113" spans="14:23" x14ac:dyDescent="0.3">
      <c r="N1113"/>
      <c r="O1113"/>
      <c r="S1113"/>
      <c r="T1113"/>
      <c r="U1113"/>
      <c r="V1113"/>
      <c r="W1113"/>
    </row>
    <row r="1114" spans="14:23" x14ac:dyDescent="0.3">
      <c r="N1114"/>
      <c r="O1114"/>
      <c r="S1114"/>
      <c r="T1114"/>
      <c r="U1114"/>
      <c r="V1114"/>
      <c r="W1114"/>
    </row>
    <row r="1115" spans="14:23" x14ac:dyDescent="0.3">
      <c r="N1115"/>
      <c r="O1115"/>
      <c r="S1115"/>
      <c r="T1115"/>
      <c r="U1115"/>
      <c r="V1115"/>
      <c r="W1115"/>
    </row>
    <row r="1116" spans="14:23" x14ac:dyDescent="0.3">
      <c r="N1116"/>
      <c r="O1116"/>
      <c r="S1116"/>
      <c r="T1116"/>
      <c r="U1116"/>
      <c r="V1116"/>
      <c r="W1116"/>
    </row>
    <row r="1117" spans="14:23" x14ac:dyDescent="0.3">
      <c r="N1117"/>
      <c r="O1117"/>
      <c r="S1117"/>
      <c r="T1117"/>
      <c r="U1117"/>
      <c r="V1117"/>
      <c r="W1117"/>
    </row>
    <row r="1118" spans="14:23" x14ac:dyDescent="0.3">
      <c r="N1118"/>
      <c r="O1118"/>
      <c r="S1118"/>
      <c r="T1118"/>
      <c r="U1118"/>
      <c r="V1118"/>
      <c r="W1118"/>
    </row>
    <row r="1119" spans="14:23" x14ac:dyDescent="0.3">
      <c r="N1119"/>
      <c r="O1119"/>
      <c r="S1119"/>
      <c r="T1119"/>
      <c r="U1119"/>
      <c r="V1119"/>
      <c r="W1119"/>
    </row>
    <row r="1120" spans="14:23" x14ac:dyDescent="0.3">
      <c r="N1120"/>
      <c r="O1120"/>
      <c r="S1120"/>
      <c r="T1120"/>
      <c r="U1120"/>
      <c r="V1120"/>
      <c r="W1120"/>
    </row>
    <row r="1121" spans="14:23" x14ac:dyDescent="0.3">
      <c r="N1121"/>
      <c r="O1121"/>
      <c r="S1121"/>
      <c r="T1121"/>
      <c r="U1121"/>
      <c r="V1121"/>
      <c r="W1121"/>
    </row>
    <row r="1122" spans="14:23" x14ac:dyDescent="0.3">
      <c r="N1122"/>
      <c r="O1122"/>
      <c r="S1122"/>
      <c r="T1122"/>
      <c r="U1122"/>
      <c r="V1122"/>
      <c r="W1122"/>
    </row>
    <row r="1123" spans="14:23" x14ac:dyDescent="0.3">
      <c r="N1123"/>
      <c r="O1123"/>
      <c r="S1123"/>
      <c r="T1123"/>
      <c r="U1123"/>
      <c r="V1123"/>
      <c r="W1123"/>
    </row>
    <row r="1124" spans="14:23" x14ac:dyDescent="0.3">
      <c r="N1124"/>
      <c r="O1124"/>
      <c r="S1124"/>
      <c r="T1124"/>
      <c r="U1124"/>
      <c r="V1124"/>
      <c r="W1124"/>
    </row>
    <row r="1125" spans="14:23" x14ac:dyDescent="0.3">
      <c r="N1125"/>
      <c r="O1125"/>
      <c r="S1125"/>
      <c r="T1125"/>
      <c r="U1125"/>
      <c r="V1125"/>
      <c r="W1125"/>
    </row>
    <row r="1126" spans="14:23" x14ac:dyDescent="0.3">
      <c r="N1126"/>
      <c r="O1126"/>
      <c r="S1126"/>
      <c r="T1126"/>
      <c r="U1126"/>
      <c r="V1126"/>
      <c r="W1126"/>
    </row>
    <row r="1127" spans="14:23" x14ac:dyDescent="0.3">
      <c r="N1127"/>
      <c r="O1127"/>
      <c r="S1127"/>
      <c r="T1127"/>
      <c r="U1127"/>
      <c r="V1127"/>
      <c r="W1127"/>
    </row>
    <row r="1128" spans="14:23" x14ac:dyDescent="0.3">
      <c r="N1128"/>
      <c r="O1128"/>
      <c r="S1128"/>
      <c r="T1128"/>
      <c r="U1128"/>
      <c r="V1128"/>
      <c r="W1128"/>
    </row>
    <row r="1129" spans="14:23" x14ac:dyDescent="0.3">
      <c r="N1129"/>
      <c r="O1129"/>
      <c r="S1129"/>
      <c r="T1129"/>
      <c r="U1129"/>
      <c r="V1129"/>
      <c r="W1129"/>
    </row>
    <row r="1130" spans="14:23" x14ac:dyDescent="0.3">
      <c r="N1130"/>
      <c r="O1130"/>
      <c r="S1130"/>
      <c r="T1130"/>
      <c r="U1130"/>
      <c r="V1130"/>
      <c r="W1130"/>
    </row>
    <row r="1131" spans="14:23" x14ac:dyDescent="0.3">
      <c r="N1131"/>
      <c r="O1131"/>
      <c r="S1131"/>
      <c r="T1131"/>
      <c r="U1131"/>
      <c r="V1131"/>
      <c r="W1131"/>
    </row>
    <row r="1132" spans="14:23" x14ac:dyDescent="0.3">
      <c r="N1132"/>
      <c r="O1132"/>
      <c r="S1132"/>
      <c r="T1132"/>
      <c r="U1132"/>
      <c r="V1132"/>
      <c r="W1132"/>
    </row>
    <row r="1133" spans="14:23" x14ac:dyDescent="0.3">
      <c r="N1133"/>
      <c r="O1133"/>
      <c r="S1133"/>
      <c r="T1133"/>
      <c r="U1133"/>
      <c r="V1133"/>
      <c r="W1133"/>
    </row>
    <row r="1134" spans="14:23" x14ac:dyDescent="0.3">
      <c r="N1134"/>
      <c r="O1134"/>
      <c r="S1134"/>
      <c r="T1134"/>
      <c r="U1134"/>
      <c r="V1134"/>
      <c r="W1134"/>
    </row>
    <row r="1135" spans="14:23" x14ac:dyDescent="0.3">
      <c r="N1135"/>
      <c r="O1135"/>
      <c r="S1135"/>
      <c r="T1135"/>
      <c r="U1135"/>
      <c r="V1135"/>
      <c r="W1135"/>
    </row>
    <row r="1136" spans="14:23" x14ac:dyDescent="0.3">
      <c r="N1136"/>
      <c r="O1136"/>
      <c r="S1136"/>
      <c r="T1136"/>
      <c r="U1136"/>
      <c r="V1136"/>
      <c r="W1136"/>
    </row>
    <row r="1137" spans="14:23" x14ac:dyDescent="0.3">
      <c r="N1137"/>
      <c r="O1137"/>
      <c r="S1137"/>
      <c r="T1137"/>
      <c r="U1137"/>
      <c r="V1137"/>
      <c r="W1137"/>
    </row>
    <row r="1138" spans="14:23" x14ac:dyDescent="0.3">
      <c r="N1138"/>
      <c r="O1138"/>
      <c r="S1138"/>
      <c r="T1138"/>
      <c r="U1138"/>
      <c r="V1138"/>
      <c r="W1138"/>
    </row>
    <row r="1139" spans="14:23" x14ac:dyDescent="0.3">
      <c r="N1139"/>
      <c r="O1139"/>
      <c r="S1139"/>
      <c r="T1139"/>
      <c r="U1139"/>
      <c r="V1139"/>
      <c r="W1139"/>
    </row>
    <row r="1140" spans="14:23" x14ac:dyDescent="0.3">
      <c r="N1140"/>
      <c r="O1140"/>
      <c r="S1140"/>
      <c r="T1140"/>
      <c r="U1140"/>
      <c r="V1140"/>
      <c r="W1140"/>
    </row>
    <row r="1141" spans="14:23" x14ac:dyDescent="0.3">
      <c r="N1141"/>
      <c r="O1141"/>
      <c r="S1141"/>
      <c r="T1141"/>
      <c r="U1141"/>
      <c r="V1141"/>
      <c r="W1141"/>
    </row>
    <row r="1142" spans="14:23" x14ac:dyDescent="0.3">
      <c r="N1142"/>
      <c r="O1142"/>
      <c r="S1142"/>
      <c r="T1142"/>
      <c r="U1142"/>
      <c r="V1142"/>
      <c r="W1142"/>
    </row>
    <row r="1143" spans="14:23" x14ac:dyDescent="0.3">
      <c r="N1143"/>
      <c r="O1143"/>
      <c r="S1143"/>
      <c r="T1143"/>
      <c r="U1143"/>
      <c r="V1143"/>
      <c r="W1143"/>
    </row>
    <row r="1144" spans="14:23" x14ac:dyDescent="0.3">
      <c r="N1144"/>
      <c r="O1144"/>
      <c r="S1144"/>
      <c r="T1144"/>
      <c r="U1144"/>
      <c r="V1144"/>
      <c r="W1144"/>
    </row>
    <row r="1145" spans="14:23" x14ac:dyDescent="0.3">
      <c r="N1145"/>
      <c r="O1145"/>
      <c r="S1145"/>
      <c r="T1145"/>
      <c r="U1145"/>
      <c r="V1145"/>
      <c r="W1145"/>
    </row>
    <row r="1146" spans="14:23" x14ac:dyDescent="0.3">
      <c r="N1146"/>
      <c r="O1146"/>
      <c r="S1146"/>
      <c r="T1146"/>
      <c r="U1146"/>
      <c r="V1146"/>
      <c r="W1146"/>
    </row>
    <row r="1147" spans="14:23" x14ac:dyDescent="0.3">
      <c r="N1147"/>
      <c r="O1147"/>
      <c r="S1147"/>
      <c r="T1147"/>
      <c r="U1147"/>
      <c r="V1147"/>
      <c r="W1147"/>
    </row>
    <row r="1148" spans="14:23" x14ac:dyDescent="0.3">
      <c r="N1148"/>
      <c r="O1148"/>
      <c r="S1148"/>
      <c r="T1148"/>
      <c r="U1148"/>
      <c r="V1148"/>
      <c r="W1148"/>
    </row>
    <row r="1149" spans="14:23" x14ac:dyDescent="0.3">
      <c r="N1149"/>
      <c r="O1149"/>
      <c r="S1149"/>
      <c r="T1149"/>
      <c r="U1149"/>
      <c r="V1149"/>
      <c r="W1149"/>
    </row>
    <row r="1150" spans="14:23" x14ac:dyDescent="0.3">
      <c r="N1150"/>
      <c r="O1150"/>
      <c r="S1150"/>
      <c r="T1150"/>
      <c r="U1150"/>
      <c r="V1150"/>
      <c r="W1150"/>
    </row>
    <row r="1151" spans="14:23" x14ac:dyDescent="0.3">
      <c r="N1151"/>
      <c r="O1151"/>
      <c r="S1151"/>
      <c r="T1151"/>
      <c r="U1151"/>
      <c r="V1151"/>
      <c r="W1151"/>
    </row>
    <row r="1152" spans="14:23" x14ac:dyDescent="0.3">
      <c r="N1152"/>
      <c r="O1152"/>
      <c r="S1152"/>
      <c r="T1152"/>
      <c r="U1152"/>
      <c r="V1152"/>
      <c r="W1152"/>
    </row>
    <row r="1153" spans="14:23" x14ac:dyDescent="0.3">
      <c r="N1153"/>
      <c r="O1153"/>
      <c r="S1153"/>
      <c r="T1153"/>
      <c r="U1153"/>
      <c r="V1153"/>
      <c r="W1153"/>
    </row>
    <row r="1154" spans="14:23" x14ac:dyDescent="0.3">
      <c r="N1154"/>
      <c r="O1154"/>
      <c r="S1154"/>
      <c r="T1154"/>
      <c r="U1154"/>
      <c r="V1154"/>
      <c r="W1154"/>
    </row>
    <row r="1155" spans="14:23" x14ac:dyDescent="0.3">
      <c r="N1155"/>
      <c r="O1155"/>
      <c r="S1155"/>
      <c r="T1155"/>
      <c r="U1155"/>
      <c r="V1155"/>
      <c r="W1155"/>
    </row>
    <row r="1156" spans="14:23" x14ac:dyDescent="0.3">
      <c r="N1156"/>
      <c r="O1156"/>
      <c r="S1156"/>
      <c r="T1156"/>
      <c r="U1156"/>
      <c r="V1156"/>
      <c r="W1156"/>
    </row>
    <row r="1157" spans="14:23" x14ac:dyDescent="0.3">
      <c r="N1157"/>
      <c r="O1157"/>
      <c r="S1157"/>
      <c r="T1157"/>
      <c r="U1157"/>
      <c r="V1157"/>
      <c r="W1157"/>
    </row>
    <row r="1158" spans="14:23" x14ac:dyDescent="0.3">
      <c r="N1158"/>
      <c r="O1158"/>
      <c r="S1158"/>
      <c r="T1158"/>
      <c r="U1158"/>
      <c r="V1158"/>
      <c r="W1158"/>
    </row>
    <row r="1159" spans="14:23" x14ac:dyDescent="0.3">
      <c r="N1159"/>
      <c r="O1159"/>
      <c r="S1159"/>
      <c r="T1159"/>
      <c r="U1159"/>
      <c r="V1159"/>
      <c r="W1159"/>
    </row>
    <row r="1160" spans="14:23" x14ac:dyDescent="0.3">
      <c r="N1160"/>
      <c r="O1160"/>
      <c r="S1160"/>
      <c r="T1160"/>
      <c r="U1160"/>
      <c r="V1160"/>
      <c r="W1160"/>
    </row>
    <row r="1161" spans="14:23" x14ac:dyDescent="0.3">
      <c r="N1161"/>
      <c r="O1161"/>
      <c r="S1161"/>
      <c r="T1161"/>
      <c r="U1161"/>
      <c r="V1161"/>
      <c r="W1161"/>
    </row>
    <row r="1162" spans="14:23" x14ac:dyDescent="0.3">
      <c r="N1162"/>
      <c r="O1162"/>
      <c r="S1162"/>
      <c r="T1162"/>
      <c r="U1162"/>
      <c r="V1162"/>
      <c r="W1162"/>
    </row>
    <row r="1163" spans="14:23" x14ac:dyDescent="0.3">
      <c r="N1163"/>
      <c r="O1163"/>
      <c r="S1163"/>
      <c r="T1163"/>
      <c r="U1163"/>
      <c r="V1163"/>
      <c r="W1163"/>
    </row>
    <row r="1164" spans="14:23" x14ac:dyDescent="0.3">
      <c r="N1164"/>
      <c r="O1164"/>
      <c r="S1164"/>
      <c r="T1164"/>
      <c r="U1164"/>
      <c r="V1164"/>
      <c r="W1164"/>
    </row>
    <row r="1165" spans="14:23" x14ac:dyDescent="0.3">
      <c r="N1165"/>
      <c r="O1165"/>
      <c r="S1165"/>
      <c r="T1165"/>
      <c r="U1165"/>
      <c r="V1165"/>
      <c r="W1165"/>
    </row>
    <row r="1166" spans="14:23" x14ac:dyDescent="0.3">
      <c r="N1166"/>
      <c r="O1166"/>
      <c r="S1166"/>
      <c r="T1166"/>
      <c r="U1166"/>
      <c r="V1166"/>
      <c r="W1166"/>
    </row>
    <row r="1167" spans="14:23" x14ac:dyDescent="0.3">
      <c r="N1167"/>
      <c r="O1167"/>
      <c r="S1167"/>
      <c r="T1167"/>
      <c r="U1167"/>
      <c r="V1167"/>
      <c r="W1167"/>
    </row>
    <row r="1168" spans="14:23" x14ac:dyDescent="0.3">
      <c r="N1168"/>
      <c r="O1168"/>
      <c r="S1168"/>
      <c r="T1168"/>
      <c r="U1168"/>
      <c r="V1168"/>
      <c r="W1168"/>
    </row>
    <row r="1169" spans="14:23" x14ac:dyDescent="0.3">
      <c r="N1169"/>
      <c r="O1169"/>
      <c r="S1169"/>
      <c r="T1169"/>
      <c r="U1169"/>
      <c r="V1169"/>
      <c r="W1169"/>
    </row>
    <row r="1170" spans="14:23" x14ac:dyDescent="0.3">
      <c r="N1170"/>
      <c r="O1170"/>
      <c r="S1170"/>
      <c r="T1170"/>
      <c r="U1170"/>
      <c r="V1170"/>
      <c r="W1170"/>
    </row>
    <row r="1171" spans="14:23" x14ac:dyDescent="0.3">
      <c r="N1171"/>
      <c r="O1171"/>
      <c r="S1171"/>
      <c r="T1171"/>
      <c r="U1171"/>
      <c r="V1171"/>
      <c r="W1171"/>
    </row>
    <row r="1172" spans="14:23" x14ac:dyDescent="0.3">
      <c r="N1172"/>
      <c r="O1172"/>
      <c r="S1172"/>
      <c r="T1172"/>
      <c r="U1172"/>
      <c r="V1172"/>
      <c r="W1172"/>
    </row>
    <row r="1173" spans="14:23" x14ac:dyDescent="0.3">
      <c r="N1173"/>
      <c r="O1173"/>
      <c r="S1173"/>
      <c r="T1173"/>
      <c r="U1173"/>
      <c r="V1173"/>
      <c r="W1173"/>
    </row>
    <row r="1174" spans="14:23" x14ac:dyDescent="0.3">
      <c r="N1174"/>
      <c r="O1174"/>
      <c r="S1174"/>
      <c r="T1174"/>
      <c r="U1174"/>
      <c r="V1174"/>
      <c r="W1174"/>
    </row>
    <row r="1175" spans="14:23" x14ac:dyDescent="0.3">
      <c r="N1175"/>
      <c r="O1175"/>
      <c r="S1175"/>
      <c r="T1175"/>
      <c r="U1175"/>
      <c r="V1175"/>
      <c r="W1175"/>
    </row>
    <row r="1176" spans="14:23" x14ac:dyDescent="0.3">
      <c r="N1176"/>
      <c r="O1176"/>
      <c r="S1176"/>
      <c r="T1176"/>
      <c r="U1176"/>
      <c r="V1176"/>
      <c r="W1176"/>
    </row>
    <row r="1177" spans="14:23" x14ac:dyDescent="0.3">
      <c r="N1177"/>
      <c r="O1177"/>
      <c r="S1177"/>
      <c r="T1177"/>
      <c r="U1177"/>
      <c r="V1177"/>
      <c r="W1177"/>
    </row>
    <row r="1178" spans="14:23" x14ac:dyDescent="0.3">
      <c r="N1178"/>
      <c r="O1178"/>
      <c r="S1178"/>
      <c r="T1178"/>
      <c r="U1178"/>
      <c r="V1178"/>
      <c r="W1178"/>
    </row>
    <row r="1179" spans="14:23" x14ac:dyDescent="0.3">
      <c r="N1179"/>
      <c r="O1179"/>
      <c r="S1179"/>
      <c r="T1179"/>
      <c r="U1179"/>
      <c r="V1179"/>
      <c r="W1179"/>
    </row>
    <row r="1180" spans="14:23" x14ac:dyDescent="0.3">
      <c r="N1180"/>
      <c r="O1180"/>
      <c r="S1180"/>
      <c r="T1180"/>
      <c r="U1180"/>
      <c r="V1180"/>
      <c r="W1180"/>
    </row>
    <row r="1181" spans="14:23" x14ac:dyDescent="0.3">
      <c r="N1181"/>
      <c r="O1181"/>
      <c r="S1181"/>
      <c r="T1181"/>
      <c r="U1181"/>
      <c r="V1181"/>
      <c r="W1181"/>
    </row>
    <row r="1182" spans="14:23" x14ac:dyDescent="0.3">
      <c r="N1182"/>
      <c r="O1182"/>
      <c r="S1182"/>
      <c r="T1182"/>
      <c r="U1182"/>
      <c r="V1182"/>
      <c r="W1182"/>
    </row>
    <row r="1183" spans="14:23" x14ac:dyDescent="0.3">
      <c r="N1183"/>
      <c r="O1183"/>
      <c r="S1183"/>
      <c r="T1183"/>
      <c r="U1183"/>
      <c r="V1183"/>
      <c r="W1183"/>
    </row>
    <row r="1184" spans="14:23" x14ac:dyDescent="0.3">
      <c r="N1184"/>
      <c r="O1184"/>
      <c r="S1184"/>
      <c r="T1184"/>
      <c r="U1184"/>
      <c r="V1184"/>
      <c r="W1184"/>
    </row>
    <row r="1185" spans="14:23" x14ac:dyDescent="0.3">
      <c r="N1185"/>
      <c r="O1185"/>
      <c r="S1185"/>
      <c r="T1185"/>
      <c r="U1185"/>
      <c r="V1185"/>
      <c r="W1185"/>
    </row>
    <row r="1186" spans="14:23" x14ac:dyDescent="0.3">
      <c r="N1186"/>
      <c r="O1186"/>
      <c r="S1186"/>
      <c r="T1186"/>
      <c r="U1186"/>
      <c r="V1186"/>
      <c r="W1186"/>
    </row>
    <row r="1187" spans="14:23" x14ac:dyDescent="0.3">
      <c r="N1187"/>
      <c r="O1187"/>
      <c r="S1187"/>
      <c r="T1187"/>
      <c r="U1187"/>
      <c r="V1187"/>
      <c r="W1187"/>
    </row>
    <row r="1188" spans="14:23" x14ac:dyDescent="0.3">
      <c r="N1188"/>
      <c r="O1188"/>
      <c r="S1188"/>
      <c r="T1188"/>
      <c r="U1188"/>
      <c r="V1188"/>
      <c r="W1188"/>
    </row>
    <row r="1189" spans="14:23" x14ac:dyDescent="0.3">
      <c r="N1189"/>
      <c r="O1189"/>
      <c r="S1189"/>
      <c r="T1189"/>
      <c r="U1189"/>
      <c r="V1189"/>
      <c r="W1189"/>
    </row>
    <row r="1190" spans="14:23" x14ac:dyDescent="0.3">
      <c r="N1190"/>
      <c r="O1190"/>
      <c r="S1190"/>
      <c r="T1190"/>
      <c r="U1190"/>
      <c r="V1190"/>
      <c r="W1190"/>
    </row>
    <row r="1191" spans="14:23" x14ac:dyDescent="0.3">
      <c r="N1191"/>
      <c r="O1191"/>
      <c r="S1191"/>
      <c r="T1191"/>
      <c r="U1191"/>
      <c r="V1191"/>
      <c r="W1191"/>
    </row>
    <row r="1192" spans="14:23" x14ac:dyDescent="0.3">
      <c r="N1192"/>
      <c r="O1192"/>
      <c r="S1192"/>
      <c r="T1192"/>
      <c r="U1192"/>
      <c r="V1192"/>
      <c r="W1192"/>
    </row>
    <row r="1193" spans="14:23" x14ac:dyDescent="0.3">
      <c r="N1193"/>
      <c r="O1193"/>
      <c r="S1193"/>
      <c r="T1193"/>
      <c r="U1193"/>
      <c r="V1193"/>
      <c r="W1193"/>
    </row>
    <row r="1194" spans="14:23" x14ac:dyDescent="0.3">
      <c r="N1194"/>
      <c r="O1194"/>
      <c r="S1194"/>
      <c r="T1194"/>
      <c r="U1194"/>
      <c r="V1194"/>
      <c r="W1194"/>
    </row>
    <row r="1195" spans="14:23" x14ac:dyDescent="0.3">
      <c r="N1195"/>
      <c r="O1195"/>
      <c r="S1195"/>
      <c r="T1195"/>
      <c r="U1195"/>
      <c r="V1195"/>
      <c r="W1195"/>
    </row>
    <row r="1196" spans="14:23" x14ac:dyDescent="0.3">
      <c r="N1196"/>
      <c r="O1196"/>
      <c r="S1196"/>
      <c r="T1196"/>
      <c r="U1196"/>
      <c r="V1196"/>
      <c r="W1196"/>
    </row>
    <row r="1197" spans="14:23" x14ac:dyDescent="0.3">
      <c r="N1197"/>
      <c r="O1197"/>
      <c r="S1197"/>
      <c r="T1197"/>
      <c r="U1197"/>
      <c r="V1197"/>
      <c r="W1197"/>
    </row>
    <row r="1198" spans="14:23" x14ac:dyDescent="0.3">
      <c r="N1198"/>
      <c r="O1198"/>
      <c r="S1198"/>
      <c r="T1198"/>
      <c r="U1198"/>
      <c r="V1198"/>
      <c r="W1198"/>
    </row>
    <row r="1199" spans="14:23" x14ac:dyDescent="0.3">
      <c r="N1199"/>
      <c r="O1199"/>
      <c r="S1199"/>
      <c r="T1199"/>
      <c r="U1199"/>
      <c r="V1199"/>
      <c r="W1199"/>
    </row>
    <row r="1200" spans="14:23" x14ac:dyDescent="0.3">
      <c r="N1200"/>
      <c r="O1200"/>
      <c r="S1200"/>
      <c r="T1200"/>
      <c r="U1200"/>
      <c r="V1200"/>
      <c r="W1200"/>
    </row>
    <row r="1201" spans="14:23" x14ac:dyDescent="0.3">
      <c r="N1201"/>
      <c r="O1201"/>
      <c r="S1201"/>
      <c r="T1201"/>
      <c r="U1201"/>
      <c r="V1201"/>
      <c r="W1201"/>
    </row>
    <row r="1202" spans="14:23" x14ac:dyDescent="0.3">
      <c r="N1202"/>
      <c r="O1202"/>
      <c r="S1202"/>
      <c r="T1202"/>
      <c r="U1202"/>
      <c r="V1202"/>
      <c r="W1202"/>
    </row>
    <row r="1203" spans="14:23" x14ac:dyDescent="0.3">
      <c r="N1203"/>
      <c r="O1203"/>
      <c r="S1203"/>
      <c r="T1203"/>
      <c r="U1203"/>
      <c r="V1203"/>
      <c r="W1203"/>
    </row>
    <row r="1204" spans="14:23" x14ac:dyDescent="0.3">
      <c r="N1204"/>
      <c r="O1204"/>
      <c r="S1204"/>
      <c r="T1204"/>
      <c r="U1204"/>
      <c r="V1204"/>
      <c r="W1204"/>
    </row>
    <row r="1205" spans="14:23" x14ac:dyDescent="0.3">
      <c r="N1205"/>
      <c r="O1205"/>
      <c r="S1205"/>
      <c r="T1205"/>
      <c r="U1205"/>
      <c r="V1205"/>
      <c r="W1205"/>
    </row>
    <row r="1206" spans="14:23" x14ac:dyDescent="0.3">
      <c r="N1206"/>
      <c r="O1206"/>
      <c r="S1206"/>
      <c r="T1206"/>
      <c r="U1206"/>
      <c r="V1206"/>
      <c r="W1206"/>
    </row>
    <row r="1207" spans="14:23" x14ac:dyDescent="0.3">
      <c r="N1207"/>
      <c r="O1207"/>
      <c r="S1207"/>
      <c r="T1207"/>
      <c r="U1207"/>
      <c r="V1207"/>
      <c r="W1207"/>
    </row>
    <row r="1208" spans="14:23" x14ac:dyDescent="0.3">
      <c r="N1208"/>
      <c r="O1208"/>
      <c r="S1208"/>
      <c r="T1208"/>
      <c r="U1208"/>
      <c r="V1208"/>
      <c r="W1208"/>
    </row>
    <row r="1209" spans="14:23" x14ac:dyDescent="0.3">
      <c r="N1209"/>
      <c r="O1209"/>
      <c r="S1209"/>
      <c r="T1209"/>
      <c r="U1209"/>
      <c r="V1209"/>
      <c r="W1209"/>
    </row>
    <row r="1210" spans="14:23" x14ac:dyDescent="0.3">
      <c r="N1210"/>
      <c r="O1210"/>
      <c r="S1210"/>
      <c r="T1210"/>
      <c r="U1210"/>
      <c r="V1210"/>
      <c r="W1210"/>
    </row>
    <row r="1211" spans="14:23" x14ac:dyDescent="0.3">
      <c r="N1211"/>
      <c r="O1211"/>
      <c r="S1211"/>
      <c r="T1211"/>
      <c r="U1211"/>
      <c r="V1211"/>
      <c r="W1211"/>
    </row>
    <row r="1212" spans="14:23" x14ac:dyDescent="0.3">
      <c r="N1212"/>
      <c r="O1212"/>
      <c r="S1212"/>
      <c r="T1212"/>
      <c r="U1212"/>
      <c r="V1212"/>
      <c r="W1212"/>
    </row>
    <row r="1213" spans="14:23" x14ac:dyDescent="0.3">
      <c r="N1213"/>
      <c r="O1213"/>
      <c r="S1213"/>
      <c r="T1213"/>
      <c r="U1213"/>
      <c r="V1213"/>
      <c r="W1213"/>
    </row>
    <row r="1214" spans="14:23" x14ac:dyDescent="0.3">
      <c r="N1214"/>
      <c r="O1214"/>
      <c r="S1214"/>
      <c r="T1214"/>
      <c r="U1214"/>
      <c r="V1214"/>
      <c r="W1214"/>
    </row>
    <row r="1215" spans="14:23" x14ac:dyDescent="0.3">
      <c r="N1215"/>
      <c r="O1215"/>
      <c r="S1215"/>
      <c r="T1215"/>
      <c r="U1215"/>
      <c r="V1215"/>
      <c r="W1215"/>
    </row>
    <row r="1216" spans="14:23" x14ac:dyDescent="0.3">
      <c r="N1216"/>
      <c r="O1216"/>
      <c r="S1216"/>
      <c r="T1216"/>
      <c r="U1216"/>
      <c r="V1216"/>
      <c r="W1216"/>
    </row>
    <row r="1217" spans="14:23" x14ac:dyDescent="0.3">
      <c r="N1217"/>
      <c r="O1217"/>
      <c r="S1217"/>
      <c r="T1217"/>
      <c r="U1217"/>
      <c r="V1217"/>
      <c r="W1217"/>
    </row>
    <row r="1218" spans="14:23" x14ac:dyDescent="0.3">
      <c r="N1218"/>
      <c r="O1218"/>
      <c r="S1218"/>
      <c r="T1218"/>
      <c r="U1218"/>
      <c r="V1218"/>
      <c r="W1218"/>
    </row>
    <row r="1219" spans="14:23" x14ac:dyDescent="0.3">
      <c r="N1219"/>
      <c r="O1219"/>
      <c r="S1219"/>
      <c r="T1219"/>
      <c r="U1219"/>
      <c r="V1219"/>
      <c r="W1219"/>
    </row>
    <row r="1220" spans="14:23" x14ac:dyDescent="0.3">
      <c r="N1220"/>
      <c r="O1220"/>
      <c r="S1220"/>
      <c r="T1220"/>
      <c r="U1220"/>
      <c r="V1220"/>
      <c r="W1220"/>
    </row>
    <row r="1221" spans="14:23" x14ac:dyDescent="0.3">
      <c r="N1221"/>
      <c r="O1221"/>
      <c r="S1221"/>
      <c r="T1221"/>
      <c r="U1221"/>
      <c r="V1221"/>
      <c r="W1221"/>
    </row>
    <row r="1222" spans="14:23" x14ac:dyDescent="0.3">
      <c r="N1222"/>
      <c r="O1222"/>
      <c r="S1222"/>
      <c r="T1222"/>
      <c r="U1222"/>
      <c r="V1222"/>
      <c r="W1222"/>
    </row>
    <row r="1223" spans="14:23" x14ac:dyDescent="0.3">
      <c r="N1223"/>
      <c r="O1223"/>
      <c r="S1223"/>
      <c r="T1223"/>
      <c r="U1223"/>
      <c r="V1223"/>
      <c r="W1223"/>
    </row>
    <row r="1224" spans="14:23" x14ac:dyDescent="0.3">
      <c r="N1224"/>
      <c r="O1224"/>
      <c r="S1224"/>
      <c r="T1224"/>
      <c r="U1224"/>
      <c r="V1224"/>
      <c r="W1224"/>
    </row>
    <row r="1225" spans="14:23" x14ac:dyDescent="0.3">
      <c r="N1225"/>
      <c r="O1225"/>
      <c r="S1225"/>
      <c r="T1225"/>
      <c r="U1225"/>
      <c r="V1225"/>
      <c r="W1225"/>
    </row>
    <row r="1226" spans="14:23" x14ac:dyDescent="0.3">
      <c r="N1226"/>
      <c r="O1226"/>
      <c r="S1226"/>
      <c r="T1226"/>
      <c r="U1226"/>
      <c r="V1226"/>
      <c r="W1226"/>
    </row>
    <row r="1227" spans="14:23" x14ac:dyDescent="0.3">
      <c r="N1227"/>
      <c r="O1227"/>
      <c r="S1227"/>
      <c r="T1227"/>
      <c r="U1227"/>
      <c r="V1227"/>
      <c r="W1227"/>
    </row>
    <row r="1228" spans="14:23" x14ac:dyDescent="0.3">
      <c r="N1228"/>
      <c r="O1228"/>
      <c r="S1228"/>
      <c r="T1228"/>
      <c r="U1228"/>
      <c r="V1228"/>
      <c r="W1228"/>
    </row>
    <row r="1229" spans="14:23" x14ac:dyDescent="0.3">
      <c r="N1229"/>
      <c r="O1229"/>
      <c r="S1229"/>
      <c r="T1229"/>
      <c r="U1229"/>
      <c r="V1229"/>
      <c r="W1229"/>
    </row>
    <row r="1230" spans="14:23" x14ac:dyDescent="0.3">
      <c r="N1230"/>
      <c r="O1230"/>
      <c r="S1230"/>
      <c r="T1230"/>
      <c r="U1230"/>
      <c r="V1230"/>
      <c r="W1230"/>
    </row>
    <row r="1231" spans="14:23" x14ac:dyDescent="0.3">
      <c r="N1231"/>
      <c r="O1231"/>
      <c r="S1231"/>
      <c r="T1231"/>
      <c r="U1231"/>
      <c r="V1231"/>
      <c r="W1231"/>
    </row>
    <row r="1232" spans="14:23" x14ac:dyDescent="0.3">
      <c r="N1232"/>
      <c r="O1232"/>
      <c r="S1232"/>
      <c r="T1232"/>
      <c r="U1232"/>
      <c r="V1232"/>
      <c r="W1232"/>
    </row>
    <row r="1233" spans="14:23" x14ac:dyDescent="0.3">
      <c r="N1233"/>
      <c r="O1233"/>
      <c r="S1233"/>
      <c r="T1233"/>
      <c r="U1233"/>
      <c r="V1233"/>
      <c r="W1233"/>
    </row>
    <row r="1234" spans="14:23" x14ac:dyDescent="0.3">
      <c r="N1234"/>
      <c r="O1234"/>
      <c r="S1234"/>
      <c r="T1234"/>
      <c r="U1234"/>
      <c r="V1234"/>
      <c r="W1234"/>
    </row>
    <row r="1235" spans="14:23" x14ac:dyDescent="0.3">
      <c r="N1235"/>
      <c r="O1235"/>
      <c r="S1235"/>
      <c r="T1235"/>
      <c r="U1235"/>
      <c r="V1235"/>
      <c r="W1235"/>
    </row>
    <row r="1236" spans="14:23" x14ac:dyDescent="0.3">
      <c r="N1236"/>
      <c r="O1236"/>
      <c r="S1236"/>
      <c r="T1236"/>
      <c r="U1236"/>
      <c r="V1236"/>
      <c r="W1236"/>
    </row>
    <row r="1237" spans="14:23" x14ac:dyDescent="0.3">
      <c r="N1237"/>
      <c r="O1237"/>
      <c r="S1237"/>
      <c r="T1237"/>
      <c r="U1237"/>
      <c r="V1237"/>
      <c r="W1237"/>
    </row>
    <row r="1238" spans="14:23" x14ac:dyDescent="0.3">
      <c r="N1238"/>
      <c r="O1238"/>
      <c r="S1238"/>
      <c r="T1238"/>
      <c r="U1238"/>
      <c r="V1238"/>
      <c r="W1238"/>
    </row>
    <row r="1239" spans="14:23" x14ac:dyDescent="0.3">
      <c r="N1239"/>
      <c r="O1239"/>
      <c r="S1239"/>
      <c r="T1239"/>
      <c r="U1239"/>
      <c r="V1239"/>
      <c r="W1239"/>
    </row>
    <row r="1240" spans="14:23" x14ac:dyDescent="0.3">
      <c r="N1240"/>
      <c r="O1240"/>
      <c r="S1240"/>
      <c r="T1240"/>
      <c r="U1240"/>
      <c r="V1240"/>
      <c r="W1240"/>
    </row>
    <row r="1241" spans="14:23" x14ac:dyDescent="0.3">
      <c r="N1241"/>
      <c r="O1241"/>
      <c r="S1241"/>
      <c r="T1241"/>
      <c r="U1241"/>
      <c r="V1241"/>
      <c r="W1241"/>
    </row>
    <row r="1242" spans="14:23" x14ac:dyDescent="0.3">
      <c r="N1242"/>
      <c r="O1242"/>
      <c r="S1242"/>
      <c r="T1242"/>
      <c r="U1242"/>
      <c r="V1242"/>
      <c r="W1242"/>
    </row>
    <row r="1243" spans="14:23" x14ac:dyDescent="0.3">
      <c r="N1243"/>
      <c r="O1243"/>
      <c r="S1243"/>
      <c r="T1243"/>
      <c r="U1243"/>
      <c r="V1243"/>
      <c r="W1243"/>
    </row>
    <row r="1244" spans="14:23" x14ac:dyDescent="0.3">
      <c r="N1244"/>
      <c r="O1244"/>
      <c r="S1244"/>
      <c r="T1244"/>
      <c r="U1244"/>
      <c r="V1244"/>
      <c r="W1244"/>
    </row>
    <row r="1245" spans="14:23" x14ac:dyDescent="0.3">
      <c r="N1245"/>
      <c r="O1245"/>
      <c r="S1245"/>
      <c r="T1245"/>
      <c r="U1245"/>
      <c r="V1245"/>
      <c r="W1245"/>
    </row>
    <row r="1246" spans="14:23" x14ac:dyDescent="0.3">
      <c r="N1246"/>
      <c r="O1246"/>
      <c r="S1246"/>
      <c r="T1246"/>
      <c r="U1246"/>
      <c r="V1246"/>
      <c r="W1246"/>
    </row>
    <row r="1247" spans="14:23" x14ac:dyDescent="0.3">
      <c r="N1247"/>
      <c r="O1247"/>
      <c r="S1247"/>
      <c r="T1247"/>
      <c r="U1247"/>
      <c r="V1247"/>
      <c r="W1247"/>
    </row>
    <row r="1248" spans="14:23" x14ac:dyDescent="0.3">
      <c r="N1248"/>
      <c r="O1248"/>
      <c r="S1248"/>
      <c r="T1248"/>
      <c r="U1248"/>
      <c r="V1248"/>
      <c r="W1248"/>
    </row>
    <row r="1249" spans="14:23" x14ac:dyDescent="0.3">
      <c r="N1249"/>
      <c r="O1249"/>
      <c r="S1249"/>
      <c r="T1249"/>
      <c r="U1249"/>
      <c r="V1249"/>
      <c r="W1249"/>
    </row>
    <row r="1250" spans="14:23" x14ac:dyDescent="0.3">
      <c r="N1250"/>
      <c r="O1250"/>
      <c r="S1250"/>
      <c r="T1250"/>
      <c r="U1250"/>
      <c r="V1250"/>
      <c r="W1250"/>
    </row>
    <row r="1251" spans="14:23" x14ac:dyDescent="0.3">
      <c r="N1251"/>
      <c r="O1251"/>
      <c r="S1251"/>
      <c r="T1251"/>
      <c r="U1251"/>
      <c r="V1251"/>
      <c r="W1251"/>
    </row>
    <row r="1252" spans="14:23" x14ac:dyDescent="0.3">
      <c r="N1252"/>
      <c r="O1252"/>
      <c r="S1252"/>
      <c r="T1252"/>
      <c r="U1252"/>
      <c r="V1252"/>
      <c r="W1252"/>
    </row>
    <row r="1253" spans="14:23" x14ac:dyDescent="0.3">
      <c r="N1253"/>
      <c r="O1253"/>
      <c r="S1253"/>
      <c r="T1253"/>
      <c r="U1253"/>
      <c r="V1253"/>
      <c r="W1253"/>
    </row>
    <row r="1254" spans="14:23" x14ac:dyDescent="0.3">
      <c r="N1254"/>
      <c r="O1254"/>
      <c r="S1254"/>
      <c r="T1254"/>
      <c r="U1254"/>
      <c r="V1254"/>
      <c r="W1254"/>
    </row>
    <row r="1255" spans="14:23" x14ac:dyDescent="0.3">
      <c r="N1255"/>
      <c r="O1255"/>
      <c r="S1255"/>
      <c r="T1255"/>
      <c r="U1255"/>
      <c r="V1255"/>
      <c r="W1255"/>
    </row>
    <row r="1256" spans="14:23" x14ac:dyDescent="0.3">
      <c r="N1256"/>
      <c r="O1256"/>
      <c r="S1256"/>
      <c r="T1256"/>
      <c r="U1256"/>
      <c r="V1256"/>
      <c r="W1256"/>
    </row>
    <row r="1257" spans="14:23" x14ac:dyDescent="0.3">
      <c r="N1257"/>
      <c r="O1257"/>
      <c r="S1257"/>
      <c r="T1257"/>
      <c r="U1257"/>
      <c r="V1257"/>
      <c r="W1257"/>
    </row>
    <row r="1258" spans="14:23" x14ac:dyDescent="0.3">
      <c r="N1258"/>
      <c r="O1258"/>
      <c r="S1258"/>
      <c r="T1258"/>
      <c r="U1258"/>
      <c r="V1258"/>
      <c r="W1258"/>
    </row>
    <row r="1259" spans="14:23" x14ac:dyDescent="0.3">
      <c r="N1259"/>
      <c r="O1259"/>
      <c r="S1259"/>
      <c r="T1259"/>
      <c r="U1259"/>
      <c r="V1259"/>
      <c r="W1259"/>
    </row>
    <row r="1260" spans="14:23" x14ac:dyDescent="0.3">
      <c r="N1260"/>
      <c r="O1260"/>
      <c r="S1260"/>
      <c r="T1260"/>
      <c r="U1260"/>
      <c r="V1260"/>
      <c r="W1260"/>
    </row>
    <row r="1261" spans="14:23" x14ac:dyDescent="0.3">
      <c r="N1261"/>
      <c r="O1261"/>
      <c r="S1261"/>
      <c r="T1261"/>
      <c r="U1261"/>
      <c r="V1261"/>
      <c r="W1261"/>
    </row>
    <row r="1262" spans="14:23" x14ac:dyDescent="0.3">
      <c r="N1262"/>
      <c r="O1262"/>
      <c r="S1262"/>
      <c r="T1262"/>
      <c r="U1262"/>
      <c r="V1262"/>
      <c r="W1262"/>
    </row>
    <row r="1263" spans="14:23" x14ac:dyDescent="0.3">
      <c r="N1263"/>
      <c r="O1263"/>
      <c r="S1263"/>
      <c r="T1263"/>
      <c r="U1263"/>
      <c r="V1263"/>
      <c r="W1263"/>
    </row>
    <row r="1264" spans="14:23" x14ac:dyDescent="0.3">
      <c r="N1264"/>
      <c r="O1264"/>
      <c r="S1264"/>
      <c r="T1264"/>
      <c r="U1264"/>
      <c r="V1264"/>
      <c r="W1264"/>
    </row>
    <row r="1265" spans="14:23" x14ac:dyDescent="0.3">
      <c r="N1265"/>
      <c r="O1265"/>
      <c r="S1265"/>
      <c r="T1265"/>
      <c r="U1265"/>
      <c r="V1265"/>
      <c r="W1265"/>
    </row>
    <row r="1266" spans="14:23" x14ac:dyDescent="0.3">
      <c r="N1266"/>
      <c r="O1266"/>
      <c r="S1266"/>
      <c r="T1266"/>
      <c r="U1266"/>
      <c r="V1266"/>
      <c r="W1266"/>
    </row>
    <row r="1267" spans="14:23" x14ac:dyDescent="0.3">
      <c r="N1267"/>
      <c r="O1267"/>
      <c r="S1267"/>
      <c r="T1267"/>
      <c r="U1267"/>
      <c r="V1267"/>
      <c r="W1267"/>
    </row>
    <row r="1268" spans="14:23" x14ac:dyDescent="0.3">
      <c r="N1268"/>
      <c r="O1268"/>
      <c r="S1268"/>
      <c r="T1268"/>
      <c r="U1268"/>
      <c r="V1268"/>
      <c r="W1268"/>
    </row>
    <row r="1269" spans="14:23" x14ac:dyDescent="0.3">
      <c r="N1269"/>
      <c r="O1269"/>
      <c r="S1269"/>
      <c r="T1269"/>
      <c r="U1269"/>
      <c r="V1269"/>
      <c r="W1269"/>
    </row>
    <row r="1270" spans="14:23" x14ac:dyDescent="0.3">
      <c r="N1270"/>
      <c r="O1270"/>
      <c r="S1270"/>
      <c r="T1270"/>
      <c r="U1270"/>
      <c r="V1270"/>
      <c r="W1270"/>
    </row>
    <row r="1271" spans="14:23" x14ac:dyDescent="0.3">
      <c r="N1271"/>
      <c r="O1271"/>
      <c r="S1271"/>
      <c r="T1271"/>
      <c r="U1271"/>
      <c r="V1271"/>
      <c r="W1271"/>
    </row>
    <row r="1272" spans="14:23" x14ac:dyDescent="0.3">
      <c r="N1272"/>
      <c r="O1272"/>
      <c r="S1272"/>
      <c r="T1272"/>
      <c r="U1272"/>
      <c r="V1272"/>
      <c r="W1272"/>
    </row>
    <row r="1273" spans="14:23" x14ac:dyDescent="0.3">
      <c r="N1273"/>
      <c r="O1273"/>
      <c r="S1273"/>
      <c r="T1273"/>
      <c r="U1273"/>
      <c r="V1273"/>
      <c r="W1273"/>
    </row>
    <row r="1274" spans="14:23" x14ac:dyDescent="0.3">
      <c r="N1274"/>
      <c r="O1274"/>
      <c r="S1274"/>
      <c r="T1274"/>
      <c r="U1274"/>
      <c r="V1274"/>
      <c r="W1274"/>
    </row>
    <row r="1275" spans="14:23" x14ac:dyDescent="0.3">
      <c r="N1275"/>
      <c r="O1275"/>
      <c r="S1275"/>
      <c r="T1275"/>
      <c r="U1275"/>
      <c r="V1275"/>
      <c r="W1275"/>
    </row>
    <row r="1276" spans="14:23" x14ac:dyDescent="0.3">
      <c r="N1276"/>
      <c r="O1276"/>
      <c r="S1276"/>
      <c r="T1276"/>
      <c r="U1276"/>
      <c r="V1276"/>
      <c r="W1276"/>
    </row>
    <row r="1277" spans="14:23" x14ac:dyDescent="0.3">
      <c r="N1277"/>
      <c r="O1277"/>
      <c r="S1277"/>
      <c r="T1277"/>
      <c r="U1277"/>
      <c r="V1277"/>
      <c r="W1277"/>
    </row>
    <row r="1278" spans="14:23" x14ac:dyDescent="0.3">
      <c r="N1278"/>
      <c r="O1278"/>
      <c r="S1278"/>
      <c r="T1278"/>
      <c r="U1278"/>
      <c r="V1278"/>
      <c r="W1278"/>
    </row>
    <row r="1279" spans="14:23" x14ac:dyDescent="0.3">
      <c r="N1279"/>
      <c r="O1279"/>
      <c r="S1279"/>
      <c r="T1279"/>
      <c r="U1279"/>
      <c r="V1279"/>
      <c r="W1279"/>
    </row>
    <row r="1280" spans="14:23" x14ac:dyDescent="0.3">
      <c r="N1280"/>
      <c r="O1280"/>
      <c r="S1280"/>
      <c r="T1280"/>
      <c r="U1280"/>
      <c r="V1280"/>
      <c r="W1280"/>
    </row>
    <row r="1281" spans="14:23" x14ac:dyDescent="0.3">
      <c r="N1281"/>
      <c r="O1281"/>
      <c r="S1281"/>
      <c r="T1281"/>
      <c r="U1281"/>
      <c r="V1281"/>
      <c r="W1281"/>
    </row>
    <row r="1282" spans="14:23" x14ac:dyDescent="0.3">
      <c r="N1282"/>
      <c r="O1282"/>
      <c r="S1282"/>
      <c r="T1282"/>
      <c r="U1282"/>
      <c r="V1282"/>
      <c r="W1282"/>
    </row>
    <row r="1283" spans="14:23" x14ac:dyDescent="0.3">
      <c r="N1283"/>
      <c r="O1283"/>
      <c r="S1283"/>
      <c r="T1283"/>
      <c r="U1283"/>
      <c r="V1283"/>
      <c r="W1283"/>
    </row>
    <row r="1284" spans="14:23" x14ac:dyDescent="0.3">
      <c r="N1284"/>
      <c r="O1284"/>
      <c r="S1284"/>
      <c r="T1284"/>
      <c r="U1284"/>
      <c r="V1284"/>
      <c r="W1284"/>
    </row>
    <row r="1285" spans="14:23" x14ac:dyDescent="0.3">
      <c r="N1285"/>
      <c r="O1285"/>
      <c r="S1285"/>
      <c r="T1285"/>
      <c r="U1285"/>
      <c r="V1285"/>
      <c r="W1285"/>
    </row>
    <row r="1286" spans="14:23" x14ac:dyDescent="0.3">
      <c r="N1286"/>
      <c r="O1286"/>
      <c r="S1286"/>
      <c r="T1286"/>
      <c r="U1286"/>
      <c r="V1286"/>
      <c r="W1286"/>
    </row>
    <row r="1287" spans="14:23" x14ac:dyDescent="0.3">
      <c r="N1287"/>
      <c r="O1287"/>
      <c r="S1287"/>
      <c r="T1287"/>
      <c r="U1287"/>
      <c r="V1287"/>
      <c r="W1287"/>
    </row>
    <row r="1288" spans="14:23" x14ac:dyDescent="0.3">
      <c r="N1288"/>
      <c r="O1288"/>
      <c r="S1288"/>
      <c r="T1288"/>
      <c r="U1288"/>
      <c r="V1288"/>
      <c r="W1288"/>
    </row>
    <row r="1289" spans="14:23" x14ac:dyDescent="0.3">
      <c r="N1289"/>
      <c r="O1289"/>
      <c r="S1289"/>
      <c r="T1289"/>
      <c r="U1289"/>
      <c r="V1289"/>
      <c r="W1289"/>
    </row>
    <row r="1290" spans="14:23" x14ac:dyDescent="0.3">
      <c r="N1290"/>
      <c r="O1290"/>
      <c r="S1290"/>
      <c r="T1290"/>
      <c r="U1290"/>
      <c r="V1290"/>
      <c r="W1290"/>
    </row>
    <row r="1291" spans="14:23" x14ac:dyDescent="0.3">
      <c r="N1291"/>
      <c r="O1291"/>
      <c r="S1291"/>
      <c r="T1291"/>
      <c r="U1291"/>
      <c r="V1291"/>
      <c r="W1291"/>
    </row>
    <row r="1292" spans="14:23" x14ac:dyDescent="0.3">
      <c r="N1292"/>
      <c r="O1292"/>
      <c r="S1292"/>
      <c r="T1292"/>
      <c r="U1292"/>
      <c r="V1292"/>
      <c r="W1292"/>
    </row>
    <row r="1293" spans="14:23" x14ac:dyDescent="0.3">
      <c r="N1293"/>
      <c r="O1293"/>
      <c r="S1293"/>
      <c r="T1293"/>
      <c r="U1293"/>
      <c r="V1293"/>
      <c r="W1293"/>
    </row>
    <row r="1294" spans="14:23" x14ac:dyDescent="0.3">
      <c r="N1294"/>
      <c r="O1294"/>
      <c r="S1294"/>
      <c r="T1294"/>
      <c r="U1294"/>
      <c r="V1294"/>
      <c r="W1294"/>
    </row>
    <row r="1295" spans="14:23" x14ac:dyDescent="0.3">
      <c r="N1295"/>
      <c r="O1295"/>
      <c r="S1295"/>
      <c r="T1295"/>
      <c r="U1295"/>
      <c r="V1295"/>
      <c r="W1295"/>
    </row>
    <row r="1296" spans="14:23" x14ac:dyDescent="0.3">
      <c r="N1296"/>
      <c r="O1296"/>
      <c r="S1296"/>
      <c r="T1296"/>
      <c r="U1296"/>
      <c r="V1296"/>
      <c r="W1296"/>
    </row>
    <row r="1297" spans="14:23" x14ac:dyDescent="0.3">
      <c r="N1297"/>
      <c r="O1297"/>
      <c r="S1297"/>
      <c r="T1297"/>
      <c r="U1297"/>
      <c r="V1297"/>
      <c r="W1297"/>
    </row>
    <row r="1298" spans="14:23" x14ac:dyDescent="0.3">
      <c r="N1298"/>
      <c r="O1298"/>
      <c r="S1298"/>
      <c r="T1298"/>
      <c r="U1298"/>
      <c r="V1298"/>
      <c r="W1298"/>
    </row>
    <row r="1299" spans="14:23" x14ac:dyDescent="0.3">
      <c r="N1299"/>
      <c r="O1299"/>
      <c r="S1299"/>
      <c r="T1299"/>
      <c r="U1299"/>
      <c r="V1299"/>
      <c r="W1299"/>
    </row>
    <row r="1300" spans="14:23" x14ac:dyDescent="0.3">
      <c r="N1300"/>
      <c r="O1300"/>
      <c r="S1300"/>
      <c r="T1300"/>
      <c r="U1300"/>
      <c r="V1300"/>
      <c r="W1300"/>
    </row>
    <row r="1301" spans="14:23" x14ac:dyDescent="0.3">
      <c r="N1301"/>
      <c r="O1301"/>
      <c r="S1301"/>
      <c r="T1301"/>
      <c r="U1301"/>
      <c r="V1301"/>
      <c r="W1301"/>
    </row>
    <row r="1302" spans="14:23" x14ac:dyDescent="0.3">
      <c r="N1302"/>
      <c r="O1302"/>
      <c r="S1302"/>
      <c r="T1302"/>
      <c r="U1302"/>
      <c r="V1302"/>
      <c r="W1302"/>
    </row>
    <row r="1303" spans="14:23" x14ac:dyDescent="0.3">
      <c r="N1303"/>
      <c r="O1303"/>
      <c r="S1303"/>
      <c r="T1303"/>
      <c r="U1303"/>
      <c r="V1303"/>
      <c r="W1303"/>
    </row>
    <row r="1304" spans="14:23" x14ac:dyDescent="0.3">
      <c r="N1304"/>
      <c r="O1304"/>
      <c r="S1304"/>
      <c r="T1304"/>
      <c r="U1304"/>
      <c r="V1304"/>
      <c r="W1304"/>
    </row>
    <row r="1305" spans="14:23" x14ac:dyDescent="0.3">
      <c r="N1305"/>
      <c r="O1305"/>
      <c r="S1305"/>
      <c r="T1305"/>
      <c r="U1305"/>
      <c r="V1305"/>
      <c r="W1305"/>
    </row>
    <row r="1306" spans="14:23" x14ac:dyDescent="0.3">
      <c r="N1306"/>
      <c r="O1306"/>
      <c r="S1306"/>
      <c r="T1306"/>
      <c r="U1306"/>
      <c r="V1306"/>
      <c r="W1306"/>
    </row>
    <row r="1307" spans="14:23" x14ac:dyDescent="0.3">
      <c r="N1307"/>
      <c r="O1307"/>
      <c r="S1307"/>
      <c r="T1307"/>
      <c r="U1307"/>
      <c r="V1307"/>
      <c r="W1307"/>
    </row>
    <row r="1308" spans="14:23" x14ac:dyDescent="0.3">
      <c r="N1308"/>
      <c r="O1308"/>
      <c r="S1308"/>
      <c r="T1308"/>
      <c r="U1308"/>
      <c r="V1308"/>
      <c r="W1308"/>
    </row>
    <row r="1309" spans="14:23" x14ac:dyDescent="0.3">
      <c r="N1309"/>
      <c r="O1309"/>
      <c r="S1309"/>
      <c r="T1309"/>
      <c r="U1309"/>
      <c r="V1309"/>
      <c r="W1309"/>
    </row>
    <row r="1310" spans="14:23" x14ac:dyDescent="0.3">
      <c r="N1310"/>
      <c r="O1310"/>
      <c r="S1310"/>
      <c r="T1310"/>
      <c r="U1310"/>
      <c r="V1310"/>
      <c r="W1310"/>
    </row>
    <row r="1311" spans="14:23" x14ac:dyDescent="0.3">
      <c r="N1311"/>
      <c r="O1311"/>
      <c r="S1311"/>
      <c r="T1311"/>
      <c r="U1311"/>
      <c r="V1311"/>
      <c r="W1311"/>
    </row>
    <row r="1312" spans="14:23" x14ac:dyDescent="0.3">
      <c r="N1312"/>
      <c r="O1312"/>
      <c r="S1312"/>
      <c r="T1312"/>
      <c r="U1312"/>
      <c r="V1312"/>
      <c r="W1312"/>
    </row>
    <row r="1313" spans="14:23" x14ac:dyDescent="0.3">
      <c r="N1313"/>
      <c r="O1313"/>
      <c r="S1313"/>
      <c r="T1313"/>
      <c r="U1313"/>
      <c r="V1313"/>
      <c r="W1313"/>
    </row>
    <row r="1314" spans="14:23" x14ac:dyDescent="0.3">
      <c r="N1314"/>
      <c r="O1314"/>
      <c r="S1314"/>
      <c r="T1314"/>
      <c r="U1314"/>
      <c r="V1314"/>
      <c r="W1314"/>
    </row>
    <row r="1315" spans="14:23" x14ac:dyDescent="0.3">
      <c r="N1315"/>
      <c r="O1315"/>
      <c r="S1315"/>
      <c r="T1315"/>
      <c r="U1315"/>
      <c r="V1315"/>
      <c r="W1315"/>
    </row>
    <row r="1316" spans="14:23" x14ac:dyDescent="0.3">
      <c r="N1316"/>
      <c r="O1316"/>
      <c r="S1316"/>
      <c r="T1316"/>
      <c r="U1316"/>
      <c r="V1316"/>
      <c r="W1316"/>
    </row>
    <row r="1317" spans="14:23" x14ac:dyDescent="0.3">
      <c r="N1317"/>
      <c r="O1317"/>
      <c r="S1317"/>
      <c r="T1317"/>
      <c r="U1317"/>
      <c r="V1317"/>
      <c r="W1317"/>
    </row>
    <row r="1318" spans="14:23" x14ac:dyDescent="0.3">
      <c r="N1318"/>
      <c r="O1318"/>
      <c r="S1318"/>
      <c r="T1318"/>
      <c r="U1318"/>
      <c r="V1318"/>
      <c r="W1318"/>
    </row>
    <row r="1319" spans="14:23" x14ac:dyDescent="0.3">
      <c r="N1319"/>
      <c r="O1319"/>
      <c r="S1319"/>
      <c r="T1319"/>
      <c r="U1319"/>
      <c r="V1319"/>
      <c r="W1319"/>
    </row>
    <row r="1320" spans="14:23" x14ac:dyDescent="0.3">
      <c r="N1320"/>
      <c r="O1320"/>
      <c r="S1320"/>
      <c r="T1320"/>
      <c r="U1320"/>
      <c r="V1320"/>
      <c r="W1320"/>
    </row>
    <row r="1321" spans="14:23" x14ac:dyDescent="0.3">
      <c r="N1321"/>
      <c r="O1321"/>
      <c r="S1321"/>
      <c r="T1321"/>
      <c r="U1321"/>
      <c r="V1321"/>
      <c r="W1321"/>
    </row>
    <row r="1322" spans="14:23" x14ac:dyDescent="0.3">
      <c r="N1322"/>
      <c r="O1322"/>
      <c r="S1322"/>
      <c r="T1322"/>
      <c r="U1322"/>
      <c r="V1322"/>
      <c r="W1322"/>
    </row>
    <row r="1323" spans="14:23" x14ac:dyDescent="0.3">
      <c r="N1323"/>
      <c r="O1323"/>
      <c r="S1323"/>
      <c r="T1323"/>
      <c r="U1323"/>
      <c r="V1323"/>
      <c r="W1323"/>
    </row>
    <row r="1324" spans="14:23" x14ac:dyDescent="0.3">
      <c r="N1324"/>
      <c r="O1324"/>
      <c r="S1324"/>
      <c r="T1324"/>
      <c r="U1324"/>
      <c r="V1324"/>
      <c r="W1324"/>
    </row>
    <row r="1325" spans="14:23" x14ac:dyDescent="0.3">
      <c r="N1325"/>
      <c r="O1325"/>
      <c r="S1325"/>
      <c r="T1325"/>
      <c r="U1325"/>
      <c r="V1325"/>
      <c r="W1325"/>
    </row>
    <row r="1326" spans="14:23" x14ac:dyDescent="0.3">
      <c r="N1326"/>
      <c r="O1326"/>
      <c r="S1326"/>
      <c r="T1326"/>
      <c r="U1326"/>
      <c r="V1326"/>
      <c r="W1326"/>
    </row>
    <row r="1327" spans="14:23" x14ac:dyDescent="0.3">
      <c r="N1327"/>
      <c r="O1327"/>
      <c r="S1327"/>
      <c r="T1327"/>
      <c r="U1327"/>
      <c r="V1327"/>
      <c r="W1327"/>
    </row>
    <row r="1328" spans="14:23" x14ac:dyDescent="0.3">
      <c r="N1328"/>
      <c r="O1328"/>
      <c r="S1328"/>
      <c r="T1328"/>
      <c r="U1328"/>
      <c r="V1328"/>
      <c r="W1328"/>
    </row>
    <row r="1329" spans="14:23" x14ac:dyDescent="0.3">
      <c r="N1329"/>
      <c r="O1329"/>
      <c r="S1329"/>
      <c r="T1329"/>
      <c r="U1329"/>
      <c r="V1329"/>
      <c r="W1329"/>
    </row>
    <row r="1330" spans="14:23" x14ac:dyDescent="0.3">
      <c r="N1330"/>
      <c r="O1330"/>
      <c r="S1330"/>
      <c r="T1330"/>
      <c r="U1330"/>
      <c r="V1330"/>
      <c r="W1330"/>
    </row>
    <row r="1331" spans="14:23" x14ac:dyDescent="0.3">
      <c r="N1331"/>
      <c r="O1331"/>
      <c r="S1331"/>
      <c r="T1331"/>
      <c r="U1331"/>
      <c r="V1331"/>
      <c r="W1331"/>
    </row>
    <row r="1332" spans="14:23" x14ac:dyDescent="0.3">
      <c r="N1332"/>
      <c r="O1332"/>
      <c r="S1332"/>
      <c r="T1332"/>
      <c r="U1332"/>
      <c r="V1332"/>
      <c r="W1332"/>
    </row>
    <row r="1333" spans="14:23" x14ac:dyDescent="0.3">
      <c r="N1333"/>
      <c r="O1333"/>
      <c r="S1333"/>
      <c r="T1333"/>
      <c r="U1333"/>
      <c r="V1333"/>
      <c r="W1333"/>
    </row>
    <row r="1334" spans="14:23" x14ac:dyDescent="0.3">
      <c r="N1334"/>
      <c r="O1334"/>
      <c r="S1334"/>
      <c r="T1334"/>
      <c r="U1334"/>
      <c r="V1334"/>
      <c r="W1334"/>
    </row>
    <row r="1335" spans="14:23" x14ac:dyDescent="0.3">
      <c r="N1335"/>
      <c r="O1335"/>
      <c r="S1335"/>
      <c r="T1335"/>
      <c r="U1335"/>
      <c r="V1335"/>
      <c r="W1335"/>
    </row>
    <row r="1336" spans="14:23" x14ac:dyDescent="0.3">
      <c r="N1336"/>
      <c r="O1336"/>
      <c r="S1336"/>
      <c r="T1336"/>
      <c r="U1336"/>
      <c r="V1336"/>
      <c r="W1336"/>
    </row>
    <row r="1337" spans="14:23" x14ac:dyDescent="0.3">
      <c r="N1337"/>
      <c r="O1337"/>
      <c r="S1337"/>
      <c r="T1337"/>
      <c r="U1337"/>
      <c r="V1337"/>
      <c r="W1337"/>
    </row>
    <row r="1338" spans="14:23" x14ac:dyDescent="0.3">
      <c r="N1338"/>
      <c r="O1338"/>
      <c r="S1338"/>
      <c r="T1338"/>
      <c r="U1338"/>
      <c r="V1338"/>
      <c r="W1338"/>
    </row>
    <row r="1339" spans="14:23" x14ac:dyDescent="0.3">
      <c r="N1339"/>
      <c r="O1339"/>
      <c r="S1339"/>
      <c r="T1339"/>
      <c r="U1339"/>
      <c r="V1339"/>
      <c r="W1339"/>
    </row>
    <row r="1340" spans="14:23" x14ac:dyDescent="0.3">
      <c r="N1340"/>
      <c r="O1340"/>
      <c r="S1340"/>
      <c r="T1340"/>
      <c r="U1340"/>
      <c r="V1340"/>
      <c r="W1340"/>
    </row>
    <row r="1341" spans="14:23" x14ac:dyDescent="0.3">
      <c r="N1341"/>
      <c r="O1341"/>
      <c r="S1341"/>
      <c r="T1341"/>
      <c r="U1341"/>
      <c r="V1341"/>
      <c r="W1341"/>
    </row>
    <row r="1342" spans="14:23" x14ac:dyDescent="0.3">
      <c r="N1342"/>
      <c r="O1342"/>
      <c r="S1342"/>
      <c r="T1342"/>
      <c r="U1342"/>
      <c r="V1342"/>
      <c r="W1342"/>
    </row>
    <row r="1343" spans="14:23" x14ac:dyDescent="0.3">
      <c r="N1343"/>
      <c r="O1343"/>
      <c r="S1343"/>
      <c r="T1343"/>
      <c r="U1343"/>
      <c r="V1343"/>
      <c r="W1343"/>
    </row>
    <row r="1344" spans="14:23" x14ac:dyDescent="0.3">
      <c r="N1344"/>
      <c r="O1344"/>
      <c r="S1344"/>
      <c r="T1344"/>
      <c r="U1344"/>
      <c r="V1344"/>
      <c r="W1344"/>
    </row>
    <row r="1345" spans="14:23" x14ac:dyDescent="0.3">
      <c r="N1345"/>
      <c r="O1345"/>
      <c r="S1345"/>
      <c r="T1345"/>
      <c r="U1345"/>
      <c r="V1345"/>
      <c r="W1345"/>
    </row>
    <row r="1346" spans="14:23" x14ac:dyDescent="0.3">
      <c r="N1346"/>
      <c r="O1346"/>
      <c r="S1346"/>
      <c r="T1346"/>
      <c r="U1346"/>
      <c r="V1346"/>
      <c r="W1346"/>
    </row>
    <row r="1347" spans="14:23" x14ac:dyDescent="0.3">
      <c r="N1347"/>
      <c r="O1347"/>
      <c r="S1347"/>
      <c r="T1347"/>
      <c r="U1347"/>
      <c r="V1347"/>
      <c r="W1347"/>
    </row>
    <row r="1348" spans="14:23" x14ac:dyDescent="0.3">
      <c r="N1348"/>
      <c r="O1348"/>
      <c r="S1348"/>
      <c r="T1348"/>
      <c r="U1348"/>
      <c r="V1348"/>
      <c r="W1348"/>
    </row>
    <row r="1349" spans="14:23" x14ac:dyDescent="0.3">
      <c r="N1349"/>
      <c r="O1349"/>
      <c r="S1349"/>
      <c r="T1349"/>
      <c r="U1349"/>
      <c r="V1349"/>
      <c r="W1349"/>
    </row>
    <row r="1350" spans="14:23" x14ac:dyDescent="0.3">
      <c r="N1350"/>
      <c r="O1350"/>
      <c r="S1350"/>
      <c r="T1350"/>
      <c r="U1350"/>
      <c r="V1350"/>
      <c r="W1350"/>
    </row>
    <row r="1351" spans="14:23" x14ac:dyDescent="0.3">
      <c r="N1351"/>
      <c r="O1351"/>
      <c r="S1351"/>
      <c r="T1351"/>
      <c r="U1351"/>
      <c r="V1351"/>
      <c r="W1351"/>
    </row>
    <row r="1352" spans="14:23" x14ac:dyDescent="0.3">
      <c r="N1352"/>
      <c r="O1352"/>
      <c r="S1352"/>
      <c r="T1352"/>
      <c r="U1352"/>
      <c r="V1352"/>
      <c r="W1352"/>
    </row>
    <row r="1353" spans="14:23" x14ac:dyDescent="0.3">
      <c r="N1353"/>
      <c r="O1353"/>
      <c r="S1353"/>
      <c r="T1353"/>
      <c r="U1353"/>
      <c r="V1353"/>
      <c r="W1353"/>
    </row>
    <row r="1354" spans="14:23" x14ac:dyDescent="0.3">
      <c r="N1354"/>
      <c r="O1354"/>
      <c r="S1354"/>
      <c r="T1354"/>
      <c r="U1354"/>
      <c r="V1354"/>
      <c r="W1354"/>
    </row>
    <row r="1355" spans="14:23" x14ac:dyDescent="0.3">
      <c r="N1355"/>
      <c r="O1355"/>
      <c r="S1355"/>
      <c r="T1355"/>
      <c r="U1355"/>
      <c r="V1355"/>
      <c r="W1355"/>
    </row>
    <row r="1356" spans="14:23" x14ac:dyDescent="0.3">
      <c r="N1356"/>
      <c r="O1356"/>
      <c r="S1356"/>
      <c r="T1356"/>
      <c r="U1356"/>
      <c r="V1356"/>
      <c r="W1356"/>
    </row>
    <row r="1357" spans="14:23" x14ac:dyDescent="0.3">
      <c r="N1357"/>
      <c r="O1357"/>
      <c r="S1357"/>
      <c r="T1357"/>
      <c r="U1357"/>
      <c r="V1357"/>
      <c r="W1357"/>
    </row>
    <row r="1358" spans="14:23" x14ac:dyDescent="0.3">
      <c r="N1358"/>
      <c r="O1358"/>
      <c r="S1358"/>
      <c r="T1358"/>
      <c r="U1358"/>
      <c r="V1358"/>
      <c r="W1358"/>
    </row>
    <row r="1359" spans="14:23" x14ac:dyDescent="0.3">
      <c r="N1359"/>
      <c r="O1359"/>
      <c r="S1359"/>
      <c r="T1359"/>
      <c r="U1359"/>
      <c r="V1359"/>
      <c r="W1359"/>
    </row>
    <row r="1360" spans="14:23" x14ac:dyDescent="0.3">
      <c r="N1360"/>
      <c r="O1360"/>
      <c r="S1360"/>
      <c r="T1360"/>
      <c r="U1360"/>
      <c r="V1360"/>
      <c r="W1360"/>
    </row>
    <row r="1361" spans="14:23" x14ac:dyDescent="0.3">
      <c r="N1361"/>
      <c r="O1361"/>
      <c r="S1361"/>
      <c r="T1361"/>
      <c r="U1361"/>
      <c r="V1361"/>
      <c r="W1361"/>
    </row>
    <row r="1362" spans="14:23" x14ac:dyDescent="0.3">
      <c r="N1362"/>
      <c r="O1362"/>
      <c r="S1362"/>
      <c r="T1362"/>
      <c r="U1362"/>
      <c r="V1362"/>
      <c r="W1362"/>
    </row>
    <row r="1363" spans="14:23" x14ac:dyDescent="0.3">
      <c r="N1363"/>
      <c r="O1363"/>
      <c r="S1363"/>
      <c r="T1363"/>
      <c r="U1363"/>
      <c r="V1363"/>
      <c r="W1363"/>
    </row>
    <row r="1364" spans="14:23" x14ac:dyDescent="0.3">
      <c r="N1364"/>
      <c r="O1364"/>
      <c r="S1364"/>
      <c r="T1364"/>
      <c r="U1364"/>
      <c r="V1364"/>
      <c r="W1364"/>
    </row>
    <row r="1365" spans="14:23" x14ac:dyDescent="0.3">
      <c r="N1365"/>
      <c r="O1365"/>
      <c r="S1365"/>
      <c r="T1365"/>
      <c r="U1365"/>
      <c r="V1365"/>
      <c r="W1365"/>
    </row>
    <row r="1366" spans="14:23" x14ac:dyDescent="0.3">
      <c r="N1366"/>
      <c r="O1366"/>
      <c r="S1366"/>
      <c r="T1366"/>
      <c r="U1366"/>
      <c r="V1366"/>
      <c r="W1366"/>
    </row>
    <row r="1367" spans="14:23" x14ac:dyDescent="0.3">
      <c r="N1367"/>
      <c r="O1367"/>
      <c r="S1367"/>
      <c r="T1367"/>
      <c r="U1367"/>
      <c r="V1367"/>
      <c r="W1367"/>
    </row>
    <row r="1368" spans="14:23" x14ac:dyDescent="0.3">
      <c r="N1368"/>
      <c r="O1368"/>
      <c r="S1368"/>
      <c r="T1368"/>
      <c r="U1368"/>
      <c r="V1368"/>
      <c r="W1368"/>
    </row>
    <row r="1369" spans="14:23" x14ac:dyDescent="0.3">
      <c r="N1369"/>
      <c r="O1369"/>
      <c r="S1369"/>
      <c r="T1369"/>
      <c r="U1369"/>
      <c r="V1369"/>
      <c r="W1369"/>
    </row>
    <row r="1370" spans="14:23" x14ac:dyDescent="0.3">
      <c r="N1370"/>
      <c r="O1370"/>
      <c r="S1370"/>
      <c r="T1370"/>
      <c r="U1370"/>
      <c r="V1370"/>
      <c r="W1370"/>
    </row>
    <row r="1371" spans="14:23" x14ac:dyDescent="0.3">
      <c r="N1371"/>
      <c r="O1371"/>
      <c r="S1371"/>
      <c r="T1371"/>
      <c r="U1371"/>
      <c r="V1371"/>
      <c r="W1371"/>
    </row>
    <row r="1372" spans="14:23" x14ac:dyDescent="0.3">
      <c r="N1372"/>
      <c r="O1372"/>
      <c r="S1372"/>
      <c r="T1372"/>
      <c r="U1372"/>
      <c r="V1372"/>
      <c r="W1372"/>
    </row>
    <row r="1373" spans="14:23" x14ac:dyDescent="0.3">
      <c r="N1373"/>
      <c r="O1373"/>
      <c r="S1373"/>
      <c r="T1373"/>
      <c r="U1373"/>
      <c r="V1373"/>
      <c r="W1373"/>
    </row>
    <row r="1374" spans="14:23" x14ac:dyDescent="0.3">
      <c r="N1374"/>
      <c r="O1374"/>
      <c r="S1374"/>
      <c r="T1374"/>
      <c r="U1374"/>
      <c r="V1374"/>
      <c r="W1374"/>
    </row>
    <row r="1375" spans="14:23" x14ac:dyDescent="0.3">
      <c r="N1375"/>
      <c r="O1375"/>
      <c r="S1375"/>
      <c r="T1375"/>
      <c r="U1375"/>
      <c r="V1375"/>
      <c r="W1375"/>
    </row>
    <row r="1376" spans="14:23" x14ac:dyDescent="0.3">
      <c r="N1376"/>
      <c r="O1376"/>
      <c r="S1376"/>
      <c r="T1376"/>
      <c r="U1376"/>
      <c r="V1376"/>
      <c r="W1376"/>
    </row>
    <row r="1377" spans="14:23" x14ac:dyDescent="0.3">
      <c r="N1377"/>
      <c r="O1377"/>
      <c r="S1377"/>
      <c r="T1377"/>
      <c r="U1377"/>
      <c r="V1377"/>
      <c r="W1377"/>
    </row>
    <row r="1378" spans="14:23" x14ac:dyDescent="0.3">
      <c r="N1378"/>
      <c r="O1378"/>
      <c r="S1378"/>
      <c r="T1378"/>
      <c r="U1378"/>
      <c r="V1378"/>
      <c r="W1378"/>
    </row>
    <row r="1379" spans="14:23" x14ac:dyDescent="0.3">
      <c r="N1379"/>
      <c r="O1379"/>
      <c r="S1379"/>
      <c r="T1379"/>
      <c r="U1379"/>
      <c r="V1379"/>
      <c r="W1379"/>
    </row>
    <row r="1380" spans="14:23" x14ac:dyDescent="0.3">
      <c r="N1380"/>
      <c r="O1380"/>
      <c r="S1380"/>
      <c r="T1380"/>
      <c r="U1380"/>
      <c r="V1380"/>
      <c r="W1380"/>
    </row>
    <row r="1381" spans="14:23" x14ac:dyDescent="0.3">
      <c r="N1381"/>
      <c r="O1381"/>
      <c r="S1381"/>
      <c r="T1381"/>
      <c r="U1381"/>
      <c r="V1381"/>
      <c r="W1381"/>
    </row>
    <row r="1382" spans="14:23" x14ac:dyDescent="0.3">
      <c r="N1382"/>
      <c r="O1382"/>
      <c r="S1382"/>
      <c r="T1382"/>
      <c r="U1382"/>
      <c r="V1382"/>
      <c r="W1382"/>
    </row>
    <row r="1383" spans="14:23" x14ac:dyDescent="0.3">
      <c r="N1383"/>
      <c r="O1383"/>
      <c r="S1383"/>
      <c r="T1383"/>
      <c r="U1383"/>
      <c r="V1383"/>
      <c r="W1383"/>
    </row>
    <row r="1384" spans="14:23" x14ac:dyDescent="0.3">
      <c r="N1384"/>
      <c r="O1384"/>
      <c r="S1384"/>
      <c r="T1384"/>
      <c r="U1384"/>
      <c r="V1384"/>
      <c r="W1384"/>
    </row>
    <row r="1385" spans="14:23" x14ac:dyDescent="0.3">
      <c r="N1385"/>
      <c r="O1385"/>
      <c r="S1385"/>
      <c r="T1385"/>
      <c r="U1385"/>
      <c r="V1385"/>
      <c r="W1385"/>
    </row>
    <row r="1386" spans="14:23" x14ac:dyDescent="0.3">
      <c r="N1386"/>
      <c r="O1386"/>
      <c r="S1386"/>
      <c r="T1386"/>
      <c r="U1386"/>
      <c r="V1386"/>
      <c r="W1386"/>
    </row>
    <row r="1387" spans="14:23" x14ac:dyDescent="0.3">
      <c r="N1387"/>
      <c r="O1387"/>
      <c r="S1387"/>
      <c r="T1387"/>
      <c r="U1387"/>
      <c r="V1387"/>
      <c r="W1387"/>
    </row>
    <row r="1388" spans="14:23" x14ac:dyDescent="0.3">
      <c r="N1388"/>
      <c r="O1388"/>
      <c r="S1388"/>
      <c r="T1388"/>
      <c r="U1388"/>
      <c r="V1388"/>
      <c r="W1388"/>
    </row>
    <row r="1389" spans="14:23" x14ac:dyDescent="0.3">
      <c r="N1389"/>
      <c r="O1389"/>
      <c r="S1389"/>
      <c r="T1389"/>
      <c r="U1389"/>
      <c r="V1389"/>
      <c r="W1389"/>
    </row>
    <row r="1390" spans="14:23" x14ac:dyDescent="0.3">
      <c r="N1390"/>
      <c r="O1390"/>
      <c r="S1390"/>
      <c r="T1390"/>
      <c r="U1390"/>
      <c r="V1390"/>
      <c r="W1390"/>
    </row>
    <row r="1391" spans="14:23" x14ac:dyDescent="0.3">
      <c r="N1391"/>
      <c r="O1391"/>
      <c r="S1391"/>
      <c r="T1391"/>
      <c r="U1391"/>
      <c r="V1391"/>
      <c r="W1391"/>
    </row>
    <row r="1392" spans="14:23" x14ac:dyDescent="0.3">
      <c r="N1392"/>
      <c r="O1392"/>
      <c r="S1392"/>
      <c r="T1392"/>
      <c r="U1392"/>
      <c r="V1392"/>
      <c r="W1392"/>
    </row>
    <row r="1393" spans="14:23" x14ac:dyDescent="0.3">
      <c r="N1393"/>
      <c r="O1393"/>
      <c r="S1393"/>
      <c r="T1393"/>
      <c r="U1393"/>
      <c r="V1393"/>
      <c r="W1393"/>
    </row>
    <row r="1394" spans="14:23" x14ac:dyDescent="0.3">
      <c r="N1394"/>
      <c r="O1394"/>
      <c r="S1394"/>
      <c r="T1394"/>
      <c r="U1394"/>
      <c r="V1394"/>
      <c r="W1394"/>
    </row>
    <row r="1395" spans="14:23" x14ac:dyDescent="0.3">
      <c r="N1395"/>
      <c r="O1395"/>
      <c r="S1395"/>
      <c r="T1395"/>
      <c r="U1395"/>
      <c r="V1395"/>
      <c r="W1395"/>
    </row>
    <row r="1396" spans="14:23" x14ac:dyDescent="0.3">
      <c r="N1396"/>
      <c r="O1396"/>
      <c r="S1396"/>
      <c r="T1396"/>
      <c r="U1396"/>
      <c r="V1396"/>
      <c r="W1396"/>
    </row>
    <row r="1397" spans="14:23" x14ac:dyDescent="0.3">
      <c r="N1397"/>
      <c r="O1397"/>
      <c r="S1397"/>
      <c r="T1397"/>
      <c r="U1397"/>
      <c r="V1397"/>
      <c r="W1397"/>
    </row>
    <row r="1398" spans="14:23" x14ac:dyDescent="0.3">
      <c r="N1398"/>
      <c r="O1398"/>
      <c r="S1398"/>
      <c r="T1398"/>
      <c r="U1398"/>
      <c r="V1398"/>
      <c r="W1398"/>
    </row>
    <row r="1399" spans="14:23" x14ac:dyDescent="0.3">
      <c r="N1399"/>
      <c r="O1399"/>
      <c r="S1399"/>
      <c r="T1399"/>
      <c r="U1399"/>
      <c r="V1399"/>
      <c r="W1399"/>
    </row>
    <row r="1400" spans="14:23" x14ac:dyDescent="0.3">
      <c r="N1400"/>
      <c r="O1400"/>
      <c r="S1400"/>
      <c r="T1400"/>
      <c r="U1400"/>
      <c r="V1400"/>
      <c r="W1400"/>
    </row>
    <row r="1401" spans="14:23" x14ac:dyDescent="0.3">
      <c r="N1401"/>
      <c r="O1401"/>
      <c r="S1401"/>
      <c r="T1401"/>
      <c r="U1401"/>
      <c r="V1401"/>
      <c r="W1401"/>
    </row>
    <row r="1402" spans="14:23" x14ac:dyDescent="0.3">
      <c r="N1402"/>
      <c r="O1402"/>
      <c r="S1402"/>
      <c r="T1402"/>
      <c r="U1402"/>
      <c r="V1402"/>
      <c r="W1402"/>
    </row>
    <row r="1403" spans="14:23" x14ac:dyDescent="0.3">
      <c r="N1403"/>
      <c r="O1403"/>
      <c r="S1403"/>
      <c r="T1403"/>
      <c r="U1403"/>
      <c r="V1403"/>
      <c r="W1403"/>
    </row>
    <row r="1404" spans="14:23" x14ac:dyDescent="0.3">
      <c r="N1404"/>
      <c r="O1404"/>
      <c r="S1404"/>
      <c r="T1404"/>
      <c r="U1404"/>
      <c r="V1404"/>
      <c r="W1404"/>
    </row>
    <row r="1405" spans="14:23" x14ac:dyDescent="0.3">
      <c r="N1405"/>
      <c r="O1405"/>
      <c r="S1405"/>
      <c r="T1405"/>
      <c r="U1405"/>
      <c r="V1405"/>
      <c r="W1405"/>
    </row>
    <row r="1406" spans="14:23" x14ac:dyDescent="0.3">
      <c r="N1406"/>
      <c r="O1406"/>
      <c r="S1406"/>
      <c r="T1406"/>
      <c r="U1406"/>
      <c r="V1406"/>
      <c r="W1406"/>
    </row>
    <row r="1407" spans="14:23" x14ac:dyDescent="0.3">
      <c r="N1407"/>
      <c r="O1407"/>
      <c r="S1407"/>
      <c r="T1407"/>
      <c r="U1407"/>
      <c r="V1407"/>
      <c r="W1407"/>
    </row>
    <row r="1408" spans="14:23" x14ac:dyDescent="0.3">
      <c r="N1408"/>
      <c r="O1408"/>
      <c r="S1408"/>
      <c r="T1408"/>
      <c r="U1408"/>
      <c r="V1408"/>
      <c r="W1408"/>
    </row>
    <row r="1409" spans="14:23" x14ac:dyDescent="0.3">
      <c r="N1409"/>
      <c r="O1409"/>
      <c r="S1409"/>
      <c r="T1409"/>
      <c r="U1409"/>
      <c r="V1409"/>
      <c r="W1409"/>
    </row>
    <row r="1410" spans="14:23" x14ac:dyDescent="0.3">
      <c r="N1410"/>
      <c r="O1410"/>
      <c r="S1410"/>
      <c r="T1410"/>
      <c r="U1410"/>
      <c r="V1410"/>
      <c r="W1410"/>
    </row>
    <row r="1411" spans="14:23" x14ac:dyDescent="0.3">
      <c r="N1411"/>
      <c r="O1411"/>
      <c r="S1411"/>
      <c r="T1411"/>
      <c r="U1411"/>
      <c r="V1411"/>
      <c r="W1411"/>
    </row>
    <row r="1412" spans="14:23" x14ac:dyDescent="0.3">
      <c r="N1412"/>
      <c r="O1412"/>
      <c r="S1412"/>
      <c r="T1412"/>
      <c r="U1412"/>
      <c r="V1412"/>
      <c r="W1412"/>
    </row>
    <row r="1413" spans="14:23" x14ac:dyDescent="0.3">
      <c r="N1413"/>
      <c r="O1413"/>
      <c r="S1413"/>
      <c r="T1413"/>
      <c r="U1413"/>
      <c r="V1413"/>
      <c r="W1413"/>
    </row>
    <row r="1414" spans="14:23" x14ac:dyDescent="0.3">
      <c r="N1414"/>
      <c r="O1414"/>
      <c r="S1414"/>
      <c r="T1414"/>
      <c r="U1414"/>
      <c r="V1414"/>
      <c r="W1414"/>
    </row>
    <row r="1415" spans="14:23" x14ac:dyDescent="0.3">
      <c r="N1415"/>
      <c r="O1415"/>
      <c r="S1415"/>
      <c r="T1415"/>
      <c r="U1415"/>
      <c r="V1415"/>
      <c r="W1415"/>
    </row>
    <row r="1416" spans="14:23" x14ac:dyDescent="0.3">
      <c r="N1416"/>
      <c r="O1416"/>
      <c r="S1416"/>
      <c r="T1416"/>
      <c r="U1416"/>
      <c r="V1416"/>
      <c r="W1416"/>
    </row>
    <row r="1417" spans="14:23" x14ac:dyDescent="0.3">
      <c r="N1417"/>
      <c r="O1417"/>
      <c r="S1417"/>
      <c r="T1417"/>
      <c r="U1417"/>
      <c r="V1417"/>
      <c r="W1417"/>
    </row>
    <row r="1418" spans="14:23" x14ac:dyDescent="0.3">
      <c r="N1418"/>
      <c r="O1418"/>
      <c r="S1418"/>
      <c r="T1418"/>
      <c r="U1418"/>
      <c r="V1418"/>
      <c r="W1418"/>
    </row>
    <row r="1419" spans="14:23" x14ac:dyDescent="0.3">
      <c r="N1419"/>
      <c r="O1419"/>
      <c r="S1419"/>
      <c r="T1419"/>
      <c r="U1419"/>
      <c r="V1419"/>
      <c r="W1419"/>
    </row>
    <row r="1420" spans="14:23" x14ac:dyDescent="0.3">
      <c r="N1420"/>
      <c r="O1420"/>
      <c r="S1420"/>
      <c r="T1420"/>
      <c r="U1420"/>
      <c r="V1420"/>
      <c r="W1420"/>
    </row>
    <row r="1421" spans="14:23" x14ac:dyDescent="0.3">
      <c r="N1421"/>
      <c r="O1421"/>
      <c r="S1421"/>
      <c r="T1421"/>
      <c r="U1421"/>
      <c r="V1421"/>
      <c r="W1421"/>
    </row>
    <row r="1422" spans="14:23" x14ac:dyDescent="0.3">
      <c r="N1422"/>
      <c r="O1422"/>
      <c r="S1422"/>
      <c r="T1422"/>
      <c r="U1422"/>
      <c r="V1422"/>
      <c r="W1422"/>
    </row>
    <row r="1423" spans="14:23" x14ac:dyDescent="0.3">
      <c r="N1423"/>
      <c r="O1423"/>
      <c r="S1423"/>
      <c r="T1423"/>
      <c r="U1423"/>
      <c r="V1423"/>
      <c r="W1423"/>
    </row>
    <row r="1424" spans="14:23" x14ac:dyDescent="0.3">
      <c r="N1424"/>
      <c r="O1424"/>
      <c r="S1424"/>
      <c r="T1424"/>
      <c r="U1424"/>
      <c r="V1424"/>
      <c r="W1424"/>
    </row>
    <row r="1425" spans="14:23" x14ac:dyDescent="0.3">
      <c r="N1425"/>
      <c r="O1425"/>
      <c r="S1425"/>
      <c r="T1425"/>
      <c r="U1425"/>
      <c r="V1425"/>
      <c r="W1425"/>
    </row>
    <row r="1426" spans="14:23" x14ac:dyDescent="0.3">
      <c r="N1426"/>
      <c r="O1426"/>
      <c r="S1426"/>
      <c r="T1426"/>
      <c r="U1426"/>
      <c r="V1426"/>
      <c r="W1426"/>
    </row>
    <row r="1427" spans="14:23" x14ac:dyDescent="0.3">
      <c r="N1427"/>
      <c r="O1427"/>
      <c r="S1427"/>
      <c r="T1427"/>
      <c r="U1427"/>
      <c r="V1427"/>
      <c r="W1427"/>
    </row>
    <row r="1428" spans="14:23" x14ac:dyDescent="0.3">
      <c r="N1428"/>
      <c r="O1428"/>
      <c r="S1428"/>
      <c r="T1428"/>
      <c r="U1428"/>
      <c r="V1428"/>
      <c r="W1428"/>
    </row>
    <row r="1429" spans="14:23" x14ac:dyDescent="0.3">
      <c r="N1429"/>
      <c r="O1429"/>
      <c r="S1429"/>
      <c r="T1429"/>
      <c r="U1429"/>
      <c r="V1429"/>
      <c r="W1429"/>
    </row>
    <row r="1430" spans="14:23" x14ac:dyDescent="0.3">
      <c r="N1430"/>
      <c r="O1430"/>
      <c r="S1430"/>
      <c r="T1430"/>
      <c r="U1430"/>
      <c r="V1430"/>
      <c r="W1430"/>
    </row>
    <row r="1431" spans="14:23" x14ac:dyDescent="0.3">
      <c r="N1431"/>
      <c r="O1431"/>
      <c r="S1431"/>
      <c r="T1431"/>
      <c r="U1431"/>
      <c r="V1431"/>
      <c r="W1431"/>
    </row>
    <row r="1432" spans="14:23" x14ac:dyDescent="0.3">
      <c r="N1432"/>
      <c r="O1432"/>
      <c r="S1432"/>
      <c r="T1432"/>
      <c r="U1432"/>
      <c r="V1432"/>
      <c r="W1432"/>
    </row>
    <row r="1433" spans="14:23" x14ac:dyDescent="0.3">
      <c r="N1433"/>
      <c r="O1433"/>
      <c r="S1433"/>
      <c r="T1433"/>
      <c r="U1433"/>
      <c r="V1433"/>
      <c r="W1433"/>
    </row>
    <row r="1434" spans="14:23" x14ac:dyDescent="0.3">
      <c r="N1434"/>
      <c r="O1434"/>
      <c r="S1434"/>
      <c r="T1434"/>
      <c r="U1434"/>
      <c r="V1434"/>
      <c r="W1434"/>
    </row>
    <row r="1435" spans="14:23" x14ac:dyDescent="0.3">
      <c r="N1435"/>
      <c r="O1435"/>
      <c r="S1435"/>
      <c r="T1435"/>
      <c r="U1435"/>
      <c r="V1435"/>
      <c r="W1435"/>
    </row>
    <row r="1436" spans="14:23" x14ac:dyDescent="0.3">
      <c r="N1436"/>
      <c r="O1436"/>
      <c r="S1436"/>
      <c r="T1436"/>
      <c r="U1436"/>
      <c r="V1436"/>
      <c r="W1436"/>
    </row>
    <row r="1437" spans="14:23" x14ac:dyDescent="0.3">
      <c r="N1437"/>
      <c r="O1437"/>
      <c r="S1437"/>
      <c r="T1437"/>
      <c r="U1437"/>
      <c r="V1437"/>
      <c r="W1437"/>
    </row>
    <row r="1438" spans="14:23" x14ac:dyDescent="0.3">
      <c r="N1438"/>
      <c r="O1438"/>
      <c r="S1438"/>
      <c r="T1438"/>
      <c r="U1438"/>
      <c r="V1438"/>
      <c r="W1438"/>
    </row>
    <row r="1439" spans="14:23" x14ac:dyDescent="0.3">
      <c r="N1439"/>
      <c r="O1439"/>
      <c r="S1439"/>
      <c r="T1439"/>
      <c r="U1439"/>
      <c r="V1439"/>
      <c r="W1439"/>
    </row>
    <row r="1440" spans="14:23" x14ac:dyDescent="0.3">
      <c r="N1440"/>
      <c r="O1440"/>
      <c r="S1440"/>
      <c r="T1440"/>
      <c r="U1440"/>
      <c r="V1440"/>
      <c r="W1440"/>
    </row>
    <row r="1441" spans="14:23" x14ac:dyDescent="0.3">
      <c r="N1441"/>
      <c r="O1441"/>
      <c r="S1441"/>
      <c r="T1441"/>
      <c r="U1441"/>
      <c r="V1441"/>
      <c r="W1441"/>
    </row>
    <row r="1442" spans="14:23" x14ac:dyDescent="0.3">
      <c r="N1442"/>
      <c r="O1442"/>
      <c r="S1442"/>
      <c r="T1442"/>
      <c r="U1442"/>
      <c r="V1442"/>
      <c r="W1442"/>
    </row>
    <row r="1443" spans="14:23" x14ac:dyDescent="0.3">
      <c r="N1443"/>
      <c r="O1443"/>
      <c r="S1443"/>
      <c r="T1443"/>
      <c r="U1443"/>
      <c r="V1443"/>
      <c r="W1443"/>
    </row>
    <row r="1444" spans="14:23" x14ac:dyDescent="0.3">
      <c r="N1444"/>
      <c r="O1444"/>
      <c r="S1444"/>
      <c r="T1444"/>
      <c r="U1444"/>
      <c r="V1444"/>
      <c r="W1444"/>
    </row>
    <row r="1445" spans="14:23" x14ac:dyDescent="0.3">
      <c r="N1445"/>
      <c r="O1445"/>
      <c r="S1445"/>
      <c r="T1445"/>
      <c r="U1445"/>
      <c r="V1445"/>
      <c r="W1445"/>
    </row>
    <row r="1446" spans="14:23" x14ac:dyDescent="0.3">
      <c r="N1446"/>
      <c r="O1446"/>
      <c r="S1446"/>
      <c r="T1446"/>
      <c r="U1446"/>
      <c r="V1446"/>
      <c r="W1446"/>
    </row>
    <row r="1447" spans="14:23" x14ac:dyDescent="0.3">
      <c r="N1447"/>
      <c r="O1447"/>
      <c r="S1447"/>
      <c r="T1447"/>
      <c r="U1447"/>
      <c r="V1447"/>
      <c r="W1447"/>
    </row>
    <row r="1448" spans="14:23" x14ac:dyDescent="0.3">
      <c r="N1448"/>
      <c r="O1448"/>
      <c r="S1448"/>
      <c r="T1448"/>
      <c r="U1448"/>
      <c r="V1448"/>
      <c r="W1448"/>
    </row>
    <row r="1449" spans="14:23" x14ac:dyDescent="0.3">
      <c r="N1449"/>
      <c r="O1449"/>
      <c r="S1449"/>
      <c r="T1449"/>
      <c r="U1449"/>
      <c r="V1449"/>
      <c r="W1449"/>
    </row>
    <row r="1450" spans="14:23" x14ac:dyDescent="0.3">
      <c r="N1450"/>
      <c r="O1450"/>
      <c r="S1450"/>
      <c r="T1450"/>
      <c r="U1450"/>
      <c r="V1450"/>
      <c r="W1450"/>
    </row>
    <row r="1451" spans="14:23" x14ac:dyDescent="0.3">
      <c r="N1451"/>
      <c r="O1451"/>
      <c r="S1451"/>
      <c r="T1451"/>
      <c r="U1451"/>
      <c r="V1451"/>
      <c r="W1451"/>
    </row>
    <row r="1452" spans="14:23" x14ac:dyDescent="0.3">
      <c r="N1452"/>
      <c r="O1452"/>
      <c r="S1452"/>
      <c r="T1452"/>
      <c r="U1452"/>
      <c r="V1452"/>
      <c r="W1452"/>
    </row>
    <row r="1453" spans="14:23" x14ac:dyDescent="0.3">
      <c r="N1453"/>
      <c r="O1453"/>
      <c r="S1453"/>
      <c r="T1453"/>
      <c r="U1453"/>
      <c r="V1453"/>
      <c r="W1453"/>
    </row>
    <row r="1454" spans="14:23" x14ac:dyDescent="0.3">
      <c r="N1454"/>
      <c r="O1454"/>
      <c r="S1454"/>
      <c r="T1454"/>
      <c r="U1454"/>
      <c r="V1454"/>
      <c r="W1454"/>
    </row>
    <row r="1455" spans="14:23" x14ac:dyDescent="0.3">
      <c r="N1455"/>
      <c r="O1455"/>
      <c r="S1455"/>
      <c r="T1455"/>
      <c r="U1455"/>
      <c r="V1455"/>
      <c r="W1455"/>
    </row>
    <row r="1456" spans="14:23" x14ac:dyDescent="0.3">
      <c r="N1456"/>
      <c r="O1456"/>
      <c r="S1456"/>
      <c r="T1456"/>
      <c r="U1456"/>
      <c r="V1456"/>
      <c r="W1456"/>
    </row>
    <row r="1457" spans="14:23" x14ac:dyDescent="0.3">
      <c r="N1457"/>
      <c r="O1457"/>
      <c r="S1457"/>
      <c r="T1457"/>
      <c r="U1457"/>
      <c r="V1457"/>
      <c r="W1457"/>
    </row>
    <row r="1458" spans="14:23" x14ac:dyDescent="0.3">
      <c r="N1458"/>
      <c r="O1458"/>
      <c r="S1458"/>
      <c r="T1458"/>
      <c r="U1458"/>
      <c r="V1458"/>
      <c r="W1458"/>
    </row>
    <row r="1459" spans="14:23" x14ac:dyDescent="0.3">
      <c r="N1459"/>
      <c r="O1459"/>
      <c r="S1459"/>
      <c r="T1459"/>
      <c r="U1459"/>
      <c r="V1459"/>
      <c r="W1459"/>
    </row>
    <row r="1460" spans="14:23" x14ac:dyDescent="0.3">
      <c r="N1460"/>
      <c r="O1460"/>
      <c r="S1460"/>
      <c r="T1460"/>
      <c r="U1460"/>
      <c r="V1460"/>
      <c r="W1460"/>
    </row>
    <row r="1461" spans="14:23" x14ac:dyDescent="0.3">
      <c r="N1461"/>
      <c r="O1461"/>
      <c r="S1461"/>
      <c r="T1461"/>
      <c r="U1461"/>
      <c r="V1461"/>
      <c r="W1461"/>
    </row>
    <row r="1462" spans="14:23" x14ac:dyDescent="0.3">
      <c r="N1462"/>
      <c r="O1462"/>
      <c r="S1462"/>
      <c r="T1462"/>
      <c r="U1462"/>
      <c r="V1462"/>
      <c r="W1462"/>
    </row>
    <row r="1463" spans="14:23" x14ac:dyDescent="0.3">
      <c r="N1463"/>
      <c r="O1463"/>
      <c r="S1463"/>
      <c r="T1463"/>
      <c r="U1463"/>
      <c r="V1463"/>
      <c r="W1463"/>
    </row>
    <row r="1464" spans="14:23" x14ac:dyDescent="0.3">
      <c r="N1464"/>
      <c r="O1464"/>
      <c r="S1464"/>
      <c r="T1464"/>
      <c r="U1464"/>
      <c r="V1464"/>
      <c r="W1464"/>
    </row>
    <row r="1465" spans="14:23" x14ac:dyDescent="0.3">
      <c r="N1465"/>
      <c r="O1465"/>
      <c r="S1465"/>
      <c r="T1465"/>
      <c r="U1465"/>
      <c r="V1465"/>
      <c r="W1465"/>
    </row>
    <row r="1466" spans="14:23" x14ac:dyDescent="0.3">
      <c r="N1466"/>
      <c r="O1466"/>
      <c r="S1466"/>
      <c r="T1466"/>
      <c r="U1466"/>
      <c r="V1466"/>
      <c r="W1466"/>
    </row>
    <row r="1467" spans="14:23" x14ac:dyDescent="0.3">
      <c r="N1467"/>
      <c r="O1467"/>
      <c r="S1467"/>
      <c r="T1467"/>
      <c r="U1467"/>
      <c r="V1467"/>
      <c r="W1467"/>
    </row>
    <row r="1468" spans="14:23" x14ac:dyDescent="0.3">
      <c r="N1468"/>
      <c r="O1468"/>
      <c r="S1468"/>
      <c r="T1468"/>
      <c r="U1468"/>
      <c r="V1468"/>
      <c r="W1468"/>
    </row>
    <row r="1469" spans="14:23" x14ac:dyDescent="0.3">
      <c r="N1469"/>
      <c r="O1469"/>
      <c r="S1469"/>
      <c r="T1469"/>
      <c r="U1469"/>
      <c r="V1469"/>
      <c r="W1469"/>
    </row>
    <row r="1470" spans="14:23" x14ac:dyDescent="0.3">
      <c r="N1470"/>
      <c r="O1470"/>
      <c r="S1470"/>
      <c r="T1470"/>
      <c r="U1470"/>
      <c r="V1470"/>
      <c r="W1470"/>
    </row>
    <row r="1471" spans="14:23" x14ac:dyDescent="0.3">
      <c r="N1471"/>
      <c r="O1471"/>
      <c r="S1471"/>
      <c r="T1471"/>
      <c r="U1471"/>
      <c r="V1471"/>
      <c r="W1471"/>
    </row>
    <row r="1472" spans="14:23" x14ac:dyDescent="0.3">
      <c r="N1472"/>
      <c r="O1472"/>
      <c r="S1472"/>
      <c r="T1472"/>
      <c r="U1472"/>
      <c r="V1472"/>
      <c r="W1472"/>
    </row>
    <row r="1473" spans="14:23" x14ac:dyDescent="0.3">
      <c r="N1473"/>
      <c r="O1473"/>
      <c r="S1473"/>
      <c r="T1473"/>
      <c r="U1473"/>
      <c r="V1473"/>
      <c r="W1473"/>
    </row>
    <row r="1474" spans="14:23" x14ac:dyDescent="0.3">
      <c r="N1474"/>
      <c r="O1474"/>
      <c r="S1474"/>
      <c r="T1474"/>
      <c r="U1474"/>
      <c r="V1474"/>
      <c r="W1474"/>
    </row>
    <row r="1475" spans="14:23" x14ac:dyDescent="0.3">
      <c r="N1475"/>
      <c r="O1475"/>
      <c r="S1475"/>
      <c r="T1475"/>
      <c r="U1475"/>
      <c r="V1475"/>
      <c r="W1475"/>
    </row>
    <row r="1476" spans="14:23" x14ac:dyDescent="0.3">
      <c r="N1476"/>
      <c r="O1476"/>
      <c r="S1476"/>
      <c r="T1476"/>
      <c r="U1476"/>
      <c r="V1476"/>
      <c r="W1476"/>
    </row>
    <row r="1477" spans="14:23" x14ac:dyDescent="0.3">
      <c r="N1477"/>
      <c r="O1477"/>
      <c r="S1477"/>
      <c r="T1477"/>
      <c r="U1477"/>
      <c r="V1477"/>
      <c r="W1477"/>
    </row>
    <row r="1478" spans="14:23" x14ac:dyDescent="0.3">
      <c r="N1478"/>
      <c r="O1478"/>
      <c r="S1478"/>
      <c r="T1478"/>
      <c r="U1478"/>
      <c r="V1478"/>
      <c r="W1478"/>
    </row>
    <row r="1479" spans="14:23" x14ac:dyDescent="0.3">
      <c r="N1479"/>
      <c r="O1479"/>
      <c r="S1479"/>
      <c r="T1479"/>
      <c r="U1479"/>
      <c r="V1479"/>
      <c r="W1479"/>
    </row>
    <row r="1480" spans="14:23" x14ac:dyDescent="0.3">
      <c r="N1480"/>
      <c r="O1480"/>
      <c r="S1480"/>
      <c r="T1480"/>
      <c r="U1480"/>
      <c r="V1480"/>
      <c r="W1480"/>
    </row>
    <row r="1481" spans="14:23" x14ac:dyDescent="0.3">
      <c r="N1481"/>
      <c r="O1481"/>
      <c r="S1481"/>
      <c r="T1481"/>
      <c r="U1481"/>
      <c r="V1481"/>
      <c r="W1481"/>
    </row>
    <row r="1482" spans="14:23" x14ac:dyDescent="0.3">
      <c r="N1482"/>
      <c r="O1482"/>
      <c r="S1482"/>
      <c r="T1482"/>
      <c r="U1482"/>
      <c r="V1482"/>
      <c r="W1482"/>
    </row>
    <row r="1483" spans="14:23" x14ac:dyDescent="0.3">
      <c r="N1483"/>
      <c r="O1483"/>
      <c r="S1483"/>
      <c r="T1483"/>
      <c r="U1483"/>
      <c r="V1483"/>
      <c r="W1483"/>
    </row>
    <row r="1484" spans="14:23" x14ac:dyDescent="0.3">
      <c r="N1484"/>
      <c r="O1484"/>
      <c r="S1484"/>
      <c r="T1484"/>
      <c r="U1484"/>
      <c r="V1484"/>
      <c r="W1484"/>
    </row>
    <row r="1485" spans="14:23" x14ac:dyDescent="0.3">
      <c r="N1485"/>
      <c r="O1485"/>
      <c r="S1485"/>
      <c r="T1485"/>
      <c r="U1485"/>
      <c r="V1485"/>
      <c r="W1485"/>
    </row>
    <row r="1486" spans="14:23" x14ac:dyDescent="0.3">
      <c r="N1486"/>
      <c r="O1486"/>
      <c r="S1486"/>
      <c r="T1486"/>
      <c r="U1486"/>
      <c r="V1486"/>
      <c r="W1486"/>
    </row>
    <row r="1487" spans="14:23" x14ac:dyDescent="0.3">
      <c r="N1487"/>
      <c r="O1487"/>
      <c r="S1487"/>
      <c r="T1487"/>
      <c r="U1487"/>
      <c r="V1487"/>
      <c r="W1487"/>
    </row>
    <row r="1488" spans="14:23" x14ac:dyDescent="0.3">
      <c r="N1488"/>
      <c r="O1488"/>
      <c r="S1488"/>
      <c r="T1488"/>
      <c r="U1488"/>
      <c r="V1488"/>
      <c r="W1488"/>
    </row>
    <row r="1489" spans="14:23" x14ac:dyDescent="0.3">
      <c r="N1489"/>
      <c r="O1489"/>
      <c r="S1489"/>
      <c r="T1489"/>
      <c r="U1489"/>
      <c r="V1489"/>
      <c r="W1489"/>
    </row>
    <row r="1490" spans="14:23" x14ac:dyDescent="0.3">
      <c r="N1490"/>
      <c r="O1490"/>
      <c r="S1490"/>
      <c r="T1490"/>
      <c r="U1490"/>
      <c r="V1490"/>
      <c r="W1490"/>
    </row>
    <row r="1491" spans="14:23" x14ac:dyDescent="0.3">
      <c r="N1491"/>
      <c r="O1491"/>
      <c r="S1491"/>
      <c r="T1491"/>
      <c r="U1491"/>
      <c r="V1491"/>
      <c r="W1491"/>
    </row>
    <row r="1492" spans="14:23" x14ac:dyDescent="0.3">
      <c r="N1492"/>
      <c r="O1492"/>
      <c r="S1492"/>
      <c r="T1492"/>
      <c r="U1492"/>
      <c r="V1492"/>
      <c r="W1492"/>
    </row>
    <row r="1493" spans="14:23" x14ac:dyDescent="0.3">
      <c r="N1493"/>
      <c r="O1493"/>
      <c r="S1493"/>
      <c r="T1493"/>
      <c r="U1493"/>
      <c r="V1493"/>
      <c r="W1493"/>
    </row>
    <row r="1494" spans="14:23" x14ac:dyDescent="0.3">
      <c r="N1494"/>
      <c r="O1494"/>
      <c r="S1494"/>
      <c r="T1494"/>
      <c r="U1494"/>
      <c r="V1494"/>
      <c r="W1494"/>
    </row>
    <row r="1495" spans="14:23" x14ac:dyDescent="0.3">
      <c r="N1495"/>
      <c r="O1495"/>
      <c r="S1495"/>
      <c r="T1495"/>
      <c r="U1495"/>
      <c r="V1495"/>
      <c r="W1495"/>
    </row>
    <row r="1496" spans="14:23" x14ac:dyDescent="0.3">
      <c r="N1496"/>
      <c r="O1496"/>
      <c r="S1496"/>
      <c r="T1496"/>
      <c r="U1496"/>
      <c r="V1496"/>
      <c r="W1496"/>
    </row>
    <row r="1497" spans="14:23" x14ac:dyDescent="0.3">
      <c r="N1497"/>
      <c r="O1497"/>
      <c r="S1497"/>
      <c r="T1497"/>
      <c r="U1497"/>
      <c r="V1497"/>
      <c r="W1497"/>
    </row>
    <row r="1498" spans="14:23" x14ac:dyDescent="0.3">
      <c r="N1498"/>
      <c r="O1498"/>
      <c r="S1498"/>
      <c r="T1498"/>
      <c r="U1498"/>
      <c r="V1498"/>
      <c r="W1498"/>
    </row>
    <row r="1499" spans="14:23" x14ac:dyDescent="0.3">
      <c r="N1499"/>
      <c r="O1499"/>
      <c r="S1499"/>
      <c r="T1499"/>
      <c r="U1499"/>
      <c r="V1499"/>
      <c r="W1499"/>
    </row>
    <row r="1500" spans="14:23" x14ac:dyDescent="0.3">
      <c r="N1500"/>
      <c r="O1500"/>
      <c r="S1500"/>
      <c r="T1500"/>
      <c r="U1500"/>
      <c r="V1500"/>
      <c r="W1500"/>
    </row>
    <row r="1501" spans="14:23" x14ac:dyDescent="0.3">
      <c r="N1501"/>
      <c r="O1501"/>
      <c r="S1501"/>
      <c r="T1501"/>
      <c r="U1501"/>
      <c r="V1501"/>
      <c r="W1501"/>
    </row>
    <row r="1502" spans="14:23" x14ac:dyDescent="0.3">
      <c r="N1502"/>
      <c r="O1502"/>
      <c r="S1502"/>
      <c r="T1502"/>
      <c r="U1502"/>
      <c r="V1502"/>
      <c r="W1502"/>
    </row>
    <row r="1503" spans="14:23" x14ac:dyDescent="0.3">
      <c r="N1503"/>
      <c r="O1503"/>
      <c r="S1503"/>
      <c r="T1503"/>
      <c r="U1503"/>
      <c r="V1503"/>
      <c r="W1503"/>
    </row>
    <row r="1504" spans="14:23" x14ac:dyDescent="0.3">
      <c r="N1504"/>
      <c r="O1504"/>
      <c r="S1504"/>
      <c r="T1504"/>
      <c r="U1504"/>
      <c r="V1504"/>
      <c r="W1504"/>
    </row>
    <row r="1505" spans="14:23" x14ac:dyDescent="0.3">
      <c r="N1505"/>
      <c r="O1505"/>
      <c r="S1505"/>
      <c r="T1505"/>
      <c r="U1505"/>
      <c r="V1505"/>
      <c r="W1505"/>
    </row>
    <row r="1506" spans="14:23" x14ac:dyDescent="0.3">
      <c r="N1506"/>
      <c r="O1506"/>
      <c r="S1506"/>
      <c r="T1506"/>
      <c r="U1506"/>
      <c r="V1506"/>
      <c r="W1506"/>
    </row>
    <row r="1507" spans="14:23" x14ac:dyDescent="0.3">
      <c r="N1507"/>
      <c r="O1507"/>
      <c r="S1507"/>
      <c r="T1507"/>
      <c r="U1507"/>
      <c r="V1507"/>
      <c r="W1507"/>
    </row>
    <row r="1508" spans="14:23" x14ac:dyDescent="0.3">
      <c r="N1508"/>
      <c r="O1508"/>
      <c r="S1508"/>
      <c r="T1508"/>
      <c r="U1508"/>
      <c r="V1508"/>
      <c r="W1508"/>
    </row>
    <row r="1509" spans="14:23" x14ac:dyDescent="0.3">
      <c r="N1509"/>
      <c r="O1509"/>
      <c r="S1509"/>
      <c r="T1509"/>
      <c r="U1509"/>
      <c r="V1509"/>
      <c r="W1509"/>
    </row>
    <row r="1510" spans="14:23" x14ac:dyDescent="0.3">
      <c r="N1510"/>
      <c r="O1510"/>
      <c r="S1510"/>
      <c r="T1510"/>
      <c r="U1510"/>
      <c r="V1510"/>
      <c r="W1510"/>
    </row>
    <row r="1511" spans="14:23" x14ac:dyDescent="0.3">
      <c r="N1511"/>
      <c r="O1511"/>
      <c r="S1511"/>
      <c r="T1511"/>
      <c r="U1511"/>
      <c r="V1511"/>
      <c r="W1511"/>
    </row>
    <row r="1512" spans="14:23" x14ac:dyDescent="0.3">
      <c r="N1512"/>
      <c r="O1512"/>
      <c r="S1512"/>
      <c r="T1512"/>
      <c r="U1512"/>
      <c r="V1512"/>
      <c r="W1512"/>
    </row>
    <row r="1513" spans="14:23" x14ac:dyDescent="0.3">
      <c r="N1513"/>
      <c r="O1513"/>
      <c r="S1513"/>
      <c r="T1513"/>
      <c r="U1513"/>
      <c r="V1513"/>
      <c r="W1513"/>
    </row>
    <row r="1514" spans="14:23" x14ac:dyDescent="0.3">
      <c r="N1514"/>
      <c r="O1514"/>
      <c r="S1514"/>
      <c r="T1514"/>
      <c r="U1514"/>
      <c r="V1514"/>
      <c r="W1514"/>
    </row>
    <row r="1515" spans="14:23" x14ac:dyDescent="0.3">
      <c r="N1515"/>
      <c r="O1515"/>
      <c r="S1515"/>
      <c r="T1515"/>
      <c r="U1515"/>
      <c r="V1515"/>
      <c r="W1515"/>
    </row>
    <row r="1516" spans="14:23" x14ac:dyDescent="0.3">
      <c r="N1516"/>
      <c r="O1516"/>
      <c r="S1516"/>
      <c r="T1516"/>
      <c r="U1516"/>
      <c r="V1516"/>
      <c r="W1516"/>
    </row>
    <row r="1517" spans="14:23" x14ac:dyDescent="0.3">
      <c r="N1517"/>
      <c r="O1517"/>
      <c r="S1517"/>
      <c r="T1517"/>
      <c r="U1517"/>
      <c r="V1517"/>
      <c r="W1517"/>
    </row>
    <row r="1518" spans="14:23" x14ac:dyDescent="0.3">
      <c r="N1518"/>
      <c r="O1518"/>
      <c r="S1518"/>
      <c r="T1518"/>
      <c r="U1518"/>
      <c r="V1518"/>
      <c r="W1518"/>
    </row>
    <row r="1519" spans="14:23" x14ac:dyDescent="0.3">
      <c r="N1519"/>
      <c r="O1519"/>
      <c r="S1519"/>
      <c r="T1519"/>
      <c r="U1519"/>
      <c r="V1519"/>
      <c r="W1519"/>
    </row>
    <row r="1520" spans="14:23" x14ac:dyDescent="0.3">
      <c r="N1520"/>
      <c r="O1520"/>
      <c r="S1520"/>
      <c r="T1520"/>
      <c r="U1520"/>
      <c r="V1520"/>
      <c r="W1520"/>
    </row>
    <row r="1521" spans="14:23" x14ac:dyDescent="0.3">
      <c r="N1521"/>
      <c r="O1521"/>
      <c r="S1521"/>
      <c r="T1521"/>
      <c r="U1521"/>
      <c r="V1521"/>
      <c r="W1521"/>
    </row>
    <row r="1522" spans="14:23" x14ac:dyDescent="0.3">
      <c r="N1522"/>
      <c r="O1522"/>
      <c r="S1522"/>
      <c r="T1522"/>
      <c r="U1522"/>
      <c r="V1522"/>
      <c r="W1522"/>
    </row>
    <row r="1523" spans="14:23" x14ac:dyDescent="0.3">
      <c r="N1523"/>
      <c r="O1523"/>
      <c r="S1523"/>
      <c r="T1523"/>
      <c r="U1523"/>
      <c r="V1523"/>
      <c r="W1523"/>
    </row>
    <row r="1524" spans="14:23" x14ac:dyDescent="0.3">
      <c r="N1524"/>
      <c r="O1524"/>
      <c r="S1524"/>
      <c r="T1524"/>
      <c r="U1524"/>
      <c r="V1524"/>
      <c r="W1524"/>
    </row>
    <row r="1525" spans="14:23" x14ac:dyDescent="0.3">
      <c r="N1525"/>
      <c r="O1525"/>
      <c r="S1525"/>
      <c r="T1525"/>
      <c r="U1525"/>
      <c r="V1525"/>
      <c r="W1525"/>
    </row>
    <row r="1526" spans="14:23" x14ac:dyDescent="0.3">
      <c r="N1526"/>
      <c r="O1526"/>
      <c r="S1526"/>
      <c r="T1526"/>
      <c r="U1526"/>
      <c r="V1526"/>
      <c r="W1526"/>
    </row>
    <row r="1527" spans="14:23" x14ac:dyDescent="0.3">
      <c r="N1527"/>
      <c r="O1527"/>
      <c r="S1527"/>
      <c r="T1527"/>
      <c r="U1527"/>
      <c r="V1527"/>
      <c r="W1527"/>
    </row>
    <row r="1528" spans="14:23" x14ac:dyDescent="0.3">
      <c r="N1528"/>
      <c r="O1528"/>
      <c r="S1528"/>
      <c r="T1528"/>
      <c r="U1528"/>
      <c r="V1528"/>
      <c r="W1528"/>
    </row>
    <row r="1529" spans="14:23" x14ac:dyDescent="0.3">
      <c r="N1529"/>
      <c r="O1529"/>
      <c r="S1529"/>
      <c r="T1529"/>
      <c r="U1529"/>
      <c r="V1529"/>
      <c r="W1529"/>
    </row>
    <row r="1530" spans="14:23" x14ac:dyDescent="0.3">
      <c r="N1530"/>
      <c r="O1530"/>
      <c r="S1530"/>
      <c r="T1530"/>
      <c r="U1530"/>
      <c r="V1530"/>
      <c r="W1530"/>
    </row>
    <row r="1531" spans="14:23" x14ac:dyDescent="0.3">
      <c r="N1531"/>
      <c r="O1531"/>
      <c r="S1531"/>
      <c r="T1531"/>
      <c r="U1531"/>
      <c r="V1531"/>
      <c r="W1531"/>
    </row>
    <row r="1532" spans="14:23" x14ac:dyDescent="0.3">
      <c r="N1532"/>
      <c r="O1532"/>
      <c r="S1532"/>
      <c r="T1532"/>
      <c r="U1532"/>
      <c r="V1532"/>
      <c r="W1532"/>
    </row>
    <row r="1533" spans="14:23" x14ac:dyDescent="0.3">
      <c r="N1533"/>
      <c r="O1533"/>
      <c r="S1533"/>
      <c r="T1533"/>
      <c r="U1533"/>
      <c r="V1533"/>
      <c r="W1533"/>
    </row>
    <row r="1534" spans="14:23" x14ac:dyDescent="0.3">
      <c r="N1534"/>
      <c r="O1534"/>
      <c r="S1534"/>
      <c r="T1534"/>
      <c r="U1534"/>
      <c r="V1534"/>
      <c r="W1534"/>
    </row>
    <row r="1535" spans="14:23" x14ac:dyDescent="0.3">
      <c r="N1535"/>
      <c r="O1535"/>
      <c r="S1535"/>
      <c r="T1535"/>
      <c r="U1535"/>
      <c r="V1535"/>
      <c r="W1535"/>
    </row>
    <row r="1536" spans="14:23" x14ac:dyDescent="0.3">
      <c r="N1536"/>
      <c r="O1536"/>
      <c r="S1536"/>
      <c r="T1536"/>
      <c r="U1536"/>
      <c r="V1536"/>
      <c r="W1536"/>
    </row>
    <row r="1537" spans="14:23" x14ac:dyDescent="0.3">
      <c r="N1537"/>
      <c r="O1537"/>
      <c r="S1537"/>
      <c r="T1537"/>
      <c r="U1537"/>
      <c r="V1537"/>
      <c r="W1537"/>
    </row>
    <row r="1538" spans="14:23" x14ac:dyDescent="0.3">
      <c r="N1538"/>
      <c r="O1538"/>
      <c r="S1538"/>
      <c r="T1538"/>
      <c r="U1538"/>
      <c r="V1538"/>
      <c r="W1538"/>
    </row>
    <row r="1539" spans="14:23" x14ac:dyDescent="0.3">
      <c r="N1539"/>
      <c r="O1539"/>
      <c r="S1539"/>
      <c r="T1539"/>
      <c r="U1539"/>
      <c r="V1539"/>
      <c r="W1539"/>
    </row>
    <row r="1540" spans="14:23" x14ac:dyDescent="0.3">
      <c r="N1540"/>
      <c r="O1540"/>
      <c r="S1540"/>
      <c r="T1540"/>
      <c r="U1540"/>
      <c r="V1540"/>
      <c r="W1540"/>
    </row>
    <row r="1541" spans="14:23" x14ac:dyDescent="0.3">
      <c r="N1541"/>
      <c r="O1541"/>
      <c r="S1541"/>
      <c r="T1541"/>
      <c r="U1541"/>
      <c r="V1541"/>
      <c r="W1541"/>
    </row>
    <row r="1542" spans="14:23" x14ac:dyDescent="0.3">
      <c r="N1542"/>
      <c r="O1542"/>
      <c r="S1542"/>
      <c r="T1542"/>
      <c r="U1542"/>
      <c r="V1542"/>
      <c r="W1542"/>
    </row>
    <row r="1543" spans="14:23" x14ac:dyDescent="0.3">
      <c r="N1543"/>
      <c r="O1543"/>
      <c r="S1543"/>
      <c r="T1543"/>
      <c r="U1543"/>
      <c r="V1543"/>
      <c r="W1543"/>
    </row>
    <row r="1544" spans="14:23" x14ac:dyDescent="0.3">
      <c r="N1544"/>
      <c r="O1544"/>
      <c r="S1544"/>
      <c r="T1544"/>
      <c r="U1544"/>
      <c r="V1544"/>
      <c r="W1544"/>
    </row>
    <row r="1545" spans="14:23" x14ac:dyDescent="0.3">
      <c r="N1545"/>
      <c r="O1545"/>
      <c r="S1545"/>
      <c r="T1545"/>
      <c r="U1545"/>
      <c r="V1545"/>
      <c r="W1545"/>
    </row>
    <row r="1546" spans="14:23" x14ac:dyDescent="0.3">
      <c r="N1546"/>
      <c r="O1546"/>
      <c r="S1546"/>
      <c r="T1546"/>
      <c r="U1546"/>
      <c r="V1546"/>
      <c r="W1546"/>
    </row>
    <row r="1547" spans="14:23" x14ac:dyDescent="0.3">
      <c r="N1547"/>
      <c r="O1547"/>
      <c r="S1547"/>
      <c r="T1547"/>
      <c r="U1547"/>
      <c r="V1547"/>
      <c r="W1547"/>
    </row>
    <row r="1548" spans="14:23" x14ac:dyDescent="0.3">
      <c r="N1548"/>
      <c r="O1548"/>
      <c r="S1548"/>
      <c r="T1548"/>
      <c r="U1548"/>
      <c r="V1548"/>
      <c r="W1548"/>
    </row>
    <row r="1549" spans="14:23" x14ac:dyDescent="0.3">
      <c r="N1549"/>
      <c r="O1549"/>
      <c r="S1549"/>
      <c r="T1549"/>
      <c r="U1549"/>
      <c r="V1549"/>
      <c r="W1549"/>
    </row>
    <row r="1550" spans="14:23" x14ac:dyDescent="0.3">
      <c r="N1550"/>
      <c r="O1550"/>
      <c r="S1550"/>
      <c r="T1550"/>
      <c r="U1550"/>
      <c r="V1550"/>
      <c r="W1550"/>
    </row>
    <row r="1551" spans="14:23" x14ac:dyDescent="0.3">
      <c r="N1551"/>
      <c r="O1551"/>
      <c r="S1551"/>
      <c r="T1551"/>
      <c r="U1551"/>
      <c r="V1551"/>
      <c r="W1551"/>
    </row>
    <row r="1552" spans="14:23" x14ac:dyDescent="0.3">
      <c r="N1552"/>
      <c r="O1552"/>
      <c r="S1552"/>
      <c r="T1552"/>
      <c r="U1552"/>
      <c r="V1552"/>
      <c r="W1552"/>
    </row>
    <row r="1553" spans="14:23" x14ac:dyDescent="0.3">
      <c r="N1553"/>
      <c r="O1553"/>
      <c r="S1553"/>
      <c r="T1553"/>
      <c r="U1553"/>
      <c r="V1553"/>
      <c r="W1553"/>
    </row>
    <row r="1554" spans="14:23" x14ac:dyDescent="0.3">
      <c r="N1554"/>
      <c r="O1554"/>
      <c r="S1554"/>
      <c r="T1554"/>
      <c r="U1554"/>
      <c r="V1554"/>
      <c r="W1554"/>
    </row>
    <row r="1555" spans="14:23" x14ac:dyDescent="0.3">
      <c r="N1555"/>
      <c r="O1555"/>
      <c r="S1555"/>
      <c r="T1555"/>
      <c r="U1555"/>
      <c r="V1555"/>
      <c r="W1555"/>
    </row>
    <row r="1556" spans="14:23" x14ac:dyDescent="0.3">
      <c r="N1556"/>
      <c r="O1556"/>
      <c r="S1556"/>
      <c r="T1556"/>
      <c r="U1556"/>
      <c r="V1556"/>
      <c r="W1556"/>
    </row>
    <row r="1557" spans="14:23" x14ac:dyDescent="0.3">
      <c r="N1557"/>
      <c r="O1557"/>
      <c r="S1557"/>
      <c r="T1557"/>
      <c r="U1557"/>
      <c r="V1557"/>
      <c r="W1557"/>
    </row>
    <row r="1558" spans="14:23" x14ac:dyDescent="0.3">
      <c r="N1558"/>
      <c r="O1558"/>
      <c r="S1558"/>
      <c r="T1558"/>
      <c r="U1558"/>
      <c r="V1558"/>
      <c r="W1558"/>
    </row>
    <row r="1559" spans="14:23" x14ac:dyDescent="0.3">
      <c r="N1559"/>
      <c r="O1559"/>
      <c r="S1559"/>
      <c r="T1559"/>
      <c r="U1559"/>
      <c r="V1559"/>
      <c r="W1559"/>
    </row>
    <row r="1560" spans="14:23" x14ac:dyDescent="0.3">
      <c r="N1560"/>
      <c r="O1560"/>
      <c r="S1560"/>
      <c r="T1560"/>
      <c r="U1560"/>
      <c r="V1560"/>
      <c r="W1560"/>
    </row>
    <row r="1561" spans="14:23" x14ac:dyDescent="0.3">
      <c r="N1561"/>
      <c r="O1561"/>
      <c r="S1561"/>
      <c r="T1561"/>
      <c r="U1561"/>
      <c r="V1561"/>
      <c r="W1561"/>
    </row>
    <row r="1562" spans="14:23" x14ac:dyDescent="0.3">
      <c r="N1562"/>
      <c r="O1562"/>
      <c r="S1562"/>
      <c r="T1562"/>
      <c r="U1562"/>
      <c r="V1562"/>
      <c r="W1562"/>
    </row>
    <row r="1563" spans="14:23" x14ac:dyDescent="0.3">
      <c r="N1563"/>
      <c r="O1563"/>
      <c r="S1563"/>
      <c r="T1563"/>
      <c r="U1563"/>
      <c r="V1563"/>
      <c r="W1563"/>
    </row>
    <row r="1564" spans="14:23" x14ac:dyDescent="0.3">
      <c r="N1564"/>
      <c r="O1564"/>
      <c r="S1564"/>
      <c r="T1564"/>
      <c r="U1564"/>
      <c r="V1564"/>
      <c r="W1564"/>
    </row>
    <row r="1565" spans="14:23" x14ac:dyDescent="0.3">
      <c r="N1565"/>
      <c r="O1565"/>
      <c r="S1565"/>
      <c r="T1565"/>
      <c r="U1565"/>
      <c r="V1565"/>
      <c r="W1565"/>
    </row>
    <row r="1566" spans="14:23" x14ac:dyDescent="0.3">
      <c r="N1566"/>
      <c r="O1566"/>
      <c r="S1566"/>
      <c r="T1566"/>
      <c r="U1566"/>
      <c r="V1566"/>
      <c r="W1566"/>
    </row>
    <row r="1567" spans="14:23" x14ac:dyDescent="0.3">
      <c r="N1567"/>
      <c r="O1567"/>
      <c r="S1567"/>
      <c r="T1567"/>
      <c r="U1567"/>
      <c r="V1567"/>
      <c r="W1567"/>
    </row>
    <row r="1568" spans="14:23" x14ac:dyDescent="0.3">
      <c r="N1568"/>
      <c r="O1568"/>
      <c r="S1568"/>
      <c r="T1568"/>
      <c r="U1568"/>
      <c r="V1568"/>
      <c r="W1568"/>
    </row>
    <row r="1569" spans="14:23" x14ac:dyDescent="0.3">
      <c r="N1569"/>
      <c r="O1569"/>
      <c r="S1569"/>
      <c r="T1569"/>
      <c r="U1569"/>
      <c r="V1569"/>
      <c r="W1569"/>
    </row>
    <row r="1570" spans="14:23" x14ac:dyDescent="0.3">
      <c r="N1570"/>
      <c r="O1570"/>
      <c r="S1570"/>
      <c r="T1570"/>
      <c r="U1570"/>
      <c r="V1570"/>
      <c r="W1570"/>
    </row>
    <row r="1571" spans="14:23" x14ac:dyDescent="0.3">
      <c r="N1571"/>
      <c r="O1571"/>
      <c r="S1571"/>
      <c r="T1571"/>
      <c r="U1571"/>
      <c r="V1571"/>
      <c r="W1571"/>
    </row>
    <row r="1572" spans="14:23" x14ac:dyDescent="0.3">
      <c r="N1572"/>
      <c r="O1572"/>
      <c r="S1572"/>
      <c r="T1572"/>
      <c r="U1572"/>
      <c r="V1572"/>
      <c r="W1572"/>
    </row>
    <row r="1573" spans="14:23" x14ac:dyDescent="0.3">
      <c r="N1573"/>
      <c r="O1573"/>
      <c r="S1573"/>
      <c r="T1573"/>
      <c r="U1573"/>
      <c r="V1573"/>
      <c r="W1573"/>
    </row>
    <row r="1574" spans="14:23" x14ac:dyDescent="0.3">
      <c r="N1574"/>
      <c r="O1574"/>
      <c r="S1574"/>
      <c r="T1574"/>
      <c r="U1574"/>
      <c r="V1574"/>
      <c r="W1574"/>
    </row>
    <row r="1575" spans="14:23" x14ac:dyDescent="0.3">
      <c r="N1575"/>
      <c r="O1575"/>
      <c r="S1575"/>
      <c r="T1575"/>
      <c r="U1575"/>
      <c r="V1575"/>
      <c r="W1575"/>
    </row>
    <row r="1576" spans="14:23" x14ac:dyDescent="0.3">
      <c r="N1576"/>
      <c r="O1576"/>
      <c r="S1576"/>
      <c r="T1576"/>
      <c r="U1576"/>
      <c r="V1576"/>
      <c r="W1576"/>
    </row>
    <row r="1577" spans="14:23" x14ac:dyDescent="0.3">
      <c r="N1577"/>
      <c r="O1577"/>
      <c r="S1577"/>
      <c r="T1577"/>
      <c r="U1577"/>
      <c r="V1577"/>
      <c r="W1577"/>
    </row>
    <row r="1578" spans="14:23" x14ac:dyDescent="0.3">
      <c r="N1578"/>
      <c r="O1578"/>
      <c r="S1578"/>
      <c r="T1578"/>
      <c r="U1578"/>
      <c r="V1578"/>
      <c r="W1578"/>
    </row>
    <row r="1579" spans="14:23" x14ac:dyDescent="0.3">
      <c r="N1579"/>
      <c r="O1579"/>
      <c r="S1579"/>
      <c r="T1579"/>
      <c r="U1579"/>
      <c r="V1579"/>
      <c r="W1579"/>
    </row>
    <row r="1580" spans="14:23" x14ac:dyDescent="0.3">
      <c r="N1580"/>
      <c r="O1580"/>
      <c r="S1580"/>
      <c r="T1580"/>
      <c r="U1580"/>
      <c r="V1580"/>
      <c r="W1580"/>
    </row>
    <row r="1581" spans="14:23" x14ac:dyDescent="0.3">
      <c r="N1581"/>
      <c r="O1581"/>
      <c r="S1581"/>
      <c r="T1581"/>
      <c r="U1581"/>
      <c r="V1581"/>
      <c r="W1581"/>
    </row>
    <row r="1582" spans="14:23" x14ac:dyDescent="0.3">
      <c r="N1582"/>
      <c r="O1582"/>
      <c r="S1582"/>
      <c r="T1582"/>
      <c r="U1582"/>
      <c r="V1582"/>
      <c r="W1582"/>
    </row>
    <row r="1583" spans="14:23" x14ac:dyDescent="0.3">
      <c r="N1583"/>
      <c r="O1583"/>
      <c r="S1583"/>
      <c r="T1583"/>
      <c r="U1583"/>
      <c r="V1583"/>
      <c r="W1583"/>
    </row>
    <row r="1584" spans="14:23" x14ac:dyDescent="0.3">
      <c r="N1584"/>
      <c r="O1584"/>
      <c r="S1584"/>
      <c r="T1584"/>
      <c r="U1584"/>
      <c r="V1584"/>
      <c r="W1584"/>
    </row>
    <row r="1585" spans="14:23" x14ac:dyDescent="0.3">
      <c r="N1585"/>
      <c r="O1585"/>
      <c r="S1585"/>
      <c r="T1585"/>
      <c r="U1585"/>
      <c r="V1585"/>
      <c r="W1585"/>
    </row>
    <row r="1586" spans="14:23" x14ac:dyDescent="0.3">
      <c r="N1586"/>
      <c r="O1586"/>
      <c r="S1586"/>
      <c r="T1586"/>
      <c r="U1586"/>
      <c r="V1586"/>
      <c r="W1586"/>
    </row>
    <row r="1587" spans="14:23" x14ac:dyDescent="0.3">
      <c r="N1587"/>
      <c r="O1587"/>
      <c r="S1587"/>
      <c r="T1587"/>
      <c r="U1587"/>
      <c r="V1587"/>
      <c r="W1587"/>
    </row>
    <row r="1588" spans="14:23" x14ac:dyDescent="0.3">
      <c r="N1588"/>
      <c r="O1588"/>
      <c r="S1588"/>
      <c r="T1588"/>
      <c r="U1588"/>
      <c r="V1588"/>
      <c r="W1588"/>
    </row>
    <row r="1589" spans="14:23" x14ac:dyDescent="0.3">
      <c r="N1589"/>
      <c r="O1589"/>
      <c r="S1589"/>
      <c r="T1589"/>
      <c r="U1589"/>
      <c r="V1589"/>
      <c r="W1589"/>
    </row>
    <row r="1590" spans="14:23" x14ac:dyDescent="0.3">
      <c r="N1590"/>
      <c r="O1590"/>
      <c r="S1590"/>
      <c r="T1590"/>
      <c r="U1590"/>
      <c r="V1590"/>
      <c r="W1590"/>
    </row>
    <row r="1591" spans="14:23" x14ac:dyDescent="0.3">
      <c r="N1591"/>
      <c r="O1591"/>
      <c r="S1591"/>
      <c r="T1591"/>
      <c r="U1591"/>
      <c r="V1591"/>
      <c r="W1591"/>
    </row>
    <row r="1592" spans="14:23" x14ac:dyDescent="0.3">
      <c r="N1592"/>
      <c r="O1592"/>
      <c r="S1592"/>
      <c r="T1592"/>
      <c r="U1592"/>
      <c r="V1592"/>
      <c r="W1592"/>
    </row>
    <row r="1593" spans="14:23" x14ac:dyDescent="0.3">
      <c r="N1593"/>
      <c r="O1593"/>
      <c r="S1593"/>
      <c r="T1593"/>
      <c r="U1593"/>
      <c r="V1593"/>
      <c r="W1593"/>
    </row>
    <row r="1594" spans="14:23" x14ac:dyDescent="0.3">
      <c r="N1594"/>
      <c r="O1594"/>
      <c r="S1594"/>
      <c r="T1594"/>
      <c r="U1594"/>
      <c r="V1594"/>
      <c r="W1594"/>
    </row>
    <row r="1595" spans="14:23" x14ac:dyDescent="0.3">
      <c r="N1595"/>
      <c r="O1595"/>
      <c r="S1595"/>
      <c r="T1595"/>
      <c r="U1595"/>
      <c r="V1595"/>
      <c r="W1595"/>
    </row>
    <row r="1596" spans="14:23" x14ac:dyDescent="0.3">
      <c r="N1596"/>
      <c r="O1596"/>
      <c r="S1596"/>
      <c r="T1596"/>
      <c r="U1596"/>
      <c r="V1596"/>
      <c r="W1596"/>
    </row>
    <row r="1597" spans="14:23" x14ac:dyDescent="0.3">
      <c r="N1597"/>
      <c r="O1597"/>
      <c r="S1597"/>
      <c r="T1597"/>
      <c r="U1597"/>
      <c r="V1597"/>
      <c r="W1597"/>
    </row>
    <row r="1598" spans="14:23" x14ac:dyDescent="0.3">
      <c r="N1598"/>
      <c r="O1598"/>
      <c r="S1598"/>
      <c r="T1598"/>
      <c r="U1598"/>
      <c r="V1598"/>
      <c r="W1598"/>
    </row>
    <row r="1599" spans="14:23" x14ac:dyDescent="0.3">
      <c r="N1599"/>
      <c r="O1599"/>
      <c r="S1599"/>
      <c r="T1599"/>
      <c r="U1599"/>
      <c r="V1599"/>
      <c r="W1599"/>
    </row>
    <row r="1600" spans="14:23" x14ac:dyDescent="0.3">
      <c r="N1600"/>
      <c r="O1600"/>
      <c r="S1600"/>
      <c r="T1600"/>
      <c r="U1600"/>
      <c r="V1600"/>
      <c r="W1600"/>
    </row>
    <row r="1601" spans="14:23" x14ac:dyDescent="0.3">
      <c r="N1601"/>
      <c r="O1601"/>
      <c r="S1601"/>
      <c r="T1601"/>
      <c r="U1601"/>
      <c r="V1601"/>
      <c r="W1601"/>
    </row>
    <row r="1602" spans="14:23" x14ac:dyDescent="0.3">
      <c r="N1602"/>
      <c r="O1602"/>
      <c r="S1602"/>
      <c r="T1602"/>
      <c r="U1602"/>
      <c r="V1602"/>
      <c r="W1602"/>
    </row>
    <row r="1603" spans="14:23" x14ac:dyDescent="0.3">
      <c r="N1603"/>
      <c r="O1603"/>
      <c r="S1603"/>
      <c r="T1603"/>
      <c r="U1603"/>
      <c r="V1603"/>
      <c r="W1603"/>
    </row>
    <row r="1604" spans="14:23" x14ac:dyDescent="0.3">
      <c r="N1604"/>
      <c r="O1604"/>
      <c r="S1604"/>
      <c r="T1604"/>
      <c r="U1604"/>
      <c r="V1604"/>
      <c r="W1604"/>
    </row>
    <row r="1605" spans="14:23" x14ac:dyDescent="0.3">
      <c r="N1605"/>
      <c r="O1605"/>
      <c r="S1605"/>
      <c r="T1605"/>
      <c r="U1605"/>
      <c r="V1605"/>
      <c r="W1605"/>
    </row>
    <row r="1606" spans="14:23" x14ac:dyDescent="0.3">
      <c r="N1606"/>
      <c r="O1606"/>
      <c r="S1606"/>
      <c r="T1606"/>
      <c r="U1606"/>
      <c r="V1606"/>
      <c r="W1606"/>
    </row>
    <row r="1607" spans="14:23" x14ac:dyDescent="0.3">
      <c r="N1607"/>
      <c r="O1607"/>
      <c r="S1607"/>
      <c r="T1607"/>
      <c r="U1607"/>
      <c r="V1607"/>
      <c r="W1607"/>
    </row>
    <row r="1608" spans="14:23" x14ac:dyDescent="0.3">
      <c r="N1608"/>
      <c r="O1608"/>
      <c r="S1608"/>
      <c r="T1608"/>
      <c r="U1608"/>
      <c r="V1608"/>
      <c r="W1608"/>
    </row>
    <row r="1609" spans="14:23" x14ac:dyDescent="0.3">
      <c r="N1609"/>
      <c r="O1609"/>
      <c r="S1609"/>
      <c r="T1609"/>
      <c r="U1609"/>
      <c r="V1609"/>
      <c r="W1609"/>
    </row>
    <row r="1610" spans="14:23" x14ac:dyDescent="0.3">
      <c r="N1610"/>
      <c r="O1610"/>
      <c r="S1610"/>
      <c r="T1610"/>
      <c r="U1610"/>
      <c r="V1610"/>
      <c r="W1610"/>
    </row>
    <row r="1611" spans="14:23" x14ac:dyDescent="0.3">
      <c r="N1611"/>
      <c r="O1611"/>
      <c r="S1611"/>
      <c r="T1611"/>
      <c r="U1611"/>
      <c r="V1611"/>
      <c r="W1611"/>
    </row>
    <row r="1612" spans="14:23" x14ac:dyDescent="0.3">
      <c r="N1612"/>
      <c r="O1612"/>
      <c r="S1612"/>
      <c r="T1612"/>
      <c r="U1612"/>
      <c r="V1612"/>
      <c r="W1612"/>
    </row>
    <row r="1613" spans="14:23" x14ac:dyDescent="0.3">
      <c r="N1613"/>
      <c r="O1613"/>
      <c r="S1613"/>
      <c r="T1613"/>
      <c r="U1613"/>
      <c r="V1613"/>
      <c r="W1613"/>
    </row>
    <row r="1614" spans="14:23" x14ac:dyDescent="0.3">
      <c r="N1614"/>
      <c r="O1614"/>
      <c r="S1614"/>
      <c r="T1614"/>
      <c r="U1614"/>
      <c r="V1614"/>
      <c r="W1614"/>
    </row>
    <row r="1615" spans="14:23" x14ac:dyDescent="0.3">
      <c r="N1615"/>
      <c r="O1615"/>
      <c r="S1615"/>
      <c r="T1615"/>
      <c r="U1615"/>
      <c r="V1615"/>
      <c r="W1615"/>
    </row>
    <row r="1616" spans="14:23" x14ac:dyDescent="0.3">
      <c r="N1616"/>
      <c r="O1616"/>
      <c r="S1616"/>
      <c r="T1616"/>
      <c r="U1616"/>
      <c r="V1616"/>
      <c r="W1616"/>
    </row>
    <row r="1617" spans="14:23" x14ac:dyDescent="0.3">
      <c r="N1617"/>
      <c r="O1617"/>
      <c r="S1617"/>
      <c r="T1617"/>
      <c r="U1617"/>
      <c r="V1617"/>
      <c r="W1617"/>
    </row>
    <row r="1618" spans="14:23" x14ac:dyDescent="0.3">
      <c r="N1618"/>
      <c r="O1618"/>
      <c r="S1618"/>
      <c r="T1618"/>
      <c r="U1618"/>
      <c r="V1618"/>
      <c r="W1618"/>
    </row>
    <row r="1619" spans="14:23" x14ac:dyDescent="0.3">
      <c r="N1619"/>
      <c r="O1619"/>
      <c r="S1619"/>
      <c r="T1619"/>
      <c r="U1619"/>
      <c r="V1619"/>
      <c r="W1619"/>
    </row>
    <row r="1620" spans="14:23" x14ac:dyDescent="0.3">
      <c r="N1620"/>
      <c r="O1620"/>
      <c r="S1620"/>
      <c r="T1620"/>
      <c r="U1620"/>
      <c r="V1620"/>
      <c r="W1620"/>
    </row>
    <row r="1621" spans="14:23" x14ac:dyDescent="0.3">
      <c r="N1621"/>
      <c r="O1621"/>
      <c r="S1621"/>
      <c r="T1621"/>
      <c r="U1621"/>
      <c r="V1621"/>
      <c r="W1621"/>
    </row>
    <row r="1622" spans="14:23" x14ac:dyDescent="0.3">
      <c r="N1622"/>
      <c r="O1622"/>
      <c r="S1622"/>
      <c r="T1622"/>
      <c r="U1622"/>
      <c r="V1622"/>
      <c r="W1622"/>
    </row>
    <row r="1623" spans="14:23" x14ac:dyDescent="0.3">
      <c r="N1623"/>
      <c r="O1623"/>
      <c r="S1623"/>
      <c r="T1623"/>
      <c r="U1623"/>
      <c r="V1623"/>
      <c r="W1623"/>
    </row>
    <row r="1624" spans="14:23" x14ac:dyDescent="0.3">
      <c r="N1624"/>
      <c r="O1624"/>
      <c r="S1624"/>
      <c r="T1624"/>
      <c r="U1624"/>
      <c r="V1624"/>
      <c r="W1624"/>
    </row>
    <row r="1625" spans="14:23" x14ac:dyDescent="0.3">
      <c r="N1625"/>
      <c r="O1625"/>
      <c r="S1625"/>
      <c r="T1625"/>
      <c r="U1625"/>
      <c r="V1625"/>
      <c r="W1625"/>
    </row>
    <row r="1626" spans="14:23" x14ac:dyDescent="0.3">
      <c r="N1626"/>
      <c r="O1626"/>
      <c r="S1626"/>
      <c r="T1626"/>
      <c r="U1626"/>
      <c r="V1626"/>
      <c r="W1626"/>
    </row>
    <row r="1627" spans="14:23" x14ac:dyDescent="0.3">
      <c r="N1627"/>
      <c r="O1627"/>
      <c r="S1627"/>
      <c r="T1627"/>
      <c r="U1627"/>
      <c r="V1627"/>
      <c r="W1627"/>
    </row>
    <row r="1628" spans="14:23" x14ac:dyDescent="0.3">
      <c r="N1628"/>
      <c r="O1628"/>
      <c r="S1628"/>
      <c r="T1628"/>
      <c r="U1628"/>
      <c r="V1628"/>
      <c r="W1628"/>
    </row>
    <row r="1629" spans="14:23" x14ac:dyDescent="0.3">
      <c r="N1629"/>
      <c r="O1629"/>
      <c r="S1629"/>
      <c r="T1629"/>
      <c r="U1629"/>
      <c r="V1629"/>
      <c r="W1629"/>
    </row>
    <row r="1630" spans="14:23" x14ac:dyDescent="0.3">
      <c r="N1630"/>
      <c r="O1630"/>
      <c r="S1630"/>
      <c r="T1630"/>
      <c r="U1630"/>
      <c r="V1630"/>
      <c r="W1630"/>
    </row>
    <row r="1631" spans="14:23" x14ac:dyDescent="0.3">
      <c r="N1631"/>
      <c r="O1631"/>
      <c r="S1631"/>
      <c r="T1631"/>
      <c r="U1631"/>
      <c r="V1631"/>
      <c r="W1631"/>
    </row>
    <row r="1632" spans="14:23" x14ac:dyDescent="0.3">
      <c r="N1632"/>
      <c r="O1632"/>
      <c r="S1632"/>
      <c r="T1632"/>
      <c r="U1632"/>
      <c r="V1632"/>
      <c r="W1632"/>
    </row>
    <row r="1633" spans="14:23" x14ac:dyDescent="0.3">
      <c r="N1633"/>
      <c r="O1633"/>
      <c r="S1633"/>
      <c r="T1633"/>
      <c r="U1633"/>
      <c r="V1633"/>
      <c r="W1633"/>
    </row>
    <row r="1634" spans="14:23" x14ac:dyDescent="0.3">
      <c r="N1634"/>
      <c r="O1634"/>
      <c r="S1634"/>
      <c r="T1634"/>
      <c r="U1634"/>
      <c r="V1634"/>
      <c r="W1634"/>
    </row>
    <row r="1635" spans="14:23" x14ac:dyDescent="0.3">
      <c r="N1635"/>
      <c r="O1635"/>
      <c r="S1635"/>
      <c r="T1635"/>
      <c r="U1635"/>
      <c r="V1635"/>
      <c r="W1635"/>
    </row>
    <row r="1636" spans="14:23" x14ac:dyDescent="0.3">
      <c r="N1636"/>
      <c r="O1636"/>
      <c r="S1636"/>
      <c r="T1636"/>
      <c r="U1636"/>
      <c r="V1636"/>
      <c r="W1636"/>
    </row>
    <row r="1637" spans="14:23" x14ac:dyDescent="0.3">
      <c r="N1637"/>
      <c r="O1637"/>
      <c r="S1637"/>
      <c r="T1637"/>
      <c r="U1637"/>
      <c r="V1637"/>
      <c r="W1637"/>
    </row>
    <row r="1638" spans="14:23" x14ac:dyDescent="0.3">
      <c r="N1638"/>
      <c r="O1638"/>
      <c r="S1638"/>
      <c r="T1638"/>
      <c r="U1638"/>
      <c r="V1638"/>
      <c r="W1638"/>
    </row>
    <row r="1639" spans="14:23" x14ac:dyDescent="0.3">
      <c r="N1639"/>
      <c r="O1639"/>
      <c r="S1639"/>
      <c r="T1639"/>
      <c r="U1639"/>
      <c r="V1639"/>
      <c r="W1639"/>
    </row>
    <row r="1640" spans="14:23" x14ac:dyDescent="0.3">
      <c r="N1640"/>
      <c r="O1640"/>
      <c r="S1640"/>
      <c r="T1640"/>
      <c r="U1640"/>
      <c r="V1640"/>
      <c r="W1640"/>
    </row>
    <row r="1641" spans="14:23" x14ac:dyDescent="0.3">
      <c r="N1641"/>
      <c r="O1641"/>
      <c r="S1641"/>
      <c r="T1641"/>
      <c r="U1641"/>
      <c r="V1641"/>
      <c r="W1641"/>
    </row>
    <row r="1642" spans="14:23" x14ac:dyDescent="0.3">
      <c r="N1642"/>
      <c r="O1642"/>
      <c r="S1642"/>
      <c r="T1642"/>
      <c r="U1642"/>
      <c r="V1642"/>
      <c r="W1642"/>
    </row>
    <row r="1643" spans="14:23" x14ac:dyDescent="0.3">
      <c r="N1643"/>
      <c r="O1643"/>
      <c r="S1643"/>
      <c r="T1643"/>
      <c r="U1643"/>
      <c r="V1643"/>
      <c r="W1643"/>
    </row>
    <row r="1644" spans="14:23" x14ac:dyDescent="0.3">
      <c r="N1644"/>
      <c r="O1644"/>
      <c r="S1644"/>
      <c r="T1644"/>
      <c r="U1644"/>
      <c r="V1644"/>
      <c r="W1644"/>
    </row>
    <row r="1645" spans="14:23" x14ac:dyDescent="0.3">
      <c r="N1645"/>
      <c r="O1645"/>
      <c r="S1645"/>
      <c r="T1645"/>
      <c r="U1645"/>
      <c r="V1645"/>
      <c r="W1645"/>
    </row>
    <row r="1646" spans="14:23" x14ac:dyDescent="0.3">
      <c r="N1646"/>
      <c r="O1646"/>
      <c r="S1646"/>
      <c r="T1646"/>
      <c r="U1646"/>
      <c r="V1646"/>
      <c r="W1646"/>
    </row>
    <row r="1647" spans="14:23" x14ac:dyDescent="0.3">
      <c r="N1647"/>
      <c r="O1647"/>
      <c r="S1647"/>
      <c r="T1647"/>
      <c r="U1647"/>
      <c r="V1647"/>
      <c r="W1647"/>
    </row>
    <row r="1648" spans="14:23" x14ac:dyDescent="0.3">
      <c r="N1648"/>
      <c r="O1648"/>
      <c r="S1648"/>
      <c r="T1648"/>
      <c r="U1648"/>
      <c r="V1648"/>
      <c r="W1648"/>
    </row>
    <row r="1649" spans="14:23" x14ac:dyDescent="0.3">
      <c r="N1649"/>
      <c r="O1649"/>
      <c r="S1649"/>
      <c r="T1649"/>
      <c r="U1649"/>
      <c r="V1649"/>
      <c r="W1649"/>
    </row>
    <row r="1650" spans="14:23" x14ac:dyDescent="0.3">
      <c r="N1650"/>
      <c r="O1650"/>
      <c r="S1650"/>
      <c r="T1650"/>
      <c r="U1650"/>
      <c r="V1650"/>
      <c r="W1650"/>
    </row>
    <row r="1651" spans="14:23" x14ac:dyDescent="0.3">
      <c r="N1651"/>
      <c r="O1651"/>
      <c r="S1651"/>
      <c r="T1651"/>
      <c r="U1651"/>
      <c r="V1651"/>
      <c r="W1651"/>
    </row>
    <row r="1652" spans="14:23" x14ac:dyDescent="0.3">
      <c r="N1652"/>
      <c r="O1652"/>
      <c r="S1652"/>
      <c r="T1652"/>
      <c r="U1652"/>
      <c r="V1652"/>
      <c r="W1652"/>
    </row>
    <row r="1653" spans="14:23" x14ac:dyDescent="0.3">
      <c r="N1653"/>
      <c r="O1653"/>
      <c r="S1653"/>
      <c r="T1653"/>
      <c r="U1653"/>
      <c r="V1653"/>
      <c r="W1653"/>
    </row>
    <row r="1654" spans="14:23" x14ac:dyDescent="0.3">
      <c r="N1654"/>
      <c r="O1654"/>
      <c r="S1654"/>
      <c r="T1654"/>
      <c r="U1654"/>
      <c r="V1654"/>
      <c r="W1654"/>
    </row>
    <row r="1655" spans="14:23" x14ac:dyDescent="0.3">
      <c r="N1655"/>
      <c r="O1655"/>
      <c r="S1655"/>
      <c r="T1655"/>
      <c r="U1655"/>
      <c r="V1655"/>
      <c r="W1655"/>
    </row>
    <row r="1656" spans="14:23" x14ac:dyDescent="0.3">
      <c r="N1656"/>
      <c r="O1656"/>
      <c r="S1656"/>
      <c r="T1656"/>
      <c r="U1656"/>
      <c r="V1656"/>
      <c r="W1656"/>
    </row>
    <row r="1657" spans="14:23" x14ac:dyDescent="0.3">
      <c r="N1657"/>
      <c r="O1657"/>
      <c r="S1657"/>
      <c r="T1657"/>
      <c r="U1657"/>
      <c r="V1657"/>
      <c r="W1657"/>
    </row>
    <row r="1658" spans="14:23" x14ac:dyDescent="0.3">
      <c r="N1658"/>
      <c r="O1658"/>
      <c r="S1658"/>
      <c r="T1658"/>
      <c r="U1658"/>
      <c r="V1658"/>
      <c r="W1658"/>
    </row>
    <row r="1659" spans="14:23" x14ac:dyDescent="0.3">
      <c r="N1659"/>
      <c r="O1659"/>
      <c r="S1659"/>
      <c r="T1659"/>
      <c r="U1659"/>
      <c r="V1659"/>
      <c r="W1659"/>
    </row>
    <row r="1660" spans="14:23" x14ac:dyDescent="0.3">
      <c r="N1660"/>
      <c r="O1660"/>
      <c r="S1660"/>
      <c r="T1660"/>
      <c r="U1660"/>
      <c r="V1660"/>
      <c r="W1660"/>
    </row>
    <row r="1661" spans="14:23" x14ac:dyDescent="0.3">
      <c r="N1661"/>
      <c r="O1661"/>
      <c r="S1661"/>
      <c r="T1661"/>
      <c r="U1661"/>
      <c r="V1661"/>
      <c r="W1661"/>
    </row>
    <row r="1662" spans="14:23" x14ac:dyDescent="0.3">
      <c r="N1662"/>
      <c r="O1662"/>
      <c r="S1662"/>
      <c r="T1662"/>
      <c r="U1662"/>
      <c r="V1662"/>
      <c r="W1662"/>
    </row>
    <row r="1663" spans="14:23" x14ac:dyDescent="0.3">
      <c r="N1663"/>
      <c r="O1663"/>
      <c r="S1663"/>
      <c r="T1663"/>
      <c r="U1663"/>
      <c r="V1663"/>
      <c r="W1663"/>
    </row>
    <row r="1664" spans="14:23" x14ac:dyDescent="0.3">
      <c r="N1664"/>
      <c r="O1664"/>
      <c r="S1664"/>
      <c r="T1664"/>
      <c r="U1664"/>
      <c r="V1664"/>
      <c r="W1664"/>
    </row>
    <row r="1665" spans="14:23" x14ac:dyDescent="0.3">
      <c r="N1665"/>
      <c r="O1665"/>
      <c r="S1665"/>
      <c r="T1665"/>
      <c r="U1665"/>
      <c r="V1665"/>
      <c r="W1665"/>
    </row>
    <row r="1666" spans="14:23" x14ac:dyDescent="0.3">
      <c r="N1666"/>
      <c r="O1666"/>
      <c r="S1666"/>
      <c r="T1666"/>
      <c r="U1666"/>
      <c r="V1666"/>
      <c r="W1666"/>
    </row>
    <row r="1667" spans="14:23" x14ac:dyDescent="0.3">
      <c r="N1667"/>
      <c r="O1667"/>
      <c r="S1667"/>
      <c r="T1667"/>
      <c r="U1667"/>
      <c r="V1667"/>
      <c r="W1667"/>
    </row>
    <row r="1668" spans="14:23" x14ac:dyDescent="0.3">
      <c r="N1668"/>
      <c r="O1668"/>
      <c r="S1668"/>
      <c r="T1668"/>
      <c r="U1668"/>
      <c r="V1668"/>
      <c r="W1668"/>
    </row>
    <row r="1669" spans="14:23" x14ac:dyDescent="0.3">
      <c r="N1669"/>
      <c r="O1669"/>
      <c r="S1669"/>
      <c r="T1669"/>
      <c r="U1669"/>
      <c r="V1669"/>
      <c r="W1669"/>
    </row>
    <row r="1670" spans="14:23" x14ac:dyDescent="0.3">
      <c r="N1670"/>
      <c r="O1670"/>
      <c r="S1670"/>
      <c r="T1670"/>
      <c r="U1670"/>
      <c r="V1670"/>
      <c r="W1670"/>
    </row>
    <row r="1671" spans="14:23" x14ac:dyDescent="0.3">
      <c r="N1671"/>
      <c r="O1671"/>
      <c r="S1671"/>
      <c r="T1671"/>
      <c r="U1671"/>
      <c r="V1671"/>
      <c r="W1671"/>
    </row>
    <row r="1672" spans="14:23" x14ac:dyDescent="0.3">
      <c r="N1672"/>
      <c r="O1672"/>
      <c r="S1672"/>
      <c r="T1672"/>
      <c r="U1672"/>
      <c r="V1672"/>
      <c r="W1672"/>
    </row>
    <row r="1673" spans="14:23" x14ac:dyDescent="0.3">
      <c r="N1673"/>
      <c r="O1673"/>
      <c r="S1673"/>
      <c r="T1673"/>
      <c r="U1673"/>
      <c r="V1673"/>
      <c r="W1673"/>
    </row>
    <row r="1674" spans="14:23" x14ac:dyDescent="0.3">
      <c r="N1674"/>
      <c r="O1674"/>
      <c r="S1674"/>
      <c r="T1674"/>
      <c r="U1674"/>
      <c r="V1674"/>
      <c r="W1674"/>
    </row>
    <row r="1675" spans="14:23" x14ac:dyDescent="0.3">
      <c r="N1675"/>
      <c r="O1675"/>
      <c r="S1675"/>
      <c r="T1675"/>
      <c r="U1675"/>
      <c r="V1675"/>
      <c r="W1675"/>
    </row>
    <row r="1676" spans="14:23" x14ac:dyDescent="0.3">
      <c r="N1676"/>
      <c r="O1676"/>
      <c r="S1676"/>
      <c r="T1676"/>
      <c r="U1676"/>
      <c r="V1676"/>
      <c r="W1676"/>
    </row>
    <row r="1677" spans="14:23" x14ac:dyDescent="0.3">
      <c r="N1677"/>
      <c r="O1677"/>
      <c r="S1677"/>
      <c r="T1677"/>
      <c r="U1677"/>
      <c r="V1677"/>
      <c r="W1677"/>
    </row>
    <row r="1678" spans="14:23" x14ac:dyDescent="0.3">
      <c r="N1678"/>
      <c r="O1678"/>
      <c r="S1678"/>
      <c r="T1678"/>
      <c r="U1678"/>
      <c r="V1678"/>
      <c r="W1678"/>
    </row>
    <row r="1679" spans="14:23" x14ac:dyDescent="0.3">
      <c r="N1679"/>
      <c r="O1679"/>
      <c r="S1679"/>
      <c r="T1679"/>
      <c r="U1679"/>
      <c r="V1679"/>
      <c r="W1679"/>
    </row>
    <row r="1680" spans="14:23" x14ac:dyDescent="0.3">
      <c r="N1680"/>
      <c r="O1680"/>
      <c r="S1680"/>
      <c r="T1680"/>
      <c r="U1680"/>
      <c r="V1680"/>
      <c r="W1680"/>
    </row>
    <row r="1681" spans="14:23" x14ac:dyDescent="0.3">
      <c r="N1681"/>
      <c r="O1681"/>
      <c r="S1681"/>
      <c r="T1681"/>
      <c r="U1681"/>
      <c r="V1681"/>
      <c r="W1681"/>
    </row>
    <row r="1682" spans="14:23" x14ac:dyDescent="0.3">
      <c r="N1682"/>
      <c r="O1682"/>
      <c r="S1682"/>
      <c r="T1682"/>
      <c r="U1682"/>
      <c r="V1682"/>
      <c r="W1682"/>
    </row>
    <row r="1683" spans="14:23" x14ac:dyDescent="0.3">
      <c r="N1683"/>
      <c r="O1683"/>
      <c r="S1683"/>
      <c r="T1683"/>
      <c r="U1683"/>
      <c r="V1683"/>
      <c r="W1683"/>
    </row>
    <row r="1684" spans="14:23" x14ac:dyDescent="0.3">
      <c r="N1684"/>
      <c r="O1684"/>
      <c r="S1684"/>
      <c r="T1684"/>
      <c r="U1684"/>
      <c r="V1684"/>
      <c r="W1684"/>
    </row>
    <row r="1685" spans="14:23" x14ac:dyDescent="0.3">
      <c r="N1685"/>
      <c r="O1685"/>
      <c r="S1685"/>
      <c r="T1685"/>
      <c r="U1685"/>
      <c r="V1685"/>
      <c r="W1685"/>
    </row>
    <row r="1686" spans="14:23" x14ac:dyDescent="0.3">
      <c r="N1686"/>
      <c r="O1686"/>
      <c r="S1686"/>
      <c r="T1686"/>
      <c r="U1686"/>
      <c r="V1686"/>
      <c r="W1686"/>
    </row>
    <row r="1687" spans="14:23" x14ac:dyDescent="0.3">
      <c r="N1687"/>
      <c r="O1687"/>
      <c r="S1687"/>
      <c r="T1687"/>
      <c r="U1687"/>
      <c r="V1687"/>
      <c r="W1687"/>
    </row>
    <row r="1688" spans="14:23" x14ac:dyDescent="0.3">
      <c r="N1688"/>
      <c r="O1688"/>
      <c r="S1688"/>
      <c r="T1688"/>
      <c r="U1688"/>
      <c r="V1688"/>
      <c r="W1688"/>
    </row>
    <row r="1689" spans="14:23" x14ac:dyDescent="0.3">
      <c r="N1689"/>
      <c r="O1689"/>
      <c r="S1689"/>
      <c r="T1689"/>
      <c r="U1689"/>
      <c r="V1689"/>
      <c r="W1689"/>
    </row>
    <row r="1690" spans="14:23" x14ac:dyDescent="0.3">
      <c r="N1690"/>
      <c r="O1690"/>
      <c r="S1690"/>
      <c r="T1690"/>
      <c r="U1690"/>
      <c r="V1690"/>
      <c r="W1690"/>
    </row>
    <row r="1691" spans="14:23" x14ac:dyDescent="0.3">
      <c r="N1691"/>
      <c r="O1691"/>
      <c r="S1691"/>
      <c r="T1691"/>
      <c r="U1691"/>
      <c r="V1691"/>
      <c r="W1691"/>
    </row>
    <row r="1692" spans="14:23" x14ac:dyDescent="0.3">
      <c r="N1692"/>
      <c r="O1692"/>
      <c r="S1692"/>
      <c r="T1692"/>
      <c r="U1692"/>
      <c r="V1692"/>
      <c r="W1692"/>
    </row>
    <row r="1693" spans="14:23" x14ac:dyDescent="0.3">
      <c r="N1693"/>
      <c r="O1693"/>
      <c r="S1693"/>
      <c r="T1693"/>
      <c r="U1693"/>
      <c r="V1693"/>
      <c r="W1693"/>
    </row>
    <row r="1694" spans="14:23" x14ac:dyDescent="0.3">
      <c r="N1694"/>
      <c r="O1694"/>
      <c r="S1694"/>
      <c r="T1694"/>
      <c r="U1694"/>
      <c r="V1694"/>
      <c r="W1694"/>
    </row>
    <row r="1695" spans="14:23" x14ac:dyDescent="0.3">
      <c r="N1695"/>
      <c r="O1695"/>
      <c r="S1695"/>
      <c r="T1695"/>
      <c r="U1695"/>
      <c r="V1695"/>
      <c r="W1695"/>
    </row>
    <row r="1696" spans="14:23" x14ac:dyDescent="0.3">
      <c r="N1696"/>
      <c r="O1696"/>
      <c r="S1696"/>
      <c r="T1696"/>
      <c r="U1696"/>
      <c r="V1696"/>
      <c r="W1696"/>
    </row>
    <row r="1697" spans="14:23" x14ac:dyDescent="0.3">
      <c r="N1697"/>
      <c r="O1697"/>
      <c r="S1697"/>
      <c r="T1697"/>
      <c r="U1697"/>
      <c r="V1697"/>
      <c r="W1697"/>
    </row>
    <row r="1698" spans="14:23" x14ac:dyDescent="0.3">
      <c r="N1698"/>
      <c r="O1698"/>
      <c r="S1698"/>
      <c r="T1698"/>
      <c r="U1698"/>
      <c r="V1698"/>
      <c r="W1698"/>
    </row>
    <row r="1699" spans="14:23" x14ac:dyDescent="0.3">
      <c r="N1699"/>
      <c r="O1699"/>
      <c r="S1699"/>
      <c r="T1699"/>
      <c r="U1699"/>
      <c r="V1699"/>
      <c r="W1699"/>
    </row>
    <row r="1700" spans="14:23" x14ac:dyDescent="0.3">
      <c r="N1700"/>
      <c r="O1700"/>
      <c r="S1700"/>
      <c r="T1700"/>
      <c r="U1700"/>
      <c r="V1700"/>
      <c r="W1700"/>
    </row>
    <row r="1701" spans="14:23" x14ac:dyDescent="0.3">
      <c r="N1701"/>
      <c r="O1701"/>
      <c r="S1701"/>
      <c r="T1701"/>
      <c r="U1701"/>
      <c r="V1701"/>
      <c r="W1701"/>
    </row>
    <row r="1702" spans="14:23" x14ac:dyDescent="0.3">
      <c r="N1702"/>
      <c r="O1702"/>
      <c r="S1702"/>
      <c r="T1702"/>
      <c r="U1702"/>
      <c r="V1702"/>
      <c r="W1702"/>
    </row>
    <row r="1703" spans="14:23" x14ac:dyDescent="0.3">
      <c r="N1703"/>
      <c r="O1703"/>
      <c r="S1703"/>
      <c r="T1703"/>
      <c r="U1703"/>
      <c r="V1703"/>
      <c r="W1703"/>
    </row>
    <row r="1704" spans="14:23" x14ac:dyDescent="0.3">
      <c r="N1704"/>
      <c r="O1704"/>
      <c r="S1704"/>
      <c r="T1704"/>
      <c r="U1704"/>
      <c r="V1704"/>
      <c r="W1704"/>
    </row>
    <row r="1705" spans="14:23" x14ac:dyDescent="0.3">
      <c r="N1705"/>
      <c r="O1705"/>
      <c r="S1705"/>
      <c r="T1705"/>
      <c r="U1705"/>
      <c r="V1705"/>
      <c r="W1705"/>
    </row>
    <row r="1706" spans="14:23" x14ac:dyDescent="0.3">
      <c r="N1706"/>
      <c r="O1706"/>
      <c r="S1706"/>
      <c r="T1706"/>
      <c r="U1706"/>
      <c r="V1706"/>
      <c r="W1706"/>
    </row>
    <row r="1707" spans="14:23" x14ac:dyDescent="0.3">
      <c r="N1707"/>
      <c r="O1707"/>
      <c r="S1707"/>
      <c r="T1707"/>
      <c r="U1707"/>
      <c r="V1707"/>
      <c r="W1707"/>
    </row>
    <row r="1708" spans="14:23" x14ac:dyDescent="0.3">
      <c r="N1708"/>
      <c r="O1708"/>
      <c r="S1708"/>
      <c r="T1708"/>
      <c r="U1708"/>
      <c r="V1708"/>
      <c r="W1708"/>
    </row>
    <row r="1709" spans="14:23" x14ac:dyDescent="0.3">
      <c r="N1709"/>
      <c r="O1709"/>
      <c r="S1709"/>
      <c r="T1709"/>
      <c r="U1709"/>
      <c r="V1709"/>
      <c r="W1709"/>
    </row>
    <row r="1710" spans="14:23" x14ac:dyDescent="0.3">
      <c r="N1710"/>
      <c r="O1710"/>
      <c r="S1710"/>
      <c r="T1710"/>
      <c r="U1710"/>
      <c r="V1710"/>
      <c r="W1710"/>
    </row>
    <row r="1711" spans="14:23" x14ac:dyDescent="0.3">
      <c r="N1711"/>
      <c r="O1711"/>
      <c r="S1711"/>
      <c r="T1711"/>
      <c r="U1711"/>
      <c r="V1711"/>
      <c r="W1711"/>
    </row>
    <row r="1712" spans="14:23" x14ac:dyDescent="0.3">
      <c r="N1712"/>
      <c r="O1712"/>
      <c r="S1712"/>
      <c r="T1712"/>
      <c r="U1712"/>
      <c r="V1712"/>
      <c r="W1712"/>
    </row>
    <row r="1713" spans="14:23" x14ac:dyDescent="0.3">
      <c r="N1713"/>
      <c r="O1713"/>
      <c r="S1713"/>
      <c r="T1713"/>
      <c r="U1713"/>
      <c r="V1713"/>
      <c r="W1713"/>
    </row>
    <row r="1714" spans="14:23" x14ac:dyDescent="0.3">
      <c r="N1714"/>
      <c r="O1714"/>
      <c r="S1714"/>
      <c r="T1714"/>
      <c r="U1714"/>
      <c r="V1714"/>
      <c r="W1714"/>
    </row>
    <row r="1715" spans="14:23" x14ac:dyDescent="0.3">
      <c r="N1715"/>
      <c r="O1715"/>
      <c r="S1715"/>
      <c r="T1715"/>
      <c r="U1715"/>
      <c r="V1715"/>
      <c r="W1715"/>
    </row>
    <row r="1716" spans="14:23" x14ac:dyDescent="0.3">
      <c r="N1716"/>
      <c r="O1716"/>
      <c r="S1716"/>
      <c r="T1716"/>
      <c r="U1716"/>
      <c r="V1716"/>
      <c r="W1716"/>
    </row>
    <row r="1717" spans="14:23" x14ac:dyDescent="0.3">
      <c r="N1717"/>
      <c r="O1717"/>
      <c r="S1717"/>
      <c r="T1717"/>
      <c r="U1717"/>
      <c r="V1717"/>
      <c r="W1717"/>
    </row>
    <row r="1718" spans="14:23" x14ac:dyDescent="0.3">
      <c r="N1718"/>
      <c r="O1718"/>
      <c r="S1718"/>
      <c r="T1718"/>
      <c r="U1718"/>
      <c r="V1718"/>
      <c r="W1718"/>
    </row>
    <row r="1719" spans="14:23" x14ac:dyDescent="0.3">
      <c r="N1719"/>
      <c r="O1719"/>
      <c r="S1719"/>
      <c r="T1719"/>
      <c r="U1719"/>
      <c r="V1719"/>
      <c r="W1719"/>
    </row>
    <row r="1720" spans="14:23" x14ac:dyDescent="0.3">
      <c r="N1720"/>
      <c r="O1720"/>
      <c r="S1720"/>
      <c r="T1720"/>
      <c r="U1720"/>
      <c r="V1720"/>
      <c r="W1720"/>
    </row>
    <row r="1721" spans="14:23" x14ac:dyDescent="0.3">
      <c r="N1721"/>
      <c r="O1721"/>
      <c r="S1721"/>
      <c r="T1721"/>
      <c r="U1721"/>
      <c r="V1721"/>
      <c r="W1721"/>
    </row>
    <row r="1722" spans="14:23" x14ac:dyDescent="0.3">
      <c r="N1722"/>
      <c r="O1722"/>
      <c r="S1722"/>
      <c r="T1722"/>
      <c r="U1722"/>
      <c r="V1722"/>
      <c r="W1722"/>
    </row>
    <row r="1723" spans="14:23" x14ac:dyDescent="0.3">
      <c r="N1723"/>
      <c r="O1723"/>
      <c r="S1723"/>
      <c r="T1723"/>
      <c r="U1723"/>
      <c r="V1723"/>
      <c r="W1723"/>
    </row>
    <row r="1724" spans="14:23" x14ac:dyDescent="0.3">
      <c r="N1724"/>
      <c r="O1724"/>
      <c r="S1724"/>
      <c r="T1724"/>
      <c r="U1724"/>
      <c r="V1724"/>
      <c r="W1724"/>
    </row>
    <row r="1725" spans="14:23" x14ac:dyDescent="0.3">
      <c r="N1725"/>
      <c r="O1725"/>
      <c r="S1725"/>
      <c r="T1725"/>
      <c r="U1725"/>
      <c r="V1725"/>
      <c r="W1725"/>
    </row>
    <row r="1726" spans="14:23" x14ac:dyDescent="0.3">
      <c r="N1726"/>
      <c r="O1726"/>
      <c r="S1726"/>
      <c r="T1726"/>
      <c r="U1726"/>
      <c r="V1726"/>
      <c r="W1726"/>
    </row>
    <row r="1727" spans="14:23" x14ac:dyDescent="0.3">
      <c r="N1727"/>
      <c r="O1727"/>
      <c r="S1727"/>
      <c r="T1727"/>
      <c r="U1727"/>
      <c r="V1727"/>
      <c r="W1727"/>
    </row>
    <row r="1728" spans="14:23" x14ac:dyDescent="0.3">
      <c r="N1728"/>
      <c r="O1728"/>
      <c r="S1728"/>
      <c r="T1728"/>
      <c r="U1728"/>
      <c r="V1728"/>
      <c r="W1728"/>
    </row>
    <row r="1729" spans="14:23" x14ac:dyDescent="0.3">
      <c r="N1729"/>
      <c r="O1729"/>
      <c r="S1729"/>
      <c r="T1729"/>
      <c r="U1729"/>
      <c r="V1729"/>
      <c r="W1729"/>
    </row>
    <row r="1730" spans="14:23" x14ac:dyDescent="0.3">
      <c r="N1730"/>
      <c r="O1730"/>
      <c r="S1730"/>
      <c r="T1730"/>
      <c r="U1730"/>
      <c r="V1730"/>
      <c r="W1730"/>
    </row>
    <row r="1731" spans="14:23" x14ac:dyDescent="0.3">
      <c r="N1731"/>
      <c r="O1731"/>
      <c r="S1731"/>
      <c r="T1731"/>
      <c r="U1731"/>
      <c r="V1731"/>
      <c r="W1731"/>
    </row>
    <row r="1732" spans="14:23" x14ac:dyDescent="0.3">
      <c r="N1732"/>
      <c r="O1732"/>
      <c r="S1732"/>
      <c r="T1732"/>
      <c r="U1732"/>
      <c r="V1732"/>
      <c r="W1732"/>
    </row>
    <row r="1733" spans="14:23" x14ac:dyDescent="0.3">
      <c r="N1733"/>
      <c r="O1733"/>
      <c r="S1733"/>
      <c r="T1733"/>
      <c r="U1733"/>
      <c r="V1733"/>
      <c r="W1733"/>
    </row>
    <row r="1734" spans="14:23" x14ac:dyDescent="0.3">
      <c r="N1734"/>
      <c r="O1734"/>
      <c r="S1734"/>
      <c r="T1734"/>
      <c r="U1734"/>
      <c r="V1734"/>
      <c r="W1734"/>
    </row>
    <row r="1735" spans="14:23" x14ac:dyDescent="0.3">
      <c r="N1735"/>
      <c r="O1735"/>
      <c r="S1735"/>
      <c r="T1735"/>
      <c r="U1735"/>
      <c r="V1735"/>
      <c r="W1735"/>
    </row>
    <row r="1736" spans="14:23" x14ac:dyDescent="0.3">
      <c r="N1736"/>
      <c r="O1736"/>
      <c r="S1736"/>
      <c r="T1736"/>
      <c r="U1736"/>
      <c r="V1736"/>
      <c r="W1736"/>
    </row>
    <row r="1737" spans="14:23" x14ac:dyDescent="0.3">
      <c r="N1737"/>
      <c r="O1737"/>
      <c r="S1737"/>
      <c r="T1737"/>
      <c r="U1737"/>
      <c r="V1737"/>
      <c r="W1737"/>
    </row>
    <row r="1738" spans="14:23" x14ac:dyDescent="0.3">
      <c r="N1738"/>
      <c r="O1738"/>
      <c r="S1738"/>
      <c r="T1738"/>
      <c r="U1738"/>
      <c r="V1738"/>
      <c r="W1738"/>
    </row>
    <row r="1739" spans="14:23" x14ac:dyDescent="0.3">
      <c r="N1739"/>
      <c r="O1739"/>
      <c r="S1739"/>
      <c r="T1739"/>
      <c r="U1739"/>
      <c r="V1739"/>
      <c r="W1739"/>
    </row>
    <row r="1740" spans="14:23" x14ac:dyDescent="0.3">
      <c r="N1740"/>
      <c r="O1740"/>
      <c r="S1740"/>
      <c r="T1740"/>
      <c r="U1740"/>
      <c r="V1740"/>
      <c r="W1740"/>
    </row>
    <row r="1741" spans="14:23" x14ac:dyDescent="0.3">
      <c r="N1741"/>
      <c r="O1741"/>
      <c r="S1741"/>
      <c r="T1741"/>
      <c r="U1741"/>
      <c r="V1741"/>
      <c r="W1741"/>
    </row>
    <row r="1742" spans="14:23" x14ac:dyDescent="0.3">
      <c r="N1742"/>
      <c r="O1742"/>
      <c r="S1742"/>
      <c r="T1742"/>
      <c r="U1742"/>
      <c r="V1742"/>
      <c r="W1742"/>
    </row>
    <row r="1743" spans="14:23" x14ac:dyDescent="0.3">
      <c r="N1743"/>
      <c r="O1743"/>
      <c r="S1743"/>
      <c r="T1743"/>
      <c r="U1743"/>
      <c r="V1743"/>
      <c r="W1743"/>
    </row>
    <row r="1744" spans="14:23" x14ac:dyDescent="0.3">
      <c r="N1744"/>
      <c r="O1744"/>
      <c r="S1744"/>
      <c r="T1744"/>
      <c r="U1744"/>
      <c r="V1744"/>
      <c r="W1744"/>
    </row>
    <row r="1745" spans="14:23" x14ac:dyDescent="0.3">
      <c r="N1745"/>
      <c r="O1745"/>
      <c r="S1745"/>
      <c r="T1745"/>
      <c r="U1745"/>
      <c r="V1745"/>
      <c r="W1745"/>
    </row>
    <row r="1746" spans="14:23" x14ac:dyDescent="0.3">
      <c r="N1746"/>
      <c r="O1746"/>
      <c r="S1746"/>
      <c r="T1746"/>
      <c r="U1746"/>
      <c r="V1746"/>
      <c r="W1746"/>
    </row>
    <row r="1747" spans="14:23" x14ac:dyDescent="0.3">
      <c r="N1747"/>
      <c r="O1747"/>
      <c r="S1747"/>
      <c r="T1747"/>
      <c r="U1747"/>
      <c r="V1747"/>
      <c r="W1747"/>
    </row>
    <row r="1748" spans="14:23" x14ac:dyDescent="0.3">
      <c r="N1748"/>
      <c r="O1748"/>
      <c r="S1748"/>
      <c r="T1748"/>
      <c r="U1748"/>
      <c r="V1748"/>
      <c r="W1748"/>
    </row>
    <row r="1749" spans="14:23" x14ac:dyDescent="0.3">
      <c r="N1749"/>
      <c r="O1749"/>
      <c r="S1749"/>
      <c r="T1749"/>
      <c r="U1749"/>
      <c r="V1749"/>
      <c r="W1749"/>
    </row>
    <row r="1750" spans="14:23" x14ac:dyDescent="0.3">
      <c r="N1750"/>
      <c r="O1750"/>
      <c r="S1750"/>
      <c r="T1750"/>
      <c r="U1750"/>
      <c r="V1750"/>
      <c r="W1750"/>
    </row>
    <row r="1751" spans="14:23" x14ac:dyDescent="0.3">
      <c r="N1751"/>
      <c r="O1751"/>
      <c r="S1751"/>
      <c r="T1751"/>
      <c r="U1751"/>
      <c r="V1751"/>
      <c r="W1751"/>
    </row>
    <row r="1752" spans="14:23" x14ac:dyDescent="0.3">
      <c r="N1752"/>
      <c r="O1752"/>
      <c r="S1752"/>
      <c r="T1752"/>
      <c r="U1752"/>
      <c r="V1752"/>
      <c r="W1752"/>
    </row>
    <row r="1753" spans="14:23" x14ac:dyDescent="0.3">
      <c r="N1753"/>
      <c r="O1753"/>
      <c r="S1753"/>
      <c r="T1753"/>
      <c r="U1753"/>
      <c r="V1753"/>
      <c r="W1753"/>
    </row>
    <row r="1754" spans="14:23" x14ac:dyDescent="0.3">
      <c r="N1754"/>
      <c r="O1754"/>
      <c r="S1754"/>
      <c r="T1754"/>
      <c r="U1754"/>
      <c r="V1754"/>
      <c r="W1754"/>
    </row>
    <row r="1755" spans="14:23" x14ac:dyDescent="0.3">
      <c r="N1755"/>
      <c r="O1755"/>
      <c r="S1755"/>
      <c r="T1755"/>
      <c r="U1755"/>
      <c r="V1755"/>
      <c r="W1755"/>
    </row>
    <row r="1756" spans="14:23" x14ac:dyDescent="0.3">
      <c r="N1756"/>
      <c r="O1756"/>
      <c r="S1756"/>
      <c r="T1756"/>
      <c r="U1756"/>
      <c r="V1756"/>
      <c r="W1756"/>
    </row>
    <row r="1757" spans="14:23" x14ac:dyDescent="0.3">
      <c r="N1757"/>
      <c r="O1757"/>
      <c r="S1757"/>
      <c r="T1757"/>
      <c r="U1757"/>
      <c r="V1757"/>
      <c r="W1757"/>
    </row>
    <row r="1758" spans="14:23" x14ac:dyDescent="0.3">
      <c r="N1758"/>
      <c r="O1758"/>
      <c r="S1758"/>
      <c r="T1758"/>
      <c r="U1758"/>
      <c r="V1758"/>
      <c r="W1758"/>
    </row>
    <row r="1759" spans="14:23" x14ac:dyDescent="0.3">
      <c r="N1759"/>
      <c r="O1759"/>
      <c r="S1759"/>
      <c r="T1759"/>
      <c r="U1759"/>
      <c r="V1759"/>
      <c r="W1759"/>
    </row>
    <row r="1760" spans="14:23" x14ac:dyDescent="0.3">
      <c r="N1760"/>
      <c r="O1760"/>
      <c r="S1760"/>
      <c r="T1760"/>
      <c r="U1760"/>
      <c r="V1760"/>
      <c r="W1760"/>
    </row>
    <row r="1761" spans="14:23" x14ac:dyDescent="0.3">
      <c r="N1761"/>
      <c r="O1761"/>
      <c r="S1761"/>
      <c r="T1761"/>
      <c r="U1761"/>
      <c r="V1761"/>
      <c r="W1761"/>
    </row>
    <row r="1762" spans="14:23" x14ac:dyDescent="0.3">
      <c r="N1762"/>
      <c r="O1762"/>
      <c r="S1762"/>
      <c r="T1762"/>
      <c r="U1762"/>
      <c r="V1762"/>
      <c r="W1762"/>
    </row>
    <row r="1763" spans="14:23" x14ac:dyDescent="0.3">
      <c r="N1763"/>
      <c r="O1763"/>
      <c r="S1763"/>
      <c r="T1763"/>
      <c r="U1763"/>
      <c r="V1763"/>
      <c r="W1763"/>
    </row>
    <row r="1764" spans="14:23" x14ac:dyDescent="0.3">
      <c r="N1764"/>
      <c r="O1764"/>
      <c r="S1764"/>
      <c r="T1764"/>
      <c r="U1764"/>
      <c r="V1764"/>
      <c r="W1764"/>
    </row>
    <row r="1765" spans="14:23" x14ac:dyDescent="0.3">
      <c r="N1765"/>
      <c r="O1765"/>
      <c r="S1765"/>
      <c r="T1765"/>
      <c r="U1765"/>
      <c r="V1765"/>
      <c r="W1765"/>
    </row>
    <row r="1766" spans="14:23" x14ac:dyDescent="0.3">
      <c r="N1766"/>
      <c r="O1766"/>
      <c r="S1766"/>
      <c r="T1766"/>
      <c r="U1766"/>
      <c r="V1766"/>
      <c r="W1766"/>
    </row>
    <row r="1767" spans="14:23" x14ac:dyDescent="0.3">
      <c r="N1767"/>
      <c r="O1767"/>
      <c r="S1767"/>
      <c r="T1767"/>
      <c r="U1767"/>
      <c r="V1767"/>
      <c r="W1767"/>
    </row>
    <row r="1768" spans="14:23" x14ac:dyDescent="0.3">
      <c r="N1768"/>
      <c r="O1768"/>
      <c r="S1768"/>
      <c r="T1768"/>
      <c r="U1768"/>
      <c r="V1768"/>
      <c r="W1768"/>
    </row>
    <row r="1769" spans="14:23" x14ac:dyDescent="0.3">
      <c r="N1769"/>
      <c r="O1769"/>
      <c r="S1769"/>
      <c r="T1769"/>
      <c r="U1769"/>
      <c r="V1769"/>
      <c r="W1769"/>
    </row>
    <row r="1770" spans="14:23" x14ac:dyDescent="0.3">
      <c r="N1770"/>
      <c r="O1770"/>
      <c r="S1770"/>
      <c r="T1770"/>
      <c r="U1770"/>
      <c r="V1770"/>
      <c r="W1770"/>
    </row>
    <row r="1771" spans="14:23" x14ac:dyDescent="0.3">
      <c r="N1771"/>
      <c r="O1771"/>
      <c r="S1771"/>
      <c r="T1771"/>
      <c r="U1771"/>
      <c r="V1771"/>
      <c r="W1771"/>
    </row>
    <row r="1772" spans="14:23" x14ac:dyDescent="0.3">
      <c r="N1772"/>
      <c r="O1772"/>
      <c r="S1772"/>
      <c r="T1772"/>
      <c r="U1772"/>
      <c r="V1772"/>
      <c r="W1772"/>
    </row>
    <row r="1773" spans="14:23" x14ac:dyDescent="0.3">
      <c r="N1773"/>
      <c r="O1773"/>
      <c r="S1773"/>
      <c r="T1773"/>
      <c r="U1773"/>
      <c r="V1773"/>
      <c r="W1773"/>
    </row>
    <row r="1774" spans="14:23" x14ac:dyDescent="0.3">
      <c r="N1774"/>
      <c r="O1774"/>
      <c r="S1774"/>
      <c r="T1774"/>
      <c r="U1774"/>
      <c r="V1774"/>
      <c r="W1774"/>
    </row>
    <row r="1775" spans="14:23" x14ac:dyDescent="0.3">
      <c r="N1775"/>
      <c r="O1775"/>
      <c r="S1775"/>
      <c r="T1775"/>
      <c r="U1775"/>
      <c r="V1775"/>
      <c r="W1775"/>
    </row>
    <row r="1776" spans="14:23" x14ac:dyDescent="0.3">
      <c r="N1776"/>
      <c r="O1776"/>
      <c r="S1776"/>
      <c r="T1776"/>
      <c r="U1776"/>
      <c r="V1776"/>
      <c r="W1776"/>
    </row>
    <row r="1777" spans="14:23" x14ac:dyDescent="0.3">
      <c r="N1777"/>
      <c r="O1777"/>
      <c r="S1777"/>
      <c r="T1777"/>
      <c r="U1777"/>
      <c r="V1777"/>
      <c r="W1777"/>
    </row>
    <row r="1778" spans="14:23" x14ac:dyDescent="0.3">
      <c r="N1778"/>
      <c r="O1778"/>
      <c r="S1778"/>
      <c r="T1778"/>
      <c r="U1778"/>
      <c r="V1778"/>
      <c r="W1778"/>
    </row>
    <row r="1779" spans="14:23" x14ac:dyDescent="0.3">
      <c r="N1779"/>
      <c r="O1779"/>
      <c r="S1779"/>
      <c r="T1779"/>
      <c r="U1779"/>
      <c r="V1779"/>
      <c r="W1779"/>
    </row>
    <row r="1780" spans="14:23" x14ac:dyDescent="0.3">
      <c r="N1780"/>
      <c r="O1780"/>
      <c r="S1780"/>
      <c r="T1780"/>
      <c r="U1780"/>
      <c r="V1780"/>
      <c r="W1780"/>
    </row>
    <row r="1781" spans="14:23" x14ac:dyDescent="0.3">
      <c r="N1781"/>
      <c r="O1781"/>
      <c r="S1781"/>
      <c r="T1781"/>
      <c r="U1781"/>
      <c r="V1781"/>
      <c r="W1781"/>
    </row>
    <row r="1782" spans="14:23" x14ac:dyDescent="0.3">
      <c r="N1782"/>
      <c r="O1782"/>
      <c r="S1782"/>
      <c r="T1782"/>
      <c r="U1782"/>
      <c r="V1782"/>
      <c r="W1782"/>
    </row>
    <row r="1783" spans="14:23" x14ac:dyDescent="0.3">
      <c r="N1783"/>
      <c r="O1783"/>
      <c r="S1783"/>
      <c r="T1783"/>
      <c r="U1783"/>
      <c r="V1783"/>
      <c r="W1783"/>
    </row>
    <row r="1784" spans="14:23" x14ac:dyDescent="0.3">
      <c r="N1784"/>
      <c r="O1784"/>
      <c r="S1784"/>
      <c r="T1784"/>
      <c r="U1784"/>
      <c r="V1784"/>
      <c r="W1784"/>
    </row>
    <row r="1785" spans="14:23" x14ac:dyDescent="0.3">
      <c r="N1785"/>
      <c r="O1785"/>
      <c r="S1785"/>
      <c r="T1785"/>
      <c r="U1785"/>
      <c r="V1785"/>
      <c r="W1785"/>
    </row>
    <row r="1786" spans="14:23" x14ac:dyDescent="0.3">
      <c r="N1786"/>
      <c r="O1786"/>
      <c r="S1786"/>
      <c r="T1786"/>
      <c r="U1786"/>
      <c r="V1786"/>
      <c r="W1786"/>
    </row>
    <row r="1787" spans="14:23" x14ac:dyDescent="0.3">
      <c r="N1787"/>
      <c r="O1787"/>
      <c r="S1787"/>
      <c r="T1787"/>
      <c r="U1787"/>
      <c r="V1787"/>
      <c r="W1787"/>
    </row>
    <row r="1788" spans="14:23" x14ac:dyDescent="0.3">
      <c r="N1788"/>
      <c r="O1788"/>
      <c r="S1788"/>
      <c r="T1788"/>
      <c r="U1788"/>
      <c r="V1788"/>
      <c r="W1788"/>
    </row>
    <row r="1789" spans="14:23" x14ac:dyDescent="0.3">
      <c r="N1789"/>
      <c r="O1789"/>
      <c r="S1789"/>
      <c r="T1789"/>
      <c r="U1789"/>
      <c r="V1789"/>
      <c r="W1789"/>
    </row>
    <row r="1790" spans="14:23" x14ac:dyDescent="0.3">
      <c r="N1790"/>
      <c r="O1790"/>
      <c r="S1790"/>
      <c r="T1790"/>
      <c r="U1790"/>
      <c r="V1790"/>
      <c r="W1790"/>
    </row>
    <row r="1791" spans="14:23" x14ac:dyDescent="0.3">
      <c r="N1791"/>
      <c r="O1791"/>
      <c r="S1791"/>
      <c r="T1791"/>
      <c r="U1791"/>
      <c r="V1791"/>
      <c r="W1791"/>
    </row>
    <row r="1792" spans="14:23" x14ac:dyDescent="0.3">
      <c r="N1792"/>
      <c r="O1792"/>
      <c r="S1792"/>
      <c r="T1792"/>
      <c r="U1792"/>
      <c r="V1792"/>
      <c r="W1792"/>
    </row>
    <row r="1793" spans="14:23" x14ac:dyDescent="0.3">
      <c r="N1793"/>
      <c r="O1793"/>
      <c r="S1793"/>
      <c r="T1793"/>
      <c r="U1793"/>
      <c r="V1793"/>
      <c r="W1793"/>
    </row>
    <row r="1794" spans="14:23" x14ac:dyDescent="0.3">
      <c r="N1794"/>
      <c r="O1794"/>
      <c r="S1794"/>
      <c r="T1794"/>
      <c r="U1794"/>
      <c r="V1794"/>
      <c r="W1794"/>
    </row>
    <row r="1795" spans="14:23" x14ac:dyDescent="0.3">
      <c r="N1795"/>
      <c r="O1795"/>
      <c r="S1795"/>
      <c r="T1795"/>
      <c r="U1795"/>
      <c r="V1795"/>
      <c r="W1795"/>
    </row>
    <row r="1796" spans="14:23" x14ac:dyDescent="0.3">
      <c r="N1796"/>
      <c r="O1796"/>
      <c r="S1796"/>
      <c r="T1796"/>
      <c r="U1796"/>
      <c r="V1796"/>
      <c r="W1796"/>
    </row>
    <row r="1797" spans="14:23" x14ac:dyDescent="0.3">
      <c r="N1797"/>
      <c r="O1797"/>
      <c r="S1797"/>
      <c r="T1797"/>
      <c r="U1797"/>
      <c r="V1797"/>
      <c r="W1797"/>
    </row>
    <row r="1798" spans="14:23" x14ac:dyDescent="0.3">
      <c r="N1798"/>
      <c r="O1798"/>
      <c r="S1798"/>
      <c r="T1798"/>
      <c r="U1798"/>
      <c r="V1798"/>
      <c r="W1798"/>
    </row>
    <row r="1799" spans="14:23" x14ac:dyDescent="0.3">
      <c r="N1799"/>
      <c r="O1799"/>
      <c r="S1799"/>
      <c r="T1799"/>
      <c r="U1799"/>
      <c r="V1799"/>
      <c r="W1799"/>
    </row>
    <row r="1800" spans="14:23" x14ac:dyDescent="0.3">
      <c r="N1800"/>
      <c r="O1800"/>
      <c r="S1800"/>
      <c r="T1800"/>
      <c r="U1800"/>
      <c r="V1800"/>
      <c r="W1800"/>
    </row>
    <row r="1801" spans="14:23" x14ac:dyDescent="0.3">
      <c r="N1801"/>
      <c r="O1801"/>
      <c r="S1801"/>
      <c r="T1801"/>
      <c r="U1801"/>
      <c r="V1801"/>
      <c r="W1801"/>
    </row>
    <row r="1802" spans="14:23" x14ac:dyDescent="0.3">
      <c r="N1802"/>
      <c r="O1802"/>
      <c r="S1802"/>
      <c r="T1802"/>
      <c r="U1802"/>
      <c r="V1802"/>
      <c r="W1802"/>
    </row>
    <row r="1803" spans="14:23" x14ac:dyDescent="0.3">
      <c r="N1803"/>
      <c r="O1803"/>
      <c r="S1803"/>
      <c r="T1803"/>
      <c r="U1803"/>
      <c r="V1803"/>
      <c r="W1803"/>
    </row>
    <row r="1804" spans="14:23" x14ac:dyDescent="0.3">
      <c r="N1804"/>
      <c r="O1804"/>
      <c r="S1804"/>
      <c r="T1804"/>
      <c r="U1804"/>
      <c r="V1804"/>
      <c r="W1804"/>
    </row>
    <row r="1805" spans="14:23" x14ac:dyDescent="0.3">
      <c r="N1805"/>
      <c r="O1805"/>
      <c r="S1805"/>
      <c r="T1805"/>
      <c r="U1805"/>
      <c r="V1805"/>
      <c r="W1805"/>
    </row>
    <row r="1806" spans="14:23" x14ac:dyDescent="0.3">
      <c r="N1806"/>
      <c r="O1806"/>
      <c r="S1806"/>
      <c r="T1806"/>
      <c r="U1806"/>
      <c r="V1806"/>
      <c r="W1806"/>
    </row>
    <row r="1807" spans="14:23" x14ac:dyDescent="0.3">
      <c r="N1807"/>
      <c r="O1807"/>
      <c r="S1807"/>
      <c r="T1807"/>
      <c r="U1807"/>
      <c r="V1807"/>
      <c r="W1807"/>
    </row>
    <row r="1808" spans="14:23" x14ac:dyDescent="0.3">
      <c r="N1808"/>
      <c r="O1808"/>
      <c r="S1808"/>
      <c r="T1808"/>
      <c r="U1808"/>
      <c r="V1808"/>
      <c r="W1808"/>
    </row>
    <row r="1809" spans="14:23" x14ac:dyDescent="0.3">
      <c r="N1809"/>
      <c r="O1809"/>
      <c r="S1809"/>
      <c r="T1809"/>
      <c r="U1809"/>
      <c r="V1809"/>
      <c r="W1809"/>
    </row>
    <row r="1810" spans="14:23" x14ac:dyDescent="0.3">
      <c r="N1810"/>
      <c r="O1810"/>
      <c r="S1810"/>
      <c r="T1810"/>
      <c r="U1810"/>
      <c r="V1810"/>
      <c r="W1810"/>
    </row>
    <row r="1811" spans="14:23" x14ac:dyDescent="0.3">
      <c r="N1811"/>
      <c r="O1811"/>
      <c r="S1811"/>
      <c r="T1811"/>
      <c r="U1811"/>
      <c r="V1811"/>
      <c r="W1811"/>
    </row>
    <row r="1812" spans="14:23" x14ac:dyDescent="0.3">
      <c r="N1812"/>
      <c r="O1812"/>
      <c r="S1812"/>
      <c r="T1812"/>
      <c r="U1812"/>
      <c r="V1812"/>
      <c r="W1812"/>
    </row>
    <row r="1813" spans="14:23" x14ac:dyDescent="0.3">
      <c r="N1813"/>
      <c r="O1813"/>
      <c r="S1813"/>
      <c r="T1813"/>
      <c r="U1813"/>
      <c r="V1813"/>
      <c r="W1813"/>
    </row>
    <row r="1814" spans="14:23" x14ac:dyDescent="0.3">
      <c r="N1814"/>
      <c r="O1814"/>
      <c r="S1814"/>
      <c r="T1814"/>
      <c r="U1814"/>
      <c r="V1814"/>
      <c r="W1814"/>
    </row>
    <row r="1815" spans="14:23" x14ac:dyDescent="0.3">
      <c r="N1815"/>
      <c r="O1815"/>
      <c r="S1815"/>
      <c r="T1815"/>
      <c r="U1815"/>
      <c r="V1815"/>
      <c r="W1815"/>
    </row>
    <row r="1816" spans="14:23" x14ac:dyDescent="0.3">
      <c r="N1816"/>
      <c r="O1816"/>
      <c r="S1816"/>
      <c r="T1816"/>
      <c r="U1816"/>
      <c r="V1816"/>
      <c r="W1816"/>
    </row>
    <row r="1817" spans="14:23" x14ac:dyDescent="0.3">
      <c r="N1817"/>
      <c r="O1817"/>
      <c r="S1817"/>
      <c r="T1817"/>
      <c r="U1817"/>
      <c r="V1817"/>
      <c r="W1817"/>
    </row>
    <row r="1818" spans="14:23" x14ac:dyDescent="0.3">
      <c r="N1818"/>
      <c r="O1818"/>
      <c r="S1818"/>
      <c r="T1818"/>
      <c r="U1818"/>
      <c r="V1818"/>
      <c r="W1818"/>
    </row>
    <row r="1819" spans="14:23" x14ac:dyDescent="0.3">
      <c r="N1819"/>
      <c r="O1819"/>
      <c r="S1819"/>
      <c r="T1819"/>
      <c r="U1819"/>
      <c r="V1819"/>
      <c r="W1819"/>
    </row>
    <row r="1820" spans="14:23" x14ac:dyDescent="0.3">
      <c r="N1820"/>
      <c r="O1820"/>
      <c r="S1820"/>
      <c r="T1820"/>
      <c r="U1820"/>
      <c r="V1820"/>
      <c r="W1820"/>
    </row>
    <row r="1821" spans="14:23" x14ac:dyDescent="0.3">
      <c r="N1821"/>
      <c r="O1821"/>
      <c r="S1821"/>
      <c r="T1821"/>
      <c r="U1821"/>
      <c r="V1821"/>
      <c r="W1821"/>
    </row>
    <row r="1822" spans="14:23" x14ac:dyDescent="0.3">
      <c r="N1822"/>
      <c r="O1822"/>
      <c r="S1822"/>
      <c r="T1822"/>
      <c r="U1822"/>
      <c r="V1822"/>
      <c r="W1822"/>
    </row>
    <row r="1823" spans="14:23" x14ac:dyDescent="0.3">
      <c r="N1823"/>
      <c r="O1823"/>
      <c r="S1823"/>
      <c r="T1823"/>
      <c r="U1823"/>
      <c r="V1823"/>
      <c r="W1823"/>
    </row>
    <row r="1824" spans="14:23" x14ac:dyDescent="0.3">
      <c r="N1824"/>
      <c r="O1824"/>
      <c r="S1824"/>
      <c r="T1824"/>
      <c r="U1824"/>
      <c r="V1824"/>
      <c r="W1824"/>
    </row>
    <row r="1825" spans="14:23" x14ac:dyDescent="0.3">
      <c r="N1825"/>
      <c r="O1825"/>
      <c r="S1825"/>
      <c r="T1825"/>
      <c r="U1825"/>
      <c r="V1825"/>
      <c r="W1825"/>
    </row>
    <row r="1826" spans="14:23" x14ac:dyDescent="0.3">
      <c r="N1826"/>
      <c r="O1826"/>
      <c r="S1826"/>
      <c r="T1826"/>
      <c r="U1826"/>
      <c r="V1826"/>
      <c r="W1826"/>
    </row>
    <row r="1827" spans="14:23" x14ac:dyDescent="0.3">
      <c r="N1827"/>
      <c r="O1827"/>
      <c r="S1827"/>
      <c r="T1827"/>
      <c r="U1827"/>
      <c r="V1827"/>
      <c r="W1827"/>
    </row>
    <row r="1828" spans="14:23" x14ac:dyDescent="0.3">
      <c r="N1828"/>
      <c r="O1828"/>
      <c r="S1828"/>
      <c r="T1828"/>
      <c r="U1828"/>
      <c r="V1828"/>
      <c r="W1828"/>
    </row>
    <row r="1829" spans="14:23" x14ac:dyDescent="0.3">
      <c r="N1829"/>
      <c r="O1829"/>
      <c r="S1829"/>
      <c r="T1829"/>
      <c r="U1829"/>
      <c r="V1829"/>
      <c r="W1829"/>
    </row>
    <row r="1830" spans="14:23" x14ac:dyDescent="0.3">
      <c r="N1830"/>
      <c r="O1830"/>
      <c r="S1830"/>
      <c r="T1830"/>
      <c r="U1830"/>
      <c r="V1830"/>
      <c r="W1830"/>
    </row>
    <row r="1831" spans="14:23" x14ac:dyDescent="0.3">
      <c r="N1831"/>
      <c r="O1831"/>
      <c r="S1831"/>
      <c r="T1831"/>
      <c r="U1831"/>
      <c r="V1831"/>
      <c r="W1831"/>
    </row>
    <row r="1832" spans="14:23" x14ac:dyDescent="0.3">
      <c r="N1832"/>
      <c r="O1832"/>
      <c r="S1832"/>
      <c r="T1832"/>
      <c r="U1832"/>
      <c r="V1832"/>
      <c r="W1832"/>
    </row>
    <row r="1833" spans="14:23" x14ac:dyDescent="0.3">
      <c r="N1833"/>
      <c r="O1833"/>
      <c r="S1833"/>
      <c r="T1833"/>
      <c r="U1833"/>
      <c r="V1833"/>
      <c r="W1833"/>
    </row>
    <row r="1834" spans="14:23" x14ac:dyDescent="0.3">
      <c r="N1834"/>
      <c r="O1834"/>
      <c r="S1834"/>
      <c r="T1834"/>
      <c r="U1834"/>
      <c r="V1834"/>
      <c r="W1834"/>
    </row>
    <row r="1835" spans="14:23" x14ac:dyDescent="0.3">
      <c r="N1835"/>
      <c r="O1835"/>
      <c r="S1835"/>
      <c r="T1835"/>
      <c r="U1835"/>
      <c r="V1835"/>
      <c r="W1835"/>
    </row>
    <row r="1836" spans="14:23" x14ac:dyDescent="0.3">
      <c r="N1836"/>
      <c r="O1836"/>
      <c r="S1836"/>
      <c r="T1836"/>
      <c r="U1836"/>
      <c r="V1836"/>
      <c r="W1836"/>
    </row>
    <row r="1837" spans="14:23" x14ac:dyDescent="0.3">
      <c r="N1837"/>
      <c r="O1837"/>
      <c r="S1837"/>
      <c r="T1837"/>
      <c r="U1837"/>
      <c r="V1837"/>
      <c r="W1837"/>
    </row>
    <row r="1838" spans="14:23" x14ac:dyDescent="0.3">
      <c r="N1838"/>
      <c r="O1838"/>
      <c r="S1838"/>
      <c r="T1838"/>
      <c r="U1838"/>
      <c r="V1838"/>
      <c r="W1838"/>
    </row>
    <row r="1839" spans="14:23" x14ac:dyDescent="0.3">
      <c r="N1839"/>
      <c r="O1839"/>
      <c r="S1839"/>
      <c r="T1839"/>
      <c r="U1839"/>
      <c r="V1839"/>
      <c r="W1839"/>
    </row>
    <row r="1840" spans="14:23" x14ac:dyDescent="0.3">
      <c r="N1840"/>
      <c r="O1840"/>
      <c r="S1840"/>
      <c r="T1840"/>
      <c r="U1840"/>
      <c r="V1840"/>
      <c r="W1840"/>
    </row>
    <row r="1841" spans="14:23" x14ac:dyDescent="0.3">
      <c r="N1841"/>
      <c r="O1841"/>
      <c r="S1841"/>
      <c r="T1841"/>
      <c r="U1841"/>
      <c r="V1841"/>
      <c r="W1841"/>
    </row>
    <row r="1842" spans="14:23" x14ac:dyDescent="0.3">
      <c r="N1842"/>
      <c r="O1842"/>
      <c r="S1842"/>
      <c r="T1842"/>
      <c r="U1842"/>
      <c r="V1842"/>
      <c r="W1842"/>
    </row>
    <row r="1843" spans="14:23" x14ac:dyDescent="0.3">
      <c r="N1843"/>
      <c r="O1843"/>
      <c r="S1843"/>
      <c r="T1843"/>
      <c r="U1843"/>
      <c r="V1843"/>
      <c r="W1843"/>
    </row>
    <row r="1844" spans="14:23" x14ac:dyDescent="0.3">
      <c r="N1844"/>
      <c r="O1844"/>
      <c r="S1844"/>
      <c r="T1844"/>
      <c r="U1844"/>
      <c r="V1844"/>
      <c r="W1844"/>
    </row>
    <row r="1845" spans="14:23" x14ac:dyDescent="0.3">
      <c r="N1845"/>
      <c r="O1845"/>
      <c r="S1845"/>
      <c r="T1845"/>
      <c r="U1845"/>
      <c r="V1845"/>
      <c r="W1845"/>
    </row>
    <row r="1846" spans="14:23" x14ac:dyDescent="0.3">
      <c r="N1846"/>
      <c r="O1846"/>
      <c r="S1846"/>
      <c r="T1846"/>
      <c r="U1846"/>
      <c r="V1846"/>
      <c r="W1846"/>
    </row>
    <row r="1847" spans="14:23" x14ac:dyDescent="0.3">
      <c r="N1847"/>
      <c r="O1847"/>
      <c r="S1847"/>
      <c r="T1847"/>
      <c r="U1847"/>
      <c r="V1847"/>
      <c r="W1847"/>
    </row>
    <row r="1848" spans="14:23" x14ac:dyDescent="0.3">
      <c r="N1848"/>
      <c r="O1848"/>
      <c r="S1848"/>
      <c r="T1848"/>
      <c r="U1848"/>
      <c r="V1848"/>
      <c r="W1848"/>
    </row>
    <row r="1849" spans="14:23" x14ac:dyDescent="0.3">
      <c r="N1849"/>
      <c r="O1849"/>
      <c r="S1849"/>
      <c r="T1849"/>
      <c r="U1849"/>
      <c r="V1849"/>
      <c r="W1849"/>
    </row>
    <row r="1850" spans="14:23" x14ac:dyDescent="0.3">
      <c r="N1850"/>
      <c r="O1850"/>
      <c r="S1850"/>
      <c r="T1850"/>
      <c r="U1850"/>
      <c r="V1850"/>
      <c r="W1850"/>
    </row>
    <row r="1851" spans="14:23" x14ac:dyDescent="0.3">
      <c r="N1851"/>
      <c r="O1851"/>
      <c r="S1851"/>
      <c r="T1851"/>
      <c r="U1851"/>
      <c r="V1851"/>
      <c r="W1851"/>
    </row>
    <row r="1852" spans="14:23" x14ac:dyDescent="0.3">
      <c r="N1852"/>
      <c r="O1852"/>
      <c r="S1852"/>
      <c r="T1852"/>
      <c r="U1852"/>
      <c r="V1852"/>
      <c r="W1852"/>
    </row>
    <row r="1853" spans="14:23" x14ac:dyDescent="0.3">
      <c r="N1853"/>
      <c r="O1853"/>
      <c r="S1853"/>
      <c r="T1853"/>
      <c r="U1853"/>
      <c r="V1853"/>
      <c r="W1853"/>
    </row>
    <row r="1854" spans="14:23" x14ac:dyDescent="0.3">
      <c r="N1854"/>
      <c r="O1854"/>
      <c r="S1854"/>
      <c r="T1854"/>
      <c r="U1854"/>
      <c r="V1854"/>
      <c r="W1854"/>
    </row>
    <row r="1855" spans="14:23" x14ac:dyDescent="0.3">
      <c r="N1855"/>
      <c r="O1855"/>
      <c r="S1855"/>
      <c r="T1855"/>
      <c r="U1855"/>
      <c r="V1855"/>
      <c r="W1855"/>
    </row>
    <row r="1856" spans="14:23" x14ac:dyDescent="0.3">
      <c r="N1856"/>
      <c r="O1856"/>
      <c r="S1856"/>
      <c r="T1856"/>
      <c r="U1856"/>
      <c r="V1856"/>
      <c r="W1856"/>
    </row>
    <row r="1857" spans="14:23" x14ac:dyDescent="0.3">
      <c r="N1857"/>
      <c r="O1857"/>
      <c r="S1857"/>
      <c r="T1857"/>
      <c r="U1857"/>
      <c r="V1857"/>
      <c r="W1857"/>
    </row>
    <row r="1858" spans="14:23" x14ac:dyDescent="0.3">
      <c r="N1858"/>
      <c r="O1858"/>
      <c r="S1858"/>
      <c r="T1858"/>
      <c r="U1858"/>
      <c r="V1858"/>
      <c r="W1858"/>
    </row>
    <row r="1859" spans="14:23" x14ac:dyDescent="0.3">
      <c r="N1859"/>
      <c r="O1859"/>
      <c r="S1859"/>
      <c r="T1859"/>
      <c r="U1859"/>
      <c r="V1859"/>
      <c r="W1859"/>
    </row>
    <row r="1860" spans="14:23" x14ac:dyDescent="0.3">
      <c r="N1860"/>
      <c r="O1860"/>
      <c r="S1860"/>
      <c r="T1860"/>
      <c r="U1860"/>
      <c r="V1860"/>
      <c r="W1860"/>
    </row>
    <row r="1861" spans="14:23" x14ac:dyDescent="0.3">
      <c r="N1861"/>
      <c r="O1861"/>
      <c r="S1861"/>
      <c r="T1861"/>
      <c r="U1861"/>
      <c r="V1861"/>
      <c r="W1861"/>
    </row>
    <row r="1862" spans="14:23" x14ac:dyDescent="0.3">
      <c r="N1862"/>
      <c r="O1862"/>
      <c r="S1862"/>
      <c r="T1862"/>
      <c r="U1862"/>
      <c r="V1862"/>
      <c r="W1862"/>
    </row>
    <row r="1863" spans="14:23" x14ac:dyDescent="0.3">
      <c r="N1863"/>
      <c r="O1863"/>
      <c r="S1863"/>
      <c r="T1863"/>
      <c r="U1863"/>
      <c r="V1863"/>
      <c r="W1863"/>
    </row>
    <row r="1864" spans="14:23" x14ac:dyDescent="0.3">
      <c r="N1864"/>
      <c r="O1864"/>
      <c r="S1864"/>
      <c r="T1864"/>
      <c r="U1864"/>
      <c r="V1864"/>
      <c r="W1864"/>
    </row>
    <row r="1865" spans="14:23" x14ac:dyDescent="0.3">
      <c r="N1865"/>
      <c r="O1865"/>
      <c r="S1865"/>
      <c r="T1865"/>
      <c r="U1865"/>
      <c r="V1865"/>
      <c r="W1865"/>
    </row>
    <row r="1866" spans="14:23" x14ac:dyDescent="0.3">
      <c r="N1866"/>
      <c r="O1866"/>
      <c r="S1866"/>
      <c r="T1866"/>
      <c r="U1866"/>
      <c r="V1866"/>
      <c r="W1866"/>
    </row>
    <row r="1867" spans="14:23" x14ac:dyDescent="0.3">
      <c r="N1867"/>
      <c r="O1867"/>
      <c r="S1867"/>
      <c r="T1867"/>
      <c r="U1867"/>
      <c r="V1867"/>
      <c r="W1867"/>
    </row>
    <row r="1868" spans="14:23" x14ac:dyDescent="0.3">
      <c r="N1868"/>
      <c r="O1868"/>
      <c r="S1868"/>
      <c r="T1868"/>
      <c r="U1868"/>
      <c r="V1868"/>
      <c r="W1868"/>
    </row>
    <row r="1869" spans="14:23" x14ac:dyDescent="0.3">
      <c r="N1869"/>
      <c r="O1869"/>
      <c r="S1869"/>
      <c r="T1869"/>
      <c r="U1869"/>
      <c r="V1869"/>
      <c r="W1869"/>
    </row>
    <row r="1870" spans="14:23" x14ac:dyDescent="0.3">
      <c r="N1870"/>
      <c r="O1870"/>
      <c r="S1870"/>
      <c r="T1870"/>
      <c r="U1870"/>
      <c r="V1870"/>
      <c r="W1870"/>
    </row>
    <row r="1871" spans="14:23" x14ac:dyDescent="0.3">
      <c r="N1871"/>
      <c r="O1871"/>
      <c r="S1871"/>
      <c r="T1871"/>
      <c r="U1871"/>
      <c r="V1871"/>
      <c r="W1871"/>
    </row>
    <row r="1872" spans="14:23" x14ac:dyDescent="0.3">
      <c r="N1872"/>
      <c r="O1872"/>
      <c r="S1872"/>
      <c r="T1872"/>
      <c r="U1872"/>
      <c r="V1872"/>
      <c r="W1872"/>
    </row>
    <row r="1873" spans="14:23" x14ac:dyDescent="0.3">
      <c r="N1873"/>
      <c r="O1873"/>
      <c r="S1873"/>
      <c r="T1873"/>
      <c r="U1873"/>
      <c r="V1873"/>
      <c r="W1873"/>
    </row>
    <row r="1874" spans="14:23" x14ac:dyDescent="0.3">
      <c r="N1874"/>
      <c r="O1874"/>
      <c r="S1874"/>
      <c r="T1874"/>
      <c r="U1874"/>
      <c r="V1874"/>
      <c r="W1874"/>
    </row>
    <row r="1875" spans="14:23" x14ac:dyDescent="0.3">
      <c r="N1875"/>
      <c r="O1875"/>
      <c r="S1875"/>
      <c r="T1875"/>
      <c r="U1875"/>
      <c r="V1875"/>
      <c r="W1875"/>
    </row>
    <row r="1876" spans="14:23" x14ac:dyDescent="0.3">
      <c r="N1876"/>
      <c r="O1876"/>
      <c r="S1876"/>
      <c r="T1876"/>
      <c r="U1876"/>
      <c r="V1876"/>
      <c r="W1876"/>
    </row>
    <row r="1877" spans="14:23" x14ac:dyDescent="0.3">
      <c r="N1877"/>
      <c r="O1877"/>
      <c r="S1877"/>
      <c r="T1877"/>
      <c r="U1877"/>
      <c r="V1877"/>
      <c r="W1877"/>
    </row>
    <row r="1878" spans="14:23" x14ac:dyDescent="0.3">
      <c r="N1878"/>
      <c r="O1878"/>
      <c r="S1878"/>
      <c r="T1878"/>
      <c r="U1878"/>
      <c r="V1878"/>
      <c r="W1878"/>
    </row>
    <row r="1879" spans="14:23" x14ac:dyDescent="0.3">
      <c r="N1879"/>
      <c r="O1879"/>
      <c r="S1879"/>
      <c r="T1879"/>
      <c r="U1879"/>
      <c r="V1879"/>
      <c r="W1879"/>
    </row>
    <row r="1880" spans="14:23" x14ac:dyDescent="0.3">
      <c r="N1880"/>
      <c r="O1880"/>
      <c r="S1880"/>
      <c r="T1880"/>
      <c r="U1880"/>
      <c r="V1880"/>
      <c r="W1880"/>
    </row>
    <row r="1881" spans="14:23" x14ac:dyDescent="0.3">
      <c r="N1881"/>
      <c r="O1881"/>
      <c r="S1881"/>
      <c r="T1881"/>
      <c r="U1881"/>
      <c r="V1881"/>
      <c r="W1881"/>
    </row>
    <row r="1882" spans="14:23" x14ac:dyDescent="0.3">
      <c r="N1882"/>
      <c r="O1882"/>
      <c r="S1882"/>
      <c r="T1882"/>
      <c r="U1882"/>
      <c r="V1882"/>
      <c r="W1882"/>
    </row>
    <row r="1883" spans="14:23" x14ac:dyDescent="0.3">
      <c r="N1883"/>
      <c r="O1883"/>
      <c r="S1883"/>
      <c r="T1883"/>
      <c r="U1883"/>
      <c r="V1883"/>
      <c r="W1883"/>
    </row>
    <row r="1884" spans="14:23" x14ac:dyDescent="0.3">
      <c r="N1884"/>
      <c r="O1884"/>
      <c r="S1884"/>
      <c r="T1884"/>
      <c r="U1884"/>
      <c r="V1884"/>
      <c r="W1884"/>
    </row>
    <row r="1885" spans="14:23" x14ac:dyDescent="0.3">
      <c r="N1885"/>
      <c r="O1885"/>
      <c r="S1885"/>
      <c r="T1885"/>
      <c r="U1885"/>
      <c r="V1885"/>
      <c r="W1885"/>
    </row>
    <row r="1886" spans="14:23" x14ac:dyDescent="0.3">
      <c r="N1886"/>
      <c r="O1886"/>
      <c r="S1886"/>
      <c r="T1886"/>
      <c r="U1886"/>
      <c r="V1886"/>
      <c r="W1886"/>
    </row>
    <row r="1887" spans="14:23" x14ac:dyDescent="0.3">
      <c r="N1887"/>
      <c r="O1887"/>
      <c r="S1887"/>
      <c r="T1887"/>
      <c r="U1887"/>
      <c r="V1887"/>
      <c r="W1887"/>
    </row>
    <row r="1888" spans="14:23" x14ac:dyDescent="0.3">
      <c r="N1888"/>
      <c r="O1888"/>
      <c r="S1888"/>
      <c r="T1888"/>
      <c r="U1888"/>
      <c r="V1888"/>
      <c r="W1888"/>
    </row>
    <row r="1889" spans="14:23" x14ac:dyDescent="0.3">
      <c r="N1889"/>
      <c r="O1889"/>
      <c r="S1889"/>
      <c r="T1889"/>
      <c r="U1889"/>
      <c r="V1889"/>
      <c r="W1889"/>
    </row>
    <row r="1890" spans="14:23" x14ac:dyDescent="0.3">
      <c r="N1890"/>
      <c r="O1890"/>
      <c r="S1890"/>
      <c r="T1890"/>
      <c r="U1890"/>
      <c r="V1890"/>
      <c r="W1890"/>
    </row>
    <row r="1891" spans="14:23" x14ac:dyDescent="0.3">
      <c r="N1891"/>
      <c r="O1891"/>
      <c r="S1891"/>
      <c r="T1891"/>
      <c r="U1891"/>
      <c r="V1891"/>
      <c r="W1891"/>
    </row>
    <row r="1892" spans="14:23" x14ac:dyDescent="0.3">
      <c r="N1892"/>
      <c r="O1892"/>
      <c r="S1892"/>
      <c r="T1892"/>
      <c r="U1892"/>
      <c r="V1892"/>
      <c r="W1892"/>
    </row>
    <row r="1893" spans="14:23" x14ac:dyDescent="0.3">
      <c r="N1893"/>
      <c r="O1893"/>
      <c r="S1893"/>
      <c r="T1893"/>
      <c r="U1893"/>
      <c r="V1893"/>
      <c r="W1893"/>
    </row>
    <row r="1894" spans="14:23" x14ac:dyDescent="0.3">
      <c r="N1894"/>
      <c r="O1894"/>
      <c r="S1894"/>
      <c r="T1894"/>
      <c r="U1894"/>
      <c r="V1894"/>
      <c r="W1894"/>
    </row>
    <row r="1895" spans="14:23" x14ac:dyDescent="0.3">
      <c r="N1895"/>
      <c r="O1895"/>
      <c r="S1895"/>
      <c r="T1895"/>
      <c r="U1895"/>
      <c r="V1895"/>
      <c r="W1895"/>
    </row>
    <row r="1896" spans="14:23" x14ac:dyDescent="0.3">
      <c r="N1896"/>
      <c r="O1896"/>
      <c r="S1896"/>
      <c r="T1896"/>
      <c r="U1896"/>
      <c r="V1896"/>
      <c r="W1896"/>
    </row>
    <row r="1897" spans="14:23" x14ac:dyDescent="0.3">
      <c r="N1897"/>
      <c r="O1897"/>
      <c r="S1897"/>
      <c r="T1897"/>
      <c r="U1897"/>
      <c r="V1897"/>
      <c r="W1897"/>
    </row>
    <row r="1898" spans="14:23" x14ac:dyDescent="0.3">
      <c r="N1898"/>
      <c r="O1898"/>
      <c r="S1898"/>
      <c r="T1898"/>
      <c r="U1898"/>
      <c r="V1898"/>
      <c r="W1898"/>
    </row>
    <row r="1899" spans="14:23" x14ac:dyDescent="0.3">
      <c r="N1899"/>
      <c r="O1899"/>
      <c r="S1899"/>
      <c r="T1899"/>
      <c r="U1899"/>
      <c r="V1899"/>
      <c r="W1899"/>
    </row>
    <row r="1900" spans="14:23" x14ac:dyDescent="0.3">
      <c r="N1900"/>
      <c r="O1900"/>
      <c r="S1900"/>
      <c r="T1900"/>
      <c r="U1900"/>
      <c r="V1900"/>
      <c r="W1900"/>
    </row>
    <row r="1901" spans="14:23" x14ac:dyDescent="0.3">
      <c r="N1901"/>
      <c r="O1901"/>
      <c r="S1901"/>
      <c r="T1901"/>
      <c r="U1901"/>
      <c r="V1901"/>
      <c r="W1901"/>
    </row>
    <row r="1902" spans="14:23" x14ac:dyDescent="0.3">
      <c r="N1902"/>
      <c r="O1902"/>
      <c r="S1902"/>
      <c r="T1902"/>
      <c r="U1902"/>
      <c r="V1902"/>
      <c r="W1902"/>
    </row>
    <row r="1903" spans="14:23" x14ac:dyDescent="0.3">
      <c r="N1903"/>
      <c r="O1903"/>
      <c r="S1903"/>
      <c r="T1903"/>
      <c r="U1903"/>
      <c r="V1903"/>
      <c r="W1903"/>
    </row>
    <row r="1904" spans="14:23" x14ac:dyDescent="0.3">
      <c r="N1904"/>
      <c r="O1904"/>
      <c r="S1904"/>
      <c r="T1904"/>
      <c r="U1904"/>
      <c r="V1904"/>
      <c r="W1904"/>
    </row>
    <row r="1905" spans="14:23" x14ac:dyDescent="0.3">
      <c r="N1905"/>
      <c r="O1905"/>
      <c r="S1905"/>
      <c r="T1905"/>
      <c r="U1905"/>
      <c r="V1905"/>
      <c r="W1905"/>
    </row>
    <row r="1906" spans="14:23" x14ac:dyDescent="0.3">
      <c r="N1906"/>
      <c r="O1906"/>
      <c r="S1906"/>
      <c r="T1906"/>
      <c r="U1906"/>
      <c r="V1906"/>
      <c r="W1906"/>
    </row>
    <row r="1907" spans="14:23" x14ac:dyDescent="0.3">
      <c r="N1907"/>
      <c r="O1907"/>
      <c r="S1907"/>
      <c r="T1907"/>
      <c r="U1907"/>
      <c r="V1907"/>
      <c r="W1907"/>
    </row>
    <row r="1908" spans="14:23" x14ac:dyDescent="0.3">
      <c r="N1908"/>
      <c r="O1908"/>
      <c r="S1908"/>
      <c r="T1908"/>
      <c r="U1908"/>
      <c r="V1908"/>
      <c r="W1908"/>
    </row>
    <row r="1909" spans="14:23" x14ac:dyDescent="0.3">
      <c r="N1909"/>
      <c r="O1909"/>
      <c r="S1909"/>
      <c r="T1909"/>
      <c r="U1909"/>
      <c r="V1909"/>
      <c r="W1909"/>
    </row>
    <row r="1910" spans="14:23" x14ac:dyDescent="0.3">
      <c r="N1910"/>
      <c r="O1910"/>
      <c r="S1910"/>
      <c r="T1910"/>
      <c r="U1910"/>
      <c r="V1910"/>
      <c r="W1910"/>
    </row>
    <row r="1911" spans="14:23" x14ac:dyDescent="0.3">
      <c r="N1911"/>
      <c r="O1911"/>
      <c r="S1911"/>
      <c r="T1911"/>
      <c r="U1911"/>
      <c r="V1911"/>
      <c r="W1911"/>
    </row>
    <row r="1912" spans="14:23" x14ac:dyDescent="0.3">
      <c r="N1912"/>
      <c r="O1912"/>
      <c r="S1912"/>
      <c r="T1912"/>
      <c r="U1912"/>
      <c r="V1912"/>
      <c r="W1912"/>
    </row>
    <row r="1913" spans="14:23" x14ac:dyDescent="0.3">
      <c r="N1913"/>
      <c r="O1913"/>
      <c r="S1913"/>
      <c r="T1913"/>
      <c r="U1913"/>
      <c r="V1913"/>
      <c r="W1913"/>
    </row>
    <row r="1914" spans="14:23" x14ac:dyDescent="0.3">
      <c r="N1914"/>
      <c r="O1914"/>
      <c r="S1914"/>
      <c r="T1914"/>
      <c r="U1914"/>
      <c r="V1914"/>
      <c r="W1914"/>
    </row>
    <row r="1915" spans="14:23" x14ac:dyDescent="0.3">
      <c r="N1915"/>
      <c r="O1915"/>
      <c r="S1915"/>
      <c r="T1915"/>
      <c r="U1915"/>
      <c r="V1915"/>
      <c r="W1915"/>
    </row>
    <row r="1916" spans="14:23" x14ac:dyDescent="0.3">
      <c r="N1916"/>
      <c r="O1916"/>
      <c r="S1916"/>
      <c r="T1916"/>
      <c r="U1916"/>
      <c r="V1916"/>
      <c r="W1916"/>
    </row>
    <row r="1917" spans="14:23" x14ac:dyDescent="0.3">
      <c r="N1917"/>
      <c r="O1917"/>
      <c r="S1917"/>
      <c r="T1917"/>
      <c r="U1917"/>
      <c r="V1917"/>
      <c r="W1917"/>
    </row>
    <row r="1918" spans="14:23" x14ac:dyDescent="0.3">
      <c r="N1918"/>
      <c r="O1918"/>
      <c r="S1918"/>
      <c r="T1918"/>
      <c r="U1918"/>
      <c r="V1918"/>
      <c r="W1918"/>
    </row>
    <row r="1919" spans="14:23" x14ac:dyDescent="0.3">
      <c r="N1919"/>
      <c r="O1919"/>
      <c r="S1919"/>
      <c r="T1919"/>
      <c r="U1919"/>
      <c r="V1919"/>
      <c r="W1919"/>
    </row>
    <row r="1920" spans="14:23" x14ac:dyDescent="0.3">
      <c r="N1920"/>
      <c r="O1920"/>
      <c r="S1920"/>
      <c r="T1920"/>
      <c r="U1920"/>
      <c r="V1920"/>
      <c r="W1920"/>
    </row>
    <row r="1921" spans="14:23" x14ac:dyDescent="0.3">
      <c r="N1921"/>
      <c r="O1921"/>
      <c r="S1921"/>
      <c r="T1921"/>
      <c r="U1921"/>
      <c r="V1921"/>
      <c r="W1921"/>
    </row>
    <row r="1922" spans="14:23" x14ac:dyDescent="0.3">
      <c r="N1922"/>
      <c r="O1922"/>
      <c r="S1922"/>
      <c r="T1922"/>
      <c r="U1922"/>
      <c r="V1922"/>
      <c r="W1922"/>
    </row>
    <row r="1923" spans="14:23" x14ac:dyDescent="0.3">
      <c r="N1923"/>
      <c r="O1923"/>
      <c r="S1923"/>
      <c r="T1923"/>
      <c r="U1923"/>
      <c r="V1923"/>
      <c r="W1923"/>
    </row>
    <row r="1924" spans="14:23" x14ac:dyDescent="0.3">
      <c r="N1924"/>
      <c r="O1924"/>
      <c r="S1924"/>
      <c r="T1924"/>
      <c r="U1924"/>
      <c r="V1924"/>
      <c r="W1924"/>
    </row>
    <row r="1925" spans="14:23" x14ac:dyDescent="0.3">
      <c r="N1925"/>
      <c r="O1925"/>
      <c r="S1925"/>
      <c r="T1925"/>
      <c r="U1925"/>
      <c r="V1925"/>
      <c r="W1925"/>
    </row>
    <row r="1926" spans="14:23" x14ac:dyDescent="0.3">
      <c r="N1926"/>
      <c r="O1926"/>
      <c r="S1926"/>
      <c r="T1926"/>
      <c r="U1926"/>
      <c r="V1926"/>
      <c r="W1926"/>
    </row>
    <row r="1927" spans="14:23" x14ac:dyDescent="0.3">
      <c r="N1927"/>
      <c r="O1927"/>
      <c r="S1927"/>
      <c r="T1927"/>
      <c r="U1927"/>
      <c r="V1927"/>
      <c r="W1927"/>
    </row>
    <row r="1928" spans="14:23" x14ac:dyDescent="0.3">
      <c r="N1928"/>
      <c r="O1928"/>
      <c r="S1928"/>
      <c r="T1928"/>
      <c r="U1928"/>
      <c r="V1928"/>
      <c r="W1928"/>
    </row>
    <row r="1929" spans="14:23" x14ac:dyDescent="0.3">
      <c r="N1929"/>
      <c r="O1929"/>
      <c r="S1929"/>
      <c r="T1929"/>
      <c r="U1929"/>
      <c r="V1929"/>
      <c r="W1929"/>
    </row>
    <row r="1930" spans="14:23" x14ac:dyDescent="0.3">
      <c r="N1930"/>
      <c r="O1930"/>
      <c r="S1930"/>
      <c r="T1930"/>
      <c r="U1930"/>
      <c r="V1930"/>
      <c r="W1930"/>
    </row>
    <row r="1931" spans="14:23" x14ac:dyDescent="0.3">
      <c r="N1931"/>
      <c r="O1931"/>
      <c r="S1931"/>
      <c r="T1931"/>
      <c r="U1931"/>
      <c r="V1931"/>
      <c r="W1931"/>
    </row>
    <row r="1932" spans="14:23" x14ac:dyDescent="0.3">
      <c r="N1932"/>
      <c r="O1932"/>
      <c r="S1932"/>
      <c r="T1932"/>
      <c r="U1932"/>
      <c r="V1932"/>
      <c r="W1932"/>
    </row>
    <row r="1933" spans="14:23" x14ac:dyDescent="0.3">
      <c r="N1933"/>
      <c r="O1933"/>
      <c r="S1933"/>
      <c r="T1933"/>
      <c r="U1933"/>
      <c r="V1933"/>
      <c r="W1933"/>
    </row>
    <row r="1934" spans="14:23" x14ac:dyDescent="0.3">
      <c r="N1934"/>
      <c r="O1934"/>
      <c r="S1934"/>
      <c r="T1934"/>
      <c r="U1934"/>
      <c r="V1934"/>
      <c r="W1934"/>
    </row>
    <row r="1935" spans="14:23" x14ac:dyDescent="0.3">
      <c r="N1935"/>
      <c r="O1935"/>
      <c r="S1935"/>
      <c r="T1935"/>
      <c r="U1935"/>
      <c r="V1935"/>
      <c r="W1935"/>
    </row>
    <row r="1936" spans="14:23" x14ac:dyDescent="0.3">
      <c r="N1936"/>
      <c r="O1936"/>
      <c r="S1936"/>
      <c r="T1936"/>
      <c r="U1936"/>
      <c r="V1936"/>
      <c r="W1936"/>
    </row>
    <row r="1937" spans="14:23" x14ac:dyDescent="0.3">
      <c r="N1937"/>
      <c r="O1937"/>
      <c r="S1937"/>
      <c r="T1937"/>
      <c r="U1937"/>
      <c r="V1937"/>
      <c r="W1937"/>
    </row>
    <row r="1938" spans="14:23" x14ac:dyDescent="0.3">
      <c r="N1938"/>
      <c r="O1938"/>
      <c r="S1938"/>
      <c r="T1938"/>
      <c r="U1938"/>
      <c r="V1938"/>
      <c r="W1938"/>
    </row>
    <row r="1939" spans="14:23" x14ac:dyDescent="0.3">
      <c r="N1939"/>
      <c r="O1939"/>
      <c r="S1939"/>
      <c r="T1939"/>
      <c r="U1939"/>
      <c r="V1939"/>
      <c r="W1939"/>
    </row>
    <row r="1940" spans="14:23" x14ac:dyDescent="0.3">
      <c r="N1940"/>
      <c r="O1940"/>
      <c r="S1940"/>
      <c r="T1940"/>
      <c r="U1940"/>
      <c r="V1940"/>
      <c r="W1940"/>
    </row>
    <row r="1941" spans="14:23" x14ac:dyDescent="0.3">
      <c r="N1941"/>
      <c r="O1941"/>
      <c r="S1941"/>
      <c r="T1941"/>
      <c r="U1941"/>
      <c r="V1941"/>
      <c r="W1941"/>
    </row>
    <row r="1942" spans="14:23" x14ac:dyDescent="0.3">
      <c r="N1942"/>
      <c r="O1942"/>
      <c r="S1942"/>
      <c r="T1942"/>
      <c r="U1942"/>
      <c r="V1942"/>
      <c r="W1942"/>
    </row>
    <row r="1943" spans="14:23" x14ac:dyDescent="0.3">
      <c r="N1943"/>
      <c r="O1943"/>
      <c r="S1943"/>
      <c r="T1943"/>
      <c r="U1943"/>
      <c r="V1943"/>
      <c r="W1943"/>
    </row>
    <row r="1944" spans="14:23" x14ac:dyDescent="0.3">
      <c r="N1944"/>
      <c r="O1944"/>
      <c r="S1944"/>
      <c r="T1944"/>
      <c r="U1944"/>
      <c r="V1944"/>
      <c r="W1944"/>
    </row>
    <row r="1945" spans="14:23" x14ac:dyDescent="0.3">
      <c r="N1945"/>
      <c r="O1945"/>
      <c r="S1945"/>
      <c r="T1945"/>
      <c r="U1945"/>
      <c r="V1945"/>
      <c r="W1945"/>
    </row>
    <row r="1946" spans="14:23" x14ac:dyDescent="0.3">
      <c r="N1946"/>
      <c r="O1946"/>
      <c r="S1946"/>
      <c r="T1946"/>
      <c r="U1946"/>
      <c r="V1946"/>
      <c r="W1946"/>
    </row>
    <row r="1947" spans="14:23" x14ac:dyDescent="0.3">
      <c r="N1947"/>
      <c r="O1947"/>
      <c r="S1947"/>
      <c r="T1947"/>
      <c r="U1947"/>
      <c r="V1947"/>
      <c r="W1947"/>
    </row>
    <row r="1948" spans="14:23" x14ac:dyDescent="0.3">
      <c r="N1948"/>
      <c r="O1948"/>
      <c r="S1948"/>
      <c r="T1948"/>
      <c r="U1948"/>
      <c r="V1948"/>
      <c r="W1948"/>
    </row>
    <row r="1949" spans="14:23" x14ac:dyDescent="0.3">
      <c r="N1949"/>
      <c r="O1949"/>
      <c r="S1949"/>
      <c r="T1949"/>
      <c r="U1949"/>
      <c r="V1949"/>
      <c r="W1949"/>
    </row>
    <row r="1950" spans="14:23" x14ac:dyDescent="0.3">
      <c r="N1950"/>
      <c r="O1950"/>
      <c r="S1950"/>
      <c r="T1950"/>
      <c r="U1950"/>
      <c r="V1950"/>
      <c r="W1950"/>
    </row>
    <row r="1951" spans="14:23" x14ac:dyDescent="0.3">
      <c r="N1951"/>
      <c r="O1951"/>
      <c r="S1951"/>
      <c r="T1951"/>
      <c r="U1951"/>
      <c r="V1951"/>
      <c r="W1951"/>
    </row>
    <row r="1952" spans="14:23" x14ac:dyDescent="0.3">
      <c r="N1952"/>
      <c r="O1952"/>
      <c r="S1952"/>
      <c r="T1952"/>
      <c r="U1952"/>
      <c r="V1952"/>
      <c r="W1952"/>
    </row>
    <row r="1953" spans="14:23" x14ac:dyDescent="0.3">
      <c r="N1953"/>
      <c r="O1953"/>
      <c r="S1953"/>
      <c r="T1953"/>
      <c r="U1953"/>
      <c r="V1953"/>
      <c r="W1953"/>
    </row>
    <row r="1954" spans="14:23" x14ac:dyDescent="0.3">
      <c r="N1954"/>
      <c r="O1954"/>
      <c r="S1954"/>
      <c r="T1954"/>
      <c r="U1954"/>
      <c r="V1954"/>
      <c r="W1954"/>
    </row>
    <row r="1955" spans="14:23" x14ac:dyDescent="0.3">
      <c r="N1955"/>
      <c r="O1955"/>
      <c r="S1955"/>
      <c r="T1955"/>
      <c r="U1955"/>
      <c r="V1955"/>
      <c r="W1955"/>
    </row>
    <row r="1956" spans="14:23" x14ac:dyDescent="0.3">
      <c r="N1956"/>
      <c r="O1956"/>
      <c r="S1956"/>
      <c r="T1956"/>
      <c r="U1956"/>
      <c r="V1956"/>
      <c r="W1956"/>
    </row>
    <row r="1957" spans="14:23" x14ac:dyDescent="0.3">
      <c r="N1957"/>
      <c r="O1957"/>
      <c r="S1957"/>
      <c r="T1957"/>
      <c r="U1957"/>
      <c r="V1957"/>
      <c r="W1957"/>
    </row>
    <row r="1958" spans="14:23" x14ac:dyDescent="0.3">
      <c r="N1958"/>
      <c r="O1958"/>
      <c r="S1958"/>
      <c r="T1958"/>
      <c r="U1958"/>
      <c r="V1958"/>
      <c r="W1958"/>
    </row>
    <row r="1959" spans="14:23" x14ac:dyDescent="0.3">
      <c r="N1959"/>
      <c r="O1959"/>
      <c r="S1959"/>
      <c r="T1959"/>
      <c r="U1959"/>
      <c r="V1959"/>
      <c r="W1959"/>
    </row>
    <row r="1960" spans="14:23" x14ac:dyDescent="0.3">
      <c r="N1960"/>
      <c r="O1960"/>
      <c r="S1960"/>
      <c r="T1960"/>
      <c r="U1960"/>
      <c r="V1960"/>
      <c r="W1960"/>
    </row>
    <row r="1961" spans="14:23" x14ac:dyDescent="0.3">
      <c r="N1961"/>
      <c r="O1961"/>
      <c r="S1961"/>
      <c r="T1961"/>
      <c r="U1961"/>
      <c r="V1961"/>
      <c r="W1961"/>
    </row>
    <row r="1962" spans="14:23" x14ac:dyDescent="0.3">
      <c r="N1962"/>
      <c r="O1962"/>
      <c r="S1962"/>
      <c r="T1962"/>
      <c r="U1962"/>
      <c r="V1962"/>
      <c r="W1962"/>
    </row>
    <row r="1963" spans="14:23" x14ac:dyDescent="0.3">
      <c r="N1963"/>
      <c r="O1963"/>
      <c r="S1963"/>
      <c r="T1963"/>
      <c r="U1963"/>
      <c r="V1963"/>
      <c r="W1963"/>
    </row>
    <row r="1964" spans="14:23" x14ac:dyDescent="0.3">
      <c r="N1964"/>
      <c r="O1964"/>
      <c r="S1964"/>
      <c r="T1964"/>
      <c r="U1964"/>
      <c r="V1964"/>
      <c r="W1964"/>
    </row>
    <row r="1965" spans="14:23" x14ac:dyDescent="0.3">
      <c r="N1965"/>
      <c r="O1965"/>
      <c r="S1965"/>
      <c r="T1965"/>
      <c r="U1965"/>
      <c r="V1965"/>
      <c r="W1965"/>
    </row>
    <row r="1966" spans="14:23" x14ac:dyDescent="0.3">
      <c r="N1966"/>
      <c r="O1966"/>
      <c r="S1966"/>
      <c r="T1966"/>
      <c r="U1966"/>
      <c r="V1966"/>
      <c r="W1966"/>
    </row>
    <row r="1967" spans="14:23" x14ac:dyDescent="0.3">
      <c r="N1967"/>
      <c r="O1967"/>
      <c r="S1967"/>
      <c r="T1967"/>
      <c r="U1967"/>
      <c r="V1967"/>
      <c r="W1967"/>
    </row>
    <row r="1968" spans="14:23" x14ac:dyDescent="0.3">
      <c r="N1968"/>
      <c r="O1968"/>
      <c r="S1968"/>
      <c r="T1968"/>
      <c r="U1968"/>
      <c r="V1968"/>
      <c r="W1968"/>
    </row>
    <row r="1969" spans="14:23" x14ac:dyDescent="0.3">
      <c r="N1969"/>
      <c r="O1969"/>
      <c r="S1969"/>
      <c r="T1969"/>
      <c r="U1969"/>
      <c r="V1969"/>
      <c r="W1969"/>
    </row>
    <row r="1970" spans="14:23" x14ac:dyDescent="0.3">
      <c r="N1970"/>
      <c r="O1970"/>
      <c r="S1970"/>
      <c r="T1970"/>
      <c r="U1970"/>
      <c r="V1970"/>
      <c r="W1970"/>
    </row>
    <row r="1971" spans="14:23" x14ac:dyDescent="0.3">
      <c r="N1971"/>
      <c r="O1971"/>
      <c r="S1971"/>
      <c r="T1971"/>
      <c r="U1971"/>
      <c r="V1971"/>
      <c r="W1971"/>
    </row>
    <row r="1972" spans="14:23" x14ac:dyDescent="0.3">
      <c r="N1972"/>
      <c r="O1972"/>
      <c r="S1972"/>
      <c r="T1972"/>
      <c r="U1972"/>
      <c r="V1972"/>
      <c r="W1972"/>
    </row>
    <row r="1973" spans="14:23" x14ac:dyDescent="0.3">
      <c r="N1973"/>
      <c r="O1973"/>
      <c r="S1973"/>
      <c r="T1973"/>
      <c r="U1973"/>
      <c r="V1973"/>
      <c r="W1973"/>
    </row>
    <row r="1974" spans="14:23" x14ac:dyDescent="0.3">
      <c r="N1974"/>
      <c r="O1974"/>
      <c r="S1974"/>
      <c r="T1974"/>
      <c r="U1974"/>
      <c r="V1974"/>
      <c r="W1974"/>
    </row>
    <row r="1975" spans="14:23" x14ac:dyDescent="0.3">
      <c r="N1975"/>
      <c r="O1975"/>
      <c r="S1975"/>
      <c r="T1975"/>
      <c r="U1975"/>
      <c r="V1975"/>
      <c r="W1975"/>
    </row>
    <row r="1976" spans="14:23" x14ac:dyDescent="0.3">
      <c r="N1976"/>
      <c r="O1976"/>
      <c r="S1976"/>
      <c r="T1976"/>
      <c r="U1976"/>
      <c r="V1976"/>
      <c r="W1976"/>
    </row>
    <row r="1977" spans="14:23" x14ac:dyDescent="0.3">
      <c r="N1977"/>
      <c r="O1977"/>
      <c r="S1977"/>
      <c r="T1977"/>
      <c r="U1977"/>
      <c r="V1977"/>
      <c r="W1977"/>
    </row>
    <row r="1978" spans="14:23" x14ac:dyDescent="0.3">
      <c r="N1978"/>
      <c r="O1978"/>
      <c r="S1978"/>
      <c r="T1978"/>
      <c r="U1978"/>
      <c r="V1978"/>
      <c r="W1978"/>
    </row>
    <row r="1979" spans="14:23" x14ac:dyDescent="0.3">
      <c r="N1979"/>
      <c r="O1979"/>
      <c r="S1979"/>
      <c r="T1979"/>
      <c r="U1979"/>
      <c r="V1979"/>
      <c r="W1979"/>
    </row>
    <row r="1980" spans="14:23" x14ac:dyDescent="0.3">
      <c r="N1980"/>
      <c r="O1980"/>
      <c r="S1980"/>
      <c r="T1980"/>
      <c r="U1980"/>
      <c r="V1980"/>
      <c r="W1980"/>
    </row>
    <row r="1981" spans="14:23" x14ac:dyDescent="0.3">
      <c r="N1981"/>
      <c r="O1981"/>
      <c r="S1981"/>
      <c r="T1981"/>
      <c r="U1981"/>
      <c r="V1981"/>
      <c r="W1981"/>
    </row>
    <row r="1982" spans="14:23" x14ac:dyDescent="0.3">
      <c r="N1982"/>
      <c r="O1982"/>
      <c r="S1982"/>
      <c r="T1982"/>
      <c r="U1982"/>
      <c r="V1982"/>
      <c r="W1982"/>
    </row>
    <row r="1983" spans="14:23" x14ac:dyDescent="0.3">
      <c r="N1983"/>
      <c r="O1983"/>
      <c r="S1983"/>
      <c r="T1983"/>
      <c r="U1983"/>
      <c r="V1983"/>
      <c r="W1983"/>
    </row>
    <row r="1984" spans="14:23" x14ac:dyDescent="0.3">
      <c r="N1984"/>
      <c r="O1984"/>
      <c r="S1984"/>
      <c r="T1984"/>
      <c r="U1984"/>
      <c r="V1984"/>
      <c r="W1984"/>
    </row>
    <row r="1985" spans="14:23" x14ac:dyDescent="0.3">
      <c r="N1985"/>
      <c r="O1985"/>
      <c r="S1985"/>
      <c r="T1985"/>
      <c r="U1985"/>
      <c r="V1985"/>
      <c r="W1985"/>
    </row>
    <row r="1986" spans="14:23" x14ac:dyDescent="0.3">
      <c r="N1986"/>
      <c r="O1986"/>
      <c r="S1986"/>
      <c r="T1986"/>
      <c r="U1986"/>
      <c r="V1986"/>
      <c r="W1986"/>
    </row>
    <row r="1987" spans="14:23" x14ac:dyDescent="0.3">
      <c r="N1987"/>
      <c r="O1987"/>
      <c r="S1987"/>
      <c r="T1987"/>
      <c r="U1987"/>
      <c r="V1987"/>
      <c r="W1987"/>
    </row>
    <row r="1988" spans="14:23" x14ac:dyDescent="0.3">
      <c r="N1988"/>
      <c r="O1988"/>
      <c r="S1988"/>
      <c r="T1988"/>
      <c r="U1988"/>
      <c r="V1988"/>
      <c r="W1988"/>
    </row>
    <row r="1989" spans="14:23" x14ac:dyDescent="0.3">
      <c r="N1989"/>
      <c r="O1989"/>
      <c r="S1989"/>
      <c r="T1989"/>
      <c r="U1989"/>
      <c r="V1989"/>
      <c r="W1989"/>
    </row>
    <row r="1990" spans="14:23" x14ac:dyDescent="0.3">
      <c r="N1990"/>
      <c r="O1990"/>
      <c r="S1990"/>
      <c r="T1990"/>
      <c r="U1990"/>
      <c r="V1990"/>
      <c r="W1990"/>
    </row>
    <row r="1991" spans="14:23" x14ac:dyDescent="0.3">
      <c r="N1991"/>
      <c r="O1991"/>
      <c r="S1991"/>
      <c r="T1991"/>
      <c r="U1991"/>
      <c r="V1991"/>
      <c r="W1991"/>
    </row>
    <row r="1992" spans="14:23" x14ac:dyDescent="0.3">
      <c r="N1992"/>
      <c r="O1992"/>
      <c r="S1992"/>
      <c r="T1992"/>
      <c r="U1992"/>
      <c r="V1992"/>
      <c r="W1992"/>
    </row>
    <row r="1993" spans="14:23" x14ac:dyDescent="0.3">
      <c r="N1993"/>
      <c r="O1993"/>
      <c r="S1993"/>
      <c r="T1993"/>
      <c r="U1993"/>
      <c r="V1993"/>
      <c r="W1993"/>
    </row>
    <row r="1994" spans="14:23" x14ac:dyDescent="0.3">
      <c r="N1994"/>
      <c r="O1994"/>
      <c r="S1994"/>
      <c r="T1994"/>
      <c r="U1994"/>
      <c r="V1994"/>
      <c r="W1994"/>
    </row>
    <row r="1995" spans="14:23" x14ac:dyDescent="0.3">
      <c r="N1995"/>
      <c r="O1995"/>
      <c r="S1995"/>
      <c r="T1995"/>
      <c r="U1995"/>
      <c r="V1995"/>
      <c r="W1995"/>
    </row>
    <row r="1996" spans="14:23" x14ac:dyDescent="0.3">
      <c r="N1996"/>
      <c r="O1996"/>
      <c r="S1996"/>
      <c r="T1996"/>
      <c r="U1996"/>
      <c r="V1996"/>
      <c r="W1996"/>
    </row>
    <row r="1997" spans="14:23" x14ac:dyDescent="0.3">
      <c r="N1997"/>
      <c r="O1997"/>
      <c r="S1997"/>
      <c r="T1997"/>
      <c r="U1997"/>
      <c r="V1997"/>
      <c r="W1997"/>
    </row>
    <row r="1998" spans="14:23" x14ac:dyDescent="0.3">
      <c r="N1998"/>
      <c r="O1998"/>
      <c r="S1998"/>
      <c r="T1998"/>
      <c r="U1998"/>
      <c r="V1998"/>
      <c r="W1998"/>
    </row>
    <row r="1999" spans="14:23" x14ac:dyDescent="0.3">
      <c r="N1999"/>
      <c r="O1999"/>
      <c r="S1999"/>
      <c r="T1999"/>
      <c r="U1999"/>
      <c r="V1999"/>
      <c r="W1999"/>
    </row>
    <row r="2000" spans="14:23" x14ac:dyDescent="0.3">
      <c r="N2000"/>
      <c r="O2000"/>
      <c r="S2000"/>
      <c r="T2000"/>
      <c r="U2000"/>
      <c r="V2000"/>
      <c r="W2000"/>
    </row>
    <row r="2001" spans="14:23" x14ac:dyDescent="0.3">
      <c r="N2001"/>
      <c r="O2001"/>
      <c r="S2001"/>
      <c r="T2001"/>
      <c r="U2001"/>
      <c r="V2001"/>
      <c r="W2001"/>
    </row>
    <row r="2002" spans="14:23" x14ac:dyDescent="0.3">
      <c r="N2002"/>
      <c r="O2002"/>
      <c r="S2002"/>
      <c r="T2002"/>
      <c r="U2002"/>
      <c r="V2002"/>
      <c r="W2002"/>
    </row>
    <row r="2003" spans="14:23" x14ac:dyDescent="0.3">
      <c r="N2003"/>
      <c r="O2003"/>
      <c r="S2003"/>
      <c r="T2003"/>
      <c r="U2003"/>
      <c r="V2003"/>
      <c r="W2003"/>
    </row>
    <row r="2004" spans="14:23" x14ac:dyDescent="0.3">
      <c r="N2004"/>
      <c r="O2004"/>
      <c r="S2004"/>
      <c r="T2004"/>
      <c r="U2004"/>
      <c r="V2004"/>
      <c r="W2004"/>
    </row>
    <row r="2005" spans="14:23" x14ac:dyDescent="0.3">
      <c r="N2005"/>
      <c r="O2005"/>
      <c r="S2005"/>
      <c r="T2005"/>
      <c r="U2005"/>
      <c r="V2005"/>
      <c r="W2005"/>
    </row>
    <row r="2006" spans="14:23" x14ac:dyDescent="0.3">
      <c r="N2006"/>
      <c r="O2006"/>
      <c r="S2006"/>
      <c r="T2006"/>
      <c r="U2006"/>
      <c r="V2006"/>
      <c r="W2006"/>
    </row>
    <row r="2007" spans="14:23" x14ac:dyDescent="0.3">
      <c r="N2007"/>
      <c r="O2007"/>
      <c r="S2007"/>
      <c r="T2007"/>
      <c r="U2007"/>
      <c r="V2007"/>
      <c r="W2007"/>
    </row>
    <row r="2008" spans="14:23" x14ac:dyDescent="0.3">
      <c r="N2008"/>
      <c r="O2008"/>
      <c r="S2008"/>
      <c r="T2008"/>
      <c r="U2008"/>
      <c r="V2008"/>
      <c r="W2008"/>
    </row>
    <row r="2009" spans="14:23" x14ac:dyDescent="0.3">
      <c r="N2009"/>
      <c r="O2009"/>
      <c r="S2009"/>
      <c r="T2009"/>
      <c r="U2009"/>
      <c r="V2009"/>
      <c r="W2009"/>
    </row>
    <row r="2010" spans="14:23" x14ac:dyDescent="0.3">
      <c r="N2010"/>
      <c r="O2010"/>
      <c r="S2010"/>
      <c r="T2010"/>
      <c r="U2010"/>
      <c r="V2010"/>
      <c r="W2010"/>
    </row>
    <row r="2011" spans="14:23" x14ac:dyDescent="0.3">
      <c r="N2011"/>
      <c r="O2011"/>
      <c r="S2011"/>
      <c r="T2011"/>
      <c r="U2011"/>
      <c r="V2011"/>
      <c r="W2011"/>
    </row>
    <row r="2012" spans="14:23" x14ac:dyDescent="0.3">
      <c r="N2012"/>
      <c r="O2012"/>
      <c r="S2012"/>
      <c r="T2012"/>
      <c r="U2012"/>
      <c r="V2012"/>
      <c r="W2012"/>
    </row>
    <row r="2013" spans="14:23" x14ac:dyDescent="0.3">
      <c r="N2013"/>
      <c r="O2013"/>
      <c r="S2013"/>
      <c r="T2013"/>
      <c r="U2013"/>
      <c r="V2013"/>
      <c r="W2013"/>
    </row>
    <row r="2014" spans="14:23" x14ac:dyDescent="0.3">
      <c r="N2014"/>
      <c r="O2014"/>
      <c r="S2014"/>
      <c r="T2014"/>
      <c r="U2014"/>
      <c r="V2014"/>
      <c r="W2014"/>
    </row>
    <row r="2015" spans="14:23" x14ac:dyDescent="0.3">
      <c r="N2015"/>
      <c r="O2015"/>
      <c r="S2015"/>
      <c r="T2015"/>
      <c r="U2015"/>
      <c r="V2015"/>
      <c r="W2015"/>
    </row>
    <row r="2016" spans="14:23" x14ac:dyDescent="0.3">
      <c r="N2016"/>
      <c r="O2016"/>
      <c r="S2016"/>
      <c r="T2016"/>
      <c r="U2016"/>
      <c r="V2016"/>
      <c r="W2016"/>
    </row>
    <row r="2017" spans="14:23" x14ac:dyDescent="0.3">
      <c r="N2017"/>
      <c r="O2017"/>
      <c r="S2017"/>
      <c r="T2017"/>
      <c r="U2017"/>
      <c r="V2017"/>
      <c r="W2017"/>
    </row>
    <row r="2018" spans="14:23" x14ac:dyDescent="0.3">
      <c r="N2018"/>
      <c r="O2018"/>
      <c r="S2018"/>
      <c r="T2018"/>
      <c r="U2018"/>
      <c r="V2018"/>
      <c r="W2018"/>
    </row>
    <row r="2019" spans="14:23" x14ac:dyDescent="0.3">
      <c r="N2019"/>
      <c r="O2019"/>
      <c r="S2019"/>
      <c r="T2019"/>
      <c r="U2019"/>
      <c r="V2019"/>
      <c r="W2019"/>
    </row>
    <row r="2020" spans="14:23" x14ac:dyDescent="0.3">
      <c r="N2020"/>
      <c r="O2020"/>
      <c r="S2020"/>
      <c r="T2020"/>
      <c r="U2020"/>
      <c r="V2020"/>
      <c r="W2020"/>
    </row>
    <row r="2021" spans="14:23" x14ac:dyDescent="0.3">
      <c r="N2021"/>
      <c r="O2021"/>
      <c r="S2021"/>
      <c r="T2021"/>
      <c r="U2021"/>
      <c r="V2021"/>
      <c r="W2021"/>
    </row>
    <row r="2022" spans="14:23" x14ac:dyDescent="0.3">
      <c r="N2022"/>
      <c r="O2022"/>
      <c r="S2022"/>
      <c r="T2022"/>
      <c r="U2022"/>
      <c r="V2022"/>
      <c r="W2022"/>
    </row>
    <row r="2023" spans="14:23" x14ac:dyDescent="0.3">
      <c r="N2023"/>
      <c r="O2023"/>
      <c r="S2023"/>
      <c r="T2023"/>
      <c r="U2023"/>
      <c r="V2023"/>
      <c r="W2023"/>
    </row>
    <row r="2024" spans="14:23" x14ac:dyDescent="0.3">
      <c r="N2024"/>
      <c r="O2024"/>
      <c r="S2024"/>
      <c r="T2024"/>
      <c r="U2024"/>
      <c r="V2024"/>
      <c r="W2024"/>
    </row>
    <row r="2025" spans="14:23" x14ac:dyDescent="0.3">
      <c r="N2025"/>
      <c r="O2025"/>
      <c r="S2025"/>
      <c r="T2025"/>
      <c r="U2025"/>
      <c r="V2025"/>
      <c r="W2025"/>
    </row>
    <row r="2026" spans="14:23" x14ac:dyDescent="0.3">
      <c r="N2026"/>
      <c r="O2026"/>
      <c r="S2026"/>
      <c r="T2026"/>
      <c r="U2026"/>
      <c r="V2026"/>
      <c r="W2026"/>
    </row>
    <row r="2027" spans="14:23" x14ac:dyDescent="0.3">
      <c r="N2027"/>
      <c r="O2027"/>
      <c r="S2027"/>
      <c r="T2027"/>
      <c r="U2027"/>
      <c r="V2027"/>
      <c r="W2027"/>
    </row>
    <row r="2028" spans="14:23" x14ac:dyDescent="0.3">
      <c r="N2028"/>
      <c r="O2028"/>
      <c r="S2028"/>
      <c r="T2028"/>
      <c r="U2028"/>
      <c r="V2028"/>
      <c r="W2028"/>
    </row>
    <row r="2029" spans="14:23" x14ac:dyDescent="0.3">
      <c r="N2029"/>
      <c r="O2029"/>
      <c r="S2029"/>
      <c r="T2029"/>
      <c r="U2029"/>
      <c r="V2029"/>
      <c r="W2029"/>
    </row>
    <row r="2030" spans="14:23" x14ac:dyDescent="0.3">
      <c r="N2030"/>
      <c r="O2030"/>
      <c r="S2030"/>
      <c r="T2030"/>
      <c r="U2030"/>
      <c r="V2030"/>
      <c r="W2030"/>
    </row>
    <row r="2031" spans="14:23" x14ac:dyDescent="0.3">
      <c r="N2031"/>
      <c r="O2031"/>
      <c r="S2031"/>
      <c r="T2031"/>
      <c r="U2031"/>
      <c r="V2031"/>
      <c r="W2031"/>
    </row>
    <row r="2032" spans="14:23" x14ac:dyDescent="0.3">
      <c r="N2032"/>
      <c r="O2032"/>
      <c r="S2032"/>
      <c r="T2032"/>
      <c r="U2032"/>
      <c r="V2032"/>
      <c r="W2032"/>
    </row>
    <row r="2033" spans="14:23" x14ac:dyDescent="0.3">
      <c r="N2033"/>
      <c r="O2033"/>
      <c r="S2033"/>
      <c r="T2033"/>
      <c r="U2033"/>
      <c r="V2033"/>
      <c r="W2033"/>
    </row>
    <row r="2034" spans="14:23" x14ac:dyDescent="0.3">
      <c r="N2034"/>
      <c r="O2034"/>
      <c r="S2034"/>
      <c r="T2034"/>
      <c r="U2034"/>
      <c r="V2034"/>
      <c r="W2034"/>
    </row>
    <row r="2035" spans="14:23" x14ac:dyDescent="0.3">
      <c r="N2035"/>
      <c r="O2035"/>
      <c r="S2035"/>
      <c r="T2035"/>
      <c r="U2035"/>
      <c r="V2035"/>
      <c r="W2035"/>
    </row>
    <row r="2036" spans="14:23" x14ac:dyDescent="0.3">
      <c r="N2036"/>
      <c r="O2036"/>
      <c r="S2036"/>
      <c r="T2036"/>
      <c r="U2036"/>
      <c r="V2036"/>
      <c r="W2036"/>
    </row>
    <row r="2037" spans="14:23" x14ac:dyDescent="0.3">
      <c r="N2037"/>
      <c r="O2037"/>
      <c r="S2037"/>
      <c r="T2037"/>
      <c r="U2037"/>
      <c r="V2037"/>
      <c r="W2037"/>
    </row>
    <row r="2038" spans="14:23" x14ac:dyDescent="0.3">
      <c r="N2038"/>
      <c r="O2038"/>
      <c r="S2038"/>
      <c r="T2038"/>
      <c r="U2038"/>
      <c r="V2038"/>
      <c r="W2038"/>
    </row>
    <row r="2039" spans="14:23" x14ac:dyDescent="0.3">
      <c r="N2039"/>
      <c r="O2039"/>
      <c r="S2039"/>
      <c r="T2039"/>
      <c r="U2039"/>
      <c r="V2039"/>
      <c r="W2039"/>
    </row>
    <row r="2040" spans="14:23" x14ac:dyDescent="0.3">
      <c r="N2040"/>
      <c r="O2040"/>
      <c r="S2040"/>
      <c r="T2040"/>
      <c r="U2040"/>
      <c r="V2040"/>
      <c r="W2040"/>
    </row>
    <row r="2041" spans="14:23" x14ac:dyDescent="0.3">
      <c r="N2041"/>
      <c r="O2041"/>
      <c r="S2041"/>
      <c r="T2041"/>
      <c r="U2041"/>
      <c r="V2041"/>
      <c r="W2041"/>
    </row>
    <row r="2042" spans="14:23" x14ac:dyDescent="0.3">
      <c r="N2042"/>
      <c r="O2042"/>
      <c r="S2042"/>
      <c r="T2042"/>
      <c r="U2042"/>
      <c r="V2042"/>
      <c r="W2042"/>
    </row>
    <row r="2043" spans="14:23" x14ac:dyDescent="0.3">
      <c r="N2043"/>
      <c r="O2043"/>
      <c r="S2043"/>
      <c r="T2043"/>
      <c r="U2043"/>
      <c r="V2043"/>
      <c r="W2043"/>
    </row>
    <row r="2044" spans="14:23" x14ac:dyDescent="0.3">
      <c r="N2044"/>
      <c r="O2044"/>
      <c r="S2044"/>
      <c r="T2044"/>
      <c r="U2044"/>
      <c r="V2044"/>
      <c r="W2044"/>
    </row>
    <row r="2045" spans="14:23" x14ac:dyDescent="0.3">
      <c r="N2045"/>
      <c r="O2045"/>
      <c r="S2045"/>
      <c r="T2045"/>
      <c r="U2045"/>
      <c r="V2045"/>
      <c r="W2045"/>
    </row>
    <row r="2046" spans="14:23" x14ac:dyDescent="0.3">
      <c r="N2046"/>
      <c r="O2046"/>
      <c r="S2046"/>
      <c r="T2046"/>
      <c r="U2046"/>
      <c r="V2046"/>
      <c r="W2046"/>
    </row>
    <row r="2047" spans="14:23" x14ac:dyDescent="0.3">
      <c r="N2047"/>
      <c r="O2047"/>
      <c r="S2047"/>
      <c r="T2047"/>
      <c r="U2047"/>
      <c r="V2047"/>
      <c r="W2047"/>
    </row>
    <row r="2048" spans="14:23" x14ac:dyDescent="0.3">
      <c r="N2048"/>
      <c r="O2048"/>
      <c r="S2048"/>
      <c r="T2048"/>
      <c r="U2048"/>
      <c r="V2048"/>
      <c r="W2048"/>
    </row>
    <row r="2049" spans="14:23" x14ac:dyDescent="0.3">
      <c r="N2049"/>
      <c r="O2049"/>
      <c r="S2049"/>
      <c r="T2049"/>
      <c r="U2049"/>
      <c r="V2049"/>
      <c r="W2049"/>
    </row>
    <row r="2050" spans="14:23" x14ac:dyDescent="0.3">
      <c r="N2050"/>
      <c r="O2050"/>
      <c r="S2050"/>
      <c r="T2050"/>
      <c r="U2050"/>
      <c r="V2050"/>
      <c r="W2050"/>
    </row>
    <row r="2051" spans="14:23" x14ac:dyDescent="0.3">
      <c r="N2051"/>
      <c r="O2051"/>
      <c r="S2051"/>
      <c r="T2051"/>
      <c r="U2051"/>
      <c r="V2051"/>
      <c r="W2051"/>
    </row>
    <row r="2052" spans="14:23" x14ac:dyDescent="0.3">
      <c r="N2052"/>
      <c r="O2052"/>
      <c r="S2052"/>
      <c r="T2052"/>
      <c r="U2052"/>
      <c r="V2052"/>
      <c r="W2052"/>
    </row>
    <row r="2053" spans="14:23" x14ac:dyDescent="0.3">
      <c r="N2053"/>
      <c r="O2053"/>
      <c r="S2053"/>
      <c r="T2053"/>
      <c r="U2053"/>
      <c r="V2053"/>
      <c r="W2053"/>
    </row>
    <row r="2054" spans="14:23" x14ac:dyDescent="0.3">
      <c r="N2054"/>
      <c r="O2054"/>
      <c r="S2054"/>
      <c r="T2054"/>
      <c r="U2054"/>
      <c r="V2054"/>
      <c r="W2054"/>
    </row>
    <row r="2055" spans="14:23" x14ac:dyDescent="0.3">
      <c r="N2055"/>
      <c r="O2055"/>
      <c r="S2055"/>
      <c r="T2055"/>
      <c r="U2055"/>
      <c r="V2055"/>
      <c r="W2055"/>
    </row>
    <row r="2056" spans="14:23" x14ac:dyDescent="0.3">
      <c r="N2056"/>
      <c r="O2056"/>
      <c r="S2056"/>
      <c r="T2056"/>
      <c r="U2056"/>
      <c r="V2056"/>
      <c r="W2056"/>
    </row>
    <row r="2057" spans="14:23" x14ac:dyDescent="0.3">
      <c r="N2057"/>
      <c r="O2057"/>
      <c r="S2057"/>
      <c r="T2057"/>
      <c r="U2057"/>
      <c r="V2057"/>
      <c r="W2057"/>
    </row>
    <row r="2058" spans="14:23" x14ac:dyDescent="0.3">
      <c r="N2058"/>
      <c r="O2058"/>
      <c r="S2058"/>
      <c r="T2058"/>
      <c r="U2058"/>
      <c r="V2058"/>
      <c r="W2058"/>
    </row>
    <row r="2059" spans="14:23" x14ac:dyDescent="0.3">
      <c r="N2059"/>
      <c r="O2059"/>
      <c r="S2059"/>
      <c r="T2059"/>
      <c r="U2059"/>
      <c r="V2059"/>
      <c r="W2059"/>
    </row>
    <row r="2060" spans="14:23" x14ac:dyDescent="0.3">
      <c r="N2060"/>
      <c r="O2060"/>
      <c r="S2060"/>
      <c r="T2060"/>
      <c r="U2060"/>
      <c r="V2060"/>
      <c r="W2060"/>
    </row>
    <row r="2061" spans="14:23" x14ac:dyDescent="0.3">
      <c r="N2061"/>
      <c r="O2061"/>
      <c r="S2061"/>
      <c r="T2061"/>
      <c r="U2061"/>
      <c r="V2061"/>
      <c r="W2061"/>
    </row>
    <row r="2062" spans="14:23" x14ac:dyDescent="0.3">
      <c r="N2062"/>
      <c r="O2062"/>
      <c r="S2062"/>
      <c r="T2062"/>
      <c r="U2062"/>
      <c r="V2062"/>
      <c r="W2062"/>
    </row>
    <row r="2063" spans="14:23" x14ac:dyDescent="0.3">
      <c r="N2063"/>
      <c r="O2063"/>
      <c r="S2063"/>
      <c r="T2063"/>
      <c r="U2063"/>
      <c r="V2063"/>
      <c r="W2063"/>
    </row>
    <row r="2064" spans="14:23" x14ac:dyDescent="0.3">
      <c r="N2064"/>
      <c r="O2064"/>
      <c r="S2064"/>
      <c r="T2064"/>
      <c r="U2064"/>
      <c r="V2064"/>
      <c r="W2064"/>
    </row>
    <row r="2065" spans="14:23" x14ac:dyDescent="0.3">
      <c r="N2065"/>
      <c r="O2065"/>
      <c r="S2065"/>
      <c r="T2065"/>
      <c r="U2065"/>
      <c r="V2065"/>
      <c r="W2065"/>
    </row>
    <row r="2066" spans="14:23" x14ac:dyDescent="0.3">
      <c r="N2066"/>
      <c r="O2066"/>
      <c r="S2066"/>
      <c r="T2066"/>
      <c r="U2066"/>
      <c r="V2066"/>
      <c r="W2066"/>
    </row>
    <row r="2067" spans="14:23" x14ac:dyDescent="0.3">
      <c r="N2067"/>
      <c r="O2067"/>
      <c r="S2067"/>
      <c r="T2067"/>
      <c r="U2067"/>
      <c r="V2067"/>
      <c r="W2067"/>
    </row>
    <row r="2068" spans="14:23" x14ac:dyDescent="0.3">
      <c r="N2068"/>
      <c r="O2068"/>
      <c r="S2068"/>
      <c r="T2068"/>
      <c r="U2068"/>
      <c r="V2068"/>
      <c r="W2068"/>
    </row>
    <row r="2069" spans="14:23" x14ac:dyDescent="0.3">
      <c r="N2069"/>
      <c r="O2069"/>
      <c r="S2069"/>
      <c r="T2069"/>
      <c r="U2069"/>
      <c r="V2069"/>
      <c r="W2069"/>
    </row>
    <row r="2070" spans="14:23" x14ac:dyDescent="0.3">
      <c r="N2070"/>
      <c r="O2070"/>
      <c r="S2070"/>
      <c r="T2070"/>
      <c r="U2070"/>
      <c r="V2070"/>
      <c r="W2070"/>
    </row>
    <row r="2071" spans="14:23" x14ac:dyDescent="0.3">
      <c r="N2071"/>
      <c r="O2071"/>
      <c r="S2071"/>
      <c r="T2071"/>
      <c r="U2071"/>
      <c r="V2071"/>
      <c r="W2071"/>
    </row>
    <row r="2072" spans="14:23" x14ac:dyDescent="0.3">
      <c r="N2072"/>
      <c r="O2072"/>
      <c r="S2072"/>
      <c r="T2072"/>
      <c r="U2072"/>
      <c r="V2072"/>
      <c r="W2072"/>
    </row>
    <row r="2073" spans="14:23" x14ac:dyDescent="0.3">
      <c r="N2073"/>
      <c r="O2073"/>
      <c r="S2073"/>
      <c r="T2073"/>
      <c r="U2073"/>
      <c r="V2073"/>
      <c r="W2073"/>
    </row>
    <row r="2074" spans="14:23" x14ac:dyDescent="0.3">
      <c r="N2074"/>
      <c r="O2074"/>
      <c r="S2074"/>
      <c r="T2074"/>
      <c r="U2074"/>
      <c r="V2074"/>
      <c r="W2074"/>
    </row>
    <row r="2075" spans="14:23" x14ac:dyDescent="0.3">
      <c r="N2075"/>
      <c r="O2075"/>
      <c r="S2075"/>
      <c r="T2075"/>
      <c r="U2075"/>
      <c r="V2075"/>
      <c r="W2075"/>
    </row>
    <row r="2076" spans="14:23" x14ac:dyDescent="0.3">
      <c r="N2076"/>
      <c r="O2076"/>
      <c r="S2076"/>
      <c r="T2076"/>
      <c r="U2076"/>
      <c r="V2076"/>
      <c r="W2076"/>
    </row>
    <row r="2077" spans="14:23" x14ac:dyDescent="0.3">
      <c r="N2077"/>
      <c r="O2077"/>
      <c r="S2077"/>
      <c r="T2077"/>
      <c r="U2077"/>
      <c r="V2077"/>
      <c r="W2077"/>
    </row>
    <row r="2078" spans="14:23" x14ac:dyDescent="0.3">
      <c r="N2078"/>
      <c r="O2078"/>
      <c r="S2078"/>
      <c r="T2078"/>
      <c r="U2078"/>
      <c r="V2078"/>
      <c r="W2078"/>
    </row>
    <row r="2079" spans="14:23" x14ac:dyDescent="0.3">
      <c r="N2079"/>
      <c r="O2079"/>
      <c r="S2079"/>
      <c r="T2079"/>
      <c r="U2079"/>
      <c r="V2079"/>
      <c r="W2079"/>
    </row>
    <row r="2080" spans="14:23" x14ac:dyDescent="0.3">
      <c r="N2080"/>
      <c r="O2080"/>
      <c r="S2080"/>
      <c r="T2080"/>
      <c r="U2080"/>
      <c r="V2080"/>
      <c r="W2080"/>
    </row>
    <row r="2081" spans="14:23" x14ac:dyDescent="0.3">
      <c r="N2081"/>
      <c r="O2081"/>
      <c r="S2081"/>
      <c r="T2081"/>
      <c r="U2081"/>
      <c r="V2081"/>
      <c r="W2081"/>
    </row>
    <row r="2082" spans="14:23" x14ac:dyDescent="0.3">
      <c r="N2082"/>
      <c r="O2082"/>
      <c r="S2082"/>
      <c r="T2082"/>
      <c r="U2082"/>
      <c r="V2082"/>
      <c r="W2082"/>
    </row>
    <row r="2083" spans="14:23" x14ac:dyDescent="0.3">
      <c r="N2083"/>
      <c r="O2083"/>
      <c r="S2083"/>
      <c r="T2083"/>
      <c r="U2083"/>
      <c r="V2083"/>
      <c r="W2083"/>
    </row>
    <row r="2084" spans="14:23" x14ac:dyDescent="0.3">
      <c r="N2084"/>
      <c r="O2084"/>
      <c r="S2084"/>
      <c r="T2084"/>
      <c r="U2084"/>
      <c r="V2084"/>
      <c r="W2084"/>
    </row>
    <row r="2085" spans="14:23" x14ac:dyDescent="0.3">
      <c r="N2085"/>
      <c r="O2085"/>
      <c r="S2085"/>
      <c r="T2085"/>
      <c r="U2085"/>
      <c r="V2085"/>
      <c r="W2085"/>
    </row>
    <row r="2086" spans="14:23" x14ac:dyDescent="0.3">
      <c r="N2086"/>
      <c r="O2086"/>
      <c r="S2086"/>
      <c r="T2086"/>
      <c r="U2086"/>
      <c r="V2086"/>
      <c r="W2086"/>
    </row>
    <row r="2087" spans="14:23" x14ac:dyDescent="0.3">
      <c r="N2087"/>
      <c r="O2087"/>
      <c r="S2087"/>
      <c r="T2087"/>
      <c r="U2087"/>
      <c r="V2087"/>
      <c r="W2087"/>
    </row>
    <row r="2088" spans="14:23" x14ac:dyDescent="0.3">
      <c r="N2088"/>
      <c r="O2088"/>
      <c r="S2088"/>
      <c r="T2088"/>
      <c r="U2088"/>
      <c r="V2088"/>
      <c r="W2088"/>
    </row>
    <row r="2089" spans="14:23" x14ac:dyDescent="0.3">
      <c r="N2089"/>
      <c r="O2089"/>
      <c r="S2089"/>
      <c r="T2089"/>
      <c r="U2089"/>
      <c r="V2089"/>
      <c r="W2089"/>
    </row>
    <row r="2090" spans="14:23" x14ac:dyDescent="0.3">
      <c r="N2090"/>
      <c r="O2090"/>
      <c r="S2090"/>
      <c r="T2090"/>
      <c r="U2090"/>
      <c r="V2090"/>
      <c r="W2090"/>
    </row>
    <row r="2091" spans="14:23" x14ac:dyDescent="0.3">
      <c r="N2091"/>
      <c r="O2091"/>
      <c r="S2091"/>
      <c r="T2091"/>
      <c r="U2091"/>
      <c r="V2091"/>
      <c r="W2091"/>
    </row>
    <row r="2092" spans="14:23" x14ac:dyDescent="0.3">
      <c r="N2092"/>
      <c r="O2092"/>
      <c r="S2092"/>
      <c r="T2092"/>
      <c r="U2092"/>
      <c r="V2092"/>
      <c r="W2092"/>
    </row>
    <row r="2093" spans="14:23" x14ac:dyDescent="0.3">
      <c r="N2093"/>
      <c r="O2093"/>
      <c r="S2093"/>
      <c r="T2093"/>
      <c r="U2093"/>
      <c r="V2093"/>
      <c r="W2093"/>
    </row>
    <row r="2094" spans="14:23" x14ac:dyDescent="0.3">
      <c r="N2094"/>
      <c r="O2094"/>
      <c r="S2094"/>
      <c r="T2094"/>
      <c r="U2094"/>
      <c r="V2094"/>
      <c r="W2094"/>
    </row>
    <row r="2095" spans="14:23" x14ac:dyDescent="0.3">
      <c r="N2095"/>
      <c r="O2095"/>
      <c r="S2095"/>
      <c r="T2095"/>
      <c r="U2095"/>
      <c r="V2095"/>
      <c r="W2095"/>
    </row>
    <row r="2096" spans="14:23" x14ac:dyDescent="0.3">
      <c r="N2096"/>
      <c r="O2096"/>
      <c r="S2096"/>
      <c r="T2096"/>
      <c r="U2096"/>
      <c r="V2096"/>
      <c r="W2096"/>
    </row>
    <row r="2097" spans="14:23" x14ac:dyDescent="0.3">
      <c r="N2097"/>
      <c r="O2097"/>
      <c r="S2097"/>
      <c r="T2097"/>
      <c r="U2097"/>
      <c r="V2097"/>
      <c r="W2097"/>
    </row>
    <row r="2098" spans="14:23" x14ac:dyDescent="0.3">
      <c r="N2098"/>
      <c r="O2098"/>
      <c r="S2098"/>
      <c r="T2098"/>
      <c r="U2098"/>
      <c r="V2098"/>
      <c r="W2098"/>
    </row>
    <row r="2099" spans="14:23" x14ac:dyDescent="0.3">
      <c r="N2099"/>
      <c r="O2099"/>
      <c r="S2099"/>
      <c r="T2099"/>
      <c r="U2099"/>
      <c r="V2099"/>
      <c r="W2099"/>
    </row>
    <row r="2100" spans="14:23" x14ac:dyDescent="0.3">
      <c r="N2100"/>
      <c r="O2100"/>
      <c r="S2100"/>
      <c r="T2100"/>
      <c r="U2100"/>
      <c r="V2100"/>
      <c r="W2100"/>
    </row>
    <row r="2101" spans="14:23" x14ac:dyDescent="0.3">
      <c r="N2101"/>
      <c r="O2101"/>
      <c r="S2101"/>
      <c r="T2101"/>
      <c r="U2101"/>
      <c r="V2101"/>
      <c r="W2101"/>
    </row>
    <row r="2102" spans="14:23" x14ac:dyDescent="0.3">
      <c r="N2102"/>
      <c r="O2102"/>
      <c r="S2102"/>
      <c r="T2102"/>
      <c r="U2102"/>
      <c r="V2102"/>
      <c r="W2102"/>
    </row>
    <row r="2103" spans="14:23" x14ac:dyDescent="0.3">
      <c r="N2103"/>
      <c r="O2103"/>
      <c r="S2103"/>
      <c r="T2103"/>
      <c r="U2103"/>
      <c r="V2103"/>
      <c r="W2103"/>
    </row>
    <row r="2104" spans="14:23" x14ac:dyDescent="0.3">
      <c r="N2104"/>
      <c r="O2104"/>
      <c r="S2104"/>
      <c r="T2104"/>
      <c r="U2104"/>
      <c r="V2104"/>
      <c r="W2104"/>
    </row>
    <row r="2105" spans="14:23" x14ac:dyDescent="0.3">
      <c r="N2105"/>
      <c r="O2105"/>
      <c r="S2105"/>
      <c r="T2105"/>
      <c r="U2105"/>
      <c r="V2105"/>
      <c r="W2105"/>
    </row>
    <row r="2106" spans="14:23" x14ac:dyDescent="0.3">
      <c r="N2106"/>
      <c r="O2106"/>
      <c r="S2106"/>
      <c r="T2106"/>
      <c r="U2106"/>
      <c r="V2106"/>
      <c r="W2106"/>
    </row>
    <row r="2107" spans="14:23" x14ac:dyDescent="0.3">
      <c r="N2107"/>
      <c r="O2107"/>
      <c r="S2107"/>
      <c r="T2107"/>
      <c r="U2107"/>
      <c r="V2107"/>
      <c r="W2107"/>
    </row>
    <row r="2108" spans="14:23" x14ac:dyDescent="0.3">
      <c r="N2108"/>
      <c r="O2108"/>
      <c r="S2108"/>
      <c r="T2108"/>
      <c r="U2108"/>
      <c r="V2108"/>
      <c r="W2108"/>
    </row>
    <row r="2109" spans="14:23" x14ac:dyDescent="0.3">
      <c r="N2109"/>
      <c r="O2109"/>
      <c r="S2109"/>
      <c r="T2109"/>
      <c r="U2109"/>
      <c r="V2109"/>
      <c r="W2109"/>
    </row>
    <row r="2110" spans="14:23" x14ac:dyDescent="0.3">
      <c r="N2110"/>
      <c r="O2110"/>
      <c r="S2110"/>
      <c r="T2110"/>
      <c r="U2110"/>
      <c r="V2110"/>
      <c r="W2110"/>
    </row>
    <row r="2111" spans="14:23" x14ac:dyDescent="0.3">
      <c r="N2111"/>
      <c r="O2111"/>
      <c r="S2111"/>
      <c r="T2111"/>
      <c r="U2111"/>
      <c r="V2111"/>
      <c r="W2111"/>
    </row>
    <row r="2112" spans="14:23" x14ac:dyDescent="0.3">
      <c r="N2112"/>
      <c r="O2112"/>
      <c r="S2112"/>
      <c r="T2112"/>
      <c r="U2112"/>
      <c r="V2112"/>
      <c r="W2112"/>
    </row>
    <row r="2113" spans="14:23" x14ac:dyDescent="0.3">
      <c r="N2113"/>
      <c r="O2113"/>
      <c r="S2113"/>
      <c r="T2113"/>
      <c r="U2113"/>
      <c r="V2113"/>
      <c r="W2113"/>
    </row>
    <row r="2114" spans="14:23" x14ac:dyDescent="0.3">
      <c r="N2114"/>
      <c r="O2114"/>
      <c r="S2114"/>
      <c r="T2114"/>
      <c r="U2114"/>
      <c r="V2114"/>
      <c r="W2114"/>
    </row>
    <row r="2115" spans="14:23" x14ac:dyDescent="0.3">
      <c r="N2115"/>
      <c r="O2115"/>
      <c r="S2115"/>
      <c r="T2115"/>
      <c r="U2115"/>
      <c r="V2115"/>
      <c r="W2115"/>
    </row>
    <row r="2116" spans="14:23" x14ac:dyDescent="0.3">
      <c r="N2116"/>
      <c r="O2116"/>
      <c r="S2116"/>
      <c r="T2116"/>
      <c r="U2116"/>
      <c r="V2116"/>
      <c r="W2116"/>
    </row>
    <row r="2117" spans="14:23" x14ac:dyDescent="0.3">
      <c r="N2117"/>
      <c r="O2117"/>
      <c r="S2117"/>
      <c r="T2117"/>
      <c r="U2117"/>
      <c r="V2117"/>
      <c r="W2117"/>
    </row>
    <row r="2118" spans="14:23" x14ac:dyDescent="0.3">
      <c r="N2118"/>
      <c r="O2118"/>
      <c r="S2118"/>
      <c r="T2118"/>
      <c r="U2118"/>
      <c r="V2118"/>
      <c r="W2118"/>
    </row>
    <row r="2119" spans="14:23" x14ac:dyDescent="0.3">
      <c r="N2119"/>
      <c r="O2119"/>
      <c r="S2119"/>
      <c r="T2119"/>
      <c r="U2119"/>
      <c r="V2119"/>
      <c r="W2119"/>
    </row>
    <row r="2120" spans="14:23" x14ac:dyDescent="0.3">
      <c r="N2120"/>
      <c r="O2120"/>
      <c r="S2120"/>
      <c r="T2120"/>
      <c r="U2120"/>
      <c r="V2120"/>
      <c r="W2120"/>
    </row>
    <row r="2121" spans="14:23" x14ac:dyDescent="0.3">
      <c r="N2121"/>
      <c r="O2121"/>
      <c r="S2121"/>
      <c r="T2121"/>
      <c r="U2121"/>
      <c r="V2121"/>
      <c r="W2121"/>
    </row>
    <row r="2122" spans="14:23" x14ac:dyDescent="0.3">
      <c r="N2122"/>
      <c r="O2122"/>
      <c r="S2122"/>
      <c r="T2122"/>
      <c r="U2122"/>
      <c r="V2122"/>
      <c r="W2122"/>
    </row>
    <row r="2123" spans="14:23" x14ac:dyDescent="0.3">
      <c r="N2123"/>
      <c r="O2123"/>
      <c r="S2123"/>
      <c r="T2123"/>
      <c r="U2123"/>
      <c r="V2123"/>
      <c r="W2123"/>
    </row>
    <row r="2124" spans="14:23" x14ac:dyDescent="0.3">
      <c r="N2124"/>
      <c r="O2124"/>
      <c r="S2124"/>
      <c r="T2124"/>
      <c r="U2124"/>
      <c r="V2124"/>
      <c r="W2124"/>
    </row>
    <row r="2125" spans="14:23" x14ac:dyDescent="0.3">
      <c r="N2125"/>
      <c r="O2125"/>
      <c r="S2125"/>
      <c r="T2125"/>
      <c r="U2125"/>
      <c r="V2125"/>
      <c r="W2125"/>
    </row>
    <row r="2126" spans="14:23" x14ac:dyDescent="0.3">
      <c r="N2126"/>
      <c r="O2126"/>
      <c r="S2126"/>
      <c r="T2126"/>
      <c r="U2126"/>
      <c r="V2126"/>
      <c r="W2126"/>
    </row>
    <row r="2127" spans="14:23" x14ac:dyDescent="0.3">
      <c r="N2127"/>
      <c r="O2127"/>
      <c r="S2127"/>
      <c r="T2127"/>
      <c r="U2127"/>
      <c r="V2127"/>
      <c r="W2127"/>
    </row>
    <row r="2128" spans="14:23" x14ac:dyDescent="0.3">
      <c r="N2128"/>
      <c r="O2128"/>
      <c r="S2128"/>
      <c r="T2128"/>
      <c r="U2128"/>
      <c r="V2128"/>
      <c r="W2128"/>
    </row>
    <row r="2129" spans="14:23" x14ac:dyDescent="0.3">
      <c r="N2129"/>
      <c r="O2129"/>
      <c r="S2129"/>
      <c r="T2129"/>
      <c r="U2129"/>
      <c r="V2129"/>
      <c r="W2129"/>
    </row>
    <row r="2130" spans="14:23" x14ac:dyDescent="0.3">
      <c r="N2130"/>
      <c r="O2130"/>
      <c r="S2130"/>
      <c r="T2130"/>
      <c r="U2130"/>
      <c r="V2130"/>
      <c r="W2130"/>
    </row>
    <row r="2131" spans="14:23" x14ac:dyDescent="0.3">
      <c r="N2131"/>
      <c r="O2131"/>
      <c r="S2131"/>
      <c r="T2131"/>
      <c r="U2131"/>
      <c r="V2131"/>
      <c r="W2131"/>
    </row>
    <row r="2132" spans="14:23" x14ac:dyDescent="0.3">
      <c r="N2132"/>
      <c r="O2132"/>
      <c r="S2132"/>
      <c r="T2132"/>
      <c r="U2132"/>
      <c r="V2132"/>
      <c r="W2132"/>
    </row>
    <row r="2133" spans="14:23" x14ac:dyDescent="0.3">
      <c r="N2133"/>
      <c r="O2133"/>
      <c r="S2133"/>
      <c r="T2133"/>
      <c r="U2133"/>
      <c r="V2133"/>
      <c r="W2133"/>
    </row>
    <row r="2134" spans="14:23" x14ac:dyDescent="0.3">
      <c r="N2134"/>
      <c r="O2134"/>
      <c r="S2134"/>
      <c r="T2134"/>
      <c r="U2134"/>
      <c r="V2134"/>
      <c r="W2134"/>
    </row>
    <row r="2135" spans="14:23" x14ac:dyDescent="0.3">
      <c r="N2135"/>
      <c r="O2135"/>
      <c r="S2135"/>
      <c r="T2135"/>
      <c r="U2135"/>
      <c r="V2135"/>
      <c r="W2135"/>
    </row>
    <row r="2136" spans="14:23" x14ac:dyDescent="0.3">
      <c r="N2136"/>
      <c r="O2136"/>
      <c r="S2136"/>
      <c r="T2136"/>
      <c r="U2136"/>
      <c r="V2136"/>
      <c r="W2136"/>
    </row>
    <row r="2137" spans="14:23" x14ac:dyDescent="0.3">
      <c r="N2137"/>
      <c r="O2137"/>
      <c r="S2137"/>
      <c r="T2137"/>
      <c r="U2137"/>
      <c r="V2137"/>
      <c r="W2137"/>
    </row>
    <row r="2138" spans="14:23" x14ac:dyDescent="0.3">
      <c r="N2138"/>
      <c r="O2138"/>
      <c r="S2138"/>
      <c r="T2138"/>
      <c r="U2138"/>
      <c r="V2138"/>
      <c r="W2138"/>
    </row>
    <row r="2139" spans="14:23" x14ac:dyDescent="0.3">
      <c r="N2139"/>
      <c r="O2139"/>
      <c r="S2139"/>
      <c r="T2139"/>
      <c r="U2139"/>
      <c r="V2139"/>
      <c r="W2139"/>
    </row>
    <row r="2140" spans="14:23" x14ac:dyDescent="0.3">
      <c r="N2140"/>
      <c r="O2140"/>
      <c r="S2140"/>
      <c r="T2140"/>
      <c r="U2140"/>
      <c r="V2140"/>
      <c r="W2140"/>
    </row>
    <row r="2141" spans="14:23" x14ac:dyDescent="0.3">
      <c r="N2141"/>
      <c r="O2141"/>
      <c r="S2141"/>
      <c r="T2141"/>
      <c r="U2141"/>
      <c r="V2141"/>
      <c r="W2141"/>
    </row>
    <row r="2142" spans="14:23" x14ac:dyDescent="0.3">
      <c r="N2142"/>
      <c r="O2142"/>
      <c r="S2142"/>
      <c r="T2142"/>
      <c r="U2142"/>
      <c r="V2142"/>
      <c r="W2142"/>
    </row>
    <row r="2143" spans="14:23" x14ac:dyDescent="0.3">
      <c r="N2143"/>
      <c r="O2143"/>
      <c r="S2143"/>
      <c r="T2143"/>
      <c r="U2143"/>
      <c r="V2143"/>
      <c r="W2143"/>
    </row>
    <row r="2144" spans="14:23" x14ac:dyDescent="0.3">
      <c r="N2144"/>
      <c r="O2144"/>
      <c r="S2144"/>
      <c r="T2144"/>
      <c r="U2144"/>
      <c r="V2144"/>
      <c r="W2144"/>
    </row>
    <row r="2145" spans="14:23" x14ac:dyDescent="0.3">
      <c r="N2145"/>
      <c r="O2145"/>
      <c r="S2145"/>
      <c r="T2145"/>
      <c r="U2145"/>
      <c r="V2145"/>
      <c r="W2145"/>
    </row>
    <row r="2146" spans="14:23" x14ac:dyDescent="0.3">
      <c r="N2146"/>
      <c r="O2146"/>
      <c r="S2146"/>
      <c r="T2146"/>
      <c r="U2146"/>
      <c r="V2146"/>
      <c r="W2146"/>
    </row>
    <row r="2147" spans="14:23" x14ac:dyDescent="0.3">
      <c r="N2147"/>
      <c r="O2147"/>
      <c r="S2147"/>
      <c r="T2147"/>
      <c r="U2147"/>
      <c r="V2147"/>
      <c r="W2147"/>
    </row>
    <row r="2148" spans="14:23" x14ac:dyDescent="0.3">
      <c r="N2148"/>
      <c r="O2148"/>
      <c r="S2148"/>
      <c r="T2148"/>
      <c r="U2148"/>
      <c r="V2148"/>
      <c r="W2148"/>
    </row>
    <row r="2149" spans="14:23" x14ac:dyDescent="0.3">
      <c r="N2149"/>
      <c r="O2149"/>
      <c r="S2149"/>
      <c r="T2149"/>
      <c r="U2149"/>
      <c r="V2149"/>
      <c r="W2149"/>
    </row>
    <row r="2150" spans="14:23" x14ac:dyDescent="0.3">
      <c r="N2150"/>
      <c r="O2150"/>
      <c r="S2150"/>
      <c r="T2150"/>
      <c r="U2150"/>
      <c r="V2150"/>
      <c r="W2150"/>
    </row>
    <row r="2151" spans="14:23" x14ac:dyDescent="0.3">
      <c r="N2151"/>
      <c r="O2151"/>
      <c r="S2151"/>
      <c r="T2151"/>
      <c r="U2151"/>
      <c r="V2151"/>
      <c r="W2151"/>
    </row>
    <row r="2152" spans="14:23" x14ac:dyDescent="0.3">
      <c r="N2152"/>
      <c r="O2152"/>
      <c r="S2152"/>
      <c r="T2152"/>
      <c r="U2152"/>
      <c r="V2152"/>
      <c r="W2152"/>
    </row>
    <row r="2153" spans="14:23" x14ac:dyDescent="0.3">
      <c r="N2153"/>
      <c r="O2153"/>
      <c r="S2153"/>
      <c r="T2153"/>
      <c r="U2153"/>
      <c r="V2153"/>
      <c r="W2153"/>
    </row>
    <row r="2154" spans="14:23" x14ac:dyDescent="0.3">
      <c r="N2154"/>
      <c r="O2154"/>
      <c r="S2154"/>
      <c r="T2154"/>
      <c r="U2154"/>
      <c r="V2154"/>
      <c r="W2154"/>
    </row>
    <row r="2155" spans="14:23" x14ac:dyDescent="0.3">
      <c r="N2155"/>
      <c r="O2155"/>
      <c r="S2155"/>
      <c r="T2155"/>
      <c r="U2155"/>
      <c r="V2155"/>
      <c r="W2155"/>
    </row>
    <row r="2156" spans="14:23" x14ac:dyDescent="0.3">
      <c r="N2156"/>
      <c r="O2156"/>
      <c r="S2156"/>
      <c r="T2156"/>
      <c r="U2156"/>
      <c r="V2156"/>
      <c r="W2156"/>
    </row>
    <row r="2157" spans="14:23" x14ac:dyDescent="0.3">
      <c r="N2157"/>
      <c r="O2157"/>
      <c r="S2157"/>
      <c r="T2157"/>
      <c r="U2157"/>
      <c r="V2157"/>
      <c r="W2157"/>
    </row>
    <row r="2158" spans="14:23" x14ac:dyDescent="0.3">
      <c r="N2158"/>
      <c r="O2158"/>
      <c r="S2158"/>
      <c r="T2158"/>
      <c r="U2158"/>
      <c r="V2158"/>
      <c r="W2158"/>
    </row>
    <row r="2159" spans="14:23" x14ac:dyDescent="0.3">
      <c r="N2159"/>
      <c r="O2159"/>
      <c r="S2159"/>
      <c r="T2159"/>
      <c r="U2159"/>
      <c r="V2159"/>
      <c r="W2159"/>
    </row>
    <row r="2160" spans="14:23" x14ac:dyDescent="0.3">
      <c r="N2160"/>
      <c r="O2160"/>
      <c r="S2160"/>
      <c r="T2160"/>
      <c r="U2160"/>
      <c r="V2160"/>
      <c r="W2160"/>
    </row>
    <row r="2161" spans="14:23" x14ac:dyDescent="0.3">
      <c r="N2161"/>
      <c r="O2161"/>
      <c r="S2161"/>
      <c r="T2161"/>
      <c r="U2161"/>
      <c r="V2161"/>
      <c r="W2161"/>
    </row>
    <row r="2162" spans="14:23" x14ac:dyDescent="0.3">
      <c r="N2162"/>
      <c r="O2162"/>
      <c r="S2162"/>
      <c r="T2162"/>
      <c r="U2162"/>
      <c r="V2162"/>
      <c r="W2162"/>
    </row>
    <row r="2163" spans="14:23" x14ac:dyDescent="0.3">
      <c r="N2163"/>
      <c r="O2163"/>
      <c r="S2163"/>
      <c r="T2163"/>
      <c r="U2163"/>
      <c r="V2163"/>
      <c r="W2163"/>
    </row>
    <row r="2164" spans="14:23" x14ac:dyDescent="0.3">
      <c r="N2164"/>
      <c r="O2164"/>
      <c r="S2164"/>
      <c r="T2164"/>
      <c r="U2164"/>
      <c r="V2164"/>
      <c r="W2164"/>
    </row>
    <row r="2165" spans="14:23" x14ac:dyDescent="0.3">
      <c r="N2165"/>
      <c r="O2165"/>
      <c r="S2165"/>
      <c r="T2165"/>
      <c r="U2165"/>
      <c r="V2165"/>
      <c r="W2165"/>
    </row>
    <row r="2166" spans="14:23" x14ac:dyDescent="0.3">
      <c r="N2166"/>
      <c r="O2166"/>
      <c r="S2166"/>
      <c r="T2166"/>
      <c r="U2166"/>
      <c r="V2166"/>
      <c r="W2166"/>
    </row>
    <row r="2167" spans="14:23" x14ac:dyDescent="0.3">
      <c r="N2167"/>
      <c r="O2167"/>
      <c r="S2167"/>
      <c r="T2167"/>
      <c r="U2167"/>
      <c r="V2167"/>
      <c r="W2167"/>
    </row>
    <row r="2168" spans="14:23" x14ac:dyDescent="0.3">
      <c r="N2168"/>
      <c r="O2168"/>
      <c r="S2168"/>
      <c r="T2168"/>
      <c r="U2168"/>
      <c r="V2168"/>
      <c r="W2168"/>
    </row>
    <row r="2169" spans="14:23" x14ac:dyDescent="0.3">
      <c r="N2169"/>
      <c r="O2169"/>
      <c r="S2169"/>
      <c r="T2169"/>
      <c r="U2169"/>
      <c r="V2169"/>
      <c r="W2169"/>
    </row>
    <row r="2170" spans="14:23" x14ac:dyDescent="0.3">
      <c r="N2170"/>
      <c r="O2170"/>
      <c r="S2170"/>
      <c r="T2170"/>
      <c r="U2170"/>
      <c r="V2170"/>
      <c r="W2170"/>
    </row>
    <row r="2171" spans="14:23" x14ac:dyDescent="0.3">
      <c r="N2171"/>
      <c r="O2171"/>
      <c r="S2171"/>
      <c r="T2171"/>
      <c r="U2171"/>
      <c r="V2171"/>
      <c r="W2171"/>
    </row>
    <row r="2172" spans="14:23" x14ac:dyDescent="0.3">
      <c r="N2172"/>
      <c r="O2172"/>
      <c r="S2172"/>
      <c r="T2172"/>
      <c r="U2172"/>
      <c r="V2172"/>
      <c r="W2172"/>
    </row>
    <row r="2173" spans="14:23" x14ac:dyDescent="0.3">
      <c r="N2173"/>
      <c r="O2173"/>
      <c r="S2173"/>
      <c r="T2173"/>
      <c r="U2173"/>
      <c r="V2173"/>
      <c r="W2173"/>
    </row>
    <row r="2174" spans="14:23" x14ac:dyDescent="0.3">
      <c r="N2174"/>
      <c r="O2174"/>
      <c r="S2174"/>
      <c r="T2174"/>
      <c r="U2174"/>
      <c r="V2174"/>
      <c r="W2174"/>
    </row>
    <row r="2175" spans="14:23" x14ac:dyDescent="0.3">
      <c r="N2175"/>
      <c r="O2175"/>
      <c r="S2175"/>
      <c r="T2175"/>
      <c r="U2175"/>
      <c r="V2175"/>
      <c r="W2175"/>
    </row>
    <row r="2176" spans="14:23" x14ac:dyDescent="0.3">
      <c r="N2176"/>
      <c r="O2176"/>
      <c r="S2176"/>
      <c r="T2176"/>
      <c r="U2176"/>
      <c r="V2176"/>
      <c r="W2176"/>
    </row>
    <row r="2177" spans="14:23" x14ac:dyDescent="0.3">
      <c r="N2177"/>
      <c r="O2177"/>
      <c r="S2177"/>
      <c r="T2177"/>
      <c r="U2177"/>
      <c r="V2177"/>
      <c r="W2177"/>
    </row>
    <row r="2178" spans="14:23" x14ac:dyDescent="0.3">
      <c r="N2178"/>
      <c r="O2178"/>
      <c r="S2178"/>
      <c r="T2178"/>
      <c r="U2178"/>
      <c r="V2178"/>
      <c r="W2178"/>
    </row>
    <row r="2179" spans="14:23" x14ac:dyDescent="0.3">
      <c r="N2179"/>
      <c r="O2179"/>
      <c r="S2179"/>
      <c r="T2179"/>
      <c r="U2179"/>
      <c r="V2179"/>
      <c r="W2179"/>
    </row>
    <row r="2180" spans="14:23" x14ac:dyDescent="0.3">
      <c r="N2180"/>
      <c r="O2180"/>
      <c r="S2180"/>
      <c r="T2180"/>
      <c r="U2180"/>
      <c r="V2180"/>
      <c r="W2180"/>
    </row>
    <row r="2181" spans="14:23" x14ac:dyDescent="0.3">
      <c r="N2181"/>
      <c r="O2181"/>
      <c r="S2181"/>
      <c r="T2181"/>
      <c r="U2181"/>
      <c r="V2181"/>
      <c r="W2181"/>
    </row>
    <row r="2182" spans="14:23" x14ac:dyDescent="0.3">
      <c r="N2182"/>
      <c r="O2182"/>
      <c r="S2182"/>
      <c r="T2182"/>
      <c r="U2182"/>
      <c r="V2182"/>
      <c r="W2182"/>
    </row>
    <row r="2183" spans="14:23" x14ac:dyDescent="0.3">
      <c r="N2183"/>
      <c r="O2183"/>
      <c r="S2183"/>
      <c r="T2183"/>
      <c r="U2183"/>
      <c r="V2183"/>
      <c r="W2183"/>
    </row>
    <row r="2184" spans="14:23" x14ac:dyDescent="0.3">
      <c r="N2184"/>
      <c r="O2184"/>
      <c r="S2184"/>
      <c r="T2184"/>
      <c r="U2184"/>
      <c r="V2184"/>
      <c r="W2184"/>
    </row>
    <row r="2185" spans="14:23" x14ac:dyDescent="0.3">
      <c r="N2185"/>
      <c r="O2185"/>
      <c r="S2185"/>
      <c r="T2185"/>
      <c r="U2185"/>
      <c r="V2185"/>
      <c r="W2185"/>
    </row>
    <row r="2186" spans="14:23" x14ac:dyDescent="0.3">
      <c r="N2186"/>
      <c r="O2186"/>
      <c r="S2186"/>
      <c r="T2186"/>
      <c r="U2186"/>
      <c r="V2186"/>
      <c r="W2186"/>
    </row>
    <row r="2187" spans="14:23" x14ac:dyDescent="0.3">
      <c r="N2187"/>
      <c r="O2187"/>
      <c r="S2187"/>
      <c r="T2187"/>
      <c r="U2187"/>
      <c r="V2187"/>
      <c r="W2187"/>
    </row>
    <row r="2188" spans="14:23" x14ac:dyDescent="0.3">
      <c r="N2188"/>
      <c r="O2188"/>
      <c r="S2188"/>
      <c r="T2188"/>
      <c r="U2188"/>
      <c r="V2188"/>
      <c r="W2188"/>
    </row>
    <row r="2189" spans="14:23" x14ac:dyDescent="0.3">
      <c r="N2189"/>
      <c r="O2189"/>
      <c r="S2189"/>
      <c r="T2189"/>
      <c r="U2189"/>
      <c r="V2189"/>
      <c r="W2189"/>
    </row>
    <row r="2190" spans="14:23" x14ac:dyDescent="0.3">
      <c r="N2190"/>
      <c r="O2190"/>
      <c r="S2190"/>
      <c r="T2190"/>
      <c r="U2190"/>
      <c r="V2190"/>
      <c r="W2190"/>
    </row>
    <row r="2191" spans="14:23" x14ac:dyDescent="0.3">
      <c r="N2191"/>
      <c r="O2191"/>
      <c r="S2191"/>
      <c r="T2191"/>
      <c r="U2191"/>
      <c r="V2191"/>
      <c r="W2191"/>
    </row>
    <row r="2192" spans="14:23" x14ac:dyDescent="0.3">
      <c r="N2192"/>
      <c r="O2192"/>
      <c r="S2192"/>
      <c r="T2192"/>
      <c r="U2192"/>
      <c r="V2192"/>
      <c r="W2192"/>
    </row>
    <row r="2193" spans="14:23" x14ac:dyDescent="0.3">
      <c r="N2193"/>
      <c r="O2193"/>
      <c r="S2193"/>
      <c r="T2193"/>
      <c r="U2193"/>
      <c r="V2193"/>
      <c r="W2193"/>
    </row>
    <row r="2194" spans="14:23" x14ac:dyDescent="0.3">
      <c r="N2194"/>
      <c r="O2194"/>
      <c r="S2194"/>
      <c r="T2194"/>
      <c r="U2194"/>
      <c r="V2194"/>
      <c r="W2194"/>
    </row>
    <row r="2195" spans="14:23" x14ac:dyDescent="0.3">
      <c r="N2195"/>
      <c r="O2195"/>
      <c r="S2195"/>
      <c r="T2195"/>
      <c r="U2195"/>
      <c r="V2195"/>
      <c r="W2195"/>
    </row>
    <row r="2196" spans="14:23" x14ac:dyDescent="0.3">
      <c r="N2196"/>
      <c r="O2196"/>
      <c r="S2196"/>
      <c r="T2196"/>
      <c r="U2196"/>
      <c r="V2196"/>
      <c r="W2196"/>
    </row>
    <row r="2197" spans="14:23" x14ac:dyDescent="0.3">
      <c r="N2197"/>
      <c r="O2197"/>
      <c r="S2197"/>
      <c r="T2197"/>
      <c r="U2197"/>
      <c r="V2197"/>
      <c r="W2197"/>
    </row>
    <row r="2198" spans="14:23" x14ac:dyDescent="0.3">
      <c r="N2198"/>
      <c r="O2198"/>
      <c r="S2198"/>
      <c r="T2198"/>
      <c r="U2198"/>
      <c r="V2198"/>
      <c r="W2198"/>
    </row>
    <row r="2199" spans="14:23" x14ac:dyDescent="0.3">
      <c r="N2199"/>
      <c r="O2199"/>
      <c r="S2199"/>
      <c r="T2199"/>
      <c r="U2199"/>
      <c r="V2199"/>
      <c r="W2199"/>
    </row>
    <row r="2200" spans="14:23" x14ac:dyDescent="0.3">
      <c r="N2200"/>
      <c r="O2200"/>
      <c r="S2200"/>
      <c r="T2200"/>
      <c r="U2200"/>
      <c r="V2200"/>
      <c r="W2200"/>
    </row>
    <row r="2201" spans="14:23" x14ac:dyDescent="0.3">
      <c r="N2201"/>
      <c r="O2201"/>
      <c r="S2201"/>
      <c r="T2201"/>
      <c r="U2201"/>
      <c r="V2201"/>
      <c r="W2201"/>
    </row>
    <row r="2202" spans="14:23" x14ac:dyDescent="0.3">
      <c r="N2202"/>
      <c r="O2202"/>
      <c r="S2202"/>
      <c r="T2202"/>
      <c r="U2202"/>
      <c r="V2202"/>
      <c r="W2202"/>
    </row>
    <row r="2203" spans="14:23" x14ac:dyDescent="0.3">
      <c r="N2203"/>
      <c r="O2203"/>
      <c r="S2203"/>
      <c r="T2203"/>
      <c r="U2203"/>
      <c r="V2203"/>
      <c r="W2203"/>
    </row>
    <row r="2204" spans="14:23" x14ac:dyDescent="0.3">
      <c r="N2204"/>
      <c r="O2204"/>
      <c r="S2204"/>
      <c r="T2204"/>
      <c r="U2204"/>
      <c r="V2204"/>
      <c r="W2204"/>
    </row>
    <row r="2205" spans="14:23" x14ac:dyDescent="0.3">
      <c r="N2205"/>
      <c r="O2205"/>
      <c r="S2205"/>
      <c r="T2205"/>
      <c r="U2205"/>
      <c r="V2205"/>
      <c r="W2205"/>
    </row>
    <row r="2206" spans="14:23" x14ac:dyDescent="0.3">
      <c r="N2206"/>
      <c r="O2206"/>
      <c r="S2206"/>
      <c r="T2206"/>
      <c r="U2206"/>
      <c r="V2206"/>
      <c r="W2206"/>
    </row>
    <row r="2207" spans="14:23" x14ac:dyDescent="0.3">
      <c r="N2207"/>
      <c r="O2207"/>
      <c r="S2207"/>
      <c r="T2207"/>
      <c r="U2207"/>
      <c r="V2207"/>
      <c r="W2207"/>
    </row>
    <row r="2208" spans="14:23" x14ac:dyDescent="0.3">
      <c r="N2208"/>
      <c r="O2208"/>
      <c r="S2208"/>
      <c r="T2208"/>
      <c r="U2208"/>
      <c r="V2208"/>
      <c r="W2208"/>
    </row>
    <row r="2209" spans="14:23" x14ac:dyDescent="0.3">
      <c r="N2209"/>
      <c r="O2209"/>
      <c r="S2209"/>
      <c r="T2209"/>
      <c r="U2209"/>
      <c r="V2209"/>
      <c r="W2209"/>
    </row>
    <row r="2210" spans="14:23" x14ac:dyDescent="0.3">
      <c r="N2210"/>
      <c r="O2210"/>
      <c r="S2210"/>
      <c r="T2210"/>
      <c r="U2210"/>
      <c r="V2210"/>
      <c r="W2210"/>
    </row>
    <row r="2211" spans="14:23" x14ac:dyDescent="0.3">
      <c r="N2211"/>
      <c r="O2211"/>
      <c r="S2211"/>
      <c r="T2211"/>
      <c r="U2211"/>
      <c r="V2211"/>
      <c r="W2211"/>
    </row>
    <row r="2212" spans="14:23" x14ac:dyDescent="0.3">
      <c r="N2212"/>
      <c r="O2212"/>
      <c r="S2212"/>
      <c r="T2212"/>
      <c r="U2212"/>
      <c r="V2212"/>
      <c r="W2212"/>
    </row>
    <row r="2213" spans="14:23" x14ac:dyDescent="0.3">
      <c r="N2213"/>
      <c r="O2213"/>
      <c r="S2213"/>
      <c r="T2213"/>
      <c r="U2213"/>
      <c r="V2213"/>
      <c r="W2213"/>
    </row>
    <row r="2214" spans="14:23" x14ac:dyDescent="0.3">
      <c r="N2214"/>
      <c r="O2214"/>
      <c r="S2214"/>
      <c r="T2214"/>
      <c r="U2214"/>
      <c r="V2214"/>
      <c r="W2214"/>
    </row>
    <row r="2215" spans="14:23" x14ac:dyDescent="0.3">
      <c r="N2215"/>
      <c r="O2215"/>
      <c r="S2215"/>
      <c r="T2215"/>
      <c r="U2215"/>
      <c r="V2215"/>
      <c r="W2215"/>
    </row>
    <row r="2216" spans="14:23" x14ac:dyDescent="0.3">
      <c r="N2216"/>
      <c r="O2216"/>
      <c r="S2216"/>
      <c r="T2216"/>
      <c r="U2216"/>
      <c r="V2216"/>
      <c r="W2216"/>
    </row>
    <row r="2217" spans="14:23" x14ac:dyDescent="0.3">
      <c r="N2217"/>
      <c r="O2217"/>
      <c r="S2217"/>
      <c r="T2217"/>
      <c r="U2217"/>
      <c r="V2217"/>
      <c r="W2217"/>
    </row>
    <row r="2218" spans="14:23" x14ac:dyDescent="0.3">
      <c r="N2218"/>
      <c r="O2218"/>
      <c r="S2218"/>
      <c r="T2218"/>
      <c r="U2218"/>
      <c r="V2218"/>
      <c r="W2218"/>
    </row>
    <row r="2219" spans="14:23" x14ac:dyDescent="0.3">
      <c r="N2219"/>
      <c r="O2219"/>
      <c r="S2219"/>
      <c r="T2219"/>
      <c r="U2219"/>
      <c r="V2219"/>
      <c r="W2219"/>
    </row>
    <row r="2220" spans="14:23" x14ac:dyDescent="0.3">
      <c r="N2220"/>
      <c r="O2220"/>
      <c r="S2220"/>
      <c r="T2220"/>
      <c r="U2220"/>
      <c r="V2220"/>
      <c r="W2220"/>
    </row>
    <row r="2221" spans="14:23" x14ac:dyDescent="0.3">
      <c r="N2221"/>
      <c r="O2221"/>
      <c r="S2221"/>
      <c r="T2221"/>
      <c r="U2221"/>
      <c r="V2221"/>
      <c r="W2221"/>
    </row>
    <row r="2222" spans="14:23" x14ac:dyDescent="0.3">
      <c r="N2222"/>
      <c r="O2222"/>
      <c r="S2222"/>
      <c r="T2222"/>
      <c r="U2222"/>
      <c r="V2222"/>
      <c r="W2222"/>
    </row>
    <row r="2223" spans="14:23" x14ac:dyDescent="0.3">
      <c r="N2223"/>
      <c r="O2223"/>
      <c r="S2223"/>
      <c r="T2223"/>
      <c r="U2223"/>
      <c r="V2223"/>
      <c r="W2223"/>
    </row>
    <row r="2224" spans="14:23" x14ac:dyDescent="0.3">
      <c r="N2224"/>
      <c r="O2224"/>
      <c r="S2224"/>
      <c r="T2224"/>
      <c r="U2224"/>
      <c r="V2224"/>
      <c r="W2224"/>
    </row>
    <row r="2225" spans="14:23" x14ac:dyDescent="0.3">
      <c r="N2225"/>
      <c r="O2225"/>
      <c r="S2225"/>
      <c r="T2225"/>
      <c r="U2225"/>
      <c r="V2225"/>
      <c r="W2225"/>
    </row>
    <row r="2226" spans="14:23" x14ac:dyDescent="0.3">
      <c r="N2226"/>
      <c r="O2226"/>
      <c r="S2226"/>
      <c r="T2226"/>
      <c r="U2226"/>
      <c r="V2226"/>
      <c r="W2226"/>
    </row>
    <row r="2227" spans="14:23" x14ac:dyDescent="0.3">
      <c r="N2227"/>
      <c r="O2227"/>
      <c r="S2227"/>
      <c r="T2227"/>
      <c r="U2227"/>
      <c r="V2227"/>
      <c r="W2227"/>
    </row>
    <row r="2228" spans="14:23" x14ac:dyDescent="0.3">
      <c r="N2228"/>
      <c r="O2228"/>
      <c r="S2228"/>
      <c r="T2228"/>
      <c r="U2228"/>
      <c r="V2228"/>
      <c r="W2228"/>
    </row>
    <row r="2229" spans="14:23" x14ac:dyDescent="0.3">
      <c r="N2229"/>
      <c r="O2229"/>
      <c r="S2229"/>
      <c r="T2229"/>
      <c r="U2229"/>
      <c r="V2229"/>
      <c r="W2229"/>
    </row>
    <row r="2230" spans="14:23" x14ac:dyDescent="0.3">
      <c r="N2230"/>
      <c r="O2230"/>
      <c r="S2230"/>
      <c r="T2230"/>
      <c r="U2230"/>
      <c r="V2230"/>
      <c r="W2230"/>
    </row>
    <row r="2231" spans="14:23" x14ac:dyDescent="0.3">
      <c r="N2231"/>
      <c r="O2231"/>
      <c r="S2231"/>
      <c r="T2231"/>
      <c r="U2231"/>
      <c r="V2231"/>
      <c r="W2231"/>
    </row>
    <row r="2232" spans="14:23" x14ac:dyDescent="0.3">
      <c r="N2232"/>
      <c r="O2232"/>
      <c r="S2232"/>
      <c r="T2232"/>
      <c r="U2232"/>
      <c r="V2232"/>
      <c r="W2232"/>
    </row>
    <row r="2233" spans="14:23" x14ac:dyDescent="0.3">
      <c r="N2233"/>
      <c r="O2233"/>
      <c r="S2233"/>
      <c r="T2233"/>
      <c r="U2233"/>
      <c r="V2233"/>
      <c r="W2233"/>
    </row>
    <row r="2234" spans="14:23" x14ac:dyDescent="0.3">
      <c r="N2234"/>
      <c r="O2234"/>
      <c r="S2234"/>
      <c r="T2234"/>
      <c r="U2234"/>
      <c r="V2234"/>
      <c r="W2234"/>
    </row>
    <row r="2235" spans="14:23" x14ac:dyDescent="0.3">
      <c r="N2235"/>
      <c r="O2235"/>
      <c r="S2235"/>
      <c r="T2235"/>
      <c r="U2235"/>
      <c r="V2235"/>
      <c r="W2235"/>
    </row>
    <row r="2236" spans="14:23" x14ac:dyDescent="0.3">
      <c r="N2236"/>
      <c r="O2236"/>
      <c r="S2236"/>
      <c r="T2236"/>
      <c r="U2236"/>
      <c r="V2236"/>
      <c r="W2236"/>
    </row>
    <row r="2237" spans="14:23" x14ac:dyDescent="0.3">
      <c r="N2237"/>
      <c r="O2237"/>
      <c r="S2237"/>
      <c r="T2237"/>
      <c r="U2237"/>
      <c r="V2237"/>
      <c r="W2237"/>
    </row>
    <row r="2238" spans="14:23" x14ac:dyDescent="0.3">
      <c r="N2238"/>
      <c r="O2238"/>
      <c r="S2238"/>
      <c r="T2238"/>
      <c r="U2238"/>
      <c r="V2238"/>
      <c r="W2238"/>
    </row>
    <row r="2239" spans="14:23" x14ac:dyDescent="0.3">
      <c r="N2239"/>
      <c r="O2239"/>
      <c r="S2239"/>
      <c r="T2239"/>
      <c r="U2239"/>
      <c r="V2239"/>
      <c r="W2239"/>
    </row>
    <row r="2240" spans="14:23" x14ac:dyDescent="0.3">
      <c r="N2240"/>
      <c r="O2240"/>
      <c r="S2240"/>
      <c r="T2240"/>
      <c r="U2240"/>
      <c r="V2240"/>
      <c r="W2240"/>
    </row>
    <row r="2241" spans="14:23" x14ac:dyDescent="0.3">
      <c r="N2241"/>
      <c r="O2241"/>
      <c r="S2241"/>
      <c r="T2241"/>
      <c r="U2241"/>
      <c r="V2241"/>
      <c r="W2241"/>
    </row>
    <row r="2242" spans="14:23" x14ac:dyDescent="0.3">
      <c r="N2242"/>
      <c r="O2242"/>
      <c r="S2242"/>
      <c r="T2242"/>
      <c r="U2242"/>
      <c r="V2242"/>
      <c r="W2242"/>
    </row>
    <row r="2243" spans="14:23" x14ac:dyDescent="0.3">
      <c r="N2243"/>
      <c r="O2243"/>
      <c r="S2243"/>
      <c r="T2243"/>
      <c r="U2243"/>
      <c r="V2243"/>
      <c r="W2243"/>
    </row>
    <row r="2244" spans="14:23" x14ac:dyDescent="0.3">
      <c r="N2244"/>
      <c r="O2244"/>
      <c r="S2244"/>
      <c r="T2244"/>
      <c r="U2244"/>
      <c r="V2244"/>
      <c r="W2244"/>
    </row>
    <row r="2245" spans="14:23" x14ac:dyDescent="0.3">
      <c r="N2245"/>
      <c r="O2245"/>
      <c r="S2245"/>
      <c r="T2245"/>
      <c r="U2245"/>
      <c r="V2245"/>
      <c r="W2245"/>
    </row>
    <row r="2246" spans="14:23" x14ac:dyDescent="0.3">
      <c r="N2246"/>
      <c r="O2246"/>
      <c r="S2246"/>
      <c r="T2246"/>
      <c r="U2246"/>
      <c r="V2246"/>
      <c r="W2246"/>
    </row>
    <row r="2247" spans="14:23" x14ac:dyDescent="0.3">
      <c r="N2247"/>
      <c r="O2247"/>
      <c r="S2247"/>
      <c r="T2247"/>
      <c r="U2247"/>
      <c r="V2247"/>
      <c r="W2247"/>
    </row>
    <row r="2248" spans="14:23" x14ac:dyDescent="0.3">
      <c r="N2248"/>
      <c r="O2248"/>
      <c r="S2248"/>
      <c r="T2248"/>
      <c r="U2248"/>
      <c r="V2248"/>
      <c r="W2248"/>
    </row>
    <row r="2249" spans="14:23" x14ac:dyDescent="0.3">
      <c r="N2249"/>
      <c r="O2249"/>
      <c r="S2249"/>
      <c r="T2249"/>
      <c r="U2249"/>
      <c r="V2249"/>
      <c r="W2249"/>
    </row>
    <row r="2250" spans="14:23" x14ac:dyDescent="0.3">
      <c r="N2250"/>
      <c r="O2250"/>
      <c r="S2250"/>
      <c r="T2250"/>
      <c r="U2250"/>
      <c r="V2250"/>
      <c r="W2250"/>
    </row>
    <row r="2251" spans="14:23" x14ac:dyDescent="0.3">
      <c r="N2251"/>
      <c r="O2251"/>
      <c r="S2251"/>
      <c r="T2251"/>
      <c r="U2251"/>
      <c r="V2251"/>
      <c r="W2251"/>
    </row>
    <row r="2252" spans="14:23" x14ac:dyDescent="0.3">
      <c r="N2252"/>
      <c r="O2252"/>
      <c r="S2252"/>
      <c r="T2252"/>
      <c r="U2252"/>
      <c r="V2252"/>
      <c r="W2252"/>
    </row>
    <row r="2253" spans="14:23" x14ac:dyDescent="0.3">
      <c r="N2253"/>
      <c r="O2253"/>
      <c r="S2253"/>
      <c r="T2253"/>
      <c r="U2253"/>
      <c r="V2253"/>
      <c r="W2253"/>
    </row>
    <row r="2254" spans="14:23" x14ac:dyDescent="0.3">
      <c r="N2254"/>
      <c r="O2254"/>
      <c r="S2254"/>
      <c r="T2254"/>
      <c r="U2254"/>
      <c r="V2254"/>
      <c r="W2254"/>
    </row>
    <row r="2255" spans="14:23" x14ac:dyDescent="0.3">
      <c r="N2255"/>
      <c r="O2255"/>
      <c r="S2255"/>
      <c r="T2255"/>
      <c r="U2255"/>
      <c r="V2255"/>
      <c r="W2255"/>
    </row>
    <row r="2256" spans="14:23" x14ac:dyDescent="0.3">
      <c r="N2256"/>
      <c r="O2256"/>
      <c r="S2256"/>
      <c r="T2256"/>
      <c r="U2256"/>
      <c r="V2256"/>
      <c r="W2256"/>
    </row>
    <row r="2257" spans="14:23" x14ac:dyDescent="0.3">
      <c r="N2257"/>
      <c r="O2257"/>
      <c r="S2257"/>
      <c r="T2257"/>
      <c r="U2257"/>
      <c r="V2257"/>
      <c r="W2257"/>
    </row>
    <row r="2258" spans="14:23" x14ac:dyDescent="0.3">
      <c r="N2258"/>
      <c r="O2258"/>
      <c r="S2258"/>
      <c r="T2258"/>
      <c r="U2258"/>
      <c r="V2258"/>
      <c r="W2258"/>
    </row>
    <row r="2259" spans="14:23" x14ac:dyDescent="0.3">
      <c r="N2259"/>
      <c r="O2259"/>
      <c r="S2259"/>
      <c r="T2259"/>
      <c r="U2259"/>
      <c r="V2259"/>
      <c r="W2259"/>
    </row>
    <row r="2260" spans="14:23" x14ac:dyDescent="0.3">
      <c r="N2260"/>
      <c r="O2260"/>
      <c r="S2260"/>
      <c r="T2260"/>
      <c r="U2260"/>
      <c r="V2260"/>
      <c r="W2260"/>
    </row>
    <row r="2261" spans="14:23" x14ac:dyDescent="0.3">
      <c r="N2261"/>
      <c r="O2261"/>
      <c r="S2261"/>
      <c r="T2261"/>
      <c r="U2261"/>
      <c r="V2261"/>
      <c r="W2261"/>
    </row>
    <row r="2262" spans="14:23" x14ac:dyDescent="0.3">
      <c r="N2262"/>
      <c r="O2262"/>
      <c r="S2262"/>
      <c r="T2262"/>
      <c r="U2262"/>
      <c r="V2262"/>
      <c r="W2262"/>
    </row>
    <row r="2263" spans="14:23" x14ac:dyDescent="0.3">
      <c r="N2263"/>
      <c r="O2263"/>
      <c r="S2263"/>
      <c r="T2263"/>
      <c r="U2263"/>
      <c r="V2263"/>
      <c r="W2263"/>
    </row>
    <row r="2264" spans="14:23" x14ac:dyDescent="0.3">
      <c r="N2264"/>
      <c r="O2264"/>
      <c r="S2264"/>
      <c r="T2264"/>
      <c r="U2264"/>
      <c r="V2264"/>
      <c r="W2264"/>
    </row>
    <row r="2265" spans="14:23" x14ac:dyDescent="0.3">
      <c r="N2265"/>
      <c r="O2265"/>
      <c r="S2265"/>
      <c r="T2265"/>
      <c r="U2265"/>
      <c r="V2265"/>
      <c r="W2265"/>
    </row>
    <row r="2266" spans="14:23" x14ac:dyDescent="0.3">
      <c r="N2266"/>
      <c r="O2266"/>
      <c r="S2266"/>
      <c r="T2266"/>
      <c r="U2266"/>
      <c r="V2266"/>
      <c r="W2266"/>
    </row>
    <row r="2267" spans="14:23" x14ac:dyDescent="0.3">
      <c r="N2267"/>
      <c r="O2267"/>
      <c r="S2267"/>
      <c r="T2267"/>
      <c r="U2267"/>
      <c r="V2267"/>
      <c r="W2267"/>
    </row>
    <row r="2268" spans="14:23" x14ac:dyDescent="0.3">
      <c r="N2268"/>
      <c r="O2268"/>
      <c r="S2268"/>
      <c r="T2268"/>
      <c r="U2268"/>
      <c r="V2268"/>
      <c r="W2268"/>
    </row>
    <row r="2269" spans="14:23" x14ac:dyDescent="0.3">
      <c r="N2269"/>
      <c r="O2269"/>
      <c r="S2269"/>
      <c r="T2269"/>
      <c r="U2269"/>
      <c r="V2269"/>
      <c r="W2269"/>
    </row>
    <row r="2270" spans="14:23" x14ac:dyDescent="0.3">
      <c r="N2270"/>
      <c r="O2270"/>
      <c r="S2270"/>
      <c r="T2270"/>
      <c r="U2270"/>
      <c r="V2270"/>
      <c r="W2270"/>
    </row>
    <row r="2271" spans="14:23" x14ac:dyDescent="0.3">
      <c r="N2271"/>
      <c r="O2271"/>
      <c r="S2271"/>
      <c r="T2271"/>
      <c r="U2271"/>
      <c r="V2271"/>
      <c r="W2271"/>
    </row>
    <row r="2272" spans="14:23" x14ac:dyDescent="0.3">
      <c r="N2272"/>
      <c r="O2272"/>
      <c r="S2272"/>
      <c r="T2272"/>
      <c r="U2272"/>
      <c r="V2272"/>
      <c r="W2272"/>
    </row>
    <row r="2273" spans="14:23" x14ac:dyDescent="0.3">
      <c r="N2273"/>
      <c r="O2273"/>
      <c r="S2273"/>
      <c r="T2273"/>
      <c r="U2273"/>
      <c r="V2273"/>
      <c r="W2273"/>
    </row>
    <row r="2274" spans="14:23" x14ac:dyDescent="0.3">
      <c r="N2274"/>
      <c r="O2274"/>
      <c r="S2274"/>
      <c r="T2274"/>
      <c r="U2274"/>
      <c r="V2274"/>
      <c r="W2274"/>
    </row>
    <row r="2275" spans="14:23" x14ac:dyDescent="0.3">
      <c r="N2275"/>
      <c r="O2275"/>
      <c r="S2275"/>
      <c r="T2275"/>
      <c r="U2275"/>
      <c r="V2275"/>
      <c r="W2275"/>
    </row>
    <row r="2276" spans="14:23" x14ac:dyDescent="0.3">
      <c r="N2276"/>
      <c r="O2276"/>
      <c r="S2276"/>
      <c r="T2276"/>
      <c r="U2276"/>
      <c r="V2276"/>
      <c r="W2276"/>
    </row>
    <row r="2277" spans="14:23" x14ac:dyDescent="0.3">
      <c r="N2277"/>
      <c r="O2277"/>
      <c r="S2277"/>
      <c r="T2277"/>
      <c r="U2277"/>
      <c r="V2277"/>
      <c r="W2277"/>
    </row>
    <row r="2278" spans="14:23" x14ac:dyDescent="0.3">
      <c r="N2278"/>
      <c r="O2278"/>
      <c r="S2278"/>
      <c r="T2278"/>
      <c r="U2278"/>
      <c r="V2278"/>
      <c r="W2278"/>
    </row>
    <row r="2279" spans="14:23" x14ac:dyDescent="0.3">
      <c r="N2279"/>
      <c r="O2279"/>
      <c r="S2279"/>
      <c r="T2279"/>
      <c r="U2279"/>
      <c r="V2279"/>
      <c r="W2279"/>
    </row>
    <row r="2280" spans="14:23" x14ac:dyDescent="0.3">
      <c r="N2280"/>
      <c r="O2280"/>
      <c r="S2280"/>
      <c r="T2280"/>
      <c r="U2280"/>
      <c r="V2280"/>
      <c r="W2280"/>
    </row>
    <row r="2281" spans="14:23" x14ac:dyDescent="0.3">
      <c r="N2281"/>
      <c r="O2281"/>
      <c r="S2281"/>
      <c r="T2281"/>
      <c r="U2281"/>
      <c r="V2281"/>
      <c r="W2281"/>
    </row>
    <row r="2282" spans="14:23" x14ac:dyDescent="0.3">
      <c r="N2282"/>
      <c r="O2282"/>
      <c r="S2282"/>
      <c r="T2282"/>
      <c r="U2282"/>
      <c r="V2282"/>
      <c r="W2282"/>
    </row>
    <row r="2283" spans="14:23" x14ac:dyDescent="0.3">
      <c r="N2283"/>
      <c r="O2283"/>
      <c r="S2283"/>
      <c r="T2283"/>
      <c r="U2283"/>
      <c r="V2283"/>
      <c r="W2283"/>
    </row>
    <row r="2284" spans="14:23" x14ac:dyDescent="0.3">
      <c r="N2284"/>
      <c r="O2284"/>
      <c r="S2284"/>
      <c r="T2284"/>
      <c r="U2284"/>
      <c r="V2284"/>
      <c r="W2284"/>
    </row>
    <row r="2285" spans="14:23" x14ac:dyDescent="0.3">
      <c r="N2285"/>
      <c r="O2285"/>
      <c r="S2285"/>
      <c r="T2285"/>
      <c r="U2285"/>
      <c r="V2285"/>
      <c r="W2285"/>
    </row>
    <row r="2286" spans="14:23" x14ac:dyDescent="0.3">
      <c r="N2286"/>
      <c r="O2286"/>
      <c r="S2286"/>
      <c r="T2286"/>
      <c r="U2286"/>
      <c r="V2286"/>
      <c r="W2286"/>
    </row>
    <row r="2287" spans="14:23" x14ac:dyDescent="0.3">
      <c r="N2287"/>
      <c r="O2287"/>
      <c r="S2287"/>
      <c r="T2287"/>
      <c r="U2287"/>
      <c r="V2287"/>
      <c r="W2287"/>
    </row>
    <row r="2288" spans="14:23" x14ac:dyDescent="0.3">
      <c r="N2288"/>
      <c r="O2288"/>
      <c r="S2288"/>
      <c r="T2288"/>
      <c r="U2288"/>
      <c r="V2288"/>
      <c r="W2288"/>
    </row>
    <row r="2289" spans="14:23" x14ac:dyDescent="0.3">
      <c r="N2289"/>
      <c r="O2289"/>
      <c r="S2289"/>
      <c r="T2289"/>
      <c r="U2289"/>
      <c r="V2289"/>
      <c r="W2289"/>
    </row>
    <row r="2290" spans="14:23" x14ac:dyDescent="0.3">
      <c r="N2290"/>
      <c r="O2290"/>
      <c r="S2290"/>
      <c r="T2290"/>
      <c r="U2290"/>
      <c r="V2290"/>
      <c r="W2290"/>
    </row>
    <row r="2291" spans="14:23" x14ac:dyDescent="0.3">
      <c r="N2291"/>
      <c r="O2291"/>
      <c r="S2291"/>
      <c r="T2291"/>
      <c r="U2291"/>
      <c r="V2291"/>
      <c r="W2291"/>
    </row>
    <row r="2292" spans="14:23" x14ac:dyDescent="0.3">
      <c r="N2292"/>
      <c r="O2292"/>
      <c r="S2292"/>
      <c r="T2292"/>
      <c r="U2292"/>
      <c r="V2292"/>
      <c r="W2292"/>
    </row>
    <row r="2293" spans="14:23" x14ac:dyDescent="0.3">
      <c r="N2293"/>
      <c r="O2293"/>
      <c r="S2293"/>
      <c r="T2293"/>
      <c r="U2293"/>
      <c r="V2293"/>
      <c r="W2293"/>
    </row>
    <row r="2294" spans="14:23" x14ac:dyDescent="0.3">
      <c r="N2294"/>
      <c r="O2294"/>
      <c r="S2294"/>
      <c r="T2294"/>
      <c r="U2294"/>
      <c r="V2294"/>
      <c r="W2294"/>
    </row>
    <row r="2295" spans="14:23" x14ac:dyDescent="0.3">
      <c r="N2295"/>
      <c r="O2295"/>
      <c r="S2295"/>
      <c r="T2295"/>
      <c r="U2295"/>
      <c r="V2295"/>
      <c r="W2295"/>
    </row>
    <row r="2296" spans="14:23" x14ac:dyDescent="0.3">
      <c r="N2296"/>
      <c r="O2296"/>
      <c r="S2296"/>
      <c r="T2296"/>
      <c r="U2296"/>
      <c r="V2296"/>
      <c r="W2296"/>
    </row>
    <row r="2297" spans="14:23" x14ac:dyDescent="0.3">
      <c r="N2297"/>
      <c r="O2297"/>
      <c r="S2297"/>
      <c r="T2297"/>
      <c r="U2297"/>
      <c r="V2297"/>
      <c r="W2297"/>
    </row>
    <row r="2298" spans="14:23" x14ac:dyDescent="0.3">
      <c r="N2298"/>
      <c r="O2298"/>
      <c r="S2298"/>
      <c r="T2298"/>
      <c r="U2298"/>
      <c r="V2298"/>
      <c r="W2298"/>
    </row>
    <row r="2299" spans="14:23" x14ac:dyDescent="0.3">
      <c r="N2299"/>
      <c r="O2299"/>
      <c r="S2299"/>
      <c r="T2299"/>
      <c r="U2299"/>
      <c r="V2299"/>
      <c r="W2299"/>
    </row>
    <row r="2300" spans="14:23" x14ac:dyDescent="0.3">
      <c r="N2300"/>
      <c r="O2300"/>
      <c r="S2300"/>
      <c r="T2300"/>
      <c r="U2300"/>
      <c r="V2300"/>
      <c r="W2300"/>
    </row>
    <row r="2301" spans="14:23" x14ac:dyDescent="0.3">
      <c r="N2301"/>
      <c r="O2301"/>
      <c r="S2301"/>
      <c r="T2301"/>
      <c r="U2301"/>
      <c r="V2301"/>
      <c r="W2301"/>
    </row>
    <row r="2302" spans="14:23" x14ac:dyDescent="0.3">
      <c r="N2302"/>
      <c r="O2302"/>
      <c r="S2302"/>
      <c r="T2302"/>
      <c r="U2302"/>
      <c r="V2302"/>
      <c r="W2302"/>
    </row>
    <row r="2303" spans="14:23" x14ac:dyDescent="0.3">
      <c r="N2303"/>
      <c r="O2303"/>
      <c r="S2303"/>
      <c r="T2303"/>
      <c r="U2303"/>
      <c r="V2303"/>
      <c r="W2303"/>
    </row>
    <row r="2304" spans="14:23" x14ac:dyDescent="0.3">
      <c r="N2304"/>
      <c r="O2304"/>
      <c r="S2304"/>
      <c r="T2304"/>
      <c r="U2304"/>
      <c r="V2304"/>
      <c r="W2304"/>
    </row>
    <row r="2305" spans="14:23" x14ac:dyDescent="0.3">
      <c r="N2305"/>
      <c r="O2305"/>
      <c r="S2305"/>
      <c r="T2305"/>
      <c r="U2305"/>
      <c r="V2305"/>
      <c r="W2305"/>
    </row>
    <row r="2306" spans="14:23" x14ac:dyDescent="0.3">
      <c r="N2306"/>
      <c r="O2306"/>
      <c r="S2306"/>
      <c r="T2306"/>
      <c r="U2306"/>
      <c r="V2306"/>
      <c r="W2306"/>
    </row>
    <row r="2307" spans="14:23" x14ac:dyDescent="0.3">
      <c r="N2307"/>
      <c r="O2307"/>
      <c r="S2307"/>
      <c r="T2307"/>
      <c r="U2307"/>
      <c r="V2307"/>
      <c r="W2307"/>
    </row>
    <row r="2308" spans="14:23" x14ac:dyDescent="0.3">
      <c r="N2308"/>
      <c r="O2308"/>
      <c r="S2308"/>
      <c r="T2308"/>
      <c r="U2308"/>
      <c r="V2308"/>
      <c r="W2308"/>
    </row>
    <row r="2309" spans="14:23" x14ac:dyDescent="0.3">
      <c r="N2309"/>
      <c r="O2309"/>
      <c r="S2309"/>
      <c r="T2309"/>
      <c r="U2309"/>
      <c r="V2309"/>
      <c r="W2309"/>
    </row>
    <row r="2310" spans="14:23" x14ac:dyDescent="0.3">
      <c r="N2310"/>
      <c r="O2310"/>
      <c r="S2310"/>
      <c r="T2310"/>
      <c r="U2310"/>
      <c r="V2310"/>
      <c r="W2310"/>
    </row>
    <row r="2311" spans="14:23" x14ac:dyDescent="0.3">
      <c r="N2311"/>
      <c r="O2311"/>
      <c r="S2311"/>
      <c r="T2311"/>
      <c r="U2311"/>
      <c r="V2311"/>
      <c r="W2311"/>
    </row>
    <row r="2312" spans="14:23" x14ac:dyDescent="0.3">
      <c r="N2312"/>
      <c r="O2312"/>
      <c r="S2312"/>
      <c r="T2312"/>
      <c r="U2312"/>
      <c r="V2312"/>
      <c r="W2312"/>
    </row>
    <row r="2313" spans="14:23" x14ac:dyDescent="0.3">
      <c r="N2313"/>
      <c r="O2313"/>
      <c r="S2313"/>
      <c r="T2313"/>
      <c r="U2313"/>
      <c r="V2313"/>
      <c r="W2313"/>
    </row>
    <row r="2314" spans="14:23" x14ac:dyDescent="0.3">
      <c r="N2314"/>
      <c r="O2314"/>
      <c r="S2314"/>
      <c r="T2314"/>
      <c r="U2314"/>
      <c r="V2314"/>
      <c r="W2314"/>
    </row>
    <row r="2315" spans="14:23" x14ac:dyDescent="0.3">
      <c r="N2315"/>
      <c r="O2315"/>
      <c r="S2315"/>
      <c r="T2315"/>
      <c r="U2315"/>
      <c r="V2315"/>
      <c r="W2315"/>
    </row>
    <row r="2316" spans="14:23" x14ac:dyDescent="0.3">
      <c r="N2316"/>
      <c r="O2316"/>
      <c r="S2316"/>
      <c r="T2316"/>
      <c r="U2316"/>
      <c r="V2316"/>
      <c r="W2316"/>
    </row>
    <row r="2317" spans="14:23" x14ac:dyDescent="0.3">
      <c r="N2317"/>
      <c r="O2317"/>
      <c r="S2317"/>
      <c r="T2317"/>
      <c r="U2317"/>
      <c r="V2317"/>
      <c r="W2317"/>
    </row>
    <row r="2318" spans="14:23" x14ac:dyDescent="0.3">
      <c r="N2318"/>
      <c r="O2318"/>
      <c r="S2318"/>
      <c r="T2318"/>
      <c r="U2318"/>
      <c r="V2318"/>
      <c r="W2318"/>
    </row>
    <row r="2319" spans="14:23" x14ac:dyDescent="0.3">
      <c r="N2319"/>
      <c r="O2319"/>
      <c r="S2319"/>
      <c r="T2319"/>
      <c r="U2319"/>
      <c r="V2319"/>
      <c r="W2319"/>
    </row>
    <row r="2320" spans="14:23" x14ac:dyDescent="0.3">
      <c r="N2320"/>
      <c r="O2320"/>
      <c r="S2320"/>
      <c r="T2320"/>
      <c r="U2320"/>
      <c r="V2320"/>
      <c r="W2320"/>
    </row>
    <row r="2321" spans="14:23" x14ac:dyDescent="0.3">
      <c r="N2321"/>
      <c r="O2321"/>
      <c r="S2321"/>
      <c r="T2321"/>
      <c r="U2321"/>
      <c r="V2321"/>
      <c r="W2321"/>
    </row>
    <row r="2322" spans="14:23" x14ac:dyDescent="0.3">
      <c r="N2322"/>
      <c r="O2322"/>
      <c r="S2322"/>
      <c r="T2322"/>
      <c r="U2322"/>
      <c r="V2322"/>
      <c r="W2322"/>
    </row>
    <row r="2323" spans="14:23" x14ac:dyDescent="0.3">
      <c r="N2323"/>
      <c r="O2323"/>
      <c r="S2323"/>
      <c r="T2323"/>
      <c r="U2323"/>
      <c r="V2323"/>
      <c r="W2323"/>
    </row>
    <row r="2324" spans="14:23" x14ac:dyDescent="0.3">
      <c r="N2324"/>
      <c r="O2324"/>
      <c r="S2324"/>
      <c r="T2324"/>
      <c r="U2324"/>
      <c r="V2324"/>
      <c r="W2324"/>
    </row>
    <row r="2325" spans="14:23" x14ac:dyDescent="0.3">
      <c r="N2325"/>
      <c r="O2325"/>
      <c r="S2325"/>
      <c r="T2325"/>
      <c r="U2325"/>
      <c r="V2325"/>
      <c r="W2325"/>
    </row>
    <row r="2326" spans="14:23" x14ac:dyDescent="0.3">
      <c r="N2326"/>
      <c r="O2326"/>
      <c r="S2326"/>
      <c r="T2326"/>
      <c r="U2326"/>
      <c r="V2326"/>
      <c r="W2326"/>
    </row>
    <row r="2327" spans="14:23" x14ac:dyDescent="0.3">
      <c r="N2327"/>
      <c r="O2327"/>
      <c r="S2327"/>
      <c r="T2327"/>
      <c r="U2327"/>
      <c r="V2327"/>
      <c r="W2327"/>
    </row>
    <row r="2328" spans="14:23" x14ac:dyDescent="0.3">
      <c r="N2328"/>
      <c r="O2328"/>
      <c r="S2328"/>
      <c r="T2328"/>
      <c r="U2328"/>
      <c r="V2328"/>
      <c r="W2328"/>
    </row>
    <row r="2329" spans="14:23" x14ac:dyDescent="0.3">
      <c r="N2329"/>
      <c r="O2329"/>
      <c r="S2329"/>
      <c r="T2329"/>
      <c r="U2329"/>
      <c r="V2329"/>
      <c r="W2329"/>
    </row>
    <row r="2330" spans="14:23" x14ac:dyDescent="0.3">
      <c r="N2330"/>
      <c r="O2330"/>
      <c r="S2330"/>
      <c r="T2330"/>
      <c r="U2330"/>
      <c r="V2330"/>
      <c r="W2330"/>
    </row>
    <row r="2331" spans="14:23" x14ac:dyDescent="0.3">
      <c r="N2331"/>
      <c r="O2331"/>
      <c r="S2331"/>
      <c r="T2331"/>
      <c r="U2331"/>
      <c r="V2331"/>
      <c r="W2331"/>
    </row>
    <row r="2332" spans="14:23" x14ac:dyDescent="0.3">
      <c r="N2332"/>
      <c r="O2332"/>
      <c r="S2332"/>
      <c r="T2332"/>
      <c r="U2332"/>
      <c r="V2332"/>
      <c r="W2332"/>
    </row>
    <row r="2333" spans="14:23" x14ac:dyDescent="0.3">
      <c r="N2333"/>
      <c r="O2333"/>
      <c r="S2333"/>
      <c r="T2333"/>
      <c r="U2333"/>
      <c r="V2333"/>
      <c r="W2333"/>
    </row>
    <row r="2334" spans="14:23" x14ac:dyDescent="0.3">
      <c r="N2334"/>
      <c r="O2334"/>
      <c r="S2334"/>
      <c r="T2334"/>
      <c r="U2334"/>
      <c r="V2334"/>
      <c r="W2334"/>
    </row>
    <row r="2335" spans="14:23" x14ac:dyDescent="0.3">
      <c r="N2335"/>
      <c r="O2335"/>
      <c r="S2335"/>
      <c r="T2335"/>
      <c r="U2335"/>
      <c r="V2335"/>
      <c r="W2335"/>
    </row>
    <row r="2336" spans="14:23" x14ac:dyDescent="0.3">
      <c r="N2336"/>
      <c r="O2336"/>
      <c r="S2336"/>
      <c r="T2336"/>
      <c r="U2336"/>
      <c r="V2336"/>
      <c r="W2336"/>
    </row>
    <row r="2337" spans="14:23" x14ac:dyDescent="0.3">
      <c r="N2337"/>
      <c r="O2337"/>
      <c r="S2337"/>
      <c r="T2337"/>
      <c r="U2337"/>
      <c r="V2337"/>
      <c r="W2337"/>
    </row>
    <row r="2338" spans="14:23" x14ac:dyDescent="0.3">
      <c r="N2338"/>
      <c r="O2338"/>
      <c r="S2338"/>
      <c r="T2338"/>
      <c r="U2338"/>
      <c r="V2338"/>
      <c r="W2338"/>
    </row>
    <row r="2339" spans="14:23" x14ac:dyDescent="0.3">
      <c r="N2339"/>
      <c r="O2339"/>
      <c r="S2339"/>
      <c r="T2339"/>
      <c r="U2339"/>
      <c r="V2339"/>
      <c r="W2339"/>
    </row>
    <row r="2340" spans="14:23" x14ac:dyDescent="0.3">
      <c r="N2340"/>
      <c r="O2340"/>
      <c r="S2340"/>
      <c r="T2340"/>
      <c r="U2340"/>
      <c r="V2340"/>
      <c r="W2340"/>
    </row>
    <row r="2341" spans="14:23" x14ac:dyDescent="0.3">
      <c r="N2341"/>
      <c r="O2341"/>
      <c r="S2341"/>
      <c r="T2341"/>
      <c r="U2341"/>
      <c r="V2341"/>
      <c r="W2341"/>
    </row>
    <row r="2342" spans="14:23" x14ac:dyDescent="0.3">
      <c r="N2342"/>
      <c r="O2342"/>
      <c r="S2342"/>
      <c r="T2342"/>
      <c r="U2342"/>
      <c r="V2342"/>
      <c r="W2342"/>
    </row>
    <row r="2343" spans="14:23" x14ac:dyDescent="0.3">
      <c r="N2343"/>
      <c r="O2343"/>
      <c r="S2343"/>
      <c r="T2343"/>
      <c r="U2343"/>
      <c r="V2343"/>
      <c r="W2343"/>
    </row>
    <row r="2344" spans="14:23" x14ac:dyDescent="0.3">
      <c r="N2344"/>
      <c r="O2344"/>
      <c r="S2344"/>
      <c r="T2344"/>
      <c r="U2344"/>
      <c r="V2344"/>
      <c r="W2344"/>
    </row>
    <row r="2345" spans="14:23" x14ac:dyDescent="0.3">
      <c r="N2345"/>
      <c r="O2345"/>
      <c r="S2345"/>
      <c r="T2345"/>
      <c r="U2345"/>
      <c r="V2345"/>
      <c r="W2345"/>
    </row>
    <row r="2346" spans="14:23" x14ac:dyDescent="0.3">
      <c r="N2346"/>
      <c r="O2346"/>
      <c r="S2346"/>
      <c r="T2346"/>
      <c r="U2346"/>
      <c r="V2346"/>
      <c r="W2346"/>
    </row>
    <row r="2347" spans="14:23" x14ac:dyDescent="0.3">
      <c r="N2347"/>
      <c r="O2347"/>
      <c r="S2347"/>
      <c r="T2347"/>
      <c r="U2347"/>
      <c r="V2347"/>
      <c r="W2347"/>
    </row>
    <row r="2348" spans="14:23" x14ac:dyDescent="0.3">
      <c r="N2348"/>
      <c r="O2348"/>
      <c r="S2348"/>
      <c r="T2348"/>
      <c r="U2348"/>
      <c r="V2348"/>
      <c r="W2348"/>
    </row>
    <row r="2349" spans="14:23" x14ac:dyDescent="0.3">
      <c r="N2349"/>
      <c r="O2349"/>
      <c r="S2349"/>
      <c r="T2349"/>
      <c r="U2349"/>
      <c r="V2349"/>
      <c r="W2349"/>
    </row>
    <row r="2350" spans="14:23" x14ac:dyDescent="0.3">
      <c r="N2350"/>
      <c r="O2350"/>
      <c r="S2350"/>
      <c r="T2350"/>
      <c r="U2350"/>
      <c r="V2350"/>
      <c r="W2350"/>
    </row>
    <row r="2351" spans="14:23" x14ac:dyDescent="0.3">
      <c r="N2351"/>
      <c r="O2351"/>
      <c r="S2351"/>
      <c r="T2351"/>
      <c r="U2351"/>
      <c r="V2351"/>
      <c r="W2351"/>
    </row>
    <row r="2352" spans="14:23" x14ac:dyDescent="0.3">
      <c r="N2352"/>
      <c r="O2352"/>
      <c r="S2352"/>
      <c r="T2352"/>
      <c r="U2352"/>
      <c r="V2352"/>
      <c r="W2352"/>
    </row>
    <row r="2353" spans="14:23" x14ac:dyDescent="0.3">
      <c r="N2353"/>
      <c r="O2353"/>
      <c r="S2353"/>
      <c r="T2353"/>
      <c r="U2353"/>
      <c r="V2353"/>
      <c r="W2353"/>
    </row>
    <row r="2354" spans="14:23" x14ac:dyDescent="0.3">
      <c r="N2354"/>
      <c r="O2354"/>
      <c r="S2354"/>
      <c r="T2354"/>
      <c r="U2354"/>
      <c r="V2354"/>
      <c r="W2354"/>
    </row>
    <row r="2355" spans="14:23" x14ac:dyDescent="0.3">
      <c r="N2355"/>
      <c r="O2355"/>
      <c r="S2355"/>
      <c r="T2355"/>
      <c r="U2355"/>
      <c r="V2355"/>
      <c r="W2355"/>
    </row>
    <row r="2356" spans="14:23" x14ac:dyDescent="0.3">
      <c r="N2356"/>
      <c r="O2356"/>
      <c r="S2356"/>
      <c r="T2356"/>
      <c r="U2356"/>
      <c r="V2356"/>
      <c r="W2356"/>
    </row>
    <row r="2357" spans="14:23" x14ac:dyDescent="0.3">
      <c r="N2357"/>
      <c r="O2357"/>
      <c r="S2357"/>
      <c r="T2357"/>
      <c r="U2357"/>
      <c r="V2357"/>
      <c r="W2357"/>
    </row>
    <row r="2358" spans="14:23" x14ac:dyDescent="0.3">
      <c r="N2358"/>
      <c r="O2358"/>
      <c r="S2358"/>
      <c r="T2358"/>
      <c r="U2358"/>
      <c r="V2358"/>
      <c r="W2358"/>
    </row>
    <row r="2359" spans="14:23" x14ac:dyDescent="0.3">
      <c r="N2359"/>
      <c r="O2359"/>
      <c r="S2359"/>
      <c r="T2359"/>
      <c r="U2359"/>
      <c r="V2359"/>
      <c r="W2359"/>
    </row>
    <row r="2360" spans="14:23" x14ac:dyDescent="0.3">
      <c r="N2360"/>
      <c r="O2360"/>
      <c r="S2360"/>
      <c r="T2360"/>
      <c r="U2360"/>
      <c r="V2360"/>
      <c r="W2360"/>
    </row>
    <row r="2361" spans="14:23" x14ac:dyDescent="0.3">
      <c r="N2361"/>
      <c r="O2361"/>
      <c r="S2361"/>
      <c r="T2361"/>
      <c r="U2361"/>
      <c r="V2361"/>
      <c r="W2361"/>
    </row>
    <row r="2362" spans="14:23" x14ac:dyDescent="0.3">
      <c r="N2362"/>
      <c r="O2362"/>
      <c r="S2362"/>
      <c r="T2362"/>
      <c r="U2362"/>
      <c r="V2362"/>
      <c r="W2362"/>
    </row>
    <row r="2363" spans="14:23" x14ac:dyDescent="0.3">
      <c r="N2363"/>
      <c r="O2363"/>
      <c r="S2363"/>
      <c r="T2363"/>
      <c r="U2363"/>
      <c r="V2363"/>
      <c r="W2363"/>
    </row>
    <row r="2364" spans="14:23" x14ac:dyDescent="0.3">
      <c r="N2364"/>
      <c r="O2364"/>
      <c r="S2364"/>
      <c r="T2364"/>
      <c r="U2364"/>
      <c r="V2364"/>
      <c r="W2364"/>
    </row>
    <row r="2365" spans="14:23" x14ac:dyDescent="0.3">
      <c r="N2365"/>
      <c r="O2365"/>
      <c r="S2365"/>
      <c r="T2365"/>
      <c r="U2365"/>
      <c r="V2365"/>
      <c r="W2365"/>
    </row>
    <row r="2366" spans="14:23" x14ac:dyDescent="0.3">
      <c r="N2366"/>
      <c r="O2366"/>
      <c r="S2366"/>
      <c r="T2366"/>
      <c r="U2366"/>
      <c r="V2366"/>
      <c r="W2366"/>
    </row>
    <row r="2367" spans="14:23" x14ac:dyDescent="0.3">
      <c r="N2367"/>
      <c r="O2367"/>
      <c r="S2367"/>
      <c r="T2367"/>
      <c r="U2367"/>
      <c r="V2367"/>
      <c r="W2367"/>
    </row>
    <row r="2368" spans="14:23" x14ac:dyDescent="0.3">
      <c r="N2368"/>
      <c r="O2368"/>
      <c r="S2368"/>
      <c r="T2368"/>
      <c r="U2368"/>
      <c r="V2368"/>
      <c r="W2368"/>
    </row>
    <row r="2369" spans="14:23" x14ac:dyDescent="0.3">
      <c r="N2369"/>
      <c r="O2369"/>
      <c r="S2369"/>
      <c r="T2369"/>
      <c r="U2369"/>
      <c r="V2369"/>
      <c r="W2369"/>
    </row>
    <row r="2370" spans="14:23" x14ac:dyDescent="0.3">
      <c r="N2370"/>
      <c r="O2370"/>
      <c r="S2370"/>
      <c r="T2370"/>
      <c r="U2370"/>
      <c r="V2370"/>
      <c r="W2370"/>
    </row>
    <row r="2371" spans="14:23" x14ac:dyDescent="0.3">
      <c r="N2371"/>
      <c r="O2371"/>
      <c r="S2371"/>
      <c r="T2371"/>
      <c r="U2371"/>
      <c r="V2371"/>
      <c r="W2371"/>
    </row>
    <row r="2372" spans="14:23" x14ac:dyDescent="0.3">
      <c r="N2372"/>
      <c r="O2372"/>
      <c r="S2372"/>
      <c r="T2372"/>
      <c r="U2372"/>
      <c r="V2372"/>
      <c r="W2372"/>
    </row>
    <row r="2373" spans="14:23" x14ac:dyDescent="0.3">
      <c r="N2373"/>
      <c r="O2373"/>
      <c r="S2373"/>
      <c r="T2373"/>
      <c r="U2373"/>
      <c r="V2373"/>
      <c r="W2373"/>
    </row>
    <row r="2374" spans="14:23" x14ac:dyDescent="0.3">
      <c r="N2374"/>
      <c r="O2374"/>
      <c r="S2374"/>
      <c r="T2374"/>
      <c r="U2374"/>
      <c r="V2374"/>
      <c r="W2374"/>
    </row>
    <row r="2375" spans="14:23" x14ac:dyDescent="0.3">
      <c r="N2375"/>
      <c r="O2375"/>
      <c r="S2375"/>
      <c r="T2375"/>
      <c r="U2375"/>
      <c r="V2375"/>
      <c r="W2375"/>
    </row>
    <row r="2376" spans="14:23" x14ac:dyDescent="0.3">
      <c r="N2376"/>
      <c r="O2376"/>
      <c r="S2376"/>
      <c r="T2376"/>
      <c r="U2376"/>
      <c r="V2376"/>
      <c r="W2376"/>
    </row>
    <row r="2377" spans="14:23" x14ac:dyDescent="0.3">
      <c r="N2377"/>
      <c r="O2377"/>
      <c r="S2377"/>
      <c r="T2377"/>
      <c r="U2377"/>
      <c r="V2377"/>
      <c r="W2377"/>
    </row>
    <row r="2378" spans="14:23" x14ac:dyDescent="0.3">
      <c r="N2378"/>
      <c r="O2378"/>
      <c r="S2378"/>
      <c r="T2378"/>
      <c r="U2378"/>
      <c r="V2378"/>
      <c r="W2378"/>
    </row>
    <row r="2379" spans="14:23" x14ac:dyDescent="0.3">
      <c r="N2379"/>
      <c r="O2379"/>
      <c r="S2379"/>
      <c r="T2379"/>
      <c r="U2379"/>
      <c r="V2379"/>
      <c r="W2379"/>
    </row>
    <row r="2380" spans="14:23" x14ac:dyDescent="0.3">
      <c r="N2380"/>
      <c r="O2380"/>
      <c r="S2380"/>
      <c r="T2380"/>
      <c r="U2380"/>
      <c r="V2380"/>
      <c r="W2380"/>
    </row>
    <row r="2381" spans="14:23" x14ac:dyDescent="0.3">
      <c r="N2381"/>
      <c r="O2381"/>
      <c r="S2381"/>
      <c r="T2381"/>
      <c r="U2381"/>
      <c r="V2381"/>
      <c r="W2381"/>
    </row>
    <row r="2382" spans="14:23" x14ac:dyDescent="0.3">
      <c r="N2382"/>
      <c r="O2382"/>
      <c r="S2382"/>
      <c r="T2382"/>
      <c r="U2382"/>
      <c r="V2382"/>
      <c r="W2382"/>
    </row>
    <row r="2383" spans="14:23" x14ac:dyDescent="0.3">
      <c r="N2383"/>
      <c r="O2383"/>
      <c r="S2383"/>
      <c r="T2383"/>
      <c r="U2383"/>
      <c r="V2383"/>
      <c r="W2383"/>
    </row>
    <row r="2384" spans="14:23" x14ac:dyDescent="0.3">
      <c r="N2384"/>
      <c r="O2384"/>
      <c r="S2384"/>
      <c r="T2384"/>
      <c r="U2384"/>
      <c r="V2384"/>
      <c r="W2384"/>
    </row>
    <row r="2385" spans="14:23" x14ac:dyDescent="0.3">
      <c r="N2385"/>
      <c r="O2385"/>
      <c r="S2385"/>
      <c r="T2385"/>
      <c r="U2385"/>
      <c r="V2385"/>
      <c r="W2385"/>
    </row>
    <row r="2386" spans="14:23" x14ac:dyDescent="0.3">
      <c r="N2386"/>
      <c r="O2386"/>
      <c r="S2386"/>
      <c r="T2386"/>
      <c r="U2386"/>
      <c r="V2386"/>
      <c r="W2386"/>
    </row>
    <row r="2387" spans="14:23" x14ac:dyDescent="0.3">
      <c r="N2387"/>
      <c r="O2387"/>
      <c r="S2387"/>
      <c r="T2387"/>
      <c r="U2387"/>
      <c r="V2387"/>
      <c r="W2387"/>
    </row>
    <row r="2388" spans="14:23" x14ac:dyDescent="0.3">
      <c r="N2388"/>
      <c r="O2388"/>
      <c r="S2388"/>
      <c r="T2388"/>
      <c r="U2388"/>
      <c r="V2388"/>
      <c r="W2388"/>
    </row>
    <row r="2389" spans="14:23" x14ac:dyDescent="0.3">
      <c r="N2389"/>
      <c r="O2389"/>
      <c r="S2389"/>
      <c r="T2389"/>
      <c r="U2389"/>
      <c r="V2389"/>
      <c r="W2389"/>
    </row>
    <row r="2390" spans="14:23" x14ac:dyDescent="0.3">
      <c r="N2390"/>
      <c r="O2390"/>
      <c r="S2390"/>
      <c r="T2390"/>
      <c r="U2390"/>
      <c r="V2390"/>
      <c r="W2390"/>
    </row>
    <row r="2391" spans="14:23" x14ac:dyDescent="0.3">
      <c r="N2391"/>
      <c r="O2391"/>
      <c r="S2391"/>
      <c r="T2391"/>
      <c r="U2391"/>
      <c r="V2391"/>
      <c r="W2391"/>
    </row>
    <row r="2392" spans="14:23" x14ac:dyDescent="0.3">
      <c r="N2392"/>
      <c r="O2392"/>
      <c r="S2392"/>
      <c r="T2392"/>
      <c r="U2392"/>
      <c r="V2392"/>
      <c r="W2392"/>
    </row>
    <row r="2393" spans="14:23" x14ac:dyDescent="0.3">
      <c r="N2393"/>
      <c r="O2393"/>
      <c r="S2393"/>
      <c r="T2393"/>
      <c r="U2393"/>
      <c r="V2393"/>
      <c r="W2393"/>
    </row>
    <row r="2394" spans="14:23" x14ac:dyDescent="0.3">
      <c r="N2394"/>
      <c r="O2394"/>
      <c r="S2394"/>
      <c r="T2394"/>
      <c r="U2394"/>
      <c r="V2394"/>
      <c r="W2394"/>
    </row>
    <row r="2395" spans="14:23" x14ac:dyDescent="0.3">
      <c r="N2395"/>
      <c r="O2395"/>
      <c r="S2395"/>
      <c r="T2395"/>
      <c r="U2395"/>
      <c r="V2395"/>
      <c r="W2395"/>
    </row>
    <row r="2396" spans="14:23" x14ac:dyDescent="0.3">
      <c r="N2396"/>
      <c r="O2396"/>
      <c r="S2396"/>
      <c r="T2396"/>
      <c r="U2396"/>
      <c r="V2396"/>
      <c r="W2396"/>
    </row>
    <row r="2397" spans="14:23" x14ac:dyDescent="0.3">
      <c r="N2397"/>
      <c r="O2397"/>
      <c r="S2397"/>
      <c r="T2397"/>
      <c r="U2397"/>
      <c r="V2397"/>
      <c r="W2397"/>
    </row>
    <row r="2398" spans="14:23" x14ac:dyDescent="0.3">
      <c r="N2398"/>
      <c r="O2398"/>
      <c r="S2398"/>
      <c r="T2398"/>
      <c r="U2398"/>
      <c r="V2398"/>
      <c r="W2398"/>
    </row>
    <row r="2399" spans="14:23" x14ac:dyDescent="0.3">
      <c r="N2399"/>
      <c r="O2399"/>
      <c r="S2399"/>
      <c r="T2399"/>
      <c r="U2399"/>
      <c r="V2399"/>
      <c r="W2399"/>
    </row>
    <row r="2400" spans="14:23" x14ac:dyDescent="0.3">
      <c r="N2400"/>
      <c r="O2400"/>
      <c r="S2400"/>
      <c r="T2400"/>
      <c r="U2400"/>
      <c r="V2400"/>
      <c r="W2400"/>
    </row>
    <row r="2401" spans="14:23" x14ac:dyDescent="0.3">
      <c r="N2401"/>
      <c r="O2401"/>
      <c r="S2401"/>
      <c r="T2401"/>
      <c r="U2401"/>
      <c r="V2401"/>
      <c r="W2401"/>
    </row>
    <row r="2402" spans="14:23" x14ac:dyDescent="0.3">
      <c r="N2402"/>
      <c r="O2402"/>
      <c r="S2402"/>
      <c r="T2402"/>
      <c r="U2402"/>
      <c r="V2402"/>
      <c r="W2402"/>
    </row>
    <row r="2403" spans="14:23" x14ac:dyDescent="0.3">
      <c r="N2403"/>
      <c r="O2403"/>
      <c r="S2403"/>
      <c r="T2403"/>
      <c r="U2403"/>
      <c r="V2403"/>
      <c r="W2403"/>
    </row>
    <row r="2404" spans="14:23" x14ac:dyDescent="0.3">
      <c r="N2404"/>
      <c r="O2404"/>
      <c r="S2404"/>
      <c r="T2404"/>
      <c r="U2404"/>
      <c r="V2404"/>
      <c r="W2404"/>
    </row>
    <row r="2405" spans="14:23" x14ac:dyDescent="0.3">
      <c r="N2405"/>
      <c r="O2405"/>
      <c r="S2405"/>
      <c r="T2405"/>
      <c r="U2405"/>
      <c r="V2405"/>
      <c r="W2405"/>
    </row>
    <row r="2406" spans="14:23" x14ac:dyDescent="0.3">
      <c r="N2406"/>
      <c r="O2406"/>
      <c r="S2406"/>
      <c r="T2406"/>
      <c r="U2406"/>
      <c r="V2406"/>
      <c r="W2406"/>
    </row>
    <row r="2407" spans="14:23" x14ac:dyDescent="0.3">
      <c r="N2407"/>
      <c r="O2407"/>
      <c r="S2407"/>
      <c r="T2407"/>
      <c r="U2407"/>
      <c r="V2407"/>
      <c r="W2407"/>
    </row>
    <row r="2408" spans="14:23" x14ac:dyDescent="0.3">
      <c r="N2408"/>
      <c r="O2408"/>
      <c r="S2408"/>
      <c r="T2408"/>
      <c r="U2408"/>
      <c r="V2408"/>
      <c r="W2408"/>
    </row>
    <row r="2409" spans="14:23" x14ac:dyDescent="0.3">
      <c r="N2409"/>
      <c r="O2409"/>
      <c r="S2409"/>
      <c r="T2409"/>
      <c r="U2409"/>
      <c r="V2409"/>
      <c r="W2409"/>
    </row>
    <row r="2410" spans="14:23" x14ac:dyDescent="0.3">
      <c r="N2410"/>
      <c r="O2410"/>
      <c r="S2410"/>
      <c r="T2410"/>
      <c r="U2410"/>
      <c r="V2410"/>
      <c r="W2410"/>
    </row>
    <row r="2411" spans="14:23" x14ac:dyDescent="0.3">
      <c r="N2411"/>
      <c r="O2411"/>
      <c r="S2411"/>
      <c r="T2411"/>
      <c r="U2411"/>
      <c r="V2411"/>
      <c r="W2411"/>
    </row>
    <row r="2412" spans="14:23" x14ac:dyDescent="0.3">
      <c r="N2412"/>
      <c r="O2412"/>
      <c r="S2412"/>
      <c r="T2412"/>
      <c r="U2412"/>
      <c r="V2412"/>
      <c r="W2412"/>
    </row>
    <row r="2413" spans="14:23" x14ac:dyDescent="0.3">
      <c r="N2413"/>
      <c r="O2413"/>
      <c r="S2413"/>
      <c r="T2413"/>
      <c r="U2413"/>
      <c r="V2413"/>
      <c r="W2413"/>
    </row>
    <row r="2414" spans="14:23" x14ac:dyDescent="0.3">
      <c r="N2414"/>
      <c r="O2414"/>
      <c r="S2414"/>
      <c r="T2414"/>
      <c r="U2414"/>
      <c r="V2414"/>
      <c r="W2414"/>
    </row>
    <row r="2415" spans="14:23" x14ac:dyDescent="0.3">
      <c r="N2415"/>
      <c r="O2415"/>
      <c r="S2415"/>
      <c r="T2415"/>
      <c r="U2415"/>
      <c r="V2415"/>
      <c r="W2415"/>
    </row>
    <row r="2416" spans="14:23" x14ac:dyDescent="0.3">
      <c r="N2416"/>
      <c r="O2416"/>
      <c r="S2416"/>
      <c r="T2416"/>
      <c r="U2416"/>
      <c r="V2416"/>
      <c r="W2416"/>
    </row>
    <row r="2417" spans="14:23" x14ac:dyDescent="0.3">
      <c r="N2417"/>
      <c r="O2417"/>
      <c r="S2417"/>
      <c r="T2417"/>
      <c r="U2417"/>
      <c r="V2417"/>
      <c r="W2417"/>
    </row>
    <row r="2418" spans="14:23" x14ac:dyDescent="0.3">
      <c r="N2418"/>
      <c r="O2418"/>
      <c r="S2418"/>
      <c r="T2418"/>
      <c r="U2418"/>
      <c r="V2418"/>
      <c r="W2418"/>
    </row>
    <row r="2419" spans="14:23" x14ac:dyDescent="0.3">
      <c r="N2419"/>
      <c r="O2419"/>
      <c r="S2419"/>
      <c r="T2419"/>
      <c r="U2419"/>
      <c r="V2419"/>
      <c r="W2419"/>
    </row>
    <row r="2420" spans="14:23" x14ac:dyDescent="0.3">
      <c r="N2420"/>
      <c r="O2420"/>
      <c r="S2420"/>
      <c r="T2420"/>
      <c r="U2420"/>
      <c r="V2420"/>
      <c r="W2420"/>
    </row>
    <row r="2421" spans="14:23" x14ac:dyDescent="0.3">
      <c r="N2421"/>
      <c r="O2421"/>
      <c r="S2421"/>
      <c r="T2421"/>
      <c r="U2421"/>
      <c r="V2421"/>
      <c r="W2421"/>
    </row>
    <row r="2422" spans="14:23" x14ac:dyDescent="0.3">
      <c r="N2422"/>
      <c r="O2422"/>
      <c r="S2422"/>
      <c r="T2422"/>
      <c r="U2422"/>
      <c r="V2422"/>
      <c r="W2422"/>
    </row>
    <row r="2423" spans="14:23" x14ac:dyDescent="0.3">
      <c r="N2423"/>
      <c r="O2423"/>
      <c r="S2423"/>
      <c r="T2423"/>
      <c r="U2423"/>
      <c r="V2423"/>
      <c r="W2423"/>
    </row>
    <row r="2424" spans="14:23" x14ac:dyDescent="0.3">
      <c r="N2424"/>
      <c r="O2424"/>
      <c r="S2424"/>
      <c r="T2424"/>
      <c r="U2424"/>
      <c r="V2424"/>
      <c r="W2424"/>
    </row>
    <row r="2425" spans="14:23" x14ac:dyDescent="0.3">
      <c r="N2425"/>
      <c r="O2425"/>
      <c r="S2425"/>
      <c r="T2425"/>
      <c r="U2425"/>
      <c r="V2425"/>
      <c r="W2425"/>
    </row>
    <row r="2426" spans="14:23" x14ac:dyDescent="0.3">
      <c r="N2426"/>
      <c r="O2426"/>
      <c r="S2426"/>
      <c r="T2426"/>
      <c r="U2426"/>
      <c r="V2426"/>
      <c r="W2426"/>
    </row>
    <row r="2427" spans="14:23" x14ac:dyDescent="0.3">
      <c r="N2427"/>
      <c r="O2427"/>
      <c r="S2427"/>
      <c r="T2427"/>
      <c r="U2427"/>
      <c r="V2427"/>
      <c r="W2427"/>
    </row>
    <row r="2428" spans="14:23" x14ac:dyDescent="0.3">
      <c r="N2428"/>
      <c r="O2428"/>
      <c r="S2428"/>
      <c r="T2428"/>
      <c r="U2428"/>
      <c r="V2428"/>
      <c r="W2428"/>
    </row>
    <row r="2429" spans="14:23" x14ac:dyDescent="0.3">
      <c r="N2429"/>
      <c r="O2429"/>
      <c r="S2429"/>
      <c r="T2429"/>
      <c r="U2429"/>
      <c r="V2429"/>
      <c r="W2429"/>
    </row>
    <row r="2430" spans="14:23" x14ac:dyDescent="0.3">
      <c r="N2430"/>
      <c r="O2430"/>
      <c r="S2430"/>
      <c r="T2430"/>
      <c r="U2430"/>
      <c r="V2430"/>
      <c r="W2430"/>
    </row>
    <row r="2431" spans="14:23" x14ac:dyDescent="0.3">
      <c r="N2431"/>
      <c r="O2431"/>
      <c r="S2431"/>
      <c r="T2431"/>
      <c r="U2431"/>
      <c r="V2431"/>
      <c r="W2431"/>
    </row>
    <row r="2432" spans="14:23" x14ac:dyDescent="0.3">
      <c r="N2432"/>
      <c r="O2432"/>
      <c r="S2432"/>
      <c r="T2432"/>
      <c r="U2432"/>
      <c r="V2432"/>
      <c r="W2432"/>
    </row>
    <row r="2433" spans="14:23" x14ac:dyDescent="0.3">
      <c r="N2433"/>
      <c r="O2433"/>
      <c r="S2433"/>
      <c r="T2433"/>
      <c r="U2433"/>
      <c r="V2433"/>
      <c r="W2433"/>
    </row>
    <row r="2434" spans="14:23" x14ac:dyDescent="0.3">
      <c r="N2434"/>
      <c r="O2434"/>
      <c r="S2434"/>
      <c r="T2434"/>
      <c r="U2434"/>
      <c r="V2434"/>
      <c r="W2434"/>
    </row>
    <row r="2435" spans="14:23" x14ac:dyDescent="0.3">
      <c r="N2435"/>
      <c r="O2435"/>
      <c r="S2435"/>
      <c r="T2435"/>
      <c r="U2435"/>
      <c r="V2435"/>
      <c r="W2435"/>
    </row>
    <row r="2436" spans="14:23" x14ac:dyDescent="0.3">
      <c r="N2436"/>
      <c r="O2436"/>
      <c r="S2436"/>
      <c r="T2436"/>
      <c r="U2436"/>
      <c r="V2436"/>
      <c r="W2436"/>
    </row>
    <row r="2437" spans="14:23" x14ac:dyDescent="0.3">
      <c r="N2437"/>
      <c r="O2437"/>
      <c r="S2437"/>
      <c r="T2437"/>
      <c r="U2437"/>
      <c r="V2437"/>
      <c r="W2437"/>
    </row>
    <row r="2438" spans="14:23" x14ac:dyDescent="0.3">
      <c r="N2438"/>
      <c r="O2438"/>
      <c r="S2438"/>
      <c r="T2438"/>
      <c r="U2438"/>
      <c r="V2438"/>
      <c r="W2438"/>
    </row>
    <row r="2439" spans="14:23" x14ac:dyDescent="0.3">
      <c r="N2439"/>
      <c r="O2439"/>
      <c r="S2439"/>
      <c r="T2439"/>
      <c r="U2439"/>
      <c r="V2439"/>
      <c r="W2439"/>
    </row>
    <row r="2440" spans="14:23" x14ac:dyDescent="0.3">
      <c r="N2440"/>
      <c r="O2440"/>
      <c r="S2440"/>
      <c r="T2440"/>
      <c r="U2440"/>
      <c r="V2440"/>
      <c r="W2440"/>
    </row>
    <row r="2441" spans="14:23" x14ac:dyDescent="0.3">
      <c r="N2441"/>
      <c r="O2441"/>
      <c r="S2441"/>
      <c r="T2441"/>
      <c r="U2441"/>
      <c r="V2441"/>
      <c r="W2441"/>
    </row>
    <row r="2442" spans="14:23" x14ac:dyDescent="0.3">
      <c r="N2442"/>
      <c r="O2442"/>
      <c r="S2442"/>
      <c r="T2442"/>
      <c r="U2442"/>
      <c r="V2442"/>
      <c r="W2442"/>
    </row>
    <row r="2443" spans="14:23" x14ac:dyDescent="0.3">
      <c r="N2443"/>
      <c r="O2443"/>
      <c r="S2443"/>
      <c r="T2443"/>
      <c r="U2443"/>
      <c r="V2443"/>
      <c r="W2443"/>
    </row>
    <row r="2444" spans="14:23" x14ac:dyDescent="0.3">
      <c r="N2444"/>
      <c r="O2444"/>
      <c r="S2444"/>
      <c r="T2444"/>
      <c r="U2444"/>
      <c r="V2444"/>
      <c r="W2444"/>
    </row>
    <row r="2445" spans="14:23" x14ac:dyDescent="0.3">
      <c r="N2445"/>
      <c r="O2445"/>
      <c r="S2445"/>
      <c r="T2445"/>
      <c r="U2445"/>
      <c r="V2445"/>
      <c r="W2445"/>
    </row>
    <row r="2446" spans="14:23" x14ac:dyDescent="0.3">
      <c r="N2446"/>
      <c r="O2446"/>
      <c r="S2446"/>
      <c r="T2446"/>
      <c r="U2446"/>
      <c r="V2446"/>
      <c r="W2446"/>
    </row>
    <row r="2447" spans="14:23" x14ac:dyDescent="0.3">
      <c r="N2447"/>
      <c r="O2447"/>
      <c r="S2447"/>
      <c r="T2447"/>
      <c r="U2447"/>
      <c r="V2447"/>
      <c r="W2447"/>
    </row>
    <row r="2448" spans="14:23" x14ac:dyDescent="0.3">
      <c r="N2448"/>
      <c r="O2448"/>
      <c r="S2448"/>
      <c r="T2448"/>
      <c r="U2448"/>
      <c r="V2448"/>
      <c r="W2448"/>
    </row>
    <row r="2449" spans="14:23" x14ac:dyDescent="0.3">
      <c r="N2449"/>
      <c r="O2449"/>
      <c r="S2449"/>
      <c r="T2449"/>
      <c r="U2449"/>
      <c r="V2449"/>
      <c r="W2449"/>
    </row>
    <row r="2450" spans="14:23" x14ac:dyDescent="0.3">
      <c r="N2450"/>
      <c r="O2450"/>
      <c r="S2450"/>
      <c r="T2450"/>
      <c r="U2450"/>
      <c r="V2450"/>
      <c r="W2450"/>
    </row>
    <row r="2451" spans="14:23" x14ac:dyDescent="0.3">
      <c r="N2451"/>
      <c r="O2451"/>
      <c r="S2451"/>
      <c r="T2451"/>
      <c r="U2451"/>
      <c r="V2451"/>
      <c r="W2451"/>
    </row>
    <row r="2452" spans="14:23" x14ac:dyDescent="0.3">
      <c r="N2452"/>
      <c r="O2452"/>
      <c r="S2452"/>
      <c r="T2452"/>
      <c r="U2452"/>
      <c r="V2452"/>
      <c r="W2452"/>
    </row>
    <row r="2453" spans="14:23" x14ac:dyDescent="0.3">
      <c r="N2453"/>
      <c r="O2453"/>
      <c r="S2453"/>
      <c r="T2453"/>
      <c r="U2453"/>
      <c r="V2453"/>
      <c r="W2453"/>
    </row>
    <row r="2454" spans="14:23" x14ac:dyDescent="0.3">
      <c r="N2454"/>
      <c r="O2454"/>
      <c r="S2454"/>
      <c r="T2454"/>
      <c r="U2454"/>
      <c r="V2454"/>
      <c r="W2454"/>
    </row>
    <row r="2455" spans="14:23" x14ac:dyDescent="0.3">
      <c r="N2455"/>
      <c r="O2455"/>
      <c r="S2455"/>
      <c r="T2455"/>
      <c r="U2455"/>
      <c r="V2455"/>
      <c r="W2455"/>
    </row>
    <row r="2456" spans="14:23" x14ac:dyDescent="0.3">
      <c r="N2456"/>
      <c r="O2456"/>
      <c r="S2456"/>
      <c r="T2456"/>
      <c r="U2456"/>
      <c r="V2456"/>
      <c r="W2456"/>
    </row>
    <row r="2457" spans="14:23" x14ac:dyDescent="0.3">
      <c r="N2457"/>
      <c r="O2457"/>
      <c r="S2457"/>
      <c r="T2457"/>
      <c r="U2457"/>
      <c r="V2457"/>
      <c r="W2457"/>
    </row>
    <row r="2458" spans="14:23" x14ac:dyDescent="0.3">
      <c r="N2458"/>
      <c r="O2458"/>
      <c r="S2458"/>
      <c r="T2458"/>
      <c r="U2458"/>
      <c r="V2458"/>
      <c r="W2458"/>
    </row>
    <row r="2459" spans="14:23" x14ac:dyDescent="0.3">
      <c r="N2459"/>
      <c r="O2459"/>
      <c r="S2459"/>
      <c r="T2459"/>
      <c r="U2459"/>
      <c r="V2459"/>
      <c r="W2459"/>
    </row>
    <row r="2460" spans="14:23" x14ac:dyDescent="0.3">
      <c r="N2460"/>
      <c r="O2460"/>
      <c r="S2460"/>
      <c r="T2460"/>
      <c r="U2460"/>
      <c r="V2460"/>
      <c r="W2460"/>
    </row>
    <row r="2461" spans="14:23" x14ac:dyDescent="0.3">
      <c r="N2461"/>
      <c r="O2461"/>
      <c r="S2461"/>
      <c r="T2461"/>
      <c r="U2461"/>
      <c r="V2461"/>
      <c r="W2461"/>
    </row>
    <row r="2462" spans="14:23" x14ac:dyDescent="0.3">
      <c r="N2462"/>
      <c r="O2462"/>
      <c r="S2462"/>
      <c r="T2462"/>
      <c r="U2462"/>
      <c r="V2462"/>
      <c r="W2462"/>
    </row>
    <row r="2463" spans="14:23" x14ac:dyDescent="0.3">
      <c r="N2463"/>
      <c r="O2463"/>
      <c r="S2463"/>
      <c r="T2463"/>
      <c r="U2463"/>
      <c r="V2463"/>
      <c r="W2463"/>
    </row>
    <row r="2464" spans="14:23" x14ac:dyDescent="0.3">
      <c r="N2464"/>
      <c r="O2464"/>
      <c r="S2464"/>
      <c r="T2464"/>
      <c r="U2464"/>
      <c r="V2464"/>
      <c r="W2464"/>
    </row>
    <row r="2465" spans="14:23" x14ac:dyDescent="0.3">
      <c r="N2465"/>
      <c r="O2465"/>
      <c r="S2465"/>
      <c r="T2465"/>
      <c r="U2465"/>
      <c r="V2465"/>
      <c r="W2465"/>
    </row>
    <row r="2466" spans="14:23" x14ac:dyDescent="0.3">
      <c r="N2466"/>
      <c r="O2466"/>
      <c r="S2466"/>
      <c r="T2466"/>
      <c r="U2466"/>
      <c r="V2466"/>
      <c r="W2466"/>
    </row>
    <row r="2467" spans="14:23" x14ac:dyDescent="0.3">
      <c r="N2467"/>
      <c r="O2467"/>
      <c r="S2467"/>
      <c r="T2467"/>
      <c r="U2467"/>
      <c r="V2467"/>
      <c r="W2467"/>
    </row>
    <row r="2468" spans="14:23" x14ac:dyDescent="0.3">
      <c r="N2468"/>
      <c r="O2468"/>
      <c r="S2468"/>
      <c r="T2468"/>
      <c r="U2468"/>
      <c r="V2468"/>
      <c r="W2468"/>
    </row>
    <row r="2469" spans="14:23" x14ac:dyDescent="0.3">
      <c r="N2469"/>
      <c r="O2469"/>
      <c r="S2469"/>
      <c r="T2469"/>
      <c r="U2469"/>
      <c r="V2469"/>
      <c r="W2469"/>
    </row>
    <row r="2470" spans="14:23" x14ac:dyDescent="0.3">
      <c r="N2470"/>
      <c r="O2470"/>
      <c r="S2470"/>
      <c r="T2470"/>
      <c r="U2470"/>
      <c r="V2470"/>
      <c r="W2470"/>
    </row>
    <row r="2471" spans="14:23" x14ac:dyDescent="0.3">
      <c r="N2471"/>
      <c r="O2471"/>
      <c r="S2471"/>
      <c r="T2471"/>
      <c r="U2471"/>
      <c r="V2471"/>
      <c r="W2471"/>
    </row>
    <row r="2472" spans="14:23" x14ac:dyDescent="0.3">
      <c r="N2472"/>
      <c r="O2472"/>
      <c r="S2472"/>
      <c r="T2472"/>
      <c r="U2472"/>
      <c r="V2472"/>
      <c r="W2472"/>
    </row>
    <row r="2473" spans="14:23" x14ac:dyDescent="0.3">
      <c r="N2473"/>
      <c r="O2473"/>
      <c r="S2473"/>
      <c r="T2473"/>
      <c r="U2473"/>
      <c r="V2473"/>
      <c r="W2473"/>
    </row>
    <row r="2474" spans="14:23" x14ac:dyDescent="0.3">
      <c r="N2474"/>
      <c r="O2474"/>
      <c r="S2474"/>
      <c r="T2474"/>
      <c r="U2474"/>
      <c r="V2474"/>
      <c r="W2474"/>
    </row>
    <row r="2475" spans="14:23" x14ac:dyDescent="0.3">
      <c r="N2475"/>
      <c r="O2475"/>
      <c r="S2475"/>
      <c r="T2475"/>
      <c r="U2475"/>
      <c r="V2475"/>
      <c r="W2475"/>
    </row>
    <row r="2476" spans="14:23" x14ac:dyDescent="0.3">
      <c r="N2476"/>
      <c r="O2476"/>
      <c r="S2476"/>
      <c r="T2476"/>
      <c r="U2476"/>
      <c r="V2476"/>
      <c r="W2476"/>
    </row>
    <row r="2477" spans="14:23" x14ac:dyDescent="0.3">
      <c r="N2477"/>
      <c r="O2477"/>
      <c r="S2477"/>
      <c r="T2477"/>
      <c r="U2477"/>
      <c r="V2477"/>
      <c r="W2477"/>
    </row>
    <row r="2478" spans="14:23" x14ac:dyDescent="0.3">
      <c r="N2478"/>
      <c r="O2478"/>
      <c r="S2478"/>
      <c r="T2478"/>
      <c r="U2478"/>
      <c r="V2478"/>
      <c r="W2478"/>
    </row>
    <row r="2479" spans="14:23" x14ac:dyDescent="0.3">
      <c r="N2479"/>
      <c r="O2479"/>
      <c r="S2479"/>
      <c r="T2479"/>
      <c r="U2479"/>
      <c r="V2479"/>
      <c r="W2479"/>
    </row>
    <row r="2480" spans="14:23" x14ac:dyDescent="0.3">
      <c r="N2480"/>
      <c r="O2480"/>
      <c r="S2480"/>
      <c r="T2480"/>
      <c r="U2480"/>
      <c r="V2480"/>
      <c r="W2480"/>
    </row>
    <row r="2481" spans="14:23" x14ac:dyDescent="0.3">
      <c r="N2481"/>
      <c r="O2481"/>
      <c r="S2481"/>
      <c r="T2481"/>
      <c r="U2481"/>
      <c r="V2481"/>
      <c r="W2481"/>
    </row>
    <row r="2482" spans="14:23" x14ac:dyDescent="0.3">
      <c r="N2482"/>
      <c r="O2482"/>
      <c r="S2482"/>
      <c r="T2482"/>
      <c r="U2482"/>
      <c r="V2482"/>
      <c r="W2482"/>
    </row>
    <row r="2483" spans="14:23" x14ac:dyDescent="0.3">
      <c r="N2483"/>
      <c r="O2483"/>
      <c r="S2483"/>
      <c r="T2483"/>
      <c r="U2483"/>
      <c r="V2483"/>
      <c r="W2483"/>
    </row>
    <row r="2484" spans="14:23" x14ac:dyDescent="0.3">
      <c r="N2484"/>
      <c r="O2484"/>
      <c r="S2484"/>
      <c r="T2484"/>
      <c r="U2484"/>
      <c r="V2484"/>
      <c r="W2484"/>
    </row>
    <row r="2485" spans="14:23" x14ac:dyDescent="0.3">
      <c r="N2485"/>
      <c r="O2485"/>
      <c r="S2485"/>
      <c r="T2485"/>
      <c r="U2485"/>
      <c r="V2485"/>
      <c r="W2485"/>
    </row>
    <row r="2486" spans="14:23" x14ac:dyDescent="0.3">
      <c r="N2486"/>
      <c r="O2486"/>
      <c r="S2486"/>
      <c r="T2486"/>
      <c r="U2486"/>
      <c r="V2486"/>
      <c r="W2486"/>
    </row>
    <row r="2487" spans="14:23" x14ac:dyDescent="0.3">
      <c r="N2487"/>
      <c r="O2487"/>
      <c r="S2487"/>
      <c r="T2487"/>
      <c r="U2487"/>
      <c r="V2487"/>
      <c r="W2487"/>
    </row>
    <row r="2488" spans="14:23" x14ac:dyDescent="0.3">
      <c r="N2488"/>
      <c r="O2488"/>
      <c r="S2488"/>
      <c r="T2488"/>
      <c r="U2488"/>
      <c r="V2488"/>
      <c r="W2488"/>
    </row>
    <row r="2489" spans="14:23" x14ac:dyDescent="0.3">
      <c r="N2489"/>
      <c r="O2489"/>
      <c r="S2489"/>
      <c r="T2489"/>
      <c r="U2489"/>
      <c r="V2489"/>
      <c r="W2489"/>
    </row>
    <row r="2490" spans="14:23" x14ac:dyDescent="0.3">
      <c r="N2490"/>
      <c r="O2490"/>
      <c r="S2490"/>
      <c r="T2490"/>
      <c r="U2490"/>
      <c r="V2490"/>
      <c r="W2490"/>
    </row>
    <row r="2491" spans="14:23" x14ac:dyDescent="0.3">
      <c r="N2491"/>
      <c r="O2491"/>
      <c r="S2491"/>
      <c r="T2491"/>
      <c r="U2491"/>
      <c r="V2491"/>
      <c r="W2491"/>
    </row>
    <row r="2492" spans="14:23" x14ac:dyDescent="0.3">
      <c r="N2492"/>
      <c r="O2492"/>
      <c r="S2492"/>
      <c r="T2492"/>
      <c r="U2492"/>
      <c r="V2492"/>
      <c r="W2492"/>
    </row>
    <row r="2493" spans="14:23" x14ac:dyDescent="0.3">
      <c r="N2493"/>
      <c r="O2493"/>
      <c r="S2493"/>
      <c r="T2493"/>
      <c r="U2493"/>
      <c r="V2493"/>
      <c r="W2493"/>
    </row>
    <row r="2494" spans="14:23" x14ac:dyDescent="0.3">
      <c r="N2494"/>
      <c r="O2494"/>
      <c r="S2494"/>
      <c r="T2494"/>
      <c r="U2494"/>
      <c r="V2494"/>
      <c r="W2494"/>
    </row>
    <row r="2495" spans="14:23" x14ac:dyDescent="0.3">
      <c r="N2495"/>
      <c r="O2495"/>
      <c r="S2495"/>
      <c r="T2495"/>
      <c r="U2495"/>
      <c r="V2495"/>
      <c r="W2495"/>
    </row>
    <row r="2496" spans="14:23" x14ac:dyDescent="0.3">
      <c r="N2496"/>
      <c r="O2496"/>
      <c r="S2496"/>
      <c r="T2496"/>
      <c r="U2496"/>
      <c r="V2496"/>
      <c r="W2496"/>
    </row>
    <row r="2497" spans="14:23" x14ac:dyDescent="0.3">
      <c r="N2497"/>
      <c r="O2497"/>
      <c r="S2497"/>
      <c r="T2497"/>
      <c r="U2497"/>
      <c r="V2497"/>
      <c r="W2497"/>
    </row>
    <row r="2498" spans="14:23" x14ac:dyDescent="0.3">
      <c r="N2498"/>
      <c r="O2498"/>
      <c r="S2498"/>
      <c r="T2498"/>
      <c r="U2498"/>
      <c r="V2498"/>
      <c r="W2498"/>
    </row>
    <row r="2499" spans="14:23" x14ac:dyDescent="0.3">
      <c r="N2499"/>
      <c r="O2499"/>
      <c r="S2499"/>
      <c r="T2499"/>
      <c r="U2499"/>
      <c r="V2499"/>
      <c r="W2499"/>
    </row>
    <row r="2500" spans="14:23" x14ac:dyDescent="0.3">
      <c r="N2500"/>
      <c r="O2500"/>
      <c r="S2500"/>
      <c r="T2500"/>
      <c r="U2500"/>
      <c r="V2500"/>
      <c r="W2500"/>
    </row>
    <row r="2501" spans="14:23" x14ac:dyDescent="0.3">
      <c r="N2501"/>
      <c r="O2501"/>
      <c r="S2501"/>
      <c r="T2501"/>
      <c r="U2501"/>
      <c r="V2501"/>
      <c r="W2501"/>
    </row>
    <row r="2502" spans="14:23" x14ac:dyDescent="0.3">
      <c r="N2502"/>
      <c r="O2502"/>
      <c r="S2502"/>
      <c r="T2502"/>
      <c r="U2502"/>
      <c r="V2502"/>
      <c r="W2502"/>
    </row>
    <row r="2503" spans="14:23" x14ac:dyDescent="0.3">
      <c r="N2503"/>
      <c r="O2503"/>
      <c r="S2503"/>
      <c r="T2503"/>
      <c r="U2503"/>
      <c r="V2503"/>
      <c r="W2503"/>
    </row>
    <row r="2504" spans="14:23" x14ac:dyDescent="0.3">
      <c r="N2504"/>
      <c r="O2504"/>
      <c r="S2504"/>
      <c r="T2504"/>
      <c r="U2504"/>
      <c r="V2504"/>
      <c r="W2504"/>
    </row>
    <row r="2505" spans="14:23" x14ac:dyDescent="0.3">
      <c r="N2505"/>
      <c r="O2505"/>
      <c r="S2505"/>
      <c r="T2505"/>
      <c r="U2505"/>
      <c r="V2505"/>
      <c r="W2505"/>
    </row>
    <row r="2506" spans="14:23" x14ac:dyDescent="0.3">
      <c r="N2506"/>
      <c r="O2506"/>
      <c r="S2506"/>
      <c r="T2506"/>
      <c r="U2506"/>
      <c r="V2506"/>
      <c r="W2506"/>
    </row>
    <row r="2507" spans="14:23" x14ac:dyDescent="0.3">
      <c r="N2507"/>
      <c r="O2507"/>
      <c r="S2507"/>
      <c r="T2507"/>
      <c r="U2507"/>
      <c r="V2507"/>
      <c r="W2507"/>
    </row>
    <row r="2508" spans="14:23" x14ac:dyDescent="0.3">
      <c r="N2508"/>
      <c r="O2508"/>
      <c r="S2508"/>
      <c r="T2508"/>
      <c r="U2508"/>
      <c r="V2508"/>
      <c r="W2508"/>
    </row>
    <row r="2509" spans="14:23" x14ac:dyDescent="0.3">
      <c r="N2509"/>
      <c r="O2509"/>
      <c r="S2509"/>
      <c r="T2509"/>
      <c r="U2509"/>
      <c r="V2509"/>
      <c r="W2509"/>
    </row>
    <row r="2510" spans="14:23" x14ac:dyDescent="0.3">
      <c r="N2510"/>
      <c r="O2510"/>
      <c r="S2510"/>
      <c r="T2510"/>
      <c r="U2510"/>
      <c r="V2510"/>
      <c r="W2510"/>
    </row>
    <row r="2511" spans="14:23" x14ac:dyDescent="0.3">
      <c r="N2511"/>
      <c r="O2511"/>
      <c r="S2511"/>
      <c r="T2511"/>
      <c r="U2511"/>
      <c r="V2511"/>
      <c r="W2511"/>
    </row>
    <row r="2512" spans="14:23" x14ac:dyDescent="0.3">
      <c r="N2512"/>
      <c r="O2512"/>
      <c r="S2512"/>
      <c r="T2512"/>
      <c r="U2512"/>
      <c r="V2512"/>
      <c r="W2512"/>
    </row>
    <row r="2513" spans="14:23" x14ac:dyDescent="0.3">
      <c r="N2513"/>
      <c r="O2513"/>
      <c r="S2513"/>
      <c r="T2513"/>
      <c r="U2513"/>
      <c r="V2513"/>
      <c r="W2513"/>
    </row>
    <row r="2514" spans="14:23" x14ac:dyDescent="0.3">
      <c r="N2514"/>
      <c r="O2514"/>
      <c r="S2514"/>
      <c r="T2514"/>
      <c r="U2514"/>
      <c r="V2514"/>
      <c r="W2514"/>
    </row>
    <row r="2515" spans="14:23" x14ac:dyDescent="0.3">
      <c r="N2515"/>
      <c r="O2515"/>
      <c r="S2515"/>
      <c r="T2515"/>
      <c r="U2515"/>
      <c r="V2515"/>
      <c r="W2515"/>
    </row>
    <row r="2516" spans="14:23" x14ac:dyDescent="0.3">
      <c r="N2516"/>
      <c r="O2516"/>
      <c r="S2516"/>
      <c r="T2516"/>
      <c r="U2516"/>
      <c r="V2516"/>
      <c r="W2516"/>
    </row>
    <row r="2517" spans="14:23" x14ac:dyDescent="0.3">
      <c r="N2517"/>
      <c r="O2517"/>
      <c r="S2517"/>
      <c r="T2517"/>
      <c r="U2517"/>
      <c r="V2517"/>
      <c r="W2517"/>
    </row>
    <row r="2518" spans="14:23" x14ac:dyDescent="0.3">
      <c r="N2518"/>
      <c r="O2518"/>
      <c r="S2518"/>
      <c r="T2518"/>
      <c r="U2518"/>
      <c r="V2518"/>
      <c r="W2518"/>
    </row>
    <row r="2519" spans="14:23" x14ac:dyDescent="0.3">
      <c r="N2519"/>
      <c r="O2519"/>
      <c r="S2519"/>
      <c r="T2519"/>
      <c r="U2519"/>
      <c r="V2519"/>
      <c r="W2519"/>
    </row>
    <row r="2520" spans="14:23" x14ac:dyDescent="0.3">
      <c r="N2520"/>
      <c r="O2520"/>
      <c r="S2520"/>
      <c r="T2520"/>
      <c r="U2520"/>
      <c r="V2520"/>
      <c r="W2520"/>
    </row>
    <row r="2521" spans="14:23" x14ac:dyDescent="0.3">
      <c r="N2521"/>
      <c r="O2521"/>
      <c r="S2521"/>
      <c r="T2521"/>
      <c r="U2521"/>
      <c r="V2521"/>
      <c r="W2521"/>
    </row>
    <row r="2522" spans="14:23" x14ac:dyDescent="0.3">
      <c r="N2522"/>
      <c r="O2522"/>
      <c r="S2522"/>
      <c r="T2522"/>
      <c r="U2522"/>
      <c r="V2522"/>
      <c r="W2522"/>
    </row>
    <row r="2523" spans="14:23" x14ac:dyDescent="0.3">
      <c r="N2523"/>
      <c r="O2523"/>
      <c r="S2523"/>
      <c r="T2523"/>
      <c r="U2523"/>
      <c r="V2523"/>
      <c r="W2523"/>
    </row>
    <row r="2524" spans="14:23" x14ac:dyDescent="0.3">
      <c r="N2524"/>
      <c r="O2524"/>
      <c r="S2524"/>
      <c r="T2524"/>
      <c r="U2524"/>
      <c r="V2524"/>
      <c r="W2524"/>
    </row>
    <row r="2525" spans="14:23" x14ac:dyDescent="0.3">
      <c r="N2525"/>
      <c r="O2525"/>
      <c r="S2525"/>
      <c r="T2525"/>
      <c r="U2525"/>
      <c r="V2525"/>
      <c r="W2525"/>
    </row>
    <row r="2526" spans="14:23" x14ac:dyDescent="0.3">
      <c r="N2526"/>
      <c r="O2526"/>
      <c r="S2526"/>
      <c r="T2526"/>
      <c r="U2526"/>
      <c r="V2526"/>
      <c r="W2526"/>
    </row>
    <row r="2527" spans="14:23" x14ac:dyDescent="0.3">
      <c r="N2527"/>
      <c r="O2527"/>
      <c r="S2527"/>
      <c r="T2527"/>
      <c r="U2527"/>
      <c r="V2527"/>
      <c r="W2527"/>
    </row>
    <row r="2528" spans="14:23" x14ac:dyDescent="0.3">
      <c r="N2528"/>
      <c r="O2528"/>
      <c r="S2528"/>
      <c r="T2528"/>
      <c r="U2528"/>
      <c r="V2528"/>
      <c r="W2528"/>
    </row>
    <row r="2529" spans="14:23" x14ac:dyDescent="0.3">
      <c r="N2529"/>
      <c r="O2529"/>
      <c r="S2529"/>
      <c r="T2529"/>
      <c r="U2529"/>
      <c r="V2529"/>
      <c r="W2529"/>
    </row>
    <row r="2530" spans="14:23" x14ac:dyDescent="0.3">
      <c r="N2530"/>
      <c r="O2530"/>
      <c r="S2530"/>
      <c r="T2530"/>
      <c r="U2530"/>
      <c r="V2530"/>
      <c r="W2530"/>
    </row>
    <row r="2531" spans="14:23" x14ac:dyDescent="0.3">
      <c r="N2531"/>
      <c r="O2531"/>
      <c r="S2531"/>
      <c r="T2531"/>
      <c r="U2531"/>
      <c r="V2531"/>
      <c r="W2531"/>
    </row>
    <row r="2532" spans="14:23" x14ac:dyDescent="0.3">
      <c r="N2532"/>
      <c r="O2532"/>
      <c r="S2532"/>
      <c r="T2532"/>
      <c r="U2532"/>
      <c r="V2532"/>
      <c r="W2532"/>
    </row>
    <row r="2533" spans="14:23" x14ac:dyDescent="0.3">
      <c r="N2533"/>
      <c r="O2533"/>
      <c r="S2533"/>
      <c r="T2533"/>
      <c r="U2533"/>
      <c r="V2533"/>
      <c r="W2533"/>
    </row>
    <row r="2534" spans="14:23" x14ac:dyDescent="0.3">
      <c r="N2534"/>
      <c r="O2534"/>
      <c r="S2534"/>
      <c r="T2534"/>
      <c r="U2534"/>
      <c r="V2534"/>
      <c r="W2534"/>
    </row>
    <row r="2535" spans="14:23" x14ac:dyDescent="0.3">
      <c r="N2535"/>
      <c r="O2535"/>
      <c r="S2535"/>
      <c r="T2535"/>
      <c r="U2535"/>
      <c r="V2535"/>
      <c r="W2535"/>
    </row>
    <row r="2536" spans="14:23" x14ac:dyDescent="0.3">
      <c r="N2536"/>
      <c r="O2536"/>
      <c r="S2536"/>
      <c r="T2536"/>
      <c r="U2536"/>
      <c r="V2536"/>
      <c r="W2536"/>
    </row>
    <row r="2537" spans="14:23" x14ac:dyDescent="0.3">
      <c r="N2537"/>
      <c r="O2537"/>
      <c r="S2537"/>
      <c r="T2537"/>
      <c r="U2537"/>
      <c r="V2537"/>
      <c r="W2537"/>
    </row>
    <row r="2538" spans="14:23" x14ac:dyDescent="0.3">
      <c r="N2538"/>
      <c r="O2538"/>
      <c r="S2538"/>
      <c r="T2538"/>
      <c r="U2538"/>
      <c r="V2538"/>
      <c r="W2538"/>
    </row>
    <row r="2539" spans="14:23" x14ac:dyDescent="0.3">
      <c r="N2539"/>
      <c r="O2539"/>
      <c r="S2539"/>
      <c r="T2539"/>
      <c r="U2539"/>
      <c r="V2539"/>
      <c r="W2539"/>
    </row>
    <row r="2540" spans="14:23" x14ac:dyDescent="0.3">
      <c r="N2540"/>
      <c r="O2540"/>
      <c r="S2540"/>
      <c r="T2540"/>
      <c r="U2540"/>
      <c r="V2540"/>
      <c r="W2540"/>
    </row>
    <row r="2541" spans="14:23" x14ac:dyDescent="0.3">
      <c r="N2541"/>
      <c r="O2541"/>
      <c r="S2541"/>
      <c r="T2541"/>
      <c r="U2541"/>
      <c r="V2541"/>
      <c r="W2541"/>
    </row>
    <row r="2542" spans="14:23" x14ac:dyDescent="0.3">
      <c r="N2542"/>
      <c r="O2542"/>
      <c r="S2542"/>
      <c r="T2542"/>
      <c r="U2542"/>
      <c r="V2542"/>
      <c r="W2542"/>
    </row>
    <row r="2543" spans="14:23" x14ac:dyDescent="0.3">
      <c r="N2543"/>
      <c r="O2543"/>
      <c r="S2543"/>
      <c r="T2543"/>
      <c r="U2543"/>
      <c r="V2543"/>
      <c r="W2543"/>
    </row>
    <row r="2544" spans="14:23" x14ac:dyDescent="0.3">
      <c r="N2544"/>
      <c r="O2544"/>
      <c r="S2544"/>
      <c r="T2544"/>
      <c r="U2544"/>
      <c r="V2544"/>
      <c r="W2544"/>
    </row>
    <row r="2545" spans="14:23" x14ac:dyDescent="0.3">
      <c r="N2545"/>
      <c r="O2545"/>
      <c r="S2545"/>
      <c r="T2545"/>
      <c r="U2545"/>
      <c r="V2545"/>
      <c r="W2545"/>
    </row>
    <row r="2546" spans="14:23" x14ac:dyDescent="0.3">
      <c r="N2546"/>
      <c r="O2546"/>
      <c r="S2546"/>
      <c r="T2546"/>
      <c r="U2546"/>
      <c r="V2546"/>
      <c r="W2546"/>
    </row>
    <row r="2547" spans="14:23" x14ac:dyDescent="0.3">
      <c r="N2547"/>
      <c r="O2547"/>
      <c r="S2547"/>
      <c r="T2547"/>
      <c r="U2547"/>
      <c r="V2547"/>
      <c r="W2547"/>
    </row>
    <row r="2548" spans="14:23" x14ac:dyDescent="0.3">
      <c r="N2548"/>
      <c r="O2548"/>
      <c r="S2548"/>
      <c r="T2548"/>
      <c r="U2548"/>
      <c r="V2548"/>
      <c r="W2548"/>
    </row>
    <row r="2549" spans="14:23" x14ac:dyDescent="0.3">
      <c r="N2549"/>
      <c r="O2549"/>
      <c r="S2549"/>
      <c r="T2549"/>
      <c r="U2549"/>
      <c r="V2549"/>
      <c r="W2549"/>
    </row>
    <row r="2550" spans="14:23" x14ac:dyDescent="0.3">
      <c r="N2550"/>
      <c r="O2550"/>
      <c r="S2550"/>
      <c r="T2550"/>
      <c r="U2550"/>
      <c r="V2550"/>
      <c r="W2550"/>
    </row>
    <row r="2551" spans="14:23" x14ac:dyDescent="0.3">
      <c r="N2551"/>
      <c r="O2551"/>
      <c r="S2551"/>
      <c r="T2551"/>
      <c r="U2551"/>
      <c r="V2551"/>
      <c r="W2551"/>
    </row>
    <row r="2552" spans="14:23" x14ac:dyDescent="0.3">
      <c r="N2552"/>
      <c r="O2552"/>
      <c r="S2552"/>
      <c r="T2552"/>
      <c r="U2552"/>
      <c r="V2552"/>
      <c r="W2552"/>
    </row>
    <row r="2553" spans="14:23" x14ac:dyDescent="0.3">
      <c r="N2553"/>
      <c r="O2553"/>
      <c r="S2553"/>
      <c r="T2553"/>
      <c r="U2553"/>
      <c r="V2553"/>
      <c r="W2553"/>
    </row>
    <row r="2554" spans="14:23" x14ac:dyDescent="0.3">
      <c r="N2554"/>
      <c r="O2554"/>
      <c r="S2554"/>
      <c r="T2554"/>
      <c r="U2554"/>
      <c r="V2554"/>
      <c r="W2554"/>
    </row>
    <row r="2555" spans="14:23" x14ac:dyDescent="0.3">
      <c r="N2555"/>
      <c r="O2555"/>
      <c r="S2555"/>
      <c r="T2555"/>
      <c r="U2555"/>
      <c r="V2555"/>
      <c r="W2555"/>
    </row>
    <row r="2556" spans="14:23" x14ac:dyDescent="0.3">
      <c r="N2556"/>
      <c r="O2556"/>
      <c r="S2556"/>
      <c r="T2556"/>
      <c r="U2556"/>
      <c r="V2556"/>
      <c r="W2556"/>
    </row>
    <row r="2557" spans="14:23" x14ac:dyDescent="0.3">
      <c r="N2557"/>
      <c r="O2557"/>
      <c r="S2557"/>
      <c r="T2557"/>
      <c r="U2557"/>
      <c r="V2557"/>
      <c r="W2557"/>
    </row>
    <row r="2558" spans="14:23" x14ac:dyDescent="0.3">
      <c r="N2558"/>
      <c r="O2558"/>
      <c r="S2558"/>
      <c r="T2558"/>
      <c r="U2558"/>
      <c r="V2558"/>
      <c r="W2558"/>
    </row>
    <row r="2559" spans="14:23" x14ac:dyDescent="0.3">
      <c r="N2559"/>
      <c r="O2559"/>
      <c r="S2559"/>
      <c r="T2559"/>
      <c r="U2559"/>
      <c r="V2559"/>
      <c r="W2559"/>
    </row>
    <row r="2560" spans="14:23" x14ac:dyDescent="0.3">
      <c r="N2560"/>
      <c r="O2560"/>
      <c r="S2560"/>
      <c r="T2560"/>
      <c r="U2560"/>
      <c r="V2560"/>
      <c r="W2560"/>
    </row>
    <row r="2561" spans="14:23" x14ac:dyDescent="0.3">
      <c r="N2561"/>
      <c r="O2561"/>
      <c r="S2561"/>
      <c r="T2561"/>
      <c r="U2561"/>
      <c r="V2561"/>
      <c r="W2561"/>
    </row>
    <row r="2562" spans="14:23" x14ac:dyDescent="0.3">
      <c r="N2562"/>
      <c r="O2562"/>
      <c r="S2562"/>
      <c r="T2562"/>
      <c r="U2562"/>
      <c r="V2562"/>
      <c r="W2562"/>
    </row>
    <row r="2563" spans="14:23" x14ac:dyDescent="0.3">
      <c r="N2563"/>
      <c r="O2563"/>
      <c r="S2563"/>
      <c r="T2563"/>
      <c r="U2563"/>
      <c r="V2563"/>
      <c r="W2563"/>
    </row>
    <row r="2564" spans="14:23" x14ac:dyDescent="0.3">
      <c r="N2564"/>
      <c r="O2564"/>
      <c r="S2564"/>
      <c r="T2564"/>
      <c r="U2564"/>
      <c r="V2564"/>
      <c r="W2564"/>
    </row>
    <row r="2565" spans="14:23" x14ac:dyDescent="0.3">
      <c r="N2565"/>
      <c r="O2565"/>
      <c r="S2565"/>
      <c r="T2565"/>
      <c r="U2565"/>
      <c r="V2565"/>
      <c r="W2565"/>
    </row>
    <row r="2566" spans="14:23" x14ac:dyDescent="0.3">
      <c r="N2566"/>
      <c r="O2566"/>
      <c r="S2566"/>
      <c r="T2566"/>
      <c r="U2566"/>
      <c r="V2566"/>
      <c r="W2566"/>
    </row>
    <row r="2567" spans="14:23" x14ac:dyDescent="0.3">
      <c r="N2567"/>
      <c r="O2567"/>
      <c r="S2567"/>
      <c r="T2567"/>
      <c r="U2567"/>
      <c r="V2567"/>
      <c r="W2567"/>
    </row>
    <row r="2568" spans="14:23" x14ac:dyDescent="0.3">
      <c r="N2568"/>
      <c r="O2568"/>
      <c r="S2568"/>
      <c r="T2568"/>
      <c r="U2568"/>
      <c r="V2568"/>
      <c r="W2568"/>
    </row>
    <row r="2569" spans="14:23" x14ac:dyDescent="0.3">
      <c r="N2569"/>
      <c r="O2569"/>
      <c r="S2569"/>
      <c r="T2569"/>
      <c r="U2569"/>
      <c r="V2569"/>
      <c r="W2569"/>
    </row>
    <row r="2570" spans="14:23" x14ac:dyDescent="0.3">
      <c r="N2570"/>
      <c r="O2570"/>
      <c r="S2570"/>
      <c r="T2570"/>
      <c r="U2570"/>
      <c r="V2570"/>
      <c r="W2570"/>
    </row>
    <row r="2571" spans="14:23" x14ac:dyDescent="0.3">
      <c r="N2571"/>
      <c r="O2571"/>
      <c r="S2571"/>
      <c r="T2571"/>
      <c r="U2571"/>
      <c r="V2571"/>
      <c r="W2571"/>
    </row>
    <row r="2572" spans="14:23" x14ac:dyDescent="0.3">
      <c r="N2572"/>
      <c r="O2572"/>
      <c r="S2572"/>
      <c r="T2572"/>
      <c r="U2572"/>
      <c r="V2572"/>
      <c r="W2572"/>
    </row>
    <row r="2573" spans="14:23" x14ac:dyDescent="0.3">
      <c r="N2573"/>
      <c r="O2573"/>
      <c r="S2573"/>
      <c r="T2573"/>
      <c r="U2573"/>
      <c r="V2573"/>
      <c r="W2573"/>
    </row>
    <row r="2574" spans="14:23" x14ac:dyDescent="0.3">
      <c r="N2574"/>
      <c r="O2574"/>
      <c r="S2574"/>
      <c r="T2574"/>
      <c r="U2574"/>
      <c r="V2574"/>
      <c r="W2574"/>
    </row>
    <row r="2575" spans="14:23" x14ac:dyDescent="0.3">
      <c r="N2575"/>
      <c r="O2575"/>
      <c r="S2575"/>
      <c r="T2575"/>
      <c r="U2575"/>
      <c r="V2575"/>
      <c r="W2575"/>
    </row>
    <row r="2576" spans="14:23" x14ac:dyDescent="0.3">
      <c r="N2576"/>
      <c r="O2576"/>
      <c r="S2576"/>
      <c r="T2576"/>
      <c r="U2576"/>
      <c r="V2576"/>
      <c r="W2576"/>
    </row>
    <row r="2577" spans="14:23" x14ac:dyDescent="0.3">
      <c r="N2577"/>
      <c r="O2577"/>
      <c r="S2577"/>
      <c r="T2577"/>
      <c r="U2577"/>
      <c r="V2577"/>
      <c r="W2577"/>
    </row>
    <row r="2578" spans="14:23" x14ac:dyDescent="0.3">
      <c r="N2578"/>
      <c r="O2578"/>
      <c r="S2578"/>
      <c r="T2578"/>
      <c r="U2578"/>
      <c r="V2578"/>
      <c r="W2578"/>
    </row>
    <row r="2579" spans="14:23" x14ac:dyDescent="0.3">
      <c r="N2579"/>
      <c r="O2579"/>
      <c r="S2579"/>
      <c r="T2579"/>
      <c r="U2579"/>
      <c r="V2579"/>
      <c r="W2579"/>
    </row>
    <row r="2580" spans="14:23" x14ac:dyDescent="0.3">
      <c r="N2580"/>
      <c r="O2580"/>
      <c r="S2580"/>
      <c r="T2580"/>
      <c r="U2580"/>
      <c r="V2580"/>
      <c r="W2580"/>
    </row>
    <row r="2581" spans="14:23" x14ac:dyDescent="0.3">
      <c r="N2581"/>
      <c r="O2581"/>
      <c r="S2581"/>
      <c r="T2581"/>
      <c r="U2581"/>
      <c r="V2581"/>
      <c r="W2581"/>
    </row>
    <row r="2582" spans="14:23" x14ac:dyDescent="0.3">
      <c r="N2582"/>
      <c r="O2582"/>
      <c r="S2582"/>
      <c r="T2582"/>
      <c r="U2582"/>
      <c r="V2582"/>
      <c r="W2582"/>
    </row>
    <row r="2583" spans="14:23" x14ac:dyDescent="0.3">
      <c r="N2583"/>
      <c r="O2583"/>
      <c r="S2583"/>
      <c r="T2583"/>
      <c r="U2583"/>
      <c r="V2583"/>
      <c r="W2583"/>
    </row>
    <row r="2584" spans="14:23" x14ac:dyDescent="0.3">
      <c r="N2584"/>
      <c r="O2584"/>
      <c r="S2584"/>
      <c r="T2584"/>
      <c r="U2584"/>
      <c r="V2584"/>
      <c r="W2584"/>
    </row>
    <row r="2585" spans="14:23" x14ac:dyDescent="0.3">
      <c r="N2585"/>
      <c r="O2585"/>
      <c r="S2585"/>
      <c r="T2585"/>
      <c r="U2585"/>
      <c r="V2585"/>
      <c r="W2585"/>
    </row>
    <row r="2586" spans="14:23" x14ac:dyDescent="0.3">
      <c r="N2586"/>
      <c r="O2586"/>
      <c r="S2586"/>
      <c r="T2586"/>
      <c r="U2586"/>
      <c r="V2586"/>
      <c r="W2586"/>
    </row>
    <row r="2587" spans="14:23" x14ac:dyDescent="0.3">
      <c r="N2587"/>
      <c r="O2587"/>
      <c r="S2587"/>
      <c r="T2587"/>
      <c r="U2587"/>
      <c r="V2587"/>
      <c r="W2587"/>
    </row>
    <row r="2588" spans="14:23" x14ac:dyDescent="0.3">
      <c r="N2588"/>
      <c r="O2588"/>
      <c r="S2588"/>
      <c r="T2588"/>
      <c r="U2588"/>
      <c r="V2588"/>
      <c r="W2588"/>
    </row>
    <row r="2589" spans="14:23" x14ac:dyDescent="0.3">
      <c r="N2589"/>
      <c r="O2589"/>
      <c r="S2589"/>
      <c r="T2589"/>
      <c r="U2589"/>
      <c r="V2589"/>
      <c r="W2589"/>
    </row>
    <row r="2590" spans="14:23" x14ac:dyDescent="0.3">
      <c r="N2590"/>
      <c r="O2590"/>
      <c r="S2590"/>
      <c r="T2590"/>
      <c r="U2590"/>
      <c r="V2590"/>
      <c r="W2590"/>
    </row>
    <row r="2591" spans="14:23" x14ac:dyDescent="0.3">
      <c r="N2591"/>
      <c r="O2591"/>
      <c r="S2591"/>
      <c r="T2591"/>
      <c r="U2591"/>
      <c r="V2591"/>
      <c r="W2591"/>
    </row>
    <row r="2592" spans="14:23" x14ac:dyDescent="0.3">
      <c r="N2592"/>
      <c r="O2592"/>
      <c r="S2592"/>
      <c r="T2592"/>
      <c r="U2592"/>
      <c r="V2592"/>
      <c r="W2592"/>
    </row>
    <row r="2593" spans="14:23" x14ac:dyDescent="0.3">
      <c r="N2593"/>
      <c r="O2593"/>
      <c r="S2593"/>
      <c r="T2593"/>
      <c r="U2593"/>
      <c r="V2593"/>
      <c r="W2593"/>
    </row>
    <row r="2594" spans="14:23" x14ac:dyDescent="0.3">
      <c r="N2594"/>
      <c r="O2594"/>
      <c r="S2594"/>
      <c r="T2594"/>
      <c r="U2594"/>
      <c r="V2594"/>
      <c r="W2594"/>
    </row>
    <row r="2595" spans="14:23" x14ac:dyDescent="0.3">
      <c r="N2595"/>
      <c r="O2595"/>
      <c r="S2595"/>
      <c r="T2595"/>
      <c r="U2595"/>
      <c r="V2595"/>
      <c r="W2595"/>
    </row>
    <row r="2596" spans="14:23" x14ac:dyDescent="0.3">
      <c r="N2596"/>
      <c r="O2596"/>
      <c r="S2596"/>
      <c r="T2596"/>
      <c r="U2596"/>
      <c r="V2596"/>
      <c r="W2596"/>
    </row>
    <row r="2597" spans="14:23" x14ac:dyDescent="0.3">
      <c r="N2597"/>
      <c r="O2597"/>
      <c r="S2597"/>
      <c r="T2597"/>
      <c r="U2597"/>
      <c r="V2597"/>
      <c r="W2597"/>
    </row>
    <row r="2598" spans="14:23" x14ac:dyDescent="0.3">
      <c r="N2598"/>
      <c r="O2598"/>
      <c r="S2598"/>
      <c r="T2598"/>
      <c r="U2598"/>
      <c r="V2598"/>
      <c r="W2598"/>
    </row>
    <row r="2599" spans="14:23" x14ac:dyDescent="0.3">
      <c r="N2599"/>
      <c r="O2599"/>
      <c r="S2599"/>
      <c r="T2599"/>
      <c r="U2599"/>
      <c r="V2599"/>
      <c r="W2599"/>
    </row>
    <row r="2600" spans="14:23" x14ac:dyDescent="0.3">
      <c r="N2600"/>
      <c r="O2600"/>
      <c r="S2600"/>
      <c r="T2600"/>
      <c r="U2600"/>
      <c r="V2600"/>
      <c r="W2600"/>
    </row>
    <row r="2601" spans="14:23" x14ac:dyDescent="0.3">
      <c r="N2601"/>
      <c r="O2601"/>
      <c r="S2601"/>
      <c r="T2601"/>
      <c r="U2601"/>
      <c r="V2601"/>
      <c r="W2601"/>
    </row>
    <row r="2602" spans="14:23" x14ac:dyDescent="0.3">
      <c r="N2602"/>
      <c r="O2602"/>
      <c r="S2602"/>
      <c r="T2602"/>
      <c r="U2602"/>
      <c r="V2602"/>
      <c r="W2602"/>
    </row>
    <row r="2603" spans="14:23" x14ac:dyDescent="0.3">
      <c r="N2603"/>
      <c r="O2603"/>
      <c r="S2603"/>
      <c r="T2603"/>
      <c r="U2603"/>
      <c r="V2603"/>
      <c r="W2603"/>
    </row>
    <row r="2604" spans="14:23" x14ac:dyDescent="0.3">
      <c r="N2604"/>
      <c r="O2604"/>
      <c r="S2604"/>
      <c r="T2604"/>
      <c r="U2604"/>
      <c r="V2604"/>
      <c r="W2604"/>
    </row>
    <row r="2605" spans="14:23" x14ac:dyDescent="0.3">
      <c r="N2605"/>
      <c r="O2605"/>
      <c r="S2605"/>
      <c r="T2605"/>
      <c r="U2605"/>
      <c r="V2605"/>
      <c r="W2605"/>
    </row>
    <row r="2606" spans="14:23" x14ac:dyDescent="0.3">
      <c r="N2606"/>
      <c r="O2606"/>
      <c r="S2606"/>
      <c r="T2606"/>
      <c r="U2606"/>
      <c r="V2606"/>
      <c r="W2606"/>
    </row>
    <row r="2607" spans="14:23" x14ac:dyDescent="0.3">
      <c r="N2607"/>
      <c r="O2607"/>
      <c r="S2607"/>
      <c r="T2607"/>
      <c r="U2607"/>
      <c r="V2607"/>
      <c r="W2607"/>
    </row>
    <row r="2608" spans="14:23" x14ac:dyDescent="0.3">
      <c r="N2608"/>
      <c r="O2608"/>
      <c r="S2608"/>
      <c r="T2608"/>
      <c r="U2608"/>
      <c r="V2608"/>
      <c r="W2608"/>
    </row>
    <row r="2609" spans="14:23" x14ac:dyDescent="0.3">
      <c r="N2609"/>
      <c r="O2609"/>
      <c r="S2609"/>
      <c r="T2609"/>
      <c r="U2609"/>
      <c r="V2609"/>
      <c r="W2609"/>
    </row>
    <row r="2610" spans="14:23" x14ac:dyDescent="0.3">
      <c r="N2610"/>
      <c r="O2610"/>
      <c r="S2610"/>
      <c r="T2610"/>
      <c r="U2610"/>
      <c r="V2610"/>
      <c r="W2610"/>
    </row>
    <row r="2611" spans="14:23" x14ac:dyDescent="0.3">
      <c r="N2611"/>
      <c r="O2611"/>
      <c r="S2611"/>
      <c r="T2611"/>
      <c r="U2611"/>
      <c r="V2611"/>
      <c r="W2611"/>
    </row>
    <row r="2612" spans="14:23" x14ac:dyDescent="0.3">
      <c r="N2612"/>
      <c r="O2612"/>
      <c r="S2612"/>
      <c r="T2612"/>
      <c r="U2612"/>
      <c r="V2612"/>
      <c r="W2612"/>
    </row>
    <row r="2613" spans="14:23" x14ac:dyDescent="0.3">
      <c r="N2613"/>
      <c r="O2613"/>
      <c r="S2613"/>
      <c r="T2613"/>
      <c r="U2613"/>
      <c r="V2613"/>
      <c r="W2613"/>
    </row>
    <row r="2614" spans="14:23" x14ac:dyDescent="0.3">
      <c r="N2614"/>
      <c r="O2614"/>
      <c r="S2614"/>
      <c r="T2614"/>
      <c r="U2614"/>
      <c r="V2614"/>
      <c r="W2614"/>
    </row>
    <row r="2615" spans="14:23" x14ac:dyDescent="0.3">
      <c r="N2615"/>
      <c r="O2615"/>
      <c r="S2615"/>
      <c r="T2615"/>
      <c r="U2615"/>
      <c r="V2615"/>
      <c r="W2615"/>
    </row>
    <row r="2616" spans="14:23" x14ac:dyDescent="0.3">
      <c r="N2616"/>
      <c r="O2616"/>
      <c r="S2616"/>
      <c r="T2616"/>
      <c r="U2616"/>
      <c r="V2616"/>
      <c r="W2616"/>
    </row>
    <row r="2617" spans="14:23" x14ac:dyDescent="0.3">
      <c r="N2617"/>
      <c r="O2617"/>
      <c r="S2617"/>
      <c r="T2617"/>
      <c r="U2617"/>
      <c r="V2617"/>
      <c r="W2617"/>
    </row>
    <row r="2618" spans="14:23" x14ac:dyDescent="0.3">
      <c r="N2618"/>
      <c r="O2618"/>
      <c r="S2618"/>
      <c r="T2618"/>
      <c r="U2618"/>
      <c r="V2618"/>
      <c r="W2618"/>
    </row>
    <row r="2619" spans="14:23" x14ac:dyDescent="0.3">
      <c r="N2619"/>
      <c r="O2619"/>
      <c r="S2619"/>
      <c r="T2619"/>
      <c r="U2619"/>
      <c r="V2619"/>
      <c r="W2619"/>
    </row>
    <row r="2620" spans="14:23" x14ac:dyDescent="0.3">
      <c r="N2620"/>
      <c r="O2620"/>
      <c r="S2620"/>
      <c r="T2620"/>
      <c r="U2620"/>
      <c r="V2620"/>
      <c r="W2620"/>
    </row>
    <row r="2621" spans="14:23" x14ac:dyDescent="0.3">
      <c r="N2621"/>
      <c r="O2621"/>
      <c r="S2621"/>
      <c r="T2621"/>
      <c r="U2621"/>
      <c r="V2621"/>
      <c r="W2621"/>
    </row>
    <row r="2622" spans="14:23" x14ac:dyDescent="0.3">
      <c r="N2622"/>
      <c r="O2622"/>
      <c r="S2622"/>
      <c r="T2622"/>
      <c r="U2622"/>
      <c r="V2622"/>
      <c r="W2622"/>
    </row>
    <row r="2623" spans="14:23" x14ac:dyDescent="0.3">
      <c r="N2623"/>
      <c r="O2623"/>
      <c r="S2623"/>
      <c r="T2623"/>
      <c r="U2623"/>
      <c r="V2623"/>
      <c r="W2623"/>
    </row>
    <row r="2624" spans="14:23" x14ac:dyDescent="0.3">
      <c r="N2624"/>
      <c r="O2624"/>
      <c r="S2624"/>
      <c r="T2624"/>
      <c r="U2624"/>
      <c r="V2624"/>
      <c r="W2624"/>
    </row>
    <row r="2625" spans="14:23" x14ac:dyDescent="0.3">
      <c r="N2625"/>
      <c r="O2625"/>
      <c r="S2625"/>
      <c r="T2625"/>
      <c r="U2625"/>
      <c r="V2625"/>
      <c r="W2625"/>
    </row>
    <row r="2626" spans="14:23" x14ac:dyDescent="0.3">
      <c r="N2626"/>
      <c r="O2626"/>
      <c r="S2626"/>
      <c r="T2626"/>
      <c r="U2626"/>
      <c r="V2626"/>
      <c r="W2626"/>
    </row>
    <row r="2627" spans="14:23" x14ac:dyDescent="0.3">
      <c r="N2627"/>
      <c r="O2627"/>
      <c r="S2627"/>
      <c r="T2627"/>
      <c r="U2627"/>
      <c r="V2627"/>
      <c r="W2627"/>
    </row>
    <row r="2628" spans="14:23" x14ac:dyDescent="0.3">
      <c r="N2628"/>
      <c r="O2628"/>
      <c r="S2628"/>
      <c r="T2628"/>
      <c r="U2628"/>
      <c r="V2628"/>
      <c r="W2628"/>
    </row>
    <row r="2629" spans="14:23" x14ac:dyDescent="0.3">
      <c r="N2629"/>
      <c r="O2629"/>
      <c r="S2629"/>
      <c r="T2629"/>
      <c r="U2629"/>
      <c r="V2629"/>
      <c r="W2629"/>
    </row>
    <row r="2630" spans="14:23" x14ac:dyDescent="0.3">
      <c r="N2630"/>
      <c r="O2630"/>
      <c r="S2630"/>
      <c r="T2630"/>
      <c r="U2630"/>
      <c r="V2630"/>
      <c r="W2630"/>
    </row>
    <row r="2631" spans="14:23" x14ac:dyDescent="0.3">
      <c r="N2631"/>
      <c r="O2631"/>
      <c r="S2631"/>
      <c r="T2631"/>
      <c r="U2631"/>
      <c r="V2631"/>
      <c r="W2631"/>
    </row>
    <row r="2632" spans="14:23" x14ac:dyDescent="0.3">
      <c r="N2632"/>
      <c r="O2632"/>
      <c r="S2632"/>
      <c r="T2632"/>
      <c r="U2632"/>
      <c r="V2632"/>
      <c r="W2632"/>
    </row>
    <row r="2633" spans="14:23" x14ac:dyDescent="0.3">
      <c r="N2633"/>
      <c r="O2633"/>
      <c r="S2633"/>
      <c r="T2633"/>
      <c r="U2633"/>
      <c r="V2633"/>
      <c r="W2633"/>
    </row>
    <row r="2634" spans="14:23" x14ac:dyDescent="0.3">
      <c r="N2634"/>
      <c r="O2634"/>
      <c r="S2634"/>
      <c r="T2634"/>
      <c r="U2634"/>
      <c r="V2634"/>
      <c r="W2634"/>
    </row>
    <row r="2635" spans="14:23" x14ac:dyDescent="0.3">
      <c r="N2635"/>
      <c r="O2635"/>
      <c r="S2635"/>
      <c r="T2635"/>
      <c r="U2635"/>
      <c r="V2635"/>
      <c r="W2635"/>
    </row>
    <row r="2636" spans="14:23" x14ac:dyDescent="0.3">
      <c r="N2636"/>
      <c r="O2636"/>
      <c r="S2636"/>
      <c r="T2636"/>
      <c r="U2636"/>
      <c r="V2636"/>
      <c r="W2636"/>
    </row>
    <row r="2637" spans="14:23" x14ac:dyDescent="0.3">
      <c r="N2637"/>
      <c r="O2637"/>
      <c r="S2637"/>
      <c r="T2637"/>
      <c r="U2637"/>
      <c r="V2637"/>
      <c r="W2637"/>
    </row>
    <row r="2638" spans="14:23" x14ac:dyDescent="0.3">
      <c r="N2638"/>
      <c r="O2638"/>
      <c r="S2638"/>
      <c r="T2638"/>
      <c r="U2638"/>
      <c r="V2638"/>
      <c r="W2638"/>
    </row>
    <row r="2639" spans="14:23" x14ac:dyDescent="0.3">
      <c r="N2639"/>
      <c r="O2639"/>
      <c r="S2639"/>
      <c r="T2639"/>
      <c r="U2639"/>
      <c r="V2639"/>
      <c r="W2639"/>
    </row>
    <row r="2640" spans="14:23" x14ac:dyDescent="0.3">
      <c r="N2640"/>
      <c r="O2640"/>
      <c r="S2640"/>
      <c r="T2640"/>
      <c r="U2640"/>
      <c r="V2640"/>
      <c r="W2640"/>
    </row>
    <row r="2641" spans="14:23" x14ac:dyDescent="0.3">
      <c r="N2641"/>
      <c r="O2641"/>
      <c r="S2641"/>
      <c r="T2641"/>
      <c r="U2641"/>
      <c r="V2641"/>
      <c r="W2641"/>
    </row>
    <row r="2642" spans="14:23" x14ac:dyDescent="0.3">
      <c r="N2642"/>
      <c r="O2642"/>
      <c r="S2642"/>
      <c r="T2642"/>
      <c r="U2642"/>
      <c r="V2642"/>
      <c r="W2642"/>
    </row>
    <row r="2643" spans="14:23" x14ac:dyDescent="0.3">
      <c r="N2643"/>
      <c r="O2643"/>
      <c r="S2643"/>
      <c r="T2643"/>
      <c r="U2643"/>
      <c r="V2643"/>
      <c r="W2643"/>
    </row>
    <row r="2644" spans="14:23" x14ac:dyDescent="0.3">
      <c r="N2644"/>
      <c r="O2644"/>
      <c r="S2644"/>
      <c r="T2644"/>
      <c r="U2644"/>
      <c r="V2644"/>
      <c r="W2644"/>
    </row>
    <row r="2645" spans="14:23" x14ac:dyDescent="0.3">
      <c r="N2645"/>
      <c r="O2645"/>
      <c r="S2645"/>
      <c r="T2645"/>
      <c r="U2645"/>
      <c r="V2645"/>
      <c r="W2645"/>
    </row>
    <row r="2646" spans="14:23" x14ac:dyDescent="0.3">
      <c r="N2646"/>
      <c r="O2646"/>
      <c r="S2646"/>
      <c r="T2646"/>
      <c r="U2646"/>
      <c r="V2646"/>
      <c r="W2646"/>
    </row>
    <row r="2647" spans="14:23" x14ac:dyDescent="0.3">
      <c r="N2647"/>
      <c r="O2647"/>
      <c r="S2647"/>
      <c r="T2647"/>
      <c r="U2647"/>
      <c r="V2647"/>
      <c r="W2647"/>
    </row>
    <row r="2648" spans="14:23" x14ac:dyDescent="0.3">
      <c r="N2648"/>
      <c r="O2648"/>
      <c r="S2648"/>
      <c r="T2648"/>
      <c r="U2648"/>
      <c r="V2648"/>
      <c r="W2648"/>
    </row>
    <row r="2649" spans="14:23" x14ac:dyDescent="0.3">
      <c r="N2649"/>
      <c r="O2649"/>
      <c r="S2649"/>
      <c r="T2649"/>
      <c r="U2649"/>
      <c r="V2649"/>
      <c r="W2649"/>
    </row>
    <row r="2650" spans="14:23" x14ac:dyDescent="0.3">
      <c r="N2650"/>
      <c r="O2650"/>
      <c r="S2650"/>
      <c r="T2650"/>
      <c r="U2650"/>
      <c r="V2650"/>
      <c r="W2650"/>
    </row>
    <row r="2651" spans="14:23" x14ac:dyDescent="0.3">
      <c r="N2651"/>
      <c r="O2651"/>
      <c r="S2651"/>
      <c r="T2651"/>
      <c r="U2651"/>
      <c r="V2651"/>
      <c r="W2651"/>
    </row>
    <row r="2652" spans="14:23" x14ac:dyDescent="0.3">
      <c r="N2652"/>
      <c r="O2652"/>
      <c r="S2652"/>
      <c r="T2652"/>
      <c r="U2652"/>
      <c r="V2652"/>
      <c r="W2652"/>
    </row>
    <row r="2653" spans="14:23" x14ac:dyDescent="0.3">
      <c r="N2653"/>
      <c r="O2653"/>
      <c r="S2653"/>
      <c r="T2653"/>
      <c r="U2653"/>
      <c r="V2653"/>
      <c r="W2653"/>
    </row>
    <row r="2654" spans="14:23" x14ac:dyDescent="0.3">
      <c r="N2654"/>
      <c r="O2654"/>
      <c r="S2654"/>
      <c r="T2654"/>
      <c r="U2654"/>
      <c r="V2654"/>
      <c r="W2654"/>
    </row>
    <row r="2655" spans="14:23" x14ac:dyDescent="0.3">
      <c r="N2655"/>
      <c r="O2655"/>
      <c r="S2655"/>
      <c r="T2655"/>
      <c r="U2655"/>
      <c r="V2655"/>
      <c r="W2655"/>
    </row>
    <row r="2656" spans="14:23" x14ac:dyDescent="0.3">
      <c r="N2656"/>
      <c r="O2656"/>
      <c r="S2656"/>
      <c r="T2656"/>
      <c r="U2656"/>
      <c r="V2656"/>
      <c r="W2656"/>
    </row>
    <row r="2657" spans="14:23" x14ac:dyDescent="0.3">
      <c r="N2657"/>
      <c r="O2657"/>
      <c r="S2657"/>
      <c r="T2657"/>
      <c r="U2657"/>
      <c r="V2657"/>
      <c r="W2657"/>
    </row>
    <row r="2658" spans="14:23" x14ac:dyDescent="0.3">
      <c r="N2658"/>
      <c r="O2658"/>
      <c r="S2658"/>
      <c r="T2658"/>
      <c r="U2658"/>
      <c r="V2658"/>
      <c r="W2658"/>
    </row>
    <row r="2659" spans="14:23" x14ac:dyDescent="0.3">
      <c r="N2659"/>
      <c r="O2659"/>
      <c r="S2659"/>
      <c r="T2659"/>
      <c r="U2659"/>
      <c r="V2659"/>
      <c r="W2659"/>
    </row>
    <row r="2660" spans="14:23" x14ac:dyDescent="0.3">
      <c r="N2660"/>
      <c r="O2660"/>
      <c r="S2660"/>
      <c r="T2660"/>
      <c r="U2660"/>
      <c r="V2660"/>
      <c r="W2660"/>
    </row>
    <row r="2661" spans="14:23" x14ac:dyDescent="0.3">
      <c r="N2661"/>
      <c r="O2661"/>
      <c r="S2661"/>
      <c r="T2661"/>
      <c r="U2661"/>
      <c r="V2661"/>
      <c r="W2661"/>
    </row>
    <row r="2662" spans="14:23" x14ac:dyDescent="0.3">
      <c r="N2662"/>
      <c r="O2662"/>
      <c r="S2662"/>
      <c r="T2662"/>
      <c r="U2662"/>
      <c r="V2662"/>
      <c r="W2662"/>
    </row>
    <row r="2663" spans="14:23" x14ac:dyDescent="0.3">
      <c r="N2663"/>
      <c r="O2663"/>
      <c r="S2663"/>
      <c r="T2663"/>
      <c r="U2663"/>
      <c r="V2663"/>
      <c r="W2663"/>
    </row>
    <row r="2664" spans="14:23" x14ac:dyDescent="0.3">
      <c r="N2664"/>
      <c r="O2664"/>
      <c r="S2664"/>
      <c r="T2664"/>
      <c r="U2664"/>
      <c r="V2664"/>
      <c r="W2664"/>
    </row>
    <row r="2665" spans="14:23" x14ac:dyDescent="0.3">
      <c r="N2665"/>
      <c r="O2665"/>
      <c r="S2665"/>
      <c r="T2665"/>
      <c r="U2665"/>
      <c r="V2665"/>
      <c r="W2665"/>
    </row>
    <row r="2666" spans="14:23" x14ac:dyDescent="0.3">
      <c r="N2666"/>
      <c r="O2666"/>
      <c r="S2666"/>
      <c r="T2666"/>
      <c r="U2666"/>
      <c r="V2666"/>
      <c r="W2666"/>
    </row>
    <row r="2667" spans="14:23" x14ac:dyDescent="0.3">
      <c r="N2667"/>
      <c r="O2667"/>
      <c r="S2667"/>
      <c r="T2667"/>
      <c r="U2667"/>
      <c r="V2667"/>
      <c r="W2667"/>
    </row>
    <row r="2668" spans="14:23" x14ac:dyDescent="0.3">
      <c r="N2668"/>
      <c r="O2668"/>
      <c r="S2668"/>
      <c r="T2668"/>
      <c r="U2668"/>
      <c r="V2668"/>
      <c r="W2668"/>
    </row>
    <row r="2669" spans="14:23" x14ac:dyDescent="0.3">
      <c r="N2669"/>
      <c r="O2669"/>
      <c r="S2669"/>
      <c r="T2669"/>
      <c r="U2669"/>
      <c r="V2669"/>
      <c r="W2669"/>
    </row>
    <row r="2670" spans="14:23" x14ac:dyDescent="0.3">
      <c r="N2670"/>
      <c r="O2670"/>
      <c r="S2670"/>
      <c r="T2670"/>
      <c r="U2670"/>
      <c r="V2670"/>
      <c r="W2670"/>
    </row>
    <row r="2671" spans="14:23" x14ac:dyDescent="0.3">
      <c r="N2671"/>
      <c r="O2671"/>
      <c r="S2671"/>
      <c r="T2671"/>
      <c r="U2671"/>
      <c r="V2671"/>
      <c r="W2671"/>
    </row>
    <row r="2672" spans="14:23" x14ac:dyDescent="0.3">
      <c r="N2672"/>
      <c r="O2672"/>
      <c r="S2672"/>
      <c r="T2672"/>
      <c r="U2672"/>
      <c r="V2672"/>
      <c r="W2672"/>
    </row>
    <row r="2673" spans="14:23" x14ac:dyDescent="0.3">
      <c r="N2673"/>
      <c r="O2673"/>
      <c r="S2673"/>
      <c r="T2673"/>
      <c r="U2673"/>
      <c r="V2673"/>
      <c r="W2673"/>
    </row>
    <row r="2674" spans="14:23" x14ac:dyDescent="0.3">
      <c r="N2674"/>
      <c r="O2674"/>
      <c r="S2674"/>
      <c r="T2674"/>
      <c r="U2674"/>
      <c r="V2674"/>
      <c r="W2674"/>
    </row>
    <row r="2675" spans="14:23" x14ac:dyDescent="0.3">
      <c r="N2675"/>
      <c r="O2675"/>
      <c r="S2675"/>
      <c r="T2675"/>
      <c r="U2675"/>
      <c r="V2675"/>
      <c r="W2675"/>
    </row>
    <row r="2676" spans="14:23" x14ac:dyDescent="0.3">
      <c r="N2676"/>
      <c r="O2676"/>
      <c r="S2676"/>
      <c r="T2676"/>
      <c r="U2676"/>
      <c r="V2676"/>
      <c r="W2676"/>
    </row>
    <row r="2677" spans="14:23" x14ac:dyDescent="0.3">
      <c r="N2677"/>
      <c r="O2677"/>
      <c r="S2677"/>
      <c r="T2677"/>
      <c r="U2677"/>
      <c r="V2677"/>
      <c r="W2677"/>
    </row>
    <row r="2678" spans="14:23" x14ac:dyDescent="0.3">
      <c r="N2678"/>
      <c r="O2678"/>
      <c r="S2678"/>
      <c r="T2678"/>
      <c r="U2678"/>
      <c r="V2678"/>
      <c r="W2678"/>
    </row>
    <row r="2679" spans="14:23" x14ac:dyDescent="0.3">
      <c r="N2679"/>
      <c r="O2679"/>
      <c r="S2679"/>
      <c r="T2679"/>
      <c r="U2679"/>
      <c r="V2679"/>
      <c r="W2679"/>
    </row>
    <row r="2680" spans="14:23" x14ac:dyDescent="0.3">
      <c r="N2680"/>
      <c r="O2680"/>
      <c r="S2680"/>
      <c r="T2680"/>
      <c r="U2680"/>
      <c r="V2680"/>
      <c r="W2680"/>
    </row>
    <row r="2681" spans="14:23" x14ac:dyDescent="0.3">
      <c r="N2681"/>
      <c r="O2681"/>
      <c r="S2681"/>
      <c r="T2681"/>
      <c r="U2681"/>
      <c r="V2681"/>
      <c r="W2681"/>
    </row>
    <row r="2682" spans="14:23" x14ac:dyDescent="0.3">
      <c r="N2682"/>
      <c r="O2682"/>
      <c r="S2682"/>
      <c r="T2682"/>
      <c r="U2682"/>
      <c r="V2682"/>
      <c r="W2682"/>
    </row>
    <row r="2683" spans="14:23" x14ac:dyDescent="0.3">
      <c r="N2683"/>
      <c r="O2683"/>
      <c r="S2683"/>
      <c r="T2683"/>
      <c r="U2683"/>
      <c r="V2683"/>
      <c r="W2683"/>
    </row>
    <row r="2684" spans="14:23" x14ac:dyDescent="0.3">
      <c r="N2684"/>
      <c r="O2684"/>
      <c r="S2684"/>
      <c r="T2684"/>
      <c r="U2684"/>
      <c r="V2684"/>
      <c r="W2684"/>
    </row>
    <row r="2685" spans="14:23" x14ac:dyDescent="0.3">
      <c r="N2685"/>
      <c r="O2685"/>
      <c r="S2685"/>
      <c r="T2685"/>
      <c r="U2685"/>
      <c r="V2685"/>
      <c r="W2685"/>
    </row>
    <row r="2686" spans="14:23" x14ac:dyDescent="0.3">
      <c r="N2686"/>
      <c r="O2686"/>
      <c r="S2686"/>
      <c r="T2686"/>
      <c r="U2686"/>
      <c r="V2686"/>
      <c r="W2686"/>
    </row>
    <row r="2687" spans="14:23" x14ac:dyDescent="0.3">
      <c r="N2687"/>
      <c r="O2687"/>
      <c r="S2687"/>
      <c r="T2687"/>
      <c r="U2687"/>
      <c r="V2687"/>
      <c r="W2687"/>
    </row>
    <row r="2688" spans="14:23" x14ac:dyDescent="0.3">
      <c r="N2688"/>
      <c r="O2688"/>
      <c r="S2688"/>
      <c r="T2688"/>
      <c r="U2688"/>
      <c r="V2688"/>
      <c r="W2688"/>
    </row>
    <row r="2689" spans="14:23" x14ac:dyDescent="0.3">
      <c r="N2689"/>
      <c r="O2689"/>
      <c r="S2689"/>
      <c r="T2689"/>
      <c r="U2689"/>
      <c r="V2689"/>
      <c r="W2689"/>
    </row>
    <row r="2690" spans="14:23" x14ac:dyDescent="0.3">
      <c r="N2690"/>
      <c r="O2690"/>
      <c r="S2690"/>
      <c r="T2690"/>
      <c r="U2690"/>
      <c r="V2690"/>
      <c r="W2690"/>
    </row>
    <row r="2691" spans="14:23" x14ac:dyDescent="0.3">
      <c r="N2691"/>
      <c r="O2691"/>
      <c r="S2691"/>
      <c r="T2691"/>
      <c r="U2691"/>
      <c r="V2691"/>
      <c r="W2691"/>
    </row>
    <row r="2692" spans="14:23" x14ac:dyDescent="0.3">
      <c r="N2692"/>
      <c r="O2692"/>
      <c r="S2692"/>
      <c r="T2692"/>
      <c r="U2692"/>
      <c r="V2692"/>
      <c r="W2692"/>
    </row>
    <row r="2693" spans="14:23" x14ac:dyDescent="0.3">
      <c r="N2693"/>
      <c r="O2693"/>
      <c r="S2693"/>
      <c r="T2693"/>
      <c r="U2693"/>
      <c r="V2693"/>
      <c r="W2693"/>
    </row>
    <row r="2694" spans="14:23" x14ac:dyDescent="0.3">
      <c r="N2694"/>
      <c r="O2694"/>
      <c r="S2694"/>
      <c r="T2694"/>
      <c r="U2694"/>
      <c r="V2694"/>
      <c r="W2694"/>
    </row>
    <row r="2695" spans="14:23" x14ac:dyDescent="0.3">
      <c r="N2695"/>
      <c r="O2695"/>
      <c r="S2695"/>
      <c r="T2695"/>
      <c r="U2695"/>
      <c r="V2695"/>
      <c r="W2695"/>
    </row>
    <row r="2696" spans="14:23" x14ac:dyDescent="0.3">
      <c r="N2696"/>
      <c r="O2696"/>
      <c r="S2696"/>
      <c r="T2696"/>
      <c r="U2696"/>
      <c r="V2696"/>
      <c r="W2696"/>
    </row>
    <row r="2697" spans="14:23" x14ac:dyDescent="0.3">
      <c r="N2697"/>
      <c r="O2697"/>
      <c r="S2697"/>
      <c r="T2697"/>
      <c r="U2697"/>
      <c r="V2697"/>
      <c r="W2697"/>
    </row>
    <row r="2698" spans="14:23" x14ac:dyDescent="0.3">
      <c r="N2698"/>
      <c r="O2698"/>
      <c r="S2698"/>
      <c r="T2698"/>
      <c r="U2698"/>
      <c r="V2698"/>
      <c r="W2698"/>
    </row>
    <row r="2699" spans="14:23" x14ac:dyDescent="0.3">
      <c r="N2699"/>
      <c r="O2699"/>
      <c r="S2699"/>
      <c r="T2699"/>
      <c r="U2699"/>
      <c r="V2699"/>
      <c r="W2699"/>
    </row>
    <row r="2700" spans="14:23" x14ac:dyDescent="0.3">
      <c r="N2700"/>
      <c r="O2700"/>
      <c r="S2700"/>
      <c r="T2700"/>
      <c r="U2700"/>
      <c r="V2700"/>
      <c r="W2700"/>
    </row>
    <row r="2701" spans="14:23" x14ac:dyDescent="0.3">
      <c r="N2701"/>
      <c r="O2701"/>
      <c r="S2701"/>
      <c r="T2701"/>
      <c r="U2701"/>
      <c r="V2701"/>
      <c r="W2701"/>
    </row>
    <row r="2702" spans="14:23" x14ac:dyDescent="0.3">
      <c r="N2702"/>
      <c r="O2702"/>
      <c r="S2702"/>
      <c r="T2702"/>
      <c r="U2702"/>
      <c r="V2702"/>
      <c r="W2702"/>
    </row>
    <row r="2703" spans="14:23" x14ac:dyDescent="0.3">
      <c r="N2703"/>
      <c r="O2703"/>
      <c r="S2703"/>
      <c r="T2703"/>
      <c r="U2703"/>
      <c r="V2703"/>
      <c r="W2703"/>
    </row>
    <row r="2704" spans="14:23" x14ac:dyDescent="0.3">
      <c r="N2704"/>
      <c r="O2704"/>
      <c r="S2704"/>
      <c r="T2704"/>
      <c r="U2704"/>
      <c r="V2704"/>
      <c r="W2704"/>
    </row>
    <row r="2705" spans="14:23" x14ac:dyDescent="0.3">
      <c r="N2705"/>
      <c r="O2705"/>
      <c r="S2705"/>
      <c r="T2705"/>
      <c r="U2705"/>
      <c r="V2705"/>
      <c r="W2705"/>
    </row>
    <row r="2706" spans="14:23" x14ac:dyDescent="0.3">
      <c r="N2706"/>
      <c r="O2706"/>
      <c r="S2706"/>
      <c r="T2706"/>
      <c r="U2706"/>
      <c r="V2706"/>
      <c r="W2706"/>
    </row>
    <row r="2707" spans="14:23" x14ac:dyDescent="0.3">
      <c r="N2707"/>
      <c r="O2707"/>
      <c r="S2707"/>
      <c r="T2707"/>
      <c r="U2707"/>
      <c r="V2707"/>
      <c r="W2707"/>
    </row>
    <row r="2708" spans="14:23" x14ac:dyDescent="0.3">
      <c r="N2708"/>
      <c r="O2708"/>
      <c r="S2708"/>
      <c r="T2708"/>
      <c r="U2708"/>
      <c r="V2708"/>
      <c r="W2708"/>
    </row>
    <row r="2709" spans="14:23" x14ac:dyDescent="0.3">
      <c r="N2709"/>
      <c r="O2709"/>
      <c r="S2709"/>
      <c r="T2709"/>
      <c r="U2709"/>
      <c r="V2709"/>
      <c r="W2709"/>
    </row>
    <row r="2710" spans="14:23" x14ac:dyDescent="0.3">
      <c r="N2710"/>
      <c r="O2710"/>
      <c r="S2710"/>
      <c r="T2710"/>
      <c r="U2710"/>
      <c r="V2710"/>
      <c r="W2710"/>
    </row>
    <row r="2711" spans="14:23" x14ac:dyDescent="0.3">
      <c r="N2711"/>
      <c r="O2711"/>
      <c r="S2711"/>
      <c r="T2711"/>
      <c r="U2711"/>
      <c r="V2711"/>
      <c r="W2711"/>
    </row>
    <row r="2712" spans="14:23" x14ac:dyDescent="0.3">
      <c r="N2712"/>
      <c r="O2712"/>
      <c r="S2712"/>
      <c r="T2712"/>
      <c r="U2712"/>
      <c r="V2712"/>
      <c r="W2712"/>
    </row>
    <row r="2713" spans="14:23" x14ac:dyDescent="0.3">
      <c r="N2713"/>
      <c r="O2713"/>
      <c r="S2713"/>
      <c r="T2713"/>
      <c r="U2713"/>
      <c r="V2713"/>
      <c r="W2713"/>
    </row>
    <row r="2714" spans="14:23" x14ac:dyDescent="0.3">
      <c r="N2714"/>
      <c r="O2714"/>
      <c r="S2714"/>
      <c r="T2714"/>
      <c r="U2714"/>
      <c r="V2714"/>
      <c r="W2714"/>
    </row>
    <row r="2715" spans="14:23" x14ac:dyDescent="0.3">
      <c r="N2715"/>
      <c r="O2715"/>
      <c r="S2715"/>
      <c r="T2715"/>
      <c r="U2715"/>
      <c r="V2715"/>
      <c r="W2715"/>
    </row>
    <row r="2716" spans="14:23" x14ac:dyDescent="0.3">
      <c r="N2716"/>
      <c r="O2716"/>
      <c r="S2716"/>
      <c r="T2716"/>
      <c r="U2716"/>
      <c r="V2716"/>
      <c r="W2716"/>
    </row>
    <row r="2717" spans="14:23" x14ac:dyDescent="0.3">
      <c r="N2717"/>
      <c r="O2717"/>
      <c r="S2717"/>
      <c r="T2717"/>
      <c r="U2717"/>
      <c r="V2717"/>
      <c r="W2717"/>
    </row>
    <row r="2718" spans="14:23" x14ac:dyDescent="0.3">
      <c r="N2718"/>
      <c r="O2718"/>
      <c r="S2718"/>
      <c r="T2718"/>
      <c r="U2718"/>
      <c r="V2718"/>
      <c r="W2718"/>
    </row>
    <row r="2719" spans="14:23" x14ac:dyDescent="0.3">
      <c r="N2719"/>
      <c r="O2719"/>
      <c r="S2719"/>
      <c r="T2719"/>
      <c r="U2719"/>
      <c r="V2719"/>
      <c r="W2719"/>
    </row>
    <row r="2720" spans="14:23" x14ac:dyDescent="0.3">
      <c r="N2720"/>
      <c r="O2720"/>
      <c r="S2720"/>
      <c r="T2720"/>
      <c r="U2720"/>
      <c r="V2720"/>
      <c r="W2720"/>
    </row>
    <row r="2721" spans="14:23" x14ac:dyDescent="0.3">
      <c r="N2721"/>
      <c r="O2721"/>
      <c r="S2721"/>
      <c r="T2721"/>
      <c r="U2721"/>
      <c r="V2721"/>
      <c r="W2721"/>
    </row>
    <row r="2722" spans="14:23" x14ac:dyDescent="0.3">
      <c r="N2722"/>
      <c r="O2722"/>
      <c r="S2722"/>
      <c r="T2722"/>
      <c r="U2722"/>
      <c r="V2722"/>
      <c r="W2722"/>
    </row>
    <row r="2723" spans="14:23" x14ac:dyDescent="0.3">
      <c r="N2723"/>
      <c r="O2723"/>
      <c r="S2723"/>
      <c r="T2723"/>
      <c r="U2723"/>
      <c r="V2723"/>
      <c r="W2723"/>
    </row>
    <row r="2724" spans="14:23" x14ac:dyDescent="0.3">
      <c r="N2724"/>
      <c r="O2724"/>
      <c r="S2724"/>
      <c r="T2724"/>
      <c r="U2724"/>
      <c r="V2724"/>
      <c r="W2724"/>
    </row>
    <row r="2725" spans="14:23" x14ac:dyDescent="0.3">
      <c r="N2725"/>
      <c r="O2725"/>
      <c r="S2725"/>
      <c r="T2725"/>
      <c r="U2725"/>
      <c r="V2725"/>
      <c r="W2725"/>
    </row>
    <row r="2726" spans="14:23" x14ac:dyDescent="0.3">
      <c r="N2726"/>
      <c r="O2726"/>
      <c r="S2726"/>
      <c r="T2726"/>
      <c r="U2726"/>
      <c r="V2726"/>
      <c r="W2726"/>
    </row>
    <row r="2727" spans="14:23" x14ac:dyDescent="0.3">
      <c r="N2727"/>
      <c r="O2727"/>
      <c r="S2727"/>
      <c r="T2727"/>
      <c r="U2727"/>
      <c r="V2727"/>
      <c r="W2727"/>
    </row>
    <row r="2728" spans="14:23" x14ac:dyDescent="0.3">
      <c r="N2728"/>
      <c r="O2728"/>
      <c r="S2728"/>
      <c r="T2728"/>
      <c r="U2728"/>
      <c r="V2728"/>
      <c r="W2728"/>
    </row>
    <row r="2729" spans="14:23" x14ac:dyDescent="0.3">
      <c r="N2729"/>
      <c r="O2729"/>
      <c r="S2729"/>
      <c r="T2729"/>
      <c r="U2729"/>
      <c r="V2729"/>
      <c r="W2729"/>
    </row>
    <row r="2730" spans="14:23" x14ac:dyDescent="0.3">
      <c r="N2730"/>
      <c r="O2730"/>
      <c r="S2730"/>
      <c r="T2730"/>
      <c r="U2730"/>
      <c r="V2730"/>
      <c r="W2730"/>
    </row>
    <row r="2731" spans="14:23" x14ac:dyDescent="0.3">
      <c r="N2731"/>
      <c r="O2731"/>
      <c r="S2731"/>
      <c r="T2731"/>
      <c r="U2731"/>
      <c r="V2731"/>
      <c r="W2731"/>
    </row>
    <row r="2732" spans="14:23" x14ac:dyDescent="0.3">
      <c r="N2732"/>
      <c r="O2732"/>
      <c r="S2732"/>
      <c r="T2732"/>
      <c r="U2732"/>
      <c r="V2732"/>
      <c r="W2732"/>
    </row>
    <row r="2733" spans="14:23" x14ac:dyDescent="0.3">
      <c r="N2733"/>
      <c r="O2733"/>
      <c r="S2733"/>
      <c r="T2733"/>
      <c r="U2733"/>
      <c r="V2733"/>
      <c r="W2733"/>
    </row>
    <row r="2734" spans="14:23" x14ac:dyDescent="0.3">
      <c r="N2734"/>
      <c r="O2734"/>
      <c r="S2734"/>
      <c r="T2734"/>
      <c r="U2734"/>
      <c r="V2734"/>
      <c r="W2734"/>
    </row>
    <row r="2735" spans="14:23" x14ac:dyDescent="0.3">
      <c r="N2735"/>
      <c r="O2735"/>
      <c r="S2735"/>
      <c r="T2735"/>
      <c r="U2735"/>
      <c r="V2735"/>
      <c r="W2735"/>
    </row>
    <row r="2736" spans="14:23" x14ac:dyDescent="0.3">
      <c r="N2736"/>
      <c r="O2736"/>
      <c r="S2736"/>
      <c r="T2736"/>
      <c r="U2736"/>
      <c r="V2736"/>
      <c r="W2736"/>
    </row>
    <row r="2737" spans="14:23" x14ac:dyDescent="0.3">
      <c r="N2737"/>
      <c r="O2737"/>
      <c r="S2737"/>
      <c r="T2737"/>
      <c r="U2737"/>
      <c r="V2737"/>
      <c r="W2737"/>
    </row>
    <row r="2738" spans="14:23" x14ac:dyDescent="0.3">
      <c r="N2738"/>
      <c r="O2738"/>
      <c r="S2738"/>
      <c r="T2738"/>
      <c r="U2738"/>
      <c r="V2738"/>
      <c r="W2738"/>
    </row>
    <row r="2739" spans="14:23" x14ac:dyDescent="0.3">
      <c r="N2739"/>
      <c r="O2739"/>
      <c r="S2739"/>
      <c r="T2739"/>
      <c r="U2739"/>
      <c r="V2739"/>
      <c r="W2739"/>
    </row>
    <row r="2740" spans="14:23" x14ac:dyDescent="0.3">
      <c r="N2740"/>
      <c r="O2740"/>
      <c r="S2740"/>
      <c r="T2740"/>
      <c r="U2740"/>
      <c r="V2740"/>
      <c r="W2740"/>
    </row>
    <row r="2741" spans="14:23" x14ac:dyDescent="0.3">
      <c r="N2741"/>
      <c r="O2741"/>
      <c r="S2741"/>
      <c r="T2741"/>
      <c r="U2741"/>
      <c r="V2741"/>
      <c r="W2741"/>
    </row>
    <row r="2742" spans="14:23" x14ac:dyDescent="0.3">
      <c r="N2742"/>
      <c r="O2742"/>
      <c r="S2742"/>
      <c r="T2742"/>
      <c r="U2742"/>
      <c r="V2742"/>
      <c r="W2742"/>
    </row>
    <row r="2743" spans="14:23" x14ac:dyDescent="0.3">
      <c r="N2743"/>
      <c r="O2743"/>
      <c r="S2743"/>
      <c r="T2743"/>
      <c r="U2743"/>
      <c r="V2743"/>
      <c r="W2743"/>
    </row>
    <row r="2744" spans="14:23" x14ac:dyDescent="0.3">
      <c r="N2744"/>
      <c r="O2744"/>
      <c r="S2744"/>
      <c r="T2744"/>
      <c r="U2744"/>
      <c r="V2744"/>
      <c r="W2744"/>
    </row>
    <row r="2745" spans="14:23" x14ac:dyDescent="0.3">
      <c r="N2745"/>
      <c r="O2745"/>
      <c r="S2745"/>
      <c r="T2745"/>
      <c r="U2745"/>
      <c r="V2745"/>
      <c r="W2745"/>
    </row>
    <row r="2746" spans="14:23" x14ac:dyDescent="0.3">
      <c r="N2746"/>
      <c r="O2746"/>
      <c r="S2746"/>
      <c r="T2746"/>
      <c r="U2746"/>
      <c r="V2746"/>
      <c r="W2746"/>
    </row>
    <row r="2747" spans="14:23" x14ac:dyDescent="0.3">
      <c r="N2747"/>
      <c r="O2747"/>
      <c r="S2747"/>
      <c r="T2747"/>
      <c r="U2747"/>
      <c r="V2747"/>
      <c r="W2747"/>
    </row>
    <row r="2748" spans="14:23" x14ac:dyDescent="0.3">
      <c r="N2748"/>
      <c r="O2748"/>
      <c r="S2748"/>
      <c r="T2748"/>
      <c r="U2748"/>
      <c r="V2748"/>
      <c r="W2748"/>
    </row>
    <row r="2749" spans="14:23" x14ac:dyDescent="0.3">
      <c r="N2749"/>
      <c r="O2749"/>
      <c r="S2749"/>
      <c r="T2749"/>
      <c r="U2749"/>
      <c r="V2749"/>
      <c r="W2749"/>
    </row>
    <row r="2750" spans="14:23" x14ac:dyDescent="0.3">
      <c r="N2750"/>
      <c r="O2750"/>
      <c r="S2750"/>
      <c r="T2750"/>
      <c r="U2750"/>
      <c r="V2750"/>
      <c r="W2750"/>
    </row>
    <row r="2751" spans="14:23" x14ac:dyDescent="0.3">
      <c r="N2751"/>
      <c r="O2751"/>
      <c r="S2751"/>
      <c r="T2751"/>
      <c r="U2751"/>
      <c r="V2751"/>
      <c r="W2751"/>
    </row>
    <row r="2752" spans="14:23" x14ac:dyDescent="0.3">
      <c r="N2752"/>
      <c r="O2752"/>
      <c r="S2752"/>
      <c r="T2752"/>
      <c r="U2752"/>
      <c r="V2752"/>
      <c r="W2752"/>
    </row>
    <row r="2753" spans="14:23" x14ac:dyDescent="0.3">
      <c r="N2753"/>
      <c r="O2753"/>
      <c r="S2753"/>
      <c r="T2753"/>
      <c r="U2753"/>
      <c r="V2753"/>
      <c r="W2753"/>
    </row>
    <row r="2754" spans="14:23" x14ac:dyDescent="0.3">
      <c r="N2754"/>
      <c r="O2754"/>
      <c r="S2754"/>
      <c r="T2754"/>
      <c r="U2754"/>
      <c r="V2754"/>
      <c r="W2754"/>
    </row>
    <row r="2755" spans="14:23" x14ac:dyDescent="0.3">
      <c r="N2755"/>
      <c r="O2755"/>
      <c r="S2755"/>
      <c r="T2755"/>
      <c r="U2755"/>
      <c r="V2755"/>
      <c r="W2755"/>
    </row>
    <row r="2756" spans="14:23" x14ac:dyDescent="0.3">
      <c r="N2756"/>
      <c r="O2756"/>
      <c r="S2756"/>
      <c r="T2756"/>
      <c r="U2756"/>
      <c r="V2756"/>
      <c r="W2756"/>
    </row>
    <row r="2757" spans="14:23" x14ac:dyDescent="0.3">
      <c r="N2757"/>
      <c r="O2757"/>
      <c r="S2757"/>
      <c r="T2757"/>
      <c r="U2757"/>
      <c r="V2757"/>
      <c r="W2757"/>
    </row>
    <row r="2758" spans="14:23" x14ac:dyDescent="0.3">
      <c r="N2758"/>
      <c r="O2758"/>
      <c r="S2758"/>
      <c r="T2758"/>
      <c r="U2758"/>
      <c r="V2758"/>
      <c r="W2758"/>
    </row>
    <row r="2759" spans="14:23" x14ac:dyDescent="0.3">
      <c r="N2759"/>
      <c r="O2759"/>
      <c r="S2759"/>
      <c r="T2759"/>
      <c r="U2759"/>
      <c r="V2759"/>
      <c r="W2759"/>
    </row>
    <row r="2760" spans="14:23" x14ac:dyDescent="0.3">
      <c r="N2760"/>
      <c r="O2760"/>
      <c r="S2760"/>
      <c r="T2760"/>
      <c r="U2760"/>
      <c r="V2760"/>
      <c r="W2760"/>
    </row>
    <row r="2761" spans="14:23" x14ac:dyDescent="0.3">
      <c r="N2761"/>
      <c r="O2761"/>
      <c r="S2761"/>
      <c r="T2761"/>
      <c r="U2761"/>
      <c r="V2761"/>
      <c r="W2761"/>
    </row>
    <row r="2762" spans="14:23" x14ac:dyDescent="0.3">
      <c r="N2762"/>
      <c r="O2762"/>
      <c r="S2762"/>
      <c r="T2762"/>
      <c r="U2762"/>
      <c r="V2762"/>
      <c r="W2762"/>
    </row>
    <row r="2763" spans="14:23" x14ac:dyDescent="0.3">
      <c r="N2763"/>
      <c r="O2763"/>
      <c r="S2763"/>
      <c r="T2763"/>
      <c r="U2763"/>
      <c r="V2763"/>
      <c r="W2763"/>
    </row>
    <row r="2764" spans="14:23" x14ac:dyDescent="0.3">
      <c r="N2764"/>
      <c r="O2764"/>
      <c r="S2764"/>
      <c r="T2764"/>
      <c r="U2764"/>
      <c r="V2764"/>
      <c r="W2764"/>
    </row>
    <row r="2765" spans="14:23" x14ac:dyDescent="0.3">
      <c r="N2765"/>
      <c r="O2765"/>
      <c r="S2765"/>
      <c r="T2765"/>
      <c r="U2765"/>
      <c r="V2765"/>
      <c r="W2765"/>
    </row>
    <row r="2766" spans="14:23" x14ac:dyDescent="0.3">
      <c r="N2766"/>
      <c r="O2766"/>
      <c r="S2766"/>
      <c r="T2766"/>
      <c r="U2766"/>
      <c r="V2766"/>
      <c r="W2766"/>
    </row>
    <row r="2767" spans="14:23" x14ac:dyDescent="0.3">
      <c r="N2767"/>
      <c r="O2767"/>
      <c r="S2767"/>
      <c r="T2767"/>
      <c r="U2767"/>
      <c r="V2767"/>
      <c r="W2767"/>
    </row>
    <row r="2768" spans="14:23" x14ac:dyDescent="0.3">
      <c r="N2768"/>
      <c r="O2768"/>
      <c r="S2768"/>
      <c r="T2768"/>
      <c r="U2768"/>
      <c r="V2768"/>
      <c r="W2768"/>
    </row>
    <row r="2769" spans="14:23" x14ac:dyDescent="0.3">
      <c r="N2769"/>
      <c r="O2769"/>
      <c r="S2769"/>
      <c r="T2769"/>
      <c r="U2769"/>
      <c r="V2769"/>
      <c r="W2769"/>
    </row>
    <row r="2770" spans="14:23" x14ac:dyDescent="0.3">
      <c r="N2770"/>
      <c r="O2770"/>
      <c r="S2770"/>
      <c r="T2770"/>
      <c r="U2770"/>
      <c r="V2770"/>
      <c r="W2770"/>
    </row>
    <row r="2771" spans="14:23" x14ac:dyDescent="0.3">
      <c r="N2771"/>
      <c r="O2771"/>
      <c r="S2771"/>
      <c r="T2771"/>
      <c r="U2771"/>
      <c r="V2771"/>
      <c r="W2771"/>
    </row>
    <row r="2772" spans="14:23" x14ac:dyDescent="0.3">
      <c r="N2772"/>
      <c r="O2772"/>
      <c r="S2772"/>
      <c r="T2772"/>
      <c r="U2772"/>
      <c r="V2772"/>
      <c r="W2772"/>
    </row>
    <row r="2773" spans="14:23" x14ac:dyDescent="0.3">
      <c r="N2773"/>
      <c r="O2773"/>
      <c r="S2773"/>
      <c r="T2773"/>
      <c r="U2773"/>
      <c r="V2773"/>
      <c r="W2773"/>
    </row>
    <row r="2774" spans="14:23" x14ac:dyDescent="0.3">
      <c r="N2774"/>
      <c r="O2774"/>
      <c r="S2774"/>
      <c r="T2774"/>
      <c r="U2774"/>
      <c r="V2774"/>
      <c r="W2774"/>
    </row>
    <row r="2775" spans="14:23" x14ac:dyDescent="0.3">
      <c r="N2775"/>
      <c r="O2775"/>
      <c r="S2775"/>
      <c r="T2775"/>
      <c r="U2775"/>
      <c r="V2775"/>
      <c r="W2775"/>
    </row>
    <row r="2776" spans="14:23" x14ac:dyDescent="0.3">
      <c r="N2776"/>
      <c r="O2776"/>
      <c r="S2776"/>
      <c r="T2776"/>
      <c r="U2776"/>
      <c r="V2776"/>
      <c r="W2776"/>
    </row>
    <row r="2777" spans="14:23" x14ac:dyDescent="0.3">
      <c r="N2777"/>
      <c r="O2777"/>
      <c r="S2777"/>
      <c r="T2777"/>
      <c r="U2777"/>
      <c r="V2777"/>
      <c r="W2777"/>
    </row>
    <row r="2778" spans="14:23" x14ac:dyDescent="0.3">
      <c r="N2778"/>
      <c r="O2778"/>
      <c r="S2778"/>
      <c r="T2778"/>
      <c r="U2778"/>
      <c r="V2778"/>
      <c r="W2778"/>
    </row>
    <row r="2779" spans="14:23" x14ac:dyDescent="0.3">
      <c r="N2779"/>
      <c r="O2779"/>
      <c r="S2779"/>
      <c r="T2779"/>
      <c r="U2779"/>
      <c r="V2779"/>
      <c r="W2779"/>
    </row>
    <row r="2780" spans="14:23" x14ac:dyDescent="0.3">
      <c r="N2780"/>
      <c r="O2780"/>
      <c r="S2780"/>
      <c r="T2780"/>
      <c r="U2780"/>
      <c r="V2780"/>
      <c r="W2780"/>
    </row>
    <row r="2781" spans="14:23" x14ac:dyDescent="0.3">
      <c r="N2781"/>
      <c r="O2781"/>
      <c r="S2781"/>
      <c r="T2781"/>
      <c r="U2781"/>
      <c r="V2781"/>
      <c r="W2781"/>
    </row>
    <row r="2782" spans="14:23" x14ac:dyDescent="0.3">
      <c r="N2782"/>
      <c r="O2782"/>
      <c r="S2782"/>
      <c r="T2782"/>
      <c r="U2782"/>
      <c r="V2782"/>
      <c r="W2782"/>
    </row>
    <row r="2783" spans="14:23" x14ac:dyDescent="0.3">
      <c r="N2783"/>
      <c r="O2783"/>
      <c r="S2783"/>
      <c r="T2783"/>
      <c r="U2783"/>
      <c r="V2783"/>
      <c r="W2783"/>
    </row>
    <row r="2784" spans="14:23" x14ac:dyDescent="0.3">
      <c r="N2784"/>
      <c r="O2784"/>
      <c r="S2784"/>
      <c r="T2784"/>
      <c r="U2784"/>
      <c r="V2784"/>
      <c r="W2784"/>
    </row>
    <row r="2785" spans="14:23" x14ac:dyDescent="0.3">
      <c r="N2785"/>
      <c r="O2785"/>
      <c r="S2785"/>
      <c r="T2785"/>
      <c r="U2785"/>
      <c r="V2785"/>
      <c r="W2785"/>
    </row>
    <row r="2786" spans="14:23" x14ac:dyDescent="0.3">
      <c r="N2786"/>
      <c r="O2786"/>
      <c r="S2786"/>
      <c r="T2786"/>
      <c r="U2786"/>
      <c r="V2786"/>
      <c r="W2786"/>
    </row>
    <row r="2787" spans="14:23" x14ac:dyDescent="0.3">
      <c r="N2787"/>
      <c r="O2787"/>
      <c r="S2787"/>
      <c r="T2787"/>
      <c r="U2787"/>
      <c r="V2787"/>
      <c r="W2787"/>
    </row>
    <row r="2788" spans="14:23" x14ac:dyDescent="0.3">
      <c r="N2788"/>
      <c r="O2788"/>
      <c r="S2788"/>
      <c r="T2788"/>
      <c r="U2788"/>
      <c r="V2788"/>
      <c r="W2788"/>
    </row>
    <row r="2789" spans="14:23" x14ac:dyDescent="0.3">
      <c r="N2789"/>
      <c r="O2789"/>
      <c r="S2789"/>
      <c r="T2789"/>
      <c r="U2789"/>
      <c r="V2789"/>
      <c r="W2789"/>
    </row>
    <row r="2790" spans="14:23" x14ac:dyDescent="0.3">
      <c r="N2790"/>
      <c r="O2790"/>
      <c r="S2790"/>
      <c r="T2790"/>
      <c r="U2790"/>
      <c r="V2790"/>
      <c r="W2790"/>
    </row>
    <row r="2791" spans="14:23" x14ac:dyDescent="0.3">
      <c r="N2791"/>
      <c r="O2791"/>
      <c r="S2791"/>
      <c r="T2791"/>
      <c r="U2791"/>
      <c r="V2791"/>
      <c r="W2791"/>
    </row>
    <row r="2792" spans="14:23" x14ac:dyDescent="0.3">
      <c r="N2792"/>
      <c r="O2792"/>
      <c r="S2792"/>
      <c r="T2792"/>
      <c r="U2792"/>
      <c r="V2792"/>
      <c r="W2792"/>
    </row>
    <row r="2793" spans="14:23" x14ac:dyDescent="0.3">
      <c r="N2793"/>
      <c r="O2793"/>
      <c r="S2793"/>
      <c r="T2793"/>
      <c r="U2793"/>
      <c r="V2793"/>
      <c r="W2793"/>
    </row>
    <row r="2794" spans="14:23" x14ac:dyDescent="0.3">
      <c r="N2794"/>
      <c r="O2794"/>
      <c r="S2794"/>
      <c r="T2794"/>
      <c r="U2794"/>
      <c r="V2794"/>
      <c r="W2794"/>
    </row>
    <row r="2795" spans="14:23" x14ac:dyDescent="0.3">
      <c r="N2795"/>
      <c r="O2795"/>
      <c r="S2795"/>
      <c r="T2795"/>
      <c r="U2795"/>
      <c r="V2795"/>
      <c r="W2795"/>
    </row>
    <row r="2796" spans="14:23" x14ac:dyDescent="0.3">
      <c r="N2796"/>
      <c r="O2796"/>
      <c r="S2796"/>
      <c r="T2796"/>
      <c r="U2796"/>
      <c r="V2796"/>
      <c r="W2796"/>
    </row>
    <row r="2797" spans="14:23" x14ac:dyDescent="0.3">
      <c r="N2797"/>
      <c r="O2797"/>
      <c r="S2797"/>
      <c r="T2797"/>
      <c r="U2797"/>
      <c r="V2797"/>
      <c r="W2797"/>
    </row>
    <row r="2798" spans="14:23" x14ac:dyDescent="0.3">
      <c r="N2798"/>
      <c r="O2798"/>
      <c r="S2798"/>
      <c r="T2798"/>
      <c r="U2798"/>
      <c r="V2798"/>
      <c r="W2798"/>
    </row>
    <row r="2799" spans="14:23" x14ac:dyDescent="0.3">
      <c r="N2799"/>
      <c r="O2799"/>
      <c r="S2799"/>
      <c r="T2799"/>
      <c r="U2799"/>
      <c r="V2799"/>
      <c r="W2799"/>
    </row>
    <row r="2800" spans="14:23" x14ac:dyDescent="0.3">
      <c r="N2800"/>
      <c r="O2800"/>
      <c r="S2800"/>
      <c r="T2800"/>
      <c r="U2800"/>
      <c r="V2800"/>
      <c r="W2800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3"/>
  <sheetViews>
    <sheetView topLeftCell="D1" zoomScaleNormal="100" workbookViewId="0">
      <selection activeCell="N3" sqref="N3"/>
    </sheetView>
  </sheetViews>
  <sheetFormatPr defaultRowHeight="14.4" x14ac:dyDescent="0.3"/>
  <cols>
    <col min="1" max="1" width="10.109375" customWidth="1"/>
    <col min="2" max="2" width="8.4414062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3" width="11" customWidth="1"/>
    <col min="14" max="15" width="11" style="6" customWidth="1"/>
    <col min="16" max="16" width="11.5546875" customWidth="1"/>
    <col min="18" max="18" width="11" style="6" customWidth="1"/>
    <col min="20" max="20" width="11" style="6" customWidth="1"/>
    <col min="21" max="22" width="11" customWidth="1"/>
  </cols>
  <sheetData>
    <row r="1" spans="1:27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40" t="s">
        <v>72</v>
      </c>
      <c r="R1" s="40" t="s">
        <v>72</v>
      </c>
      <c r="S1" s="10" t="s">
        <v>45</v>
      </c>
      <c r="T1" s="40" t="s">
        <v>76</v>
      </c>
      <c r="U1" s="2"/>
      <c r="V1" s="2" t="s">
        <v>1</v>
      </c>
      <c r="W1" s="2" t="s">
        <v>2</v>
      </c>
      <c r="X1" s="2" t="s">
        <v>4</v>
      </c>
      <c r="Y1" s="2" t="s">
        <v>5</v>
      </c>
      <c r="Z1" s="2" t="s">
        <v>7</v>
      </c>
      <c r="AA1" s="2" t="s">
        <v>8</v>
      </c>
    </row>
    <row r="2" spans="1:27" ht="15" x14ac:dyDescent="0.25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E2/$E$8</f>
        <v>2.6845637583892617E-2</v>
      </c>
      <c r="I2" s="32">
        <f>D2/($AA$3)</f>
        <v>0.52685421994884907</v>
      </c>
      <c r="J2" s="32">
        <f t="shared" ref="J2:J65" si="2">ABS(K2-L2)/2</f>
        <v>2.0609000000000002</v>
      </c>
      <c r="K2" s="49">
        <v>2</v>
      </c>
      <c r="L2" s="32">
        <f t="shared" ref="L2:L15" si="3">M2/2-SQRT(M2^2/4+D2^2)</f>
        <v>-2.1218000000000004</v>
      </c>
      <c r="M2" s="32">
        <f t="shared" ref="M2:M8" si="4">-(D2^2-K2^2)/K2</f>
        <v>-0.12179999999999991</v>
      </c>
      <c r="N2" s="32">
        <f>J2/($AA$3)</f>
        <v>0.52708439897698212</v>
      </c>
      <c r="O2" s="32">
        <f>K2/($AA$3)</f>
        <v>0.51150895140664965</v>
      </c>
      <c r="P2">
        <f>ABS(T2)</f>
        <v>0.54265984654731469</v>
      </c>
      <c r="Q2">
        <f>ABS(R2)</f>
        <v>6.1596907618264293E-2</v>
      </c>
      <c r="R2" s="32">
        <f t="shared" ref="R2:R8" si="5">M2/SQRT($AA$3)</f>
        <v>-6.1596907618264293E-2</v>
      </c>
      <c r="S2" s="8">
        <v>368</v>
      </c>
      <c r="T2" s="32">
        <f>L2/($AA$3)</f>
        <v>-0.54265984654731469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</row>
    <row r="3" spans="1:27" ht="15" x14ac:dyDescent="0.25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0.20357941834451904</v>
      </c>
      <c r="I3" s="32">
        <f t="shared" ref="I3:I8" si="6">D3/($AA$3)</f>
        <v>0.67519181585677746</v>
      </c>
      <c r="J3" s="32">
        <f t="shared" si="2"/>
        <v>2.8360000000000003</v>
      </c>
      <c r="K3" s="49">
        <v>1.8</v>
      </c>
      <c r="L3" s="32">
        <f t="shared" si="3"/>
        <v>-3.8720000000000003</v>
      </c>
      <c r="M3" s="32">
        <f t="shared" si="4"/>
        <v>-2.0720000000000001</v>
      </c>
      <c r="N3" s="32">
        <f t="shared" ref="N3:O8" si="7">J3/($AA$3)</f>
        <v>0.72531969309462918</v>
      </c>
      <c r="O3" s="32">
        <f t="shared" si="7"/>
        <v>0.46035805626598464</v>
      </c>
      <c r="P3">
        <f t="shared" ref="P3:P66" si="8">ABS(T3)</f>
        <v>0.99028132992327367</v>
      </c>
      <c r="Q3">
        <f t="shared" ref="Q3:Q66" si="9">ABS(R3)</f>
        <v>1.0478554399428877</v>
      </c>
      <c r="R3" s="32">
        <f t="shared" si="5"/>
        <v>-1.0478554399428877</v>
      </c>
      <c r="S3" s="6">
        <v>158</v>
      </c>
      <c r="T3" s="32">
        <f t="shared" ref="T3:T8" si="10">L3/($AA$3)</f>
        <v>-0.99028132992327367</v>
      </c>
      <c r="U3" t="s">
        <v>3</v>
      </c>
      <c r="V3">
        <v>0</v>
      </c>
      <c r="W3">
        <v>0</v>
      </c>
      <c r="X3">
        <v>3.31</v>
      </c>
      <c r="Y3">
        <v>0.42</v>
      </c>
      <c r="Z3">
        <v>43</v>
      </c>
      <c r="AA3">
        <v>3.91</v>
      </c>
    </row>
    <row r="4" spans="1:27" ht="15" x14ac:dyDescent="0.25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0.37583892617449666</v>
      </c>
      <c r="I4" s="32">
        <f t="shared" si="6"/>
        <v>0.7698209718670076</v>
      </c>
      <c r="J4" s="32">
        <f t="shared" si="2"/>
        <v>3.416694444444444</v>
      </c>
      <c r="K4" s="49">
        <v>1.8</v>
      </c>
      <c r="L4" s="32">
        <f t="shared" si="3"/>
        <v>-5.0333888888888882</v>
      </c>
      <c r="M4" s="32">
        <f t="shared" si="4"/>
        <v>-3.233388888888888</v>
      </c>
      <c r="N4" s="32">
        <f t="shared" si="7"/>
        <v>0.87383489627735134</v>
      </c>
      <c r="O4" s="32">
        <f>K4/($AA$3)</f>
        <v>0.46035805626598464</v>
      </c>
      <c r="P4">
        <f t="shared" si="8"/>
        <v>1.2873117362887181</v>
      </c>
      <c r="Q4">
        <f t="shared" si="9"/>
        <v>1.6351950466569065</v>
      </c>
      <c r="R4" s="32">
        <f t="shared" si="5"/>
        <v>-1.6351950466569065</v>
      </c>
      <c r="S4" s="6">
        <v>110</v>
      </c>
      <c r="T4" s="32">
        <f t="shared" si="10"/>
        <v>-1.2873117362887181</v>
      </c>
      <c r="U4" t="s">
        <v>57</v>
      </c>
      <c r="V4">
        <v>0</v>
      </c>
      <c r="W4">
        <v>0</v>
      </c>
      <c r="X4">
        <v>3.31</v>
      </c>
      <c r="Y4">
        <v>0.42</v>
      </c>
      <c r="Z4">
        <v>43</v>
      </c>
      <c r="AA4">
        <v>3.91</v>
      </c>
    </row>
    <row r="5" spans="1:27" ht="15" x14ac:dyDescent="0.25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0.52796420581655479</v>
      </c>
      <c r="I5" s="32">
        <f t="shared" si="6"/>
        <v>0.93350383631713552</v>
      </c>
      <c r="J5" s="32">
        <f t="shared" si="2"/>
        <v>4.6006944444444446</v>
      </c>
      <c r="K5" s="49">
        <v>1.8</v>
      </c>
      <c r="L5" s="32">
        <f t="shared" si="3"/>
        <v>-7.4013888888888886</v>
      </c>
      <c r="M5" s="32">
        <f t="shared" si="4"/>
        <v>-5.6013888888888888</v>
      </c>
      <c r="N5" s="32">
        <f t="shared" si="7"/>
        <v>1.176648195510088</v>
      </c>
      <c r="O5" s="32">
        <f t="shared" si="7"/>
        <v>0.46035805626598464</v>
      </c>
      <c r="P5">
        <f t="shared" si="8"/>
        <v>1.8929383347541915</v>
      </c>
      <c r="Q5">
        <f t="shared" si="9"/>
        <v>2.8327441208773498</v>
      </c>
      <c r="R5" s="32">
        <f t="shared" si="5"/>
        <v>-2.8327441208773498</v>
      </c>
      <c r="S5" s="6">
        <v>101</v>
      </c>
      <c r="T5" s="32">
        <f t="shared" si="10"/>
        <v>-1.8929383347541915</v>
      </c>
      <c r="U5" t="s">
        <v>10</v>
      </c>
      <c r="V5">
        <v>0.5</v>
      </c>
      <c r="W5">
        <v>79</v>
      </c>
      <c r="X5">
        <v>3.31</v>
      </c>
      <c r="Y5">
        <v>0</v>
      </c>
      <c r="Z5">
        <v>53.2</v>
      </c>
      <c r="AA5">
        <v>3.66</v>
      </c>
    </row>
    <row r="6" spans="1:27" ht="15" x14ac:dyDescent="0.25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0.67114093959731547</v>
      </c>
      <c r="I6" s="32">
        <f t="shared" si="6"/>
        <v>1.0664961636828645</v>
      </c>
      <c r="J6" s="32">
        <f t="shared" si="2"/>
        <v>5.7302499999999998</v>
      </c>
      <c r="K6" s="49">
        <v>1.8</v>
      </c>
      <c r="L6" s="32">
        <f t="shared" si="3"/>
        <v>-9.660499999999999</v>
      </c>
      <c r="M6" s="32">
        <f t="shared" si="4"/>
        <v>-7.8604999999999992</v>
      </c>
      <c r="N6" s="32">
        <f t="shared" si="7"/>
        <v>1.4655370843989768</v>
      </c>
      <c r="O6" s="32">
        <f t="shared" si="7"/>
        <v>0.46035805626598464</v>
      </c>
      <c r="P6">
        <f t="shared" si="8"/>
        <v>2.470716112531969</v>
      </c>
      <c r="Q6">
        <f t="shared" si="9"/>
        <v>3.9752257170227159</v>
      </c>
      <c r="R6" s="32">
        <f t="shared" si="5"/>
        <v>-3.9752257170227159</v>
      </c>
      <c r="S6" s="6">
        <v>90</v>
      </c>
      <c r="T6" s="32">
        <f t="shared" si="10"/>
        <v>-2.470716112531969</v>
      </c>
      <c r="U6" t="s">
        <v>11</v>
      </c>
      <c r="V6">
        <v>0.5</v>
      </c>
      <c r="W6">
        <v>79</v>
      </c>
      <c r="X6">
        <v>3.31</v>
      </c>
      <c r="Y6">
        <v>0</v>
      </c>
      <c r="Z6">
        <v>53.2</v>
      </c>
      <c r="AA6">
        <v>3.66</v>
      </c>
    </row>
    <row r="7" spans="1:27" ht="15" x14ac:dyDescent="0.25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0.85234899328859071</v>
      </c>
      <c r="I7" s="32">
        <f t="shared" si="6"/>
        <v>1.19693094629156</v>
      </c>
      <c r="J7" s="32">
        <f t="shared" si="2"/>
        <v>6.984</v>
      </c>
      <c r="K7" s="49">
        <v>1.8</v>
      </c>
      <c r="L7" s="32">
        <f t="shared" si="3"/>
        <v>-12.167999999999999</v>
      </c>
      <c r="M7" s="32">
        <f t="shared" si="4"/>
        <v>-10.367999999999999</v>
      </c>
      <c r="N7" s="32">
        <f t="shared" si="7"/>
        <v>1.7861892583120205</v>
      </c>
      <c r="O7" s="32">
        <f t="shared" si="7"/>
        <v>0.46035805626598464</v>
      </c>
      <c r="P7">
        <f t="shared" si="8"/>
        <v>3.1120204603580559</v>
      </c>
      <c r="Q7">
        <f t="shared" si="9"/>
        <v>5.2433229736138314</v>
      </c>
      <c r="R7" s="32">
        <f t="shared" si="5"/>
        <v>-5.2433229736138314</v>
      </c>
      <c r="S7" s="6">
        <v>76</v>
      </c>
      <c r="T7" s="32">
        <f t="shared" si="10"/>
        <v>-3.1120204603580559</v>
      </c>
      <c r="U7" t="s">
        <v>12</v>
      </c>
      <c r="V7">
        <v>1</v>
      </c>
      <c r="W7">
        <v>79</v>
      </c>
      <c r="X7">
        <v>3.31</v>
      </c>
      <c r="Y7">
        <v>0</v>
      </c>
      <c r="Z7">
        <v>57.5</v>
      </c>
      <c r="AA7">
        <v>4.13</v>
      </c>
    </row>
    <row r="8" spans="1:27" ht="15" x14ac:dyDescent="0.25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1</v>
      </c>
      <c r="I8" s="32">
        <f t="shared" si="6"/>
        <v>1.3324808184143222</v>
      </c>
      <c r="J8" s="32">
        <f t="shared" si="2"/>
        <v>8.440027777777777</v>
      </c>
      <c r="K8" s="49">
        <v>1.8</v>
      </c>
      <c r="L8" s="32">
        <f t="shared" si="3"/>
        <v>-15.080055555555553</v>
      </c>
      <c r="M8" s="32">
        <f t="shared" si="4"/>
        <v>-13.280055555555554</v>
      </c>
      <c r="N8" s="32">
        <f t="shared" si="7"/>
        <v>2.1585748792270527</v>
      </c>
      <c r="O8" s="32">
        <f>K8/($AA$3)</f>
        <v>0.46035805626598464</v>
      </c>
      <c r="P8">
        <f t="shared" si="8"/>
        <v>3.8567917021881208</v>
      </c>
      <c r="Q8">
        <f t="shared" si="9"/>
        <v>6.7160127686451041</v>
      </c>
      <c r="R8" s="32">
        <f t="shared" si="5"/>
        <v>-6.7160127686451041</v>
      </c>
      <c r="S8" s="6">
        <v>72</v>
      </c>
      <c r="T8" s="32">
        <f t="shared" si="10"/>
        <v>-3.8567917021881208</v>
      </c>
      <c r="U8" t="s">
        <v>13</v>
      </c>
      <c r="V8">
        <v>1</v>
      </c>
      <c r="W8">
        <v>79</v>
      </c>
      <c r="X8">
        <v>3.31</v>
      </c>
      <c r="Y8">
        <v>0</v>
      </c>
      <c r="Z8">
        <v>57.5</v>
      </c>
      <c r="AA8">
        <v>4.13</v>
      </c>
    </row>
    <row r="9" spans="1:27" ht="15" x14ac:dyDescent="0.25">
      <c r="A9" s="27" t="s">
        <v>10</v>
      </c>
      <c r="B9" s="27">
        <v>1</v>
      </c>
      <c r="C9" s="27">
        <v>21</v>
      </c>
      <c r="D9" s="27">
        <v>2.31</v>
      </c>
      <c r="E9" s="27">
        <v>0.22</v>
      </c>
      <c r="F9" s="27">
        <v>0.08</v>
      </c>
      <c r="G9" s="27">
        <f>D9/$D$10</f>
        <v>0.74516129032258061</v>
      </c>
      <c r="H9" s="27">
        <f>E9/$E$10</f>
        <v>0.13253012048192772</v>
      </c>
      <c r="I9" s="27">
        <f>D9/($AA$5)</f>
        <v>0.63114754098360659</v>
      </c>
      <c r="J9" s="27">
        <f t="shared" si="2"/>
        <v>2.3127499999999999</v>
      </c>
      <c r="K9" s="50">
        <v>2.2000000000000002</v>
      </c>
      <c r="L9" s="27">
        <f t="shared" si="3"/>
        <v>-2.4254999999999995</v>
      </c>
      <c r="M9" s="53">
        <f>-(D9^2-K9^2)/K9</f>
        <v>-0.22549999999999967</v>
      </c>
      <c r="N9" s="53">
        <f>J9/($AA$5)</f>
        <v>0.63189890710382512</v>
      </c>
      <c r="O9" s="53">
        <f>K9/($AA$5)</f>
        <v>0.60109289617486339</v>
      </c>
      <c r="P9">
        <f t="shared" si="8"/>
        <v>0.66270491803278675</v>
      </c>
      <c r="Q9">
        <f t="shared" si="9"/>
        <v>0.11787073822184073</v>
      </c>
      <c r="R9" s="53">
        <f>M9/SQRT($AA$5)</f>
        <v>-0.11787073822184073</v>
      </c>
      <c r="S9" s="8">
        <v>1260</v>
      </c>
      <c r="T9" s="53">
        <f>L9/($AA$5)</f>
        <v>-0.66270491803278675</v>
      </c>
      <c r="U9" t="s">
        <v>33</v>
      </c>
      <c r="V9">
        <v>1</v>
      </c>
      <c r="W9">
        <v>79</v>
      </c>
      <c r="X9">
        <v>3.31</v>
      </c>
      <c r="Y9">
        <v>0</v>
      </c>
      <c r="Z9">
        <v>43.2</v>
      </c>
      <c r="AA9">
        <v>4</v>
      </c>
    </row>
    <row r="10" spans="1:27" ht="15" x14ac:dyDescent="0.25">
      <c r="A10" s="27" t="s">
        <v>10</v>
      </c>
      <c r="B10" s="27">
        <v>2</v>
      </c>
      <c r="C10" s="27">
        <v>22</v>
      </c>
      <c r="D10" s="27">
        <v>3.1</v>
      </c>
      <c r="E10" s="27">
        <v>1.66</v>
      </c>
      <c r="F10" s="27">
        <v>0.19</v>
      </c>
      <c r="G10" s="27">
        <f>D10/$D$10</f>
        <v>1</v>
      </c>
      <c r="H10" s="27">
        <f>E10/$E$10</f>
        <v>1</v>
      </c>
      <c r="I10" s="27">
        <f>D10/($AA$5)</f>
        <v>0.84699453551912562</v>
      </c>
      <c r="J10" s="27">
        <f t="shared" si="2"/>
        <v>3.5694444444444446</v>
      </c>
      <c r="K10" s="50">
        <v>1.8</v>
      </c>
      <c r="L10" s="27">
        <f t="shared" si="3"/>
        <v>-5.3388888888888895</v>
      </c>
      <c r="M10" s="53">
        <f t="shared" ref="M10:M15" si="11">-(D10^2-K10^2)/K10</f>
        <v>-3.5388888888888892</v>
      </c>
      <c r="N10" s="53">
        <f>J10/($AA$5)</f>
        <v>0.97525804493017609</v>
      </c>
      <c r="O10" s="53">
        <f>K10/($AA$5)</f>
        <v>0.49180327868852458</v>
      </c>
      <c r="P10">
        <f t="shared" si="8"/>
        <v>1.4587128111718277</v>
      </c>
      <c r="Q10">
        <f t="shared" si="9"/>
        <v>1.8498068550705264</v>
      </c>
      <c r="R10" s="53">
        <f>M10/SQRT($AA$5)</f>
        <v>-1.8498068550705264</v>
      </c>
      <c r="S10" s="6">
        <v>149</v>
      </c>
      <c r="T10" s="53">
        <f>L10/($AA$5)</f>
        <v>-1.4587128111718277</v>
      </c>
      <c r="U10" t="s">
        <v>34</v>
      </c>
      <c r="V10">
        <v>1</v>
      </c>
      <c r="W10">
        <v>79</v>
      </c>
      <c r="X10">
        <v>3.31</v>
      </c>
      <c r="Y10">
        <v>0</v>
      </c>
      <c r="Z10">
        <v>60.2</v>
      </c>
      <c r="AA10">
        <v>4.57</v>
      </c>
    </row>
    <row r="11" spans="1:27" x14ac:dyDescent="0.3">
      <c r="A11" s="28" t="s">
        <v>12</v>
      </c>
      <c r="B11" s="28">
        <v>1</v>
      </c>
      <c r="C11" s="28">
        <v>31</v>
      </c>
      <c r="D11" s="28">
        <v>1.81</v>
      </c>
      <c r="E11" s="28">
        <v>0.13800000000000001</v>
      </c>
      <c r="F11" s="28">
        <v>0.05</v>
      </c>
      <c r="G11" s="28">
        <f t="shared" ref="G11:G16" si="12">D11/$D$16</f>
        <v>0.39262472885032534</v>
      </c>
      <c r="H11" s="28">
        <f t="shared" ref="H11:H16" si="13">E11/$E$16</f>
        <v>3.2779097387173398E-2</v>
      </c>
      <c r="I11" s="28">
        <f>D11/($AA$7)</f>
        <v>0.43825665859564167</v>
      </c>
      <c r="J11" s="28">
        <f t="shared" si="2"/>
        <v>1.9300192307692308</v>
      </c>
      <c r="K11" s="56">
        <v>2.6</v>
      </c>
      <c r="L11" s="28">
        <f t="shared" si="3"/>
        <v>-1.2600384615384614</v>
      </c>
      <c r="M11" s="28">
        <f>-(D11^2-K11^2)/K11</f>
        <v>1.3399615384615386</v>
      </c>
      <c r="N11" s="28">
        <f>J11/($AA$7)</f>
        <v>0.46731700502886947</v>
      </c>
      <c r="O11" s="28">
        <f>K11/($AA$7)</f>
        <v>0.6295399515738499</v>
      </c>
      <c r="P11">
        <f t="shared" si="8"/>
        <v>0.30509405848388899</v>
      </c>
      <c r="Q11">
        <f t="shared" si="9"/>
        <v>0.65935196826304543</v>
      </c>
      <c r="R11" s="28">
        <f t="shared" ref="R11:R16" si="14">M11/SQRT($AA$7)</f>
        <v>0.65935196826304543</v>
      </c>
      <c r="S11" s="8">
        <v>1260</v>
      </c>
      <c r="T11" s="28">
        <f>L11/($AA$7)</f>
        <v>-0.30509405848388899</v>
      </c>
      <c r="U11" t="s">
        <v>15</v>
      </c>
      <c r="V11">
        <v>1.5</v>
      </c>
      <c r="W11">
        <v>79</v>
      </c>
      <c r="X11">
        <v>3.31</v>
      </c>
      <c r="Y11">
        <v>0</v>
      </c>
      <c r="Z11">
        <v>48.9</v>
      </c>
      <c r="AA11">
        <v>3.89</v>
      </c>
    </row>
    <row r="12" spans="1:27" x14ac:dyDescent="0.3">
      <c r="A12" s="28" t="s">
        <v>12</v>
      </c>
      <c r="B12" s="28">
        <v>2</v>
      </c>
      <c r="C12" s="28">
        <v>32</v>
      </c>
      <c r="D12" s="28">
        <v>2.57</v>
      </c>
      <c r="E12" s="28">
        <v>0.35</v>
      </c>
      <c r="F12" s="28">
        <v>0.09</v>
      </c>
      <c r="G12" s="28">
        <f t="shared" si="12"/>
        <v>0.55748373101952275</v>
      </c>
      <c r="H12" s="28">
        <f t="shared" si="13"/>
        <v>8.3135391923990498E-2</v>
      </c>
      <c r="I12" s="28">
        <f t="shared" ref="I12:I16" si="15">D12/($AA$7)</f>
        <v>0.62227602905569002</v>
      </c>
      <c r="J12" s="28">
        <f t="shared" si="2"/>
        <v>2.5701730769230768</v>
      </c>
      <c r="K12" s="56">
        <v>2.6</v>
      </c>
      <c r="L12" s="28">
        <f t="shared" si="3"/>
        <v>-2.5403461538461536</v>
      </c>
      <c r="M12" s="28">
        <f t="shared" si="11"/>
        <v>5.9653846153846841E-2</v>
      </c>
      <c r="N12" s="28">
        <f t="shared" ref="N12:O16" si="16">J12/($AA$7)</f>
        <v>0.6223179363009872</v>
      </c>
      <c r="O12" s="28">
        <f t="shared" si="16"/>
        <v>0.6295399515738499</v>
      </c>
      <c r="P12">
        <f t="shared" si="8"/>
        <v>0.61509592102812438</v>
      </c>
      <c r="Q12">
        <f t="shared" si="9"/>
        <v>2.9353738705932865E-2</v>
      </c>
      <c r="R12" s="28">
        <f t="shared" si="14"/>
        <v>2.9353738705932865E-2</v>
      </c>
      <c r="S12" s="6">
        <v>788</v>
      </c>
      <c r="T12" s="28">
        <f>L12/($AA$7)</f>
        <v>-0.61509592102812438</v>
      </c>
      <c r="U12" t="s">
        <v>16</v>
      </c>
      <c r="V12">
        <v>1</v>
      </c>
      <c r="W12">
        <v>55</v>
      </c>
      <c r="X12">
        <v>3.31</v>
      </c>
      <c r="Y12">
        <v>0</v>
      </c>
      <c r="Z12">
        <v>50.1</v>
      </c>
      <c r="AA12">
        <v>3.32</v>
      </c>
    </row>
    <row r="13" spans="1:27" x14ac:dyDescent="0.3">
      <c r="A13" s="28" t="s">
        <v>12</v>
      </c>
      <c r="B13" s="28">
        <v>3</v>
      </c>
      <c r="C13" s="28">
        <v>33</v>
      </c>
      <c r="D13" s="28">
        <v>3.08</v>
      </c>
      <c r="E13" s="28">
        <v>0.6</v>
      </c>
      <c r="F13" s="28">
        <v>0.1</v>
      </c>
      <c r="G13" s="28">
        <f t="shared" si="12"/>
        <v>0.66811279826464209</v>
      </c>
      <c r="H13" s="28">
        <f t="shared" si="13"/>
        <v>0.14251781472684086</v>
      </c>
      <c r="I13" s="28">
        <f t="shared" si="15"/>
        <v>0.74576271186440679</v>
      </c>
      <c r="J13" s="28">
        <f t="shared" si="2"/>
        <v>3.1472799999999999</v>
      </c>
      <c r="K13" s="56">
        <v>2.5</v>
      </c>
      <c r="L13" s="28">
        <f t="shared" si="3"/>
        <v>-3.7945599999999997</v>
      </c>
      <c r="M13" s="28">
        <f t="shared" si="11"/>
        <v>-1.2945599999999999</v>
      </c>
      <c r="N13" s="28">
        <f t="shared" si="16"/>
        <v>0.76205326876513313</v>
      </c>
      <c r="O13" s="28">
        <f t="shared" si="16"/>
        <v>0.60532687651331718</v>
      </c>
      <c r="P13">
        <f t="shared" si="8"/>
        <v>0.91877966101694908</v>
      </c>
      <c r="Q13">
        <f t="shared" si="9"/>
        <v>0.63701133169435986</v>
      </c>
      <c r="R13" s="28">
        <f t="shared" si="14"/>
        <v>-0.63701133169435986</v>
      </c>
      <c r="S13" s="6">
        <v>252</v>
      </c>
      <c r="T13" s="28">
        <f t="shared" ref="T12:T16" si="17">L13/($AA$7)</f>
        <v>-0.91877966101694908</v>
      </c>
      <c r="U13" t="s">
        <v>17</v>
      </c>
      <c r="V13">
        <v>1</v>
      </c>
      <c r="W13">
        <v>55</v>
      </c>
      <c r="X13">
        <v>3.31</v>
      </c>
      <c r="Y13">
        <v>0</v>
      </c>
      <c r="Z13">
        <v>50.1</v>
      </c>
      <c r="AA13">
        <v>3.32</v>
      </c>
    </row>
    <row r="14" spans="1:27" x14ac:dyDescent="0.3">
      <c r="A14" s="28" t="s">
        <v>12</v>
      </c>
      <c r="B14" s="28">
        <v>4</v>
      </c>
      <c r="C14" s="28">
        <v>34</v>
      </c>
      <c r="D14" s="28">
        <v>3.62</v>
      </c>
      <c r="E14" s="28">
        <v>1.46</v>
      </c>
      <c r="F14" s="28">
        <v>0.11</v>
      </c>
      <c r="G14" s="28">
        <f t="shared" si="12"/>
        <v>0.78524945770065069</v>
      </c>
      <c r="H14" s="28">
        <f t="shared" si="13"/>
        <v>0.34679334916864607</v>
      </c>
      <c r="I14" s="28">
        <f t="shared" si="15"/>
        <v>0.87651331719128334</v>
      </c>
      <c r="J14" s="28">
        <f t="shared" si="2"/>
        <v>3.8708800000000001</v>
      </c>
      <c r="K14" s="56">
        <v>2.5</v>
      </c>
      <c r="L14" s="28">
        <f t="shared" si="3"/>
        <v>-5.2417600000000002</v>
      </c>
      <c r="M14" s="28">
        <f t="shared" si="11"/>
        <v>-2.7417600000000002</v>
      </c>
      <c r="N14" s="28">
        <f t="shared" si="16"/>
        <v>0.93725907990314772</v>
      </c>
      <c r="O14" s="28">
        <f t="shared" si="16"/>
        <v>0.60532687651331718</v>
      </c>
      <c r="P14">
        <f t="shared" si="8"/>
        <v>1.2691912832929784</v>
      </c>
      <c r="Q14">
        <f t="shared" si="9"/>
        <v>1.349131897159134</v>
      </c>
      <c r="R14" s="28">
        <f t="shared" si="14"/>
        <v>-1.349131897159134</v>
      </c>
      <c r="S14" s="6">
        <v>86</v>
      </c>
      <c r="T14" s="28">
        <f t="shared" si="17"/>
        <v>-1.2691912832929784</v>
      </c>
      <c r="U14" t="s">
        <v>18</v>
      </c>
      <c r="V14">
        <v>0</v>
      </c>
      <c r="W14">
        <v>0</v>
      </c>
      <c r="X14">
        <v>3.31</v>
      </c>
      <c r="Y14">
        <v>0.42</v>
      </c>
      <c r="Z14">
        <v>65.7</v>
      </c>
      <c r="AA14">
        <v>4.07</v>
      </c>
    </row>
    <row r="15" spans="1:27" x14ac:dyDescent="0.3">
      <c r="A15" s="28" t="s">
        <v>12</v>
      </c>
      <c r="B15" s="28">
        <v>5</v>
      </c>
      <c r="C15" s="28">
        <v>35</v>
      </c>
      <c r="D15" s="28">
        <v>4.1399999999999997</v>
      </c>
      <c r="E15" s="28">
        <v>2.58</v>
      </c>
      <c r="F15" s="28">
        <v>0.13</v>
      </c>
      <c r="G15" s="28">
        <f t="shared" si="12"/>
        <v>0.89804772234273311</v>
      </c>
      <c r="H15" s="28">
        <f t="shared" si="13"/>
        <v>0.61282660332541572</v>
      </c>
      <c r="I15" s="28">
        <f t="shared" si="15"/>
        <v>1.0024213075060533</v>
      </c>
      <c r="J15" s="28">
        <f t="shared" si="2"/>
        <v>4.8759999999999994</v>
      </c>
      <c r="K15" s="56">
        <v>2.2999999999999998</v>
      </c>
      <c r="L15" s="28">
        <f t="shared" si="3"/>
        <v>-7.452</v>
      </c>
      <c r="M15" s="28">
        <f t="shared" si="11"/>
        <v>-5.1520000000000001</v>
      </c>
      <c r="N15" s="28">
        <f t="shared" si="16"/>
        <v>1.1806295399515738</v>
      </c>
      <c r="O15" s="28">
        <f t="shared" si="16"/>
        <v>0.55690072639225174</v>
      </c>
      <c r="P15">
        <f t="shared" si="8"/>
        <v>1.804358353510896</v>
      </c>
      <c r="Q15">
        <f t="shared" si="9"/>
        <v>2.5351334668839933</v>
      </c>
      <c r="R15" s="28">
        <f t="shared" si="14"/>
        <v>-2.5351334668839933</v>
      </c>
      <c r="S15" s="6">
        <v>66</v>
      </c>
      <c r="T15" s="28">
        <f t="shared" si="17"/>
        <v>-1.804358353510896</v>
      </c>
      <c r="U15" t="s">
        <v>19</v>
      </c>
      <c r="V15">
        <v>0.5</v>
      </c>
      <c r="W15">
        <v>81</v>
      </c>
      <c r="X15">
        <v>3.31</v>
      </c>
      <c r="Y15">
        <v>0</v>
      </c>
      <c r="Z15">
        <v>51.4</v>
      </c>
      <c r="AA15">
        <v>3.77</v>
      </c>
    </row>
    <row r="16" spans="1:27" x14ac:dyDescent="0.3">
      <c r="A16" s="28" t="s">
        <v>12</v>
      </c>
      <c r="B16" s="28">
        <v>6</v>
      </c>
      <c r="C16" s="28">
        <v>36</v>
      </c>
      <c r="D16" s="28">
        <v>4.6100000000000003</v>
      </c>
      <c r="E16" s="28">
        <v>4.21</v>
      </c>
      <c r="F16" s="28">
        <v>0.18</v>
      </c>
      <c r="G16" s="28">
        <f t="shared" si="12"/>
        <v>1</v>
      </c>
      <c r="H16" s="28">
        <f t="shared" si="13"/>
        <v>1</v>
      </c>
      <c r="I16" s="28">
        <f t="shared" si="15"/>
        <v>1.116222760290557</v>
      </c>
      <c r="J16" s="28">
        <f t="shared" si="2"/>
        <v>5.7700217391304349</v>
      </c>
      <c r="K16" s="56">
        <v>2.2999999999999998</v>
      </c>
      <c r="L16" s="28">
        <f>M16/2-SQRT(M16^2/4+D16^2)</f>
        <v>-9.2400434782608709</v>
      </c>
      <c r="M16" s="28">
        <f>-(D16^2-K16^2)/K16</f>
        <v>-6.9400434782608711</v>
      </c>
      <c r="N16" s="28">
        <f t="shared" si="16"/>
        <v>1.3970996947047059</v>
      </c>
      <c r="O16" s="28">
        <f t="shared" si="16"/>
        <v>0.55690072639225174</v>
      </c>
      <c r="P16">
        <f t="shared" si="8"/>
        <v>2.2372986630171603</v>
      </c>
      <c r="Q16">
        <f t="shared" si="9"/>
        <v>3.4149721435110889</v>
      </c>
      <c r="R16" s="28">
        <f t="shared" si="14"/>
        <v>-3.4149721435110889</v>
      </c>
      <c r="S16" s="6">
        <v>55</v>
      </c>
      <c r="T16" s="28">
        <f t="shared" si="17"/>
        <v>-2.2372986630171603</v>
      </c>
      <c r="U16" t="s">
        <v>20</v>
      </c>
      <c r="V16">
        <v>1</v>
      </c>
      <c r="W16">
        <v>81</v>
      </c>
      <c r="X16">
        <v>3.31</v>
      </c>
      <c r="Y16">
        <v>0</v>
      </c>
      <c r="Z16">
        <v>53.4</v>
      </c>
      <c r="AA16">
        <v>3.74</v>
      </c>
    </row>
    <row r="17" spans="1:27" x14ac:dyDescent="0.3">
      <c r="A17" s="26" t="s">
        <v>14</v>
      </c>
      <c r="B17" s="26">
        <v>1</v>
      </c>
      <c r="C17" s="26">
        <v>43</v>
      </c>
      <c r="D17" s="26">
        <v>3.12</v>
      </c>
      <c r="E17" s="26">
        <v>0.44</v>
      </c>
      <c r="F17" s="26">
        <v>0.05</v>
      </c>
      <c r="G17" s="26">
        <f>D17/$D$20</f>
        <v>0.67678958785249455</v>
      </c>
      <c r="H17" s="26">
        <f>E17/$E$20</f>
        <v>0.16296296296296295</v>
      </c>
      <c r="I17" s="26">
        <f>D17/($AA$29)</f>
        <v>0.80205655526992292</v>
      </c>
      <c r="J17" s="26">
        <f t="shared" si="2"/>
        <v>3.1223999999999998</v>
      </c>
      <c r="K17" s="54">
        <v>3</v>
      </c>
      <c r="L17" s="26">
        <f t="shared" ref="L17:L30" si="18">M17/2-SQRT(M17^2/4+D17^2)</f>
        <v>-3.2448000000000001</v>
      </c>
      <c r="M17" s="26">
        <f t="shared" ref="M17:M30" si="19">-(D17^2-K17^2)/K17</f>
        <v>-0.24480000000000027</v>
      </c>
      <c r="N17" s="26">
        <f>J17/($AA$29)</f>
        <v>0.80267352185089968</v>
      </c>
      <c r="O17" s="26">
        <f>K17/($AA$29)</f>
        <v>0.77120822622107965</v>
      </c>
      <c r="P17">
        <f t="shared" si="8"/>
        <v>0.83413881748071983</v>
      </c>
      <c r="Q17">
        <f t="shared" si="9"/>
        <v>0.12411852698271894</v>
      </c>
      <c r="R17" s="26">
        <f>M17/SQRT($AA$29)</f>
        <v>-0.12411852698271894</v>
      </c>
      <c r="S17" s="8">
        <v>315</v>
      </c>
      <c r="T17" s="26">
        <f>L17/($AA$29)</f>
        <v>-0.83413881748071983</v>
      </c>
      <c r="U17" t="s">
        <v>21</v>
      </c>
      <c r="V17">
        <v>1.5</v>
      </c>
      <c r="W17">
        <v>81</v>
      </c>
      <c r="X17">
        <v>3.31</v>
      </c>
      <c r="Y17">
        <v>0</v>
      </c>
      <c r="Z17">
        <v>49.7</v>
      </c>
      <c r="AA17">
        <v>4.55</v>
      </c>
    </row>
    <row r="18" spans="1:27" x14ac:dyDescent="0.3">
      <c r="A18" s="26" t="s">
        <v>14</v>
      </c>
      <c r="B18" s="26">
        <v>2</v>
      </c>
      <c r="C18" s="26">
        <v>44</v>
      </c>
      <c r="D18" s="26">
        <v>3.7</v>
      </c>
      <c r="E18" s="26">
        <v>0.91</v>
      </c>
      <c r="F18" s="26">
        <v>0.06</v>
      </c>
      <c r="G18" s="26">
        <f>D18/$D$20</f>
        <v>0.8026030368763557</v>
      </c>
      <c r="H18" s="26">
        <f>E18/$E$20</f>
        <v>0.33703703703703702</v>
      </c>
      <c r="I18" s="26">
        <f t="shared" ref="I18:I20" si="20">D18/($AA$29)</f>
        <v>0.95115681233933158</v>
      </c>
      <c r="J18" s="26">
        <f t="shared" si="2"/>
        <v>3.758064516129032</v>
      </c>
      <c r="K18" s="54">
        <v>3.1</v>
      </c>
      <c r="L18" s="26">
        <f t="shared" si="18"/>
        <v>-4.4161290322580644</v>
      </c>
      <c r="M18" s="26">
        <f t="shared" si="19"/>
        <v>-1.3161290322580645</v>
      </c>
      <c r="N18" s="26">
        <f t="shared" ref="N18:O20" si="21">J18/($AA$29)</f>
        <v>0.96608342316941698</v>
      </c>
      <c r="O18" s="26">
        <f t="shared" si="21"/>
        <v>0.79691516709511567</v>
      </c>
      <c r="P18">
        <f t="shared" si="8"/>
        <v>1.1352516792437184</v>
      </c>
      <c r="Q18">
        <f t="shared" si="9"/>
        <v>0.66730390850924093</v>
      </c>
      <c r="R18" s="26">
        <f>M18/SQRT($AA$29)</f>
        <v>-0.66730390850924093</v>
      </c>
      <c r="S18" s="6">
        <v>169</v>
      </c>
      <c r="T18" s="26">
        <f t="shared" ref="T18:T20" si="22">L18/($AA$29)</f>
        <v>-1.1352516792437184</v>
      </c>
      <c r="U18" t="s">
        <v>22</v>
      </c>
      <c r="V18">
        <v>1.5</v>
      </c>
      <c r="W18">
        <v>79</v>
      </c>
      <c r="X18">
        <v>3.31</v>
      </c>
      <c r="Y18">
        <v>0</v>
      </c>
      <c r="Z18">
        <v>59.7</v>
      </c>
      <c r="AA18">
        <v>4.2699999999999996</v>
      </c>
    </row>
    <row r="19" spans="1:27" x14ac:dyDescent="0.3">
      <c r="A19" s="26" t="s">
        <v>14</v>
      </c>
      <c r="B19" s="26">
        <v>3</v>
      </c>
      <c r="C19" s="26">
        <v>45</v>
      </c>
      <c r="D19" s="26">
        <v>4.17</v>
      </c>
      <c r="E19" s="26">
        <v>1.62</v>
      </c>
      <c r="F19" s="26">
        <v>0.06</v>
      </c>
      <c r="G19" s="26">
        <f>D19/$D$20</f>
        <v>0.90455531453362248</v>
      </c>
      <c r="H19" s="26">
        <f>E19/$E$20</f>
        <v>0.6</v>
      </c>
      <c r="I19" s="26">
        <f t="shared" si="20"/>
        <v>1.0719794344473008</v>
      </c>
      <c r="J19" s="26">
        <f t="shared" si="2"/>
        <v>4.3546612903225803</v>
      </c>
      <c r="K19" s="54">
        <v>3.1</v>
      </c>
      <c r="L19" s="26">
        <f t="shared" si="18"/>
        <v>-5.609322580645161</v>
      </c>
      <c r="M19" s="26">
        <f t="shared" si="19"/>
        <v>-2.5093225806451609</v>
      </c>
      <c r="N19" s="26">
        <f t="shared" si="21"/>
        <v>1.1194502031677585</v>
      </c>
      <c r="O19" s="26">
        <f t="shared" si="21"/>
        <v>0.79691516709511567</v>
      </c>
      <c r="P19">
        <f t="shared" si="8"/>
        <v>1.4419852392404013</v>
      </c>
      <c r="Q19">
        <f t="shared" si="9"/>
        <v>1.2722770524270914</v>
      </c>
      <c r="R19" s="26">
        <f>M19/SQRT($AA$29)</f>
        <v>-1.2722770524270914</v>
      </c>
      <c r="S19" s="6">
        <v>110</v>
      </c>
      <c r="T19" s="26">
        <f t="shared" si="22"/>
        <v>-1.4419852392404013</v>
      </c>
      <c r="U19" t="s">
        <v>23</v>
      </c>
      <c r="V19">
        <v>1.5</v>
      </c>
      <c r="W19">
        <v>64</v>
      </c>
      <c r="X19">
        <v>3.31</v>
      </c>
      <c r="Y19">
        <v>0</v>
      </c>
      <c r="Z19">
        <v>45.5</v>
      </c>
      <c r="AA19">
        <v>4.9400000000000004</v>
      </c>
    </row>
    <row r="20" spans="1:27" x14ac:dyDescent="0.3">
      <c r="A20" s="26" t="s">
        <v>14</v>
      </c>
      <c r="B20" s="26">
        <v>4</v>
      </c>
      <c r="C20" s="26">
        <v>46</v>
      </c>
      <c r="D20" s="26">
        <v>4.6100000000000003</v>
      </c>
      <c r="E20" s="26">
        <v>2.7</v>
      </c>
      <c r="F20" s="26">
        <v>0.12</v>
      </c>
      <c r="G20" s="26">
        <f>D20/$D$20</f>
        <v>1</v>
      </c>
      <c r="H20" s="26">
        <f>E20/$E$20</f>
        <v>1</v>
      </c>
      <c r="I20" s="26">
        <f t="shared" si="20"/>
        <v>1.1850899742930592</v>
      </c>
      <c r="J20" s="26">
        <f t="shared" si="2"/>
        <v>4.977758064516129</v>
      </c>
      <c r="K20" s="54">
        <v>3.1</v>
      </c>
      <c r="L20" s="26">
        <f t="shared" si="18"/>
        <v>-6.8555161290322584</v>
      </c>
      <c r="M20" s="26">
        <f t="shared" si="19"/>
        <v>-3.7555161290322583</v>
      </c>
      <c r="N20" s="26">
        <f t="shared" si="21"/>
        <v>1.2796293224977195</v>
      </c>
      <c r="O20" s="26">
        <f t="shared" si="21"/>
        <v>0.79691516709511567</v>
      </c>
      <c r="P20">
        <f t="shared" si="8"/>
        <v>1.7623434779003235</v>
      </c>
      <c r="Q20">
        <f t="shared" si="9"/>
        <v>1.9041222630528025</v>
      </c>
      <c r="R20" s="26">
        <f>M20/SQRT($AA$29)</f>
        <v>-1.9041222630528025</v>
      </c>
      <c r="S20" s="6">
        <v>97</v>
      </c>
      <c r="T20" s="26">
        <f t="shared" si="22"/>
        <v>-1.7623434779003235</v>
      </c>
      <c r="U20" t="s">
        <v>24</v>
      </c>
      <c r="V20">
        <v>0</v>
      </c>
      <c r="W20">
        <v>0</v>
      </c>
      <c r="X20">
        <v>3.31</v>
      </c>
      <c r="Y20">
        <v>0.42</v>
      </c>
      <c r="Z20">
        <v>90.5</v>
      </c>
      <c r="AA20">
        <v>4.13</v>
      </c>
    </row>
    <row r="21" spans="1:27" x14ac:dyDescent="0.3">
      <c r="A21" s="15" t="s">
        <v>16</v>
      </c>
      <c r="B21" s="15">
        <v>1</v>
      </c>
      <c r="C21" s="15">
        <v>57</v>
      </c>
      <c r="D21" s="15">
        <v>1.79</v>
      </c>
      <c r="E21" s="15">
        <v>0.21099999999999999</v>
      </c>
      <c r="F21" s="15">
        <v>0.05</v>
      </c>
      <c r="G21" s="15">
        <f>D21/$D$25</f>
        <v>0.47105263157894739</v>
      </c>
      <c r="H21" s="15">
        <f>E21/$E$25</f>
        <v>6.8506493506493502E-2</v>
      </c>
      <c r="I21" s="15">
        <f>D21/($AA$12)</f>
        <v>0.53915662650602414</v>
      </c>
      <c r="J21" s="15">
        <f t="shared" si="2"/>
        <v>1.8128809523809524</v>
      </c>
      <c r="K21" s="44">
        <v>2.1</v>
      </c>
      <c r="L21" s="15">
        <f t="shared" si="18"/>
        <v>-1.5257619047619047</v>
      </c>
      <c r="M21" s="15">
        <f t="shared" si="19"/>
        <v>0.57423809523809533</v>
      </c>
      <c r="N21" s="15">
        <f>J21/($AA$12)</f>
        <v>0.546048479632817</v>
      </c>
      <c r="O21" s="15">
        <f>K21/($AA$12)</f>
        <v>0.6325301204819278</v>
      </c>
      <c r="P21">
        <f t="shared" si="8"/>
        <v>0.45956683878370624</v>
      </c>
      <c r="Q21">
        <f t="shared" si="9"/>
        <v>0.3151540979084943</v>
      </c>
      <c r="R21" s="15">
        <f>M21/SQRT($AA$12)</f>
        <v>0.3151540979084943</v>
      </c>
      <c r="S21" s="8">
        <v>1260</v>
      </c>
      <c r="T21" s="15">
        <f>L21/($AA$12)</f>
        <v>-0.45956683878370624</v>
      </c>
      <c r="U21" t="s">
        <v>25</v>
      </c>
      <c r="V21">
        <v>1.5</v>
      </c>
      <c r="W21">
        <v>81</v>
      </c>
      <c r="X21">
        <v>3.31</v>
      </c>
      <c r="Y21">
        <v>0</v>
      </c>
      <c r="Z21">
        <v>79</v>
      </c>
      <c r="AA21">
        <v>4.99</v>
      </c>
    </row>
    <row r="22" spans="1:27" x14ac:dyDescent="0.3">
      <c r="A22" s="15" t="s">
        <v>16</v>
      </c>
      <c r="B22" s="15">
        <v>2</v>
      </c>
      <c r="C22" s="15">
        <v>58</v>
      </c>
      <c r="D22" s="15">
        <v>2.64</v>
      </c>
      <c r="E22" s="15">
        <v>0.56999999999999995</v>
      </c>
      <c r="F22" s="15">
        <v>0.11</v>
      </c>
      <c r="G22" s="15">
        <f>D22/$D$25</f>
        <v>0.69473684210526321</v>
      </c>
      <c r="H22" s="15">
        <f>E22/$E$25</f>
        <v>0.18506493506493504</v>
      </c>
      <c r="I22" s="15">
        <f t="shared" ref="I22:I24" si="23">D22/($AA$12)</f>
        <v>0.79518072289156638</v>
      </c>
      <c r="J22" s="15">
        <f t="shared" si="2"/>
        <v>2.64392</v>
      </c>
      <c r="K22" s="44">
        <v>2.5</v>
      </c>
      <c r="L22" s="15">
        <f t="shared" si="18"/>
        <v>-2.7878400000000001</v>
      </c>
      <c r="M22" s="15">
        <f t="shared" si="19"/>
        <v>-0.28784000000000026</v>
      </c>
      <c r="N22" s="15">
        <f t="shared" ref="N22:O25" si="24">J22/($AA$12)</f>
        <v>0.79636144578313262</v>
      </c>
      <c r="O22" s="15">
        <f t="shared" si="24"/>
        <v>0.75301204819277112</v>
      </c>
      <c r="P22">
        <f t="shared" si="8"/>
        <v>0.839710843373494</v>
      </c>
      <c r="Q22">
        <f t="shared" si="9"/>
        <v>0.1579727229771625</v>
      </c>
      <c r="R22" s="15">
        <f>M22/SQRT($AA$12)</f>
        <v>-0.1579727229771625</v>
      </c>
      <c r="S22" s="6">
        <v>284</v>
      </c>
      <c r="T22" s="15">
        <f t="shared" ref="T22:T25" si="25">L22/($AA$12)</f>
        <v>-0.839710843373494</v>
      </c>
      <c r="U22" t="s">
        <v>26</v>
      </c>
      <c r="V22">
        <v>1.5</v>
      </c>
      <c r="W22">
        <v>79</v>
      </c>
      <c r="X22">
        <v>3.31</v>
      </c>
      <c r="Y22">
        <v>0</v>
      </c>
      <c r="Z22">
        <v>76.5</v>
      </c>
      <c r="AA22">
        <v>4.72</v>
      </c>
    </row>
    <row r="23" spans="1:27" x14ac:dyDescent="0.3">
      <c r="A23" s="15" t="s">
        <v>16</v>
      </c>
      <c r="B23" s="15">
        <v>3</v>
      </c>
      <c r="C23" s="15">
        <v>59</v>
      </c>
      <c r="D23" s="15">
        <v>3.09</v>
      </c>
      <c r="E23" s="15">
        <v>1.19</v>
      </c>
      <c r="F23" s="15">
        <v>0.11</v>
      </c>
      <c r="G23" s="15">
        <f>D23/$D$25</f>
        <v>0.81315789473684208</v>
      </c>
      <c r="H23" s="15">
        <f>E23/$E$25</f>
        <v>0.38636363636363635</v>
      </c>
      <c r="I23" s="15">
        <f t="shared" si="23"/>
        <v>0.93072289156626509</v>
      </c>
      <c r="J23" s="15">
        <f t="shared" si="2"/>
        <v>3.1596199999999999</v>
      </c>
      <c r="K23" s="44">
        <v>2.5</v>
      </c>
      <c r="L23" s="15">
        <f t="shared" si="18"/>
        <v>-3.8192399999999997</v>
      </c>
      <c r="M23" s="15">
        <f t="shared" si="19"/>
        <v>-1.31924</v>
      </c>
      <c r="N23" s="15">
        <f t="shared" si="24"/>
        <v>0.95169277108433736</v>
      </c>
      <c r="O23" s="15">
        <f t="shared" si="24"/>
        <v>0.75301204819277112</v>
      </c>
      <c r="P23">
        <f t="shared" si="8"/>
        <v>1.1503734939759036</v>
      </c>
      <c r="Q23">
        <f t="shared" si="9"/>
        <v>0.72402701174399542</v>
      </c>
      <c r="R23" s="15">
        <f>M23/SQRT($AA$12)</f>
        <v>-0.72402701174399542</v>
      </c>
      <c r="S23" s="6">
        <v>127</v>
      </c>
      <c r="T23" s="15">
        <f t="shared" si="25"/>
        <v>-1.1503734939759036</v>
      </c>
      <c r="U23" t="s">
        <v>27</v>
      </c>
      <c r="V23">
        <v>1.5</v>
      </c>
      <c r="W23">
        <v>64</v>
      </c>
      <c r="X23">
        <v>3.31</v>
      </c>
      <c r="Y23">
        <v>0</v>
      </c>
      <c r="Z23">
        <v>62</v>
      </c>
      <c r="AA23">
        <v>4.03</v>
      </c>
    </row>
    <row r="24" spans="1:27" x14ac:dyDescent="0.3">
      <c r="A24" s="15" t="s">
        <v>16</v>
      </c>
      <c r="B24" s="15">
        <v>4</v>
      </c>
      <c r="C24" s="15">
        <v>60</v>
      </c>
      <c r="D24" s="15">
        <v>3.66</v>
      </c>
      <c r="E24" s="15">
        <v>2.64</v>
      </c>
      <c r="F24" s="15">
        <v>0.19</v>
      </c>
      <c r="G24" s="15">
        <f>D24/$D$25</f>
        <v>0.96315789473684221</v>
      </c>
      <c r="H24" s="15">
        <f>E24/$E$25</f>
        <v>0.85714285714285721</v>
      </c>
      <c r="I24" s="15">
        <f t="shared" si="23"/>
        <v>1.102409638554217</v>
      </c>
      <c r="J24" s="15">
        <f t="shared" si="2"/>
        <v>4.1018000000000008</v>
      </c>
      <c r="K24" s="44">
        <v>2.25</v>
      </c>
      <c r="L24" s="15">
        <f t="shared" si="18"/>
        <v>-5.9536000000000016</v>
      </c>
      <c r="M24" s="15">
        <f t="shared" si="19"/>
        <v>-3.7036000000000007</v>
      </c>
      <c r="N24" s="15">
        <f t="shared" si="24"/>
        <v>1.2354819277108438</v>
      </c>
      <c r="O24" s="15">
        <f t="shared" si="24"/>
        <v>0.67771084337349397</v>
      </c>
      <c r="P24">
        <f t="shared" si="8"/>
        <v>1.7932530120481933</v>
      </c>
      <c r="Q24">
        <f t="shared" si="9"/>
        <v>2.032614566489086</v>
      </c>
      <c r="R24" s="15">
        <f>M24/SQRT($AA$12)</f>
        <v>-2.032614566489086</v>
      </c>
      <c r="S24" s="6">
        <v>88</v>
      </c>
      <c r="T24" s="15">
        <f t="shared" si="25"/>
        <v>-1.7932530120481933</v>
      </c>
      <c r="U24" t="s">
        <v>28</v>
      </c>
      <c r="V24">
        <v>0</v>
      </c>
      <c r="W24">
        <v>0</v>
      </c>
      <c r="X24">
        <v>3.31</v>
      </c>
      <c r="Y24">
        <v>0.42</v>
      </c>
      <c r="Z24">
        <v>71.7</v>
      </c>
      <c r="AA24">
        <v>4.3499999999999996</v>
      </c>
    </row>
    <row r="25" spans="1:27" x14ac:dyDescent="0.3">
      <c r="A25" s="15" t="s">
        <v>16</v>
      </c>
      <c r="B25" s="15">
        <v>5</v>
      </c>
      <c r="C25" s="15">
        <v>61</v>
      </c>
      <c r="D25" s="15">
        <v>3.8</v>
      </c>
      <c r="E25" s="15">
        <v>3.08</v>
      </c>
      <c r="F25" s="15">
        <v>0.25</v>
      </c>
      <c r="G25" s="15">
        <f>D25/$D$25</f>
        <v>1</v>
      </c>
      <c r="H25" s="15">
        <f>E25/$E$25</f>
        <v>1</v>
      </c>
      <c r="I25" s="15">
        <f>D25/($AA$12)</f>
        <v>1.1445783132530121</v>
      </c>
      <c r="J25" s="15">
        <f t="shared" si="2"/>
        <v>4.3338888888888887</v>
      </c>
      <c r="K25" s="44">
        <v>2.25</v>
      </c>
      <c r="L25" s="15">
        <f t="shared" si="18"/>
        <v>-6.4177777777777774</v>
      </c>
      <c r="M25" s="15">
        <f t="shared" si="19"/>
        <v>-4.1677777777777774</v>
      </c>
      <c r="N25" s="15">
        <f t="shared" si="24"/>
        <v>1.3053882195448461</v>
      </c>
      <c r="O25" s="15">
        <f t="shared" si="24"/>
        <v>0.67771084337349397</v>
      </c>
      <c r="P25">
        <f t="shared" si="8"/>
        <v>1.9330655957161982</v>
      </c>
      <c r="Q25">
        <f t="shared" si="9"/>
        <v>2.2873652178962689</v>
      </c>
      <c r="R25" s="15">
        <f>M25/SQRT($AA$12)</f>
        <v>-2.2873652178962689</v>
      </c>
      <c r="S25" s="6">
        <v>74</v>
      </c>
      <c r="T25" s="15">
        <f t="shared" si="25"/>
        <v>-1.9330655957161982</v>
      </c>
      <c r="U25" t="s">
        <v>29</v>
      </c>
      <c r="V25">
        <v>1</v>
      </c>
      <c r="W25" s="3">
        <f>30/0.38</f>
        <v>78.94736842105263</v>
      </c>
      <c r="X25">
        <v>3.31</v>
      </c>
      <c r="Y25">
        <v>0</v>
      </c>
      <c r="Z25">
        <v>62.1</v>
      </c>
      <c r="AA25">
        <v>3.9</v>
      </c>
    </row>
    <row r="26" spans="1:27" x14ac:dyDescent="0.3">
      <c r="A26" s="31" t="s">
        <v>47</v>
      </c>
      <c r="B26" s="31">
        <v>1</v>
      </c>
      <c r="C26" s="31">
        <v>68</v>
      </c>
      <c r="D26" s="31">
        <v>2.11</v>
      </c>
      <c r="E26" s="31">
        <v>0.36099999999999999</v>
      </c>
      <c r="F26" s="31">
        <v>0.08</v>
      </c>
      <c r="G26" s="31">
        <f>D26/$D$30</f>
        <v>0.50843373493975896</v>
      </c>
      <c r="H26" s="31">
        <f>E26/$E$30</f>
        <v>9.836512261580381E-2</v>
      </c>
      <c r="I26" s="31">
        <f>D26/($AA$9)</f>
        <v>0.52749999999999997</v>
      </c>
      <c r="J26" s="31">
        <f t="shared" si="2"/>
        <v>2.1100238095238093</v>
      </c>
      <c r="K26" s="55">
        <v>2.1</v>
      </c>
      <c r="L26" s="31">
        <f t="shared" si="18"/>
        <v>-2.1200476190476185</v>
      </c>
      <c r="M26" s="31">
        <f t="shared" si="19"/>
        <v>-2.0047619047618849E-2</v>
      </c>
      <c r="N26" s="31">
        <f>J26/($AA$9)</f>
        <v>0.52750595238095233</v>
      </c>
      <c r="O26" s="31">
        <f>K26/($AA$9)</f>
        <v>0.52500000000000002</v>
      </c>
      <c r="P26">
        <f t="shared" si="8"/>
        <v>0.53001190476190463</v>
      </c>
      <c r="Q26">
        <f t="shared" si="9"/>
        <v>1.0023809523809424E-2</v>
      </c>
      <c r="R26" s="31">
        <f>M26/SQRT($AA$9)</f>
        <v>-1.0023809523809424E-2</v>
      </c>
      <c r="S26" s="8">
        <v>1260</v>
      </c>
      <c r="T26" s="31">
        <f>L26/($AA$9)</f>
        <v>-0.53001190476190463</v>
      </c>
      <c r="U26" t="s">
        <v>30</v>
      </c>
      <c r="V26">
        <v>2</v>
      </c>
      <c r="W26" s="3">
        <f>54/0.81</f>
        <v>66.666666666666657</v>
      </c>
      <c r="X26">
        <v>3.31</v>
      </c>
      <c r="Y26">
        <v>0</v>
      </c>
      <c r="Z26">
        <v>50.9</v>
      </c>
      <c r="AA26">
        <v>4.49</v>
      </c>
    </row>
    <row r="27" spans="1:27" x14ac:dyDescent="0.3">
      <c r="A27" s="31" t="s">
        <v>47</v>
      </c>
      <c r="B27" s="31">
        <v>2</v>
      </c>
      <c r="C27" s="31">
        <v>69</v>
      </c>
      <c r="D27" s="31">
        <v>2.65</v>
      </c>
      <c r="E27" s="31">
        <v>0.66</v>
      </c>
      <c r="F27" s="31">
        <v>0.08</v>
      </c>
      <c r="G27" s="31">
        <f>D27/$D$30</f>
        <v>0.63855421686746983</v>
      </c>
      <c r="H27" s="31">
        <f>E27/$E$30</f>
        <v>0.1798365122615804</v>
      </c>
      <c r="I27" s="31">
        <f t="shared" ref="I27:I30" si="26">D27/($AA$9)</f>
        <v>0.66249999999999998</v>
      </c>
      <c r="J27" s="31">
        <f t="shared" si="2"/>
        <v>2.7081395348837209</v>
      </c>
      <c r="K27" s="55">
        <v>2.15</v>
      </c>
      <c r="L27" s="31">
        <f t="shared" si="18"/>
        <v>-3.266279069767442</v>
      </c>
      <c r="M27" s="31">
        <f t="shared" si="19"/>
        <v>-1.1162790697674421</v>
      </c>
      <c r="N27" s="31">
        <f t="shared" ref="N27:O30" si="27">J27/($AA$9)</f>
        <v>0.67703488372093024</v>
      </c>
      <c r="O27" s="31">
        <f t="shared" si="27"/>
        <v>0.53749999999999998</v>
      </c>
      <c r="P27">
        <f t="shared" si="8"/>
        <v>0.81656976744186049</v>
      </c>
      <c r="Q27">
        <f t="shared" si="9"/>
        <v>0.55813953488372103</v>
      </c>
      <c r="R27" s="31">
        <f>M27/SQRT($AA$9)</f>
        <v>-0.55813953488372103</v>
      </c>
      <c r="S27" s="6">
        <v>252</v>
      </c>
      <c r="T27" s="31">
        <f t="shared" ref="T27:T30" si="28">L27/($AA$9)</f>
        <v>-0.81656976744186049</v>
      </c>
      <c r="U27" t="s">
        <v>31</v>
      </c>
      <c r="V27">
        <v>1</v>
      </c>
      <c r="W27" s="3">
        <f>30/0.38</f>
        <v>78.94736842105263</v>
      </c>
      <c r="X27">
        <v>3.31</v>
      </c>
      <c r="Y27">
        <v>0</v>
      </c>
      <c r="Z27">
        <v>64</v>
      </c>
      <c r="AA27">
        <v>4.76</v>
      </c>
    </row>
    <row r="28" spans="1:27" x14ac:dyDescent="0.3">
      <c r="A28" s="31" t="s">
        <v>47</v>
      </c>
      <c r="B28" s="31">
        <v>3</v>
      </c>
      <c r="C28" s="31">
        <v>70</v>
      </c>
      <c r="D28" s="31">
        <v>3.11</v>
      </c>
      <c r="E28" s="31">
        <v>1</v>
      </c>
      <c r="F28" s="31">
        <v>0.08</v>
      </c>
      <c r="G28" s="31">
        <f>D28/$D$30</f>
        <v>0.74939759036144571</v>
      </c>
      <c r="H28" s="31">
        <f>E28/$E$30</f>
        <v>0.27247956403269757</v>
      </c>
      <c r="I28" s="31">
        <f t="shared" si="26"/>
        <v>0.77749999999999997</v>
      </c>
      <c r="J28" s="31">
        <f t="shared" si="2"/>
        <v>3.3243255813953487</v>
      </c>
      <c r="K28" s="55">
        <v>2.15</v>
      </c>
      <c r="L28" s="31">
        <f t="shared" si="18"/>
        <v>-4.4986511627906971</v>
      </c>
      <c r="M28" s="31">
        <f t="shared" si="19"/>
        <v>-2.3486511627906972</v>
      </c>
      <c r="N28" s="31">
        <f t="shared" si="27"/>
        <v>0.83108139534883718</v>
      </c>
      <c r="O28" s="31">
        <f t="shared" si="27"/>
        <v>0.53749999999999998</v>
      </c>
      <c r="P28">
        <f t="shared" si="8"/>
        <v>1.1246627906976743</v>
      </c>
      <c r="Q28">
        <f t="shared" si="9"/>
        <v>1.1743255813953486</v>
      </c>
      <c r="R28" s="31">
        <f>M28/SQRT($AA$9)</f>
        <v>-1.1743255813953486</v>
      </c>
      <c r="S28" s="6">
        <v>158</v>
      </c>
      <c r="T28" s="31">
        <f t="shared" si="28"/>
        <v>-1.1246627906976743</v>
      </c>
      <c r="U28" t="s">
        <v>32</v>
      </c>
      <c r="V28">
        <v>2</v>
      </c>
      <c r="W28" s="3">
        <f>54/0.81</f>
        <v>66.666666666666657</v>
      </c>
      <c r="X28">
        <v>3.31</v>
      </c>
      <c r="Y28">
        <v>0</v>
      </c>
      <c r="Z28">
        <v>54.3</v>
      </c>
      <c r="AA28">
        <v>4.67</v>
      </c>
    </row>
    <row r="29" spans="1:27" x14ac:dyDescent="0.3">
      <c r="A29" s="31" t="s">
        <v>47</v>
      </c>
      <c r="B29" s="31">
        <v>4</v>
      </c>
      <c r="C29" s="31">
        <v>71</v>
      </c>
      <c r="D29" s="31">
        <v>3.69</v>
      </c>
      <c r="E29" s="31">
        <v>2.2400000000000002</v>
      </c>
      <c r="F29" s="31">
        <v>0.11</v>
      </c>
      <c r="G29" s="31">
        <f>D29/$D$30</f>
        <v>0.88915662650602401</v>
      </c>
      <c r="H29" s="31">
        <f>E29/$E$30</f>
        <v>0.61035422343324253</v>
      </c>
      <c r="I29" s="31">
        <f>D29/($AA$9)</f>
        <v>0.92249999999999999</v>
      </c>
      <c r="J29" s="31">
        <f t="shared" si="2"/>
        <v>4.2415348837209299</v>
      </c>
      <c r="K29" s="55">
        <v>2.15</v>
      </c>
      <c r="L29" s="31">
        <f t="shared" si="18"/>
        <v>-6.3330697674418603</v>
      </c>
      <c r="M29" s="31">
        <f t="shared" si="19"/>
        <v>-4.1830697674418609</v>
      </c>
      <c r="N29" s="31">
        <f t="shared" si="27"/>
        <v>1.0603837209302325</v>
      </c>
      <c r="O29" s="31">
        <f t="shared" si="27"/>
        <v>0.53749999999999998</v>
      </c>
      <c r="P29">
        <f t="shared" si="8"/>
        <v>1.5832674418604651</v>
      </c>
      <c r="Q29">
        <f t="shared" si="9"/>
        <v>2.0915348837209304</v>
      </c>
      <c r="R29" s="31">
        <f>M29/SQRT($AA$9)</f>
        <v>-2.0915348837209304</v>
      </c>
      <c r="S29" s="6">
        <v>97</v>
      </c>
      <c r="T29" s="31">
        <f t="shared" si="28"/>
        <v>-1.5832674418604651</v>
      </c>
      <c r="U29" t="s">
        <v>14</v>
      </c>
      <c r="V29">
        <v>1.5</v>
      </c>
      <c r="W29" s="3">
        <v>79</v>
      </c>
      <c r="X29">
        <v>3.31</v>
      </c>
      <c r="Y29">
        <v>0</v>
      </c>
      <c r="Z29">
        <v>48.9</v>
      </c>
      <c r="AA29">
        <v>3.89</v>
      </c>
    </row>
    <row r="30" spans="1:27" x14ac:dyDescent="0.3">
      <c r="A30" s="31" t="s">
        <v>47</v>
      </c>
      <c r="B30" s="31">
        <v>5</v>
      </c>
      <c r="C30" s="31">
        <v>72</v>
      </c>
      <c r="D30" s="31">
        <v>4.1500000000000004</v>
      </c>
      <c r="E30" s="31">
        <v>3.67</v>
      </c>
      <c r="F30" s="31">
        <v>0.14000000000000001</v>
      </c>
      <c r="G30" s="31">
        <f>D30/$D$30</f>
        <v>1</v>
      </c>
      <c r="H30" s="31">
        <f>E30/$E$30</f>
        <v>1</v>
      </c>
      <c r="I30" s="31">
        <f t="shared" si="26"/>
        <v>1.0375000000000001</v>
      </c>
      <c r="J30" s="31">
        <f t="shared" si="2"/>
        <v>5.0142045454545467</v>
      </c>
      <c r="K30" s="55">
        <v>2.2000000000000002</v>
      </c>
      <c r="L30" s="31">
        <f t="shared" si="18"/>
        <v>-7.8284090909090924</v>
      </c>
      <c r="M30" s="31">
        <f t="shared" si="19"/>
        <v>-5.6284090909090922</v>
      </c>
      <c r="N30" s="31">
        <f t="shared" si="27"/>
        <v>1.2535511363636367</v>
      </c>
      <c r="O30" s="31">
        <f t="shared" si="27"/>
        <v>0.55000000000000004</v>
      </c>
      <c r="P30">
        <f t="shared" si="8"/>
        <v>1.9571022727272731</v>
      </c>
      <c r="Q30">
        <f t="shared" si="9"/>
        <v>2.8142045454545461</v>
      </c>
      <c r="R30" s="31">
        <f>M30/SQRT($AA$9)</f>
        <v>-2.8142045454545461</v>
      </c>
      <c r="S30" s="6">
        <v>90</v>
      </c>
      <c r="T30" s="31">
        <f t="shared" si="28"/>
        <v>-1.9571022727272731</v>
      </c>
      <c r="U30" t="s">
        <v>58</v>
      </c>
      <c r="V30">
        <v>0</v>
      </c>
      <c r="W30" s="3">
        <v>0</v>
      </c>
      <c r="X30">
        <v>1.58</v>
      </c>
      <c r="Y30">
        <v>0.185</v>
      </c>
      <c r="Z30">
        <v>38.5</v>
      </c>
      <c r="AA30">
        <v>2.0499999999999998</v>
      </c>
    </row>
    <row r="31" spans="1:27" x14ac:dyDescent="0.3">
      <c r="A31" s="29" t="s">
        <v>18</v>
      </c>
      <c r="B31" s="29">
        <v>2</v>
      </c>
      <c r="C31" s="29">
        <v>77</v>
      </c>
      <c r="D31" s="29">
        <v>2.0099999999999998</v>
      </c>
      <c r="E31" s="29">
        <v>8.5999999999999993E-2</v>
      </c>
      <c r="F31" s="29">
        <v>0.1</v>
      </c>
      <c r="G31" s="29">
        <f>D31/$D$34</f>
        <v>0.36880733944954125</v>
      </c>
      <c r="H31" s="29">
        <f>E31/$E$34</f>
        <v>1.8574514038876888E-2</v>
      </c>
      <c r="I31" s="29">
        <f>D31/($AA$14)</f>
        <v>0.49385749385749378</v>
      </c>
      <c r="J31" s="29">
        <f t="shared" si="2"/>
        <v>2.0415000000000001</v>
      </c>
      <c r="K31" s="29">
        <v>2.484</v>
      </c>
      <c r="L31" s="29">
        <v>-1.599</v>
      </c>
      <c r="M31" s="29">
        <v>0.79600000000000004</v>
      </c>
      <c r="N31" s="29">
        <f>J31/($AA$14)</f>
        <v>0.50159705159705159</v>
      </c>
      <c r="O31" s="29">
        <f>K31/($AA$14)</f>
        <v>0.61031941031941028</v>
      </c>
      <c r="P31">
        <f t="shared" si="8"/>
        <v>0.39287469287469284</v>
      </c>
      <c r="Q31">
        <f t="shared" si="9"/>
        <v>0.39456255128890133</v>
      </c>
      <c r="R31" s="29">
        <f>M31/SQRT($AA$14)</f>
        <v>0.39456255128890133</v>
      </c>
      <c r="S31" s="8">
        <v>629</v>
      </c>
      <c r="T31" s="29">
        <f>L31/($AA$14)</f>
        <v>-0.39287469287469284</v>
      </c>
      <c r="U31" t="s">
        <v>59</v>
      </c>
      <c r="V31">
        <v>0</v>
      </c>
      <c r="W31" s="3">
        <v>0</v>
      </c>
      <c r="X31">
        <v>1.58</v>
      </c>
      <c r="Y31">
        <v>0.185</v>
      </c>
      <c r="Z31">
        <v>38.200000000000003</v>
      </c>
      <c r="AA31">
        <v>2.04</v>
      </c>
    </row>
    <row r="32" spans="1:27" x14ac:dyDescent="0.3">
      <c r="A32" s="29" t="s">
        <v>18</v>
      </c>
      <c r="B32" s="29">
        <v>3</v>
      </c>
      <c r="C32" s="29">
        <v>78</v>
      </c>
      <c r="D32" s="29">
        <v>2.48</v>
      </c>
      <c r="E32" s="29">
        <v>0.30599999999999999</v>
      </c>
      <c r="F32" s="29">
        <v>0.1</v>
      </c>
      <c r="G32" s="29">
        <f>D32/$D$34</f>
        <v>0.455045871559633</v>
      </c>
      <c r="H32" s="29">
        <f>E32/$E$34</f>
        <v>6.6090712742980562E-2</v>
      </c>
      <c r="I32" s="29">
        <f t="shared" ref="I32:I34" si="29">D32/($AA$14)</f>
        <v>0.60933660933660927</v>
      </c>
      <c r="J32" s="29">
        <f t="shared" si="2"/>
        <v>2.4820000000000002</v>
      </c>
      <c r="K32" s="29">
        <v>2.58</v>
      </c>
      <c r="L32" s="29">
        <v>-2.3839999999999999</v>
      </c>
      <c r="M32" s="29">
        <v>0.23400000000000001</v>
      </c>
      <c r="N32" s="29">
        <f>J32/($AA$14)</f>
        <v>0.60982800982800989</v>
      </c>
      <c r="O32" s="29">
        <f>K32/($AA$14)</f>
        <v>0.63390663390663393</v>
      </c>
      <c r="P32">
        <f t="shared" si="8"/>
        <v>0.58574938574938573</v>
      </c>
      <c r="Q32">
        <f t="shared" si="9"/>
        <v>0.11598949372060667</v>
      </c>
      <c r="R32" s="29">
        <f>M32/SQRT($AA$14)</f>
        <v>0.11598949372060667</v>
      </c>
      <c r="S32" s="6">
        <v>252</v>
      </c>
      <c r="T32" s="29">
        <f t="shared" ref="T32:T34" si="30">L32/($AA$14)</f>
        <v>-0.58574938574938573</v>
      </c>
      <c r="U32" t="s">
        <v>60</v>
      </c>
      <c r="V32">
        <v>0</v>
      </c>
      <c r="W32" s="3">
        <v>0</v>
      </c>
      <c r="X32">
        <v>1.58</v>
      </c>
      <c r="Y32">
        <v>0.185</v>
      </c>
      <c r="Z32">
        <v>42</v>
      </c>
      <c r="AA32">
        <v>2.14</v>
      </c>
    </row>
    <row r="33" spans="1:27" x14ac:dyDescent="0.3">
      <c r="A33" s="29" t="s">
        <v>18</v>
      </c>
      <c r="B33" s="29">
        <v>6</v>
      </c>
      <c r="C33" s="29">
        <v>79</v>
      </c>
      <c r="D33" s="29">
        <v>3.83</v>
      </c>
      <c r="E33" s="29">
        <v>2.12</v>
      </c>
      <c r="F33" s="29">
        <v>0.3</v>
      </c>
      <c r="G33" s="29">
        <f>D33/$D$34</f>
        <v>0.70275229357798163</v>
      </c>
      <c r="H33" s="29">
        <f>E33/$E$34</f>
        <v>0.45788336933045359</v>
      </c>
      <c r="I33" s="29">
        <f t="shared" si="29"/>
        <v>0.94103194103194099</v>
      </c>
      <c r="J33" s="29">
        <f t="shared" si="2"/>
        <v>3.9924999999999997</v>
      </c>
      <c r="K33" s="29">
        <v>1.6240000000000001</v>
      </c>
      <c r="L33" s="29">
        <v>-6.3609999999999998</v>
      </c>
      <c r="M33" s="29">
        <v>-3.5049999999999999</v>
      </c>
      <c r="N33" s="29">
        <f t="shared" ref="N33:O34" si="31">J33/($AA$14)</f>
        <v>0.98095823095823087</v>
      </c>
      <c r="O33" s="29">
        <f t="shared" si="31"/>
        <v>0.39901719901719901</v>
      </c>
      <c r="P33">
        <f t="shared" si="8"/>
        <v>1.5628992628992628</v>
      </c>
      <c r="Q33">
        <f t="shared" si="9"/>
        <v>1.7373639978236171</v>
      </c>
      <c r="R33" s="29">
        <f>M33/SQRT($AA$14)</f>
        <v>-1.7373639978236171</v>
      </c>
      <c r="S33" s="6">
        <v>84</v>
      </c>
      <c r="T33" s="29">
        <f t="shared" si="30"/>
        <v>-1.5628992628992628</v>
      </c>
      <c r="U33" t="s">
        <v>61</v>
      </c>
      <c r="V33">
        <v>0</v>
      </c>
      <c r="W33" s="3">
        <v>0</v>
      </c>
      <c r="X33">
        <v>1.65</v>
      </c>
      <c r="Y33">
        <v>0.19400000000000001</v>
      </c>
      <c r="Z33">
        <v>43.1</v>
      </c>
      <c r="AA33">
        <v>2.17</v>
      </c>
    </row>
    <row r="34" spans="1:27" x14ac:dyDescent="0.3">
      <c r="A34" s="29" t="s">
        <v>18</v>
      </c>
      <c r="B34" s="29">
        <v>11</v>
      </c>
      <c r="C34" s="29">
        <v>80</v>
      </c>
      <c r="D34" s="29">
        <v>5.45</v>
      </c>
      <c r="E34" s="29">
        <v>4.63</v>
      </c>
      <c r="F34" s="29">
        <v>0.55000000000000004</v>
      </c>
      <c r="G34" s="29">
        <f>D34/$D$34</f>
        <v>1</v>
      </c>
      <c r="H34" s="29">
        <f>E34/$E$34</f>
        <v>1</v>
      </c>
      <c r="I34" s="29">
        <f t="shared" si="29"/>
        <v>1.3390663390663391</v>
      </c>
      <c r="J34" s="29">
        <f t="shared" si="2"/>
        <v>6.1364999999999998</v>
      </c>
      <c r="K34" s="29">
        <v>1.337</v>
      </c>
      <c r="L34" s="29">
        <v>-10.936</v>
      </c>
      <c r="M34" s="29">
        <v>-7.6239999999999997</v>
      </c>
      <c r="N34" s="29">
        <f t="shared" si="31"/>
        <v>1.5077395577395576</v>
      </c>
      <c r="O34" s="29">
        <f t="shared" si="31"/>
        <v>0.32850122850122848</v>
      </c>
      <c r="P34">
        <f t="shared" si="8"/>
        <v>2.6869778869778869</v>
      </c>
      <c r="Q34">
        <f t="shared" si="9"/>
        <v>3.779076496264552</v>
      </c>
      <c r="R34" s="29">
        <f>M34/SQRT($AA$14)</f>
        <v>-3.779076496264552</v>
      </c>
      <c r="S34" s="6">
        <v>57</v>
      </c>
      <c r="T34" s="29">
        <f t="shared" si="30"/>
        <v>-2.6869778869778869</v>
      </c>
      <c r="U34" t="s">
        <v>62</v>
      </c>
      <c r="V34">
        <v>0</v>
      </c>
      <c r="W34" s="3">
        <v>0</v>
      </c>
      <c r="X34">
        <v>1.58</v>
      </c>
      <c r="Y34">
        <v>0.185</v>
      </c>
      <c r="Z34">
        <v>38.1</v>
      </c>
      <c r="AA34">
        <v>2.04</v>
      </c>
    </row>
    <row r="35" spans="1:27" x14ac:dyDescent="0.3">
      <c r="A35" s="38" t="s">
        <v>19</v>
      </c>
      <c r="B35" s="38">
        <v>2</v>
      </c>
      <c r="C35" s="38">
        <v>81</v>
      </c>
      <c r="D35" s="38">
        <v>2.09</v>
      </c>
      <c r="E35" s="38">
        <v>0.19700000000000001</v>
      </c>
      <c r="F35" s="38">
        <v>0.05</v>
      </c>
      <c r="G35" s="38">
        <f>D35/$D$38</f>
        <v>0.61111111111111105</v>
      </c>
      <c r="H35" s="38">
        <f>E35/$E$38</f>
        <v>0.10648648648648648</v>
      </c>
      <c r="I35" s="38">
        <f>D35/($AA$15)</f>
        <v>0.55437665782493362</v>
      </c>
      <c r="J35" s="38">
        <f t="shared" si="2"/>
        <v>2.1029999999999998</v>
      </c>
      <c r="K35" s="38">
        <v>2.1480000000000001</v>
      </c>
      <c r="L35" s="38">
        <v>-2.0579999999999998</v>
      </c>
      <c r="M35" s="38">
        <v>0.09</v>
      </c>
      <c r="N35" s="38">
        <f>J35/($AA$15)</f>
        <v>0.55782493368700259</v>
      </c>
      <c r="O35" s="38">
        <f>K35/($AA$15)</f>
        <v>0.56976127320954906</v>
      </c>
      <c r="P35">
        <f t="shared" si="8"/>
        <v>0.54588859416445623</v>
      </c>
      <c r="Q35">
        <f t="shared" si="9"/>
        <v>4.6352358236214426E-2</v>
      </c>
      <c r="R35" s="38">
        <f>M35/SQRT($AA$15)</f>
        <v>4.6352358236214426E-2</v>
      </c>
      <c r="S35" s="8">
        <v>629</v>
      </c>
      <c r="T35" s="38">
        <f>L35/($AA$15)</f>
        <v>-0.54588859416445623</v>
      </c>
      <c r="U35" t="s">
        <v>63</v>
      </c>
      <c r="V35">
        <v>0</v>
      </c>
      <c r="W35" s="3">
        <v>0</v>
      </c>
      <c r="X35">
        <v>1.58</v>
      </c>
      <c r="Y35">
        <v>0.185</v>
      </c>
      <c r="Z35">
        <v>43.5</v>
      </c>
      <c r="AA35">
        <v>2.1800000000000002</v>
      </c>
    </row>
    <row r="36" spans="1:27" x14ac:dyDescent="0.3">
      <c r="A36" s="38" t="s">
        <v>19</v>
      </c>
      <c r="B36" s="38">
        <v>4</v>
      </c>
      <c r="C36" s="38">
        <v>82</v>
      </c>
      <c r="D36" s="38">
        <v>3.03</v>
      </c>
      <c r="E36" s="38">
        <v>0.56799999999999995</v>
      </c>
      <c r="F36" s="38">
        <v>0.3</v>
      </c>
      <c r="G36" s="38">
        <f>D36/$D$38</f>
        <v>0.88596491228070173</v>
      </c>
      <c r="H36" s="38">
        <f>E36/$E$38</f>
        <v>0.307027027027027</v>
      </c>
      <c r="I36" s="38">
        <f t="shared" ref="I36:I38" si="32">D36/($AA$15)</f>
        <v>0.80371352785145878</v>
      </c>
      <c r="J36" s="38">
        <f t="shared" si="2"/>
        <v>3.1044999999999998</v>
      </c>
      <c r="K36" s="38">
        <v>2.403</v>
      </c>
      <c r="L36" s="38">
        <v>-3.806</v>
      </c>
      <c r="M36" s="38">
        <v>-1.403</v>
      </c>
      <c r="N36" s="38">
        <f t="shared" ref="N36:O38" si="33">J36/($AA$15)</f>
        <v>0.8234748010610079</v>
      </c>
      <c r="O36" s="38">
        <f t="shared" si="33"/>
        <v>0.63740053050397882</v>
      </c>
      <c r="P36">
        <f t="shared" si="8"/>
        <v>1.0095490716180371</v>
      </c>
      <c r="Q36">
        <f t="shared" si="9"/>
        <v>0.72258176228232052</v>
      </c>
      <c r="R36" s="38">
        <f>M36/SQRT($AA$15)</f>
        <v>-0.72258176228232052</v>
      </c>
      <c r="S36" s="6">
        <v>252</v>
      </c>
      <c r="T36" s="38">
        <f t="shared" ref="T36:T38" si="34">L36/($AA$15)</f>
        <v>-1.0095490716180371</v>
      </c>
    </row>
    <row r="37" spans="1:27" x14ac:dyDescent="0.3">
      <c r="A37" s="38" t="s">
        <v>19</v>
      </c>
      <c r="B37" s="38">
        <v>5</v>
      </c>
      <c r="C37" s="38">
        <v>83</v>
      </c>
      <c r="D37" s="38">
        <v>3.31</v>
      </c>
      <c r="E37" s="38">
        <v>0.76</v>
      </c>
      <c r="F37" s="38">
        <v>0.4</v>
      </c>
      <c r="G37" s="38">
        <f>D37/$D$38</f>
        <v>0.96783625730994161</v>
      </c>
      <c r="H37" s="38">
        <f>E37/$E$38</f>
        <v>0.41081081081081078</v>
      </c>
      <c r="I37" s="38">
        <f t="shared" si="32"/>
        <v>0.87798408488063662</v>
      </c>
      <c r="J37" s="38">
        <f t="shared" si="2"/>
        <v>3.5455000000000001</v>
      </c>
      <c r="K37" s="38">
        <v>2.2839999999999998</v>
      </c>
      <c r="L37" s="38">
        <v>-4.8070000000000004</v>
      </c>
      <c r="M37" s="38">
        <v>-2.5230000000000001</v>
      </c>
      <c r="N37" s="38">
        <f t="shared" si="33"/>
        <v>0.94045092838196287</v>
      </c>
      <c r="O37" s="38">
        <f t="shared" si="33"/>
        <v>0.60583554376657822</v>
      </c>
      <c r="P37">
        <f t="shared" si="8"/>
        <v>1.2750663129973476</v>
      </c>
      <c r="Q37">
        <f t="shared" si="9"/>
        <v>1.2994111092218779</v>
      </c>
      <c r="R37" s="38">
        <f>M37/SQRT($AA$15)</f>
        <v>-1.2994111092218779</v>
      </c>
      <c r="S37" s="6">
        <v>180</v>
      </c>
      <c r="T37" s="38">
        <f t="shared" si="34"/>
        <v>-1.2750663129973476</v>
      </c>
    </row>
    <row r="38" spans="1:27" x14ac:dyDescent="0.3">
      <c r="A38" s="38" t="s">
        <v>19</v>
      </c>
      <c r="B38" s="38">
        <v>6</v>
      </c>
      <c r="C38" s="38">
        <v>84</v>
      </c>
      <c r="D38" s="38">
        <v>3.42</v>
      </c>
      <c r="E38" s="38">
        <v>1.85</v>
      </c>
      <c r="F38" s="38">
        <v>0.55000000000000004</v>
      </c>
      <c r="G38" s="38">
        <f>D38/$D$38</f>
        <v>1</v>
      </c>
      <c r="H38" s="38">
        <f>E38/$E$38</f>
        <v>1</v>
      </c>
      <c r="I38" s="38">
        <f t="shared" si="32"/>
        <v>0.90716180371352784</v>
      </c>
      <c r="J38" s="38">
        <f t="shared" si="2"/>
        <v>4.0285000000000002</v>
      </c>
      <c r="K38" s="38">
        <v>1.8939999999999999</v>
      </c>
      <c r="L38" s="38">
        <v>-6.1630000000000003</v>
      </c>
      <c r="M38" s="38">
        <v>-4.2690000000000001</v>
      </c>
      <c r="N38" s="38">
        <f t="shared" si="33"/>
        <v>1.0685676392572945</v>
      </c>
      <c r="O38" s="38">
        <f t="shared" si="33"/>
        <v>0.50238726790450927</v>
      </c>
      <c r="P38">
        <f t="shared" si="8"/>
        <v>1.6347480106100796</v>
      </c>
      <c r="Q38">
        <f t="shared" si="9"/>
        <v>2.1986468590044379</v>
      </c>
      <c r="R38" s="38">
        <f>M38/SQRT($AA$15)</f>
        <v>-2.1986468590044379</v>
      </c>
      <c r="S38" s="6">
        <v>114</v>
      </c>
      <c r="T38" s="38">
        <f t="shared" si="34"/>
        <v>-1.6347480106100796</v>
      </c>
    </row>
    <row r="39" spans="1:27" x14ac:dyDescent="0.3">
      <c r="A39" s="20" t="s">
        <v>20</v>
      </c>
      <c r="B39" s="20">
        <v>2</v>
      </c>
      <c r="C39" s="20">
        <v>85</v>
      </c>
      <c r="D39" s="20">
        <v>2.65</v>
      </c>
      <c r="E39" s="20">
        <v>0.14000000000000001</v>
      </c>
      <c r="F39" s="20">
        <v>0.1</v>
      </c>
      <c r="G39" s="20">
        <f>D39/$D$42</f>
        <v>0.53</v>
      </c>
      <c r="H39" s="20">
        <f>E39/$E$42</f>
        <v>3.160270880361174E-2</v>
      </c>
      <c r="I39" s="20">
        <f>D39/($AA$16)</f>
        <v>0.70855614973262027</v>
      </c>
      <c r="J39" s="20">
        <f t="shared" si="2"/>
        <v>2.657</v>
      </c>
      <c r="K39" s="20">
        <v>2.617</v>
      </c>
      <c r="L39" s="20">
        <v>-2.6970000000000001</v>
      </c>
      <c r="M39" s="20">
        <v>-0.08</v>
      </c>
      <c r="N39" s="20">
        <f>J39/($AA$16)</f>
        <v>0.71042780748663104</v>
      </c>
      <c r="O39" s="20">
        <f>K39/($AA$16)</f>
        <v>0.69973262032085559</v>
      </c>
      <c r="P39">
        <f t="shared" si="8"/>
        <v>0.72112299465240637</v>
      </c>
      <c r="Q39">
        <f t="shared" si="9"/>
        <v>4.136701519960153E-2</v>
      </c>
      <c r="R39" s="20">
        <f>M39/SQRT($AA$16)</f>
        <v>-4.136701519960153E-2</v>
      </c>
      <c r="S39" s="8">
        <v>420</v>
      </c>
      <c r="T39" s="20">
        <f>L39/($AA$16)</f>
        <v>-0.72112299465240637</v>
      </c>
    </row>
    <row r="40" spans="1:27" x14ac:dyDescent="0.3">
      <c r="A40" s="20" t="s">
        <v>20</v>
      </c>
      <c r="B40" s="20">
        <v>5</v>
      </c>
      <c r="C40" s="20">
        <v>86</v>
      </c>
      <c r="D40" s="20">
        <v>3.28</v>
      </c>
      <c r="E40" s="20">
        <v>0.59899999999999998</v>
      </c>
      <c r="F40" s="20">
        <v>0.1</v>
      </c>
      <c r="G40" s="20">
        <f>D40/$D$42</f>
        <v>0.65599999999999992</v>
      </c>
      <c r="H40" s="20">
        <f>E40/$E$42</f>
        <v>0.13521444695259593</v>
      </c>
      <c r="I40" s="20">
        <f t="shared" ref="I40:I42" si="35">D40/($AA$16)</f>
        <v>0.87700534759358284</v>
      </c>
      <c r="J40" s="20">
        <f t="shared" si="2"/>
        <v>3.3425000000000002</v>
      </c>
      <c r="K40" s="20">
        <v>2.706</v>
      </c>
      <c r="L40" s="20">
        <v>-3.9790000000000001</v>
      </c>
      <c r="M40" s="20">
        <v>-1.2729999999999999</v>
      </c>
      <c r="N40" s="20">
        <f t="shared" ref="N40:O42" si="36">J40/($AA$16)</f>
        <v>0.89371657754010692</v>
      </c>
      <c r="O40" s="20">
        <f t="shared" si="36"/>
        <v>0.72352941176470587</v>
      </c>
      <c r="P40">
        <f t="shared" si="8"/>
        <v>1.0639037433155081</v>
      </c>
      <c r="Q40">
        <f t="shared" si="9"/>
        <v>0.65825262936365936</v>
      </c>
      <c r="R40" s="20">
        <f>M40/SQRT($AA$16)</f>
        <v>-0.65825262936365936</v>
      </c>
      <c r="S40" s="6">
        <v>140</v>
      </c>
      <c r="T40" s="20">
        <f t="shared" ref="T40:T42" si="37">L40/($AA$16)</f>
        <v>-1.0639037433155081</v>
      </c>
    </row>
    <row r="41" spans="1:27" x14ac:dyDescent="0.3">
      <c r="A41" s="20" t="s">
        <v>20</v>
      </c>
      <c r="B41" s="20">
        <v>9</v>
      </c>
      <c r="C41" s="20">
        <v>87</v>
      </c>
      <c r="D41" s="20">
        <v>4.1399999999999997</v>
      </c>
      <c r="E41" s="20">
        <v>1.68</v>
      </c>
      <c r="F41" s="20">
        <v>0.2</v>
      </c>
      <c r="G41" s="20">
        <f>D41/$D$42</f>
        <v>0.82799999999999996</v>
      </c>
      <c r="H41" s="20">
        <f>E41/$E$42</f>
        <v>0.37923250564334088</v>
      </c>
      <c r="I41" s="20">
        <f t="shared" si="35"/>
        <v>1.1069518716577538</v>
      </c>
      <c r="J41" s="20">
        <f t="shared" si="2"/>
        <v>4.6074999999999999</v>
      </c>
      <c r="K41" s="20">
        <v>2.58</v>
      </c>
      <c r="L41" s="20">
        <v>-6.6349999999999998</v>
      </c>
      <c r="M41" s="20">
        <v>-4.0549999999999997</v>
      </c>
      <c r="N41" s="20">
        <f t="shared" si="36"/>
        <v>1.231951871657754</v>
      </c>
      <c r="O41" s="20">
        <f t="shared" si="36"/>
        <v>0.68983957219251335</v>
      </c>
      <c r="P41">
        <f t="shared" si="8"/>
        <v>1.7740641711229945</v>
      </c>
      <c r="Q41">
        <f t="shared" si="9"/>
        <v>2.0967905829298026</v>
      </c>
      <c r="R41" s="20">
        <f>M41/SQRT($AA$16)</f>
        <v>-2.0967905829298026</v>
      </c>
      <c r="S41" s="6">
        <v>74</v>
      </c>
      <c r="T41" s="20">
        <f t="shared" si="37"/>
        <v>-1.7740641711229945</v>
      </c>
    </row>
    <row r="42" spans="1:27" x14ac:dyDescent="0.3">
      <c r="A42" s="20" t="s">
        <v>20</v>
      </c>
      <c r="B42" s="20">
        <v>13</v>
      </c>
      <c r="C42" s="20">
        <v>88</v>
      </c>
      <c r="D42" s="20">
        <v>5</v>
      </c>
      <c r="E42" s="20">
        <v>4.43</v>
      </c>
      <c r="F42" s="20">
        <v>0.45</v>
      </c>
      <c r="G42" s="20">
        <f>D42/$D$42</f>
        <v>1</v>
      </c>
      <c r="H42" s="20">
        <f>E42/$E$42</f>
        <v>1</v>
      </c>
      <c r="I42" s="20">
        <f t="shared" si="35"/>
        <v>1.3368983957219251</v>
      </c>
      <c r="J42" s="20">
        <f t="shared" si="2"/>
        <v>6.01</v>
      </c>
      <c r="K42" s="20">
        <v>2.6779999999999999</v>
      </c>
      <c r="L42" s="20">
        <v>-9.3420000000000005</v>
      </c>
      <c r="M42" s="20">
        <v>-6.665</v>
      </c>
      <c r="N42" s="20">
        <f t="shared" si="36"/>
        <v>1.6069518716577538</v>
      </c>
      <c r="O42" s="20">
        <f t="shared" si="36"/>
        <v>0.71604278074866301</v>
      </c>
      <c r="P42">
        <f t="shared" si="8"/>
        <v>2.4978609625668451</v>
      </c>
      <c r="Q42">
        <f t="shared" si="9"/>
        <v>3.4463894538168027</v>
      </c>
      <c r="R42" s="20">
        <f>M42/SQRT($AA$16)</f>
        <v>-3.4463894538168027</v>
      </c>
      <c r="S42" s="6">
        <v>55</v>
      </c>
      <c r="T42" s="20">
        <f t="shared" si="37"/>
        <v>-2.4978609625668451</v>
      </c>
    </row>
    <row r="43" spans="1:27" x14ac:dyDescent="0.3">
      <c r="A43" s="29" t="s">
        <v>21</v>
      </c>
      <c r="B43" s="29">
        <v>2</v>
      </c>
      <c r="C43" s="29">
        <v>89</v>
      </c>
      <c r="D43" s="29">
        <v>2.94</v>
      </c>
      <c r="E43" s="29">
        <v>0.31</v>
      </c>
      <c r="F43" s="29">
        <v>0.1</v>
      </c>
      <c r="G43" s="29">
        <f>D43/$D$46</f>
        <v>0.56429942418426104</v>
      </c>
      <c r="H43" s="29">
        <f>E43/$E$46</f>
        <v>7.6923076923076913E-2</v>
      </c>
      <c r="I43" s="29">
        <f>D43/($AA$17)</f>
        <v>0.64615384615384619</v>
      </c>
      <c r="J43" s="29">
        <f t="shared" si="2"/>
        <v>2.9535</v>
      </c>
      <c r="K43" s="29">
        <v>2.6640000000000001</v>
      </c>
      <c r="L43" s="29">
        <v>-3.2429999999999999</v>
      </c>
      <c r="M43" s="29">
        <v>-0.57899999999999996</v>
      </c>
      <c r="N43" s="29">
        <f>J43/($AA$17)</f>
        <v>0.64912087912087912</v>
      </c>
      <c r="O43" s="29">
        <f>K43/($AA$17)</f>
        <v>0.58549450549450555</v>
      </c>
      <c r="P43">
        <f t="shared" si="8"/>
        <v>0.7127472527472527</v>
      </c>
      <c r="Q43">
        <f t="shared" si="9"/>
        <v>0.2714393867133888</v>
      </c>
      <c r="R43" s="29">
        <f>M43/SQRT($AA$17)</f>
        <v>-0.2714393867133888</v>
      </c>
      <c r="S43" s="8">
        <v>420</v>
      </c>
      <c r="T43" s="29">
        <f>L43/($AA$17)</f>
        <v>-0.7127472527472527</v>
      </c>
    </row>
    <row r="44" spans="1:27" x14ac:dyDescent="0.3">
      <c r="A44" s="29" t="s">
        <v>21</v>
      </c>
      <c r="B44" s="29">
        <v>3</v>
      </c>
      <c r="C44" s="29">
        <v>90</v>
      </c>
      <c r="D44" s="29">
        <v>3.5</v>
      </c>
      <c r="E44" s="29">
        <v>0.67100000000000004</v>
      </c>
      <c r="F44" s="29">
        <v>0.2</v>
      </c>
      <c r="G44" s="29">
        <f>D44/$D$46</f>
        <v>0.67178502879078694</v>
      </c>
      <c r="H44" s="29">
        <f>E44/$E$46</f>
        <v>0.16650124069478908</v>
      </c>
      <c r="I44" s="29">
        <f t="shared" ref="I44:I46" si="38">D44/($AA$17)</f>
        <v>0.76923076923076927</v>
      </c>
      <c r="J44" s="29">
        <f t="shared" si="2"/>
        <v>3.6035000000000004</v>
      </c>
      <c r="K44" s="29">
        <v>2.7589999999999999</v>
      </c>
      <c r="L44" s="29">
        <v>-4.4480000000000004</v>
      </c>
      <c r="M44" s="29">
        <v>-1.6890000000000001</v>
      </c>
      <c r="N44" s="29">
        <f t="shared" ref="N44:O46" si="39">J44/($AA$17)</f>
        <v>0.79197802197802214</v>
      </c>
      <c r="O44" s="29">
        <f t="shared" si="39"/>
        <v>0.60637362637362635</v>
      </c>
      <c r="P44">
        <f t="shared" si="8"/>
        <v>0.97758241758241771</v>
      </c>
      <c r="Q44">
        <f t="shared" si="9"/>
        <v>0.79181541305511871</v>
      </c>
      <c r="R44" s="29">
        <f>M44/SQRT($AA$17)</f>
        <v>-0.79181541305511871</v>
      </c>
      <c r="S44" s="6">
        <v>180</v>
      </c>
      <c r="T44" s="29">
        <f t="shared" ref="T44:T46" si="40">L44/($AA$17)</f>
        <v>-0.97758241758241771</v>
      </c>
    </row>
    <row r="45" spans="1:27" x14ac:dyDescent="0.3">
      <c r="A45" s="29" t="s">
        <v>21</v>
      </c>
      <c r="B45" s="29">
        <v>6</v>
      </c>
      <c r="C45" s="29">
        <v>91</v>
      </c>
      <c r="D45" s="29">
        <v>4.16</v>
      </c>
      <c r="E45" s="29">
        <v>1.4</v>
      </c>
      <c r="F45" s="29">
        <v>0.3</v>
      </c>
      <c r="G45" s="29">
        <f>D45/$D$46</f>
        <v>0.79846449136276398</v>
      </c>
      <c r="H45" s="29">
        <f>E45/$E$46</f>
        <v>0.34739454094292799</v>
      </c>
      <c r="I45" s="29">
        <f t="shared" si="38"/>
        <v>0.91428571428571437</v>
      </c>
      <c r="J45" s="29">
        <f t="shared" si="2"/>
        <v>4.5600000000000005</v>
      </c>
      <c r="K45" s="29">
        <v>2.6890000000000001</v>
      </c>
      <c r="L45" s="29">
        <v>-6.431</v>
      </c>
      <c r="M45" s="29">
        <v>-3.7429999999999999</v>
      </c>
      <c r="N45" s="29">
        <f t="shared" si="39"/>
        <v>1.0021978021978024</v>
      </c>
      <c r="O45" s="29">
        <f t="shared" si="39"/>
        <v>0.59098901098901102</v>
      </c>
      <c r="P45">
        <f t="shared" si="8"/>
        <v>1.4134065934065936</v>
      </c>
      <c r="Q45">
        <f t="shared" si="9"/>
        <v>1.7547454654027881</v>
      </c>
      <c r="R45" s="29">
        <f>M45/SQRT($AA$17)</f>
        <v>-1.7547454654027881</v>
      </c>
      <c r="S45" s="6">
        <v>97</v>
      </c>
      <c r="T45" s="29">
        <f t="shared" si="40"/>
        <v>-1.4134065934065936</v>
      </c>
    </row>
    <row r="46" spans="1:27" x14ac:dyDescent="0.3">
      <c r="A46" s="29" t="s">
        <v>21</v>
      </c>
      <c r="B46" s="29">
        <v>11</v>
      </c>
      <c r="C46" s="29">
        <v>92</v>
      </c>
      <c r="D46" s="29">
        <v>5.21</v>
      </c>
      <c r="E46" s="29">
        <v>4.03</v>
      </c>
      <c r="F46" s="29">
        <v>0.45</v>
      </c>
      <c r="G46" s="29">
        <f>D46/$D$46</f>
        <v>1</v>
      </c>
      <c r="H46" s="29">
        <f>E46/$E$46</f>
        <v>1</v>
      </c>
      <c r="I46" s="29">
        <f t="shared" si="38"/>
        <v>1.145054945054945</v>
      </c>
      <c r="J46" s="29">
        <f t="shared" si="2"/>
        <v>6.3215000000000003</v>
      </c>
      <c r="K46" s="29">
        <v>2.7480000000000002</v>
      </c>
      <c r="L46" s="29">
        <v>-9.8949999999999996</v>
      </c>
      <c r="M46" s="29">
        <v>-7.1470000000000002</v>
      </c>
      <c r="N46" s="29">
        <f t="shared" si="39"/>
        <v>1.3893406593406594</v>
      </c>
      <c r="O46" s="29">
        <f t="shared" si="39"/>
        <v>0.60395604395604408</v>
      </c>
      <c r="P46">
        <f t="shared" si="8"/>
        <v>2.1747252747252745</v>
      </c>
      <c r="Q46">
        <f t="shared" si="9"/>
        <v>3.3505652795174266</v>
      </c>
      <c r="R46" s="29">
        <f>M46/SQRT($AA$17)</f>
        <v>-3.3505652795174266</v>
      </c>
      <c r="S46" s="6">
        <v>57</v>
      </c>
      <c r="T46" s="29">
        <f t="shared" si="40"/>
        <v>-2.1747252747252745</v>
      </c>
    </row>
    <row r="47" spans="1:27" x14ac:dyDescent="0.3">
      <c r="A47" s="23" t="s">
        <v>22</v>
      </c>
      <c r="B47" s="23">
        <v>2</v>
      </c>
      <c r="C47" s="23">
        <v>93</v>
      </c>
      <c r="D47" s="23">
        <v>1.85</v>
      </c>
      <c r="E47" s="23">
        <v>7.0000000000000007E-2</v>
      </c>
      <c r="F47" s="23">
        <v>0.05</v>
      </c>
      <c r="G47" s="23">
        <f>D47/$D$50</f>
        <v>0.2846153846153846</v>
      </c>
      <c r="H47" s="23">
        <f>E47/$E$50</f>
        <v>1.3182674199623354E-2</v>
      </c>
      <c r="I47" s="23">
        <f>D47/($AA$18)</f>
        <v>0.43325526932084313</v>
      </c>
      <c r="J47" s="23">
        <f t="shared" si="2"/>
        <v>1.8180000000000001</v>
      </c>
      <c r="K47" s="23">
        <v>1.8740000000000001</v>
      </c>
      <c r="L47" s="23">
        <v>-1.762</v>
      </c>
      <c r="M47" s="23">
        <v>0.11</v>
      </c>
      <c r="N47" s="23">
        <f>J47/($AA$18)</f>
        <v>0.42576112412177991</v>
      </c>
      <c r="O47" s="23">
        <f>K47/($AA$18)</f>
        <v>0.43887587822014057</v>
      </c>
      <c r="P47">
        <f t="shared" si="8"/>
        <v>0.41264637002341925</v>
      </c>
      <c r="Q47">
        <f t="shared" si="9"/>
        <v>5.3232731034541E-2</v>
      </c>
      <c r="R47" s="23">
        <f>M47/SQRT($AA$18)</f>
        <v>5.3232731034541E-2</v>
      </c>
      <c r="S47" s="8">
        <v>629</v>
      </c>
      <c r="T47" s="23">
        <f>L47/($AA$18)</f>
        <v>-0.41264637002341925</v>
      </c>
    </row>
    <row r="48" spans="1:27" x14ac:dyDescent="0.3">
      <c r="A48" s="23" t="s">
        <v>22</v>
      </c>
      <c r="B48" s="23">
        <v>6</v>
      </c>
      <c r="C48" s="23">
        <v>94</v>
      </c>
      <c r="D48" s="23">
        <v>3.6</v>
      </c>
      <c r="E48" s="23">
        <v>0.373</v>
      </c>
      <c r="F48" s="23">
        <v>0.2</v>
      </c>
      <c r="G48" s="23">
        <f>D48/$D$50</f>
        <v>0.55384615384615388</v>
      </c>
      <c r="H48" s="23">
        <f>E48/$E$50</f>
        <v>7.0244821092278725E-2</v>
      </c>
      <c r="I48" s="23">
        <f t="shared" ref="I48:I50" si="41">D48/($AA$18)</f>
        <v>0.84309133489461374</v>
      </c>
      <c r="J48" s="23">
        <f t="shared" si="2"/>
        <v>3.6669999999999998</v>
      </c>
      <c r="K48" s="23">
        <v>3.1739999999999999</v>
      </c>
      <c r="L48" s="23">
        <v>-4.16</v>
      </c>
      <c r="M48" s="23">
        <v>-0.98599999999999999</v>
      </c>
      <c r="N48" s="23">
        <f t="shared" ref="N48:O50" si="42">J48/($AA$18)</f>
        <v>0.85878220140515227</v>
      </c>
      <c r="O48" s="23">
        <f t="shared" si="42"/>
        <v>0.74332552693208431</v>
      </c>
      <c r="P48">
        <f t="shared" si="8"/>
        <v>0.97423887587822022</v>
      </c>
      <c r="Q48">
        <f t="shared" si="9"/>
        <v>0.47715884363688565</v>
      </c>
      <c r="R48" s="23">
        <f>M48/SQRT($AA$18)</f>
        <v>-0.47715884363688565</v>
      </c>
      <c r="S48" s="6">
        <v>114</v>
      </c>
      <c r="T48" s="23">
        <f t="shared" ref="T48:T50" si="43">L48/($AA$18)</f>
        <v>-0.97423887587822022</v>
      </c>
    </row>
    <row r="49" spans="1:20" x14ac:dyDescent="0.3">
      <c r="A49" s="23" t="s">
        <v>22</v>
      </c>
      <c r="B49" s="23">
        <v>9</v>
      </c>
      <c r="C49" s="23">
        <v>95</v>
      </c>
      <c r="D49" s="23">
        <v>4.67</v>
      </c>
      <c r="E49" s="23">
        <v>1.39</v>
      </c>
      <c r="F49" s="23">
        <v>0.25</v>
      </c>
      <c r="G49" s="23">
        <f>D49/$D$50</f>
        <v>0.71846153846153848</v>
      </c>
      <c r="H49" s="23">
        <f>E49/$E$50</f>
        <v>0.26177024482109229</v>
      </c>
      <c r="I49" s="23">
        <f t="shared" si="41"/>
        <v>1.0936768149882905</v>
      </c>
      <c r="J49" s="23">
        <f t="shared" si="2"/>
        <v>4.9674999999999994</v>
      </c>
      <c r="K49" s="23">
        <v>3.2759999999999998</v>
      </c>
      <c r="L49" s="23">
        <v>-6.6589999999999998</v>
      </c>
      <c r="M49" s="23">
        <v>-3.383</v>
      </c>
      <c r="N49" s="23">
        <f t="shared" si="42"/>
        <v>1.1633489461358313</v>
      </c>
      <c r="O49" s="23">
        <f t="shared" si="42"/>
        <v>0.76721311475409837</v>
      </c>
      <c r="P49">
        <f t="shared" si="8"/>
        <v>1.5594847775175644</v>
      </c>
      <c r="Q49">
        <f t="shared" si="9"/>
        <v>1.6371484462713837</v>
      </c>
      <c r="R49" s="23">
        <f>M49/SQRT($AA$18)</f>
        <v>-1.6371484462713837</v>
      </c>
      <c r="S49" s="6">
        <v>63</v>
      </c>
      <c r="T49" s="23">
        <f t="shared" si="43"/>
        <v>-1.5594847775175644</v>
      </c>
    </row>
    <row r="50" spans="1:20" x14ac:dyDescent="0.3">
      <c r="A50" s="23" t="s">
        <v>22</v>
      </c>
      <c r="B50" s="23">
        <v>14</v>
      </c>
      <c r="C50" s="23">
        <v>96</v>
      </c>
      <c r="D50" s="23">
        <v>6.5</v>
      </c>
      <c r="E50" s="23">
        <v>5.31</v>
      </c>
      <c r="F50" s="23">
        <v>0.45</v>
      </c>
      <c r="G50" s="23">
        <f>D50/$D$50</f>
        <v>1</v>
      </c>
      <c r="H50" s="23">
        <f>E50/$E$50</f>
        <v>1</v>
      </c>
      <c r="I50" s="23">
        <f t="shared" si="41"/>
        <v>1.5222482435597191</v>
      </c>
      <c r="J50" s="23">
        <f t="shared" si="2"/>
        <v>7.4924999999999997</v>
      </c>
      <c r="K50" s="23">
        <v>3.76</v>
      </c>
      <c r="L50" s="23">
        <v>-11.225</v>
      </c>
      <c r="M50" s="23">
        <v>-7.4640000000000004</v>
      </c>
      <c r="N50" s="23">
        <f t="shared" si="42"/>
        <v>1.7546838407494145</v>
      </c>
      <c r="O50" s="23">
        <f t="shared" si="42"/>
        <v>0.88056206088992983</v>
      </c>
      <c r="P50">
        <f t="shared" si="8"/>
        <v>2.6288056206088997</v>
      </c>
      <c r="Q50">
        <f t="shared" si="9"/>
        <v>3.6120827676528551</v>
      </c>
      <c r="R50" s="23">
        <f>M50/SQRT($AA$18)</f>
        <v>-3.6120827676528551</v>
      </c>
      <c r="S50" s="6">
        <v>38</v>
      </c>
      <c r="T50" s="23">
        <f t="shared" si="43"/>
        <v>-2.6288056206088997</v>
      </c>
    </row>
    <row r="51" spans="1:20" x14ac:dyDescent="0.3">
      <c r="A51" s="35" t="s">
        <v>23</v>
      </c>
      <c r="B51" s="35">
        <v>2</v>
      </c>
      <c r="C51" s="35">
        <v>97</v>
      </c>
      <c r="D51" s="35">
        <v>2.2400000000000002</v>
      </c>
      <c r="E51" s="35">
        <v>0.11799999999999999</v>
      </c>
      <c r="F51" s="35">
        <v>0.05</v>
      </c>
      <c r="G51" s="35">
        <f>D51/$D$54</f>
        <v>0.43159922928709055</v>
      </c>
      <c r="H51" s="35">
        <f>E51/$E$54</f>
        <v>4.3223443223443223E-2</v>
      </c>
      <c r="I51" s="35">
        <f>D51/($AA$19)</f>
        <v>0.45344129554655871</v>
      </c>
      <c r="J51" s="35">
        <f t="shared" si="2"/>
        <v>2.2004999999999999</v>
      </c>
      <c r="K51" s="35">
        <v>2.0640000000000001</v>
      </c>
      <c r="L51" s="35">
        <v>-2.3370000000000002</v>
      </c>
      <c r="M51" s="35">
        <v>-0.27300000000000002</v>
      </c>
      <c r="N51" s="35">
        <f>J51/($AA$19)</f>
        <v>0.44544534412955461</v>
      </c>
      <c r="O51" s="35">
        <f>K51/($AA$19)</f>
        <v>0.41781376518218621</v>
      </c>
      <c r="P51">
        <f t="shared" si="8"/>
        <v>0.47307692307692306</v>
      </c>
      <c r="Q51">
        <f t="shared" si="9"/>
        <v>0.12282850689177638</v>
      </c>
      <c r="R51" s="35">
        <f>M51/SQRT($AA$19)</f>
        <v>-0.12282850689177638</v>
      </c>
      <c r="S51" s="8">
        <v>420</v>
      </c>
      <c r="T51" s="35">
        <f>L51/($AA$19)</f>
        <v>-0.47307692307692306</v>
      </c>
    </row>
    <row r="52" spans="1:20" x14ac:dyDescent="0.3">
      <c r="A52" s="35" t="s">
        <v>23</v>
      </c>
      <c r="B52" s="35">
        <v>6</v>
      </c>
      <c r="C52" s="35">
        <v>98</v>
      </c>
      <c r="D52" s="35">
        <v>3.38</v>
      </c>
      <c r="E52" s="35">
        <v>0.28199999999999997</v>
      </c>
      <c r="F52" s="35">
        <v>0.1</v>
      </c>
      <c r="G52" s="35">
        <f>D52/$D$54</f>
        <v>0.65125240847784194</v>
      </c>
      <c r="H52" s="35">
        <f>E52/$E$54</f>
        <v>0.10329670329670329</v>
      </c>
      <c r="I52" s="35">
        <f t="shared" ref="I52:I54" si="44">D52/($AA$19)</f>
        <v>0.68421052631578938</v>
      </c>
      <c r="J52" s="35">
        <f t="shared" si="2"/>
        <v>3.3664999999999998</v>
      </c>
      <c r="K52" s="35">
        <v>3.28</v>
      </c>
      <c r="L52" s="35">
        <v>-3.4529999999999998</v>
      </c>
      <c r="M52" s="35">
        <v>-0.17299999999999999</v>
      </c>
      <c r="N52" s="35">
        <f t="shared" ref="N52:O54" si="45">J52/($AA$19)</f>
        <v>0.6814777327935222</v>
      </c>
      <c r="O52" s="35">
        <f t="shared" si="45"/>
        <v>0.66396761133603233</v>
      </c>
      <c r="P52">
        <f t="shared" si="8"/>
        <v>0.69898785425101206</v>
      </c>
      <c r="Q52">
        <f t="shared" si="9"/>
        <v>7.7836379825191621E-2</v>
      </c>
      <c r="R52" s="35">
        <f>M52/SQRT($AA$19)</f>
        <v>-7.7836379825191621E-2</v>
      </c>
      <c r="S52" s="6">
        <v>157</v>
      </c>
      <c r="T52" s="35">
        <f t="shared" ref="T52:T54" si="46">L52/($AA$19)</f>
        <v>-0.69898785425101206</v>
      </c>
    </row>
    <row r="53" spans="1:20" x14ac:dyDescent="0.3">
      <c r="A53" s="35" t="s">
        <v>23</v>
      </c>
      <c r="B53" s="35">
        <v>10</v>
      </c>
      <c r="C53" s="35">
        <v>99</v>
      </c>
      <c r="D53" s="35">
        <v>4.46</v>
      </c>
      <c r="E53" s="35">
        <v>1.07</v>
      </c>
      <c r="F53" s="35">
        <v>0.25</v>
      </c>
      <c r="G53" s="35">
        <f>D53/$D$54</f>
        <v>0.85934489402697489</v>
      </c>
      <c r="H53" s="35">
        <f>E53/$E$54</f>
        <v>0.39194139194139199</v>
      </c>
      <c r="I53" s="35">
        <f t="shared" si="44"/>
        <v>0.90283400809716596</v>
      </c>
      <c r="J53" s="35">
        <f t="shared" si="2"/>
        <v>4.5730000000000004</v>
      </c>
      <c r="K53" s="35">
        <v>3.5960000000000001</v>
      </c>
      <c r="L53" s="35">
        <v>-5.55</v>
      </c>
      <c r="M53" s="35">
        <v>-1.9550000000000001</v>
      </c>
      <c r="N53" s="35">
        <f t="shared" si="45"/>
        <v>0.92570850202429156</v>
      </c>
      <c r="O53" s="35">
        <f t="shared" si="45"/>
        <v>0.72793522267206479</v>
      </c>
      <c r="P53">
        <f t="shared" si="8"/>
        <v>1.1234817813765181</v>
      </c>
      <c r="Q53">
        <f t="shared" si="9"/>
        <v>0.87959608415173196</v>
      </c>
      <c r="R53" s="35">
        <f>M53/SQRT($AA$19)</f>
        <v>-0.87959608415173196</v>
      </c>
      <c r="S53" s="6">
        <v>90</v>
      </c>
      <c r="T53" s="35">
        <f t="shared" si="46"/>
        <v>-1.1234817813765181</v>
      </c>
    </row>
    <row r="54" spans="1:20" x14ac:dyDescent="0.3">
      <c r="A54" s="35" t="s">
        <v>23</v>
      </c>
      <c r="B54" s="35">
        <v>13</v>
      </c>
      <c r="C54" s="35">
        <v>100</v>
      </c>
      <c r="D54" s="35">
        <v>5.19</v>
      </c>
      <c r="E54" s="35">
        <v>2.73</v>
      </c>
      <c r="F54" s="35">
        <v>0.5</v>
      </c>
      <c r="G54" s="35">
        <f>D54/$D$54</f>
        <v>1</v>
      </c>
      <c r="H54" s="35">
        <f>E54/$E$54</f>
        <v>1</v>
      </c>
      <c r="I54" s="35">
        <f t="shared" si="44"/>
        <v>1.0506072874493928</v>
      </c>
      <c r="J54" s="35">
        <f t="shared" si="2"/>
        <v>5.8579999999999997</v>
      </c>
      <c r="K54" s="35">
        <v>3.157</v>
      </c>
      <c r="L54" s="35">
        <v>-8.5589999999999993</v>
      </c>
      <c r="M54" s="35">
        <v>-5.4029999999999996</v>
      </c>
      <c r="N54" s="35">
        <f t="shared" si="45"/>
        <v>1.1858299595141699</v>
      </c>
      <c r="O54" s="35">
        <f t="shared" si="45"/>
        <v>0.63906882591093117</v>
      </c>
      <c r="P54">
        <f t="shared" si="8"/>
        <v>1.7325910931174087</v>
      </c>
      <c r="Q54">
        <f t="shared" si="9"/>
        <v>2.4309246254075738</v>
      </c>
      <c r="R54" s="35">
        <f>M54/SQRT($AA$19)</f>
        <v>-2.4309246254075738</v>
      </c>
      <c r="S54" s="6">
        <v>57</v>
      </c>
      <c r="T54" s="35">
        <f t="shared" si="46"/>
        <v>-1.7325910931174087</v>
      </c>
    </row>
    <row r="55" spans="1:20" x14ac:dyDescent="0.3">
      <c r="A55" s="14" t="s">
        <v>24</v>
      </c>
      <c r="B55" s="14">
        <v>2</v>
      </c>
      <c r="C55" s="14">
        <v>101</v>
      </c>
      <c r="D55" s="14">
        <v>2.57</v>
      </c>
      <c r="E55" s="14">
        <v>9.9000000000000005E-2</v>
      </c>
      <c r="F55" s="14">
        <v>0.15</v>
      </c>
      <c r="G55" s="14">
        <f>D55/$D$58</f>
        <v>0.42762063227953412</v>
      </c>
      <c r="H55" s="14">
        <f>E55/$E$58</f>
        <v>1.8714555765595463E-2</v>
      </c>
      <c r="I55" s="14">
        <f>D55/($AA$20)</f>
        <v>0.62227602905569002</v>
      </c>
      <c r="J55" s="14">
        <f t="shared" si="2"/>
        <v>2.5999999999999996</v>
      </c>
      <c r="K55" s="14">
        <v>2.2679999999999998</v>
      </c>
      <c r="L55" s="14">
        <v>-2.9319999999999999</v>
      </c>
      <c r="M55" s="14">
        <v>-0.49399999999999999</v>
      </c>
      <c r="N55" s="14">
        <f>J55/($AA$20)</f>
        <v>0.62953995157384979</v>
      </c>
      <c r="O55" s="14">
        <f>K55/($AA$20)</f>
        <v>0.54915254237288136</v>
      </c>
      <c r="P55">
        <f t="shared" si="8"/>
        <v>0.70992736077481844</v>
      </c>
      <c r="Q55">
        <f t="shared" si="9"/>
        <v>0.24308150866473072</v>
      </c>
      <c r="R55" s="14">
        <f>M55/SQRT($AA$20)</f>
        <v>-0.24308150866473072</v>
      </c>
      <c r="S55" s="8">
        <v>315</v>
      </c>
      <c r="T55" s="14">
        <f>L55/($AA$20)</f>
        <v>-0.70992736077481844</v>
      </c>
    </row>
    <row r="56" spans="1:20" x14ac:dyDescent="0.3">
      <c r="A56" s="14" t="s">
        <v>24</v>
      </c>
      <c r="B56" s="14">
        <v>3</v>
      </c>
      <c r="C56" s="14">
        <v>102</v>
      </c>
      <c r="D56" s="14">
        <v>3.1</v>
      </c>
      <c r="E56" s="14">
        <v>0.52800000000000002</v>
      </c>
      <c r="F56" s="14">
        <v>0.25</v>
      </c>
      <c r="G56" s="14">
        <f>D56/$D$58</f>
        <v>0.51580698835274541</v>
      </c>
      <c r="H56" s="14">
        <f>E56/$E$58</f>
        <v>9.9810964083175802E-2</v>
      </c>
      <c r="I56" s="14">
        <f t="shared" ref="I56:I58" si="47">D56/($AA$20)</f>
        <v>0.75060532687651338</v>
      </c>
      <c r="J56" s="14">
        <f t="shared" si="2"/>
        <v>3.1534999999999997</v>
      </c>
      <c r="K56" s="14">
        <v>2.0209999999999999</v>
      </c>
      <c r="L56" s="14">
        <v>-4.2859999999999996</v>
      </c>
      <c r="M56" s="14">
        <v>-1.772</v>
      </c>
      <c r="N56" s="14">
        <f t="shared" ref="N56:O58" si="48">J56/($AA$20)</f>
        <v>0.76355932203389831</v>
      </c>
      <c r="O56" s="14">
        <f t="shared" si="48"/>
        <v>0.4893462469733656</v>
      </c>
      <c r="P56">
        <f t="shared" si="8"/>
        <v>1.0377723970944308</v>
      </c>
      <c r="Q56">
        <f t="shared" si="9"/>
        <v>0.8719441970726779</v>
      </c>
      <c r="R56" s="14">
        <f>M56/SQRT($AA$20)</f>
        <v>-0.8719441970726779</v>
      </c>
      <c r="S56" s="6">
        <v>157</v>
      </c>
      <c r="T56" s="14">
        <f t="shared" ref="T56:T58" si="49">L56/($AA$20)</f>
        <v>-1.0377723970944308</v>
      </c>
    </row>
    <row r="57" spans="1:20" x14ac:dyDescent="0.3">
      <c r="A57" s="14" t="s">
        <v>24</v>
      </c>
      <c r="B57" s="14">
        <v>6</v>
      </c>
      <c r="C57" s="14">
        <v>103</v>
      </c>
      <c r="D57" s="14">
        <v>4.87</v>
      </c>
      <c r="E57" s="14">
        <v>3.16</v>
      </c>
      <c r="F57" s="14">
        <v>0.3</v>
      </c>
      <c r="G57" s="14">
        <f>D57/$D$58</f>
        <v>0.81031613976705497</v>
      </c>
      <c r="H57" s="14">
        <f>E57/$E$58</f>
        <v>0.59735349716446129</v>
      </c>
      <c r="I57" s="14">
        <f t="shared" si="47"/>
        <v>1.179176755447942</v>
      </c>
      <c r="J57" s="14">
        <f t="shared" si="2"/>
        <v>5.5204999999999993</v>
      </c>
      <c r="K57" s="14">
        <v>1.155</v>
      </c>
      <c r="L57" s="14">
        <v>-9.8859999999999992</v>
      </c>
      <c r="M57" s="14">
        <v>-6.968</v>
      </c>
      <c r="N57" s="14">
        <f t="shared" si="48"/>
        <v>1.3366828087167069</v>
      </c>
      <c r="O57" s="14">
        <f t="shared" si="48"/>
        <v>0.27966101694915257</v>
      </c>
      <c r="P57">
        <f t="shared" si="8"/>
        <v>2.3937046004842615</v>
      </c>
      <c r="Q57">
        <f t="shared" si="9"/>
        <v>3.4287286485340966</v>
      </c>
      <c r="R57" s="14">
        <f>M57/SQRT($AA$20)</f>
        <v>-3.4287286485340966</v>
      </c>
      <c r="S57" s="6">
        <v>84</v>
      </c>
      <c r="T57" s="14">
        <f t="shared" si="49"/>
        <v>-2.3937046004842615</v>
      </c>
    </row>
    <row r="58" spans="1:20" x14ac:dyDescent="0.3">
      <c r="A58" s="14" t="s">
        <v>24</v>
      </c>
      <c r="B58" s="14">
        <v>8</v>
      </c>
      <c r="C58" s="14">
        <v>104</v>
      </c>
      <c r="D58" s="14">
        <v>6.01</v>
      </c>
      <c r="E58" s="14">
        <v>5.29</v>
      </c>
      <c r="F58" s="14">
        <v>0.5</v>
      </c>
      <c r="G58" s="14">
        <f>D58/$D$58</f>
        <v>1</v>
      </c>
      <c r="H58" s="14">
        <f>E58/$E$58</f>
        <v>1</v>
      </c>
      <c r="I58" s="14">
        <f t="shared" si="47"/>
        <v>1.4552058111380146</v>
      </c>
      <c r="J58" s="14">
        <f t="shared" si="2"/>
        <v>7.1609999999999996</v>
      </c>
      <c r="K58" s="14">
        <v>1.26</v>
      </c>
      <c r="L58" s="14">
        <v>-13.061999999999999</v>
      </c>
      <c r="M58" s="14">
        <v>-9.7859999999999996</v>
      </c>
      <c r="N58" s="14">
        <f t="shared" si="48"/>
        <v>1.7338983050847456</v>
      </c>
      <c r="O58" s="14">
        <f t="shared" si="48"/>
        <v>0.30508474576271188</v>
      </c>
      <c r="P58">
        <f t="shared" si="8"/>
        <v>3.1627118644067798</v>
      </c>
      <c r="Q58">
        <f t="shared" si="9"/>
        <v>4.8153757971519324</v>
      </c>
      <c r="R58" s="14">
        <f>M58/SQRT($AA$20)</f>
        <v>-4.8153757971519324</v>
      </c>
      <c r="S58" s="6">
        <v>66</v>
      </c>
      <c r="T58" s="14">
        <f t="shared" si="49"/>
        <v>-3.1627118644067798</v>
      </c>
    </row>
    <row r="59" spans="1:20" x14ac:dyDescent="0.3">
      <c r="A59" s="36" t="s">
        <v>25</v>
      </c>
      <c r="B59" s="36">
        <v>6</v>
      </c>
      <c r="C59" s="36">
        <v>106</v>
      </c>
      <c r="D59" s="36">
        <v>3.21</v>
      </c>
      <c r="E59" s="36">
        <v>0.307</v>
      </c>
      <c r="F59" s="36">
        <v>0.25</v>
      </c>
      <c r="G59" s="36">
        <f>D59/$D$61</f>
        <v>0.48053892215568866</v>
      </c>
      <c r="H59" s="36">
        <f>E59/$E$61</f>
        <v>7.0900692840646651E-2</v>
      </c>
      <c r="I59" s="36">
        <f>D59/($AA$21)</f>
        <v>0.64328657314629256</v>
      </c>
      <c r="J59" s="36">
        <f t="shared" si="2"/>
        <v>3.2720000000000002</v>
      </c>
      <c r="K59" s="36">
        <v>2.6640000000000001</v>
      </c>
      <c r="L59" s="36">
        <v>-3.88</v>
      </c>
      <c r="M59" s="36">
        <v>-1.2170000000000001</v>
      </c>
      <c r="N59" s="36">
        <f>J59/($AA$21)</f>
        <v>0.65571142284569139</v>
      </c>
      <c r="O59" s="36">
        <f>K59/($AA$21)</f>
        <v>0.53386773547094191</v>
      </c>
      <c r="P59">
        <f t="shared" si="8"/>
        <v>0.77755511022044088</v>
      </c>
      <c r="Q59">
        <f t="shared" si="9"/>
        <v>0.54480402242062365</v>
      </c>
      <c r="R59" s="36">
        <f>M59/SQRT($AA$21)</f>
        <v>-0.54480402242062365</v>
      </c>
      <c r="S59" s="8">
        <v>114</v>
      </c>
      <c r="T59" s="36">
        <f>L59/($AA$21)</f>
        <v>-0.77755511022044088</v>
      </c>
    </row>
    <row r="60" spans="1:20" x14ac:dyDescent="0.3">
      <c r="A60" s="36" t="s">
        <v>25</v>
      </c>
      <c r="B60" s="36">
        <v>10</v>
      </c>
      <c r="C60" s="36">
        <v>107</v>
      </c>
      <c r="D60" s="36">
        <v>5.07</v>
      </c>
      <c r="E60" s="36">
        <v>1.95</v>
      </c>
      <c r="F60" s="36">
        <v>0.35</v>
      </c>
      <c r="G60" s="36">
        <f>D60/$D$61</f>
        <v>0.75898203592814384</v>
      </c>
      <c r="H60" s="36">
        <f>E60/$E$61</f>
        <v>0.45034642032332561</v>
      </c>
      <c r="I60" s="36">
        <f t="shared" ref="I60:I61" si="50">D60/($AA$21)</f>
        <v>1.0160320641282565</v>
      </c>
      <c r="J60" s="36">
        <f t="shared" si="2"/>
        <v>5.4890000000000008</v>
      </c>
      <c r="K60" s="36">
        <v>3.3730000000000002</v>
      </c>
      <c r="L60" s="36">
        <v>-7.6050000000000004</v>
      </c>
      <c r="M60" s="36">
        <v>-4.2320000000000002</v>
      </c>
      <c r="N60" s="36">
        <f t="shared" ref="N60:O61" si="51">J60/($AA$21)</f>
        <v>1.1000000000000001</v>
      </c>
      <c r="O60" s="36">
        <f t="shared" si="51"/>
        <v>0.67595190380761527</v>
      </c>
      <c r="P60">
        <f t="shared" si="8"/>
        <v>1.5240480961923848</v>
      </c>
      <c r="Q60">
        <f t="shared" si="9"/>
        <v>1.894503387743697</v>
      </c>
      <c r="R60" s="36">
        <f>M60/SQRT($AA$21)</f>
        <v>-1.894503387743697</v>
      </c>
      <c r="S60" s="6">
        <v>55</v>
      </c>
      <c r="T60" s="36">
        <f t="shared" ref="T60:T61" si="52">L60/($AA$21)</f>
        <v>-1.5240480961923848</v>
      </c>
    </row>
    <row r="61" spans="1:20" x14ac:dyDescent="0.3">
      <c r="A61" s="36" t="s">
        <v>25</v>
      </c>
      <c r="B61" s="36">
        <v>15</v>
      </c>
      <c r="C61" s="36">
        <v>108</v>
      </c>
      <c r="D61" s="36">
        <v>6.68</v>
      </c>
      <c r="E61" s="36">
        <v>4.33</v>
      </c>
      <c r="F61" s="36">
        <v>0.7</v>
      </c>
      <c r="G61" s="36">
        <f>D61/$D$61</f>
        <v>1</v>
      </c>
      <c r="H61" s="36">
        <f>E61/$E$61</f>
        <v>1</v>
      </c>
      <c r="I61" s="36">
        <f t="shared" si="50"/>
        <v>1.3386773547094186</v>
      </c>
      <c r="J61" s="36">
        <f t="shared" si="2"/>
        <v>7.9065000000000003</v>
      </c>
      <c r="K61" s="36">
        <v>3.6760000000000002</v>
      </c>
      <c r="L61" s="36">
        <v>-12.137</v>
      </c>
      <c r="M61" s="36">
        <v>-8.4610000000000003</v>
      </c>
      <c r="N61" s="36">
        <f t="shared" si="51"/>
        <v>1.5844689378757515</v>
      </c>
      <c r="O61" s="36">
        <f t="shared" si="51"/>
        <v>0.7366733466933868</v>
      </c>
      <c r="P61">
        <f t="shared" si="8"/>
        <v>2.4322645290581164</v>
      </c>
      <c r="Q61">
        <f t="shared" si="9"/>
        <v>3.7876637910442863</v>
      </c>
      <c r="R61" s="36">
        <f>M61/SQRT($AA$21)</f>
        <v>-3.7876637910442863</v>
      </c>
      <c r="S61" s="6">
        <v>36</v>
      </c>
      <c r="T61" s="36">
        <f t="shared" si="52"/>
        <v>-2.4322645290581164</v>
      </c>
    </row>
    <row r="62" spans="1:20" x14ac:dyDescent="0.3">
      <c r="A62" s="20" t="s">
        <v>26</v>
      </c>
      <c r="B62" s="20">
        <v>1</v>
      </c>
      <c r="C62" s="20">
        <v>109</v>
      </c>
      <c r="D62" s="20">
        <v>1.59</v>
      </c>
      <c r="E62" s="20">
        <v>0.11</v>
      </c>
      <c r="F62" s="20">
        <v>0.05</v>
      </c>
      <c r="G62" s="20">
        <f>D62/$D$65</f>
        <v>0.26588628762541805</v>
      </c>
      <c r="H62" s="20">
        <f>E62/$E$65</f>
        <v>3.0726256983240222E-2</v>
      </c>
      <c r="I62" s="20">
        <f>D62/($AA$22)</f>
        <v>0.33686440677966106</v>
      </c>
      <c r="J62" s="20">
        <f t="shared" si="2"/>
        <v>1.5914999999999999</v>
      </c>
      <c r="K62" s="20">
        <v>1.5569999999999999</v>
      </c>
      <c r="L62" s="20">
        <v>-1.6259999999999999</v>
      </c>
      <c r="M62" s="20">
        <v>-6.9000000000000006E-2</v>
      </c>
      <c r="N62" s="20">
        <f>J62/($AA$22)</f>
        <v>0.33718220338983051</v>
      </c>
      <c r="O62" s="20">
        <f>K62/($AA$22)</f>
        <v>0.32987288135593223</v>
      </c>
      <c r="P62">
        <f t="shared" si="8"/>
        <v>0.34449152542372879</v>
      </c>
      <c r="Q62">
        <f t="shared" si="9"/>
        <v>3.1759824317492164E-2</v>
      </c>
      <c r="R62" s="20">
        <f>M62/SQRT($AA$22)</f>
        <v>-3.1759824317492164E-2</v>
      </c>
      <c r="S62" s="8">
        <v>210</v>
      </c>
      <c r="T62" s="20">
        <f>L62/($AA$22)</f>
        <v>-0.34449152542372879</v>
      </c>
    </row>
    <row r="63" spans="1:20" x14ac:dyDescent="0.3">
      <c r="A63" s="20" t="s">
        <v>26</v>
      </c>
      <c r="B63" s="20">
        <v>4</v>
      </c>
      <c r="C63" s="20">
        <v>110</v>
      </c>
      <c r="D63" s="20">
        <v>2.93</v>
      </c>
      <c r="E63" s="20">
        <v>0.46300000000000002</v>
      </c>
      <c r="F63" s="20">
        <v>0.15</v>
      </c>
      <c r="G63" s="20">
        <f>D63/$D$65</f>
        <v>0.48996655518394649</v>
      </c>
      <c r="H63" s="20">
        <f>E63/$E$65</f>
        <v>0.1293296089385475</v>
      </c>
      <c r="I63" s="20">
        <f t="shared" ref="I63:I65" si="53">D63/($AA$22)</f>
        <v>0.62076271186440679</v>
      </c>
      <c r="J63" s="20">
        <f t="shared" si="2"/>
        <v>2.9580000000000002</v>
      </c>
      <c r="K63" s="20">
        <v>2.4620000000000002</v>
      </c>
      <c r="L63" s="20">
        <v>-3.4540000000000002</v>
      </c>
      <c r="M63" s="20">
        <v>-0.99199999999999999</v>
      </c>
      <c r="N63" s="20">
        <f t="shared" ref="N63:O65" si="54">J63/($AA$22)</f>
        <v>0.62669491525423737</v>
      </c>
      <c r="O63" s="20">
        <f t="shared" si="54"/>
        <v>0.5216101694915255</v>
      </c>
      <c r="P63">
        <f t="shared" si="8"/>
        <v>0.73177966101694925</v>
      </c>
      <c r="Q63">
        <f t="shared" si="9"/>
        <v>0.45660501047756841</v>
      </c>
      <c r="R63" s="20">
        <f>M63/SQRT($AA$22)</f>
        <v>-0.45660501047756841</v>
      </c>
      <c r="S63" s="6">
        <v>126</v>
      </c>
      <c r="T63" s="20">
        <f t="shared" ref="T63:T65" si="55">L63/($AA$22)</f>
        <v>-0.73177966101694925</v>
      </c>
    </row>
    <row r="64" spans="1:20" x14ac:dyDescent="0.3">
      <c r="A64" s="20" t="s">
        <v>26</v>
      </c>
      <c r="B64" s="20">
        <v>8</v>
      </c>
      <c r="C64" s="20">
        <v>111</v>
      </c>
      <c r="D64" s="20">
        <v>4.21</v>
      </c>
      <c r="E64" s="20">
        <v>1.29</v>
      </c>
      <c r="F64" s="20">
        <v>0.2</v>
      </c>
      <c r="G64" s="20">
        <f>D64/$D$65</f>
        <v>0.70401337792642138</v>
      </c>
      <c r="H64" s="20">
        <f>E64/$E$65</f>
        <v>0.36033519553072624</v>
      </c>
      <c r="I64" s="20">
        <f t="shared" si="53"/>
        <v>0.89194915254237295</v>
      </c>
      <c r="J64" s="20">
        <f t="shared" si="2"/>
        <v>4.4560000000000004</v>
      </c>
      <c r="K64" s="20">
        <v>2.988</v>
      </c>
      <c r="L64" s="20">
        <v>-5.9240000000000004</v>
      </c>
      <c r="M64" s="20">
        <v>-2.9359999999999999</v>
      </c>
      <c r="N64" s="20">
        <f t="shared" si="54"/>
        <v>0.9440677966101696</v>
      </c>
      <c r="O64" s="20">
        <f t="shared" si="54"/>
        <v>0.63305084745762719</v>
      </c>
      <c r="P64">
        <f t="shared" si="8"/>
        <v>1.2550847457627121</v>
      </c>
      <c r="Q64">
        <f t="shared" si="9"/>
        <v>1.3514035390747388</v>
      </c>
      <c r="R64" s="20">
        <f>M64/SQRT($AA$22)</f>
        <v>-1.3514035390747388</v>
      </c>
      <c r="S64" s="6">
        <v>66</v>
      </c>
      <c r="T64" s="20">
        <f t="shared" si="55"/>
        <v>-1.2550847457627121</v>
      </c>
    </row>
    <row r="65" spans="1:20" x14ac:dyDescent="0.3">
      <c r="A65" s="20" t="s">
        <v>26</v>
      </c>
      <c r="B65" s="20">
        <v>12</v>
      </c>
      <c r="C65" s="20">
        <v>112</v>
      </c>
      <c r="D65" s="20">
        <v>5.98</v>
      </c>
      <c r="E65" s="20">
        <v>3.58</v>
      </c>
      <c r="F65" s="20">
        <v>0.65</v>
      </c>
      <c r="G65" s="20">
        <f>D65/$D$65</f>
        <v>1</v>
      </c>
      <c r="H65" s="20">
        <f>E65/$E$65</f>
        <v>1</v>
      </c>
      <c r="I65" s="20">
        <f t="shared" si="53"/>
        <v>1.2669491525423731</v>
      </c>
      <c r="J65" s="20">
        <f t="shared" si="2"/>
        <v>6.9610000000000003</v>
      </c>
      <c r="K65" s="20">
        <v>3.403</v>
      </c>
      <c r="L65" s="20">
        <v>-10.519</v>
      </c>
      <c r="M65" s="20">
        <v>-7.1150000000000002</v>
      </c>
      <c r="N65" s="20">
        <f t="shared" si="54"/>
        <v>1.4747881355932204</v>
      </c>
      <c r="O65" s="20">
        <f t="shared" si="54"/>
        <v>0.72097457627118644</v>
      </c>
      <c r="P65">
        <f t="shared" si="8"/>
        <v>2.2286016949152545</v>
      </c>
      <c r="Q65">
        <f t="shared" si="9"/>
        <v>3.2749442031732858</v>
      </c>
      <c r="R65" s="20">
        <f>M65/SQRT($AA$22)</f>
        <v>-3.2749442031732858</v>
      </c>
      <c r="S65" s="6">
        <v>47</v>
      </c>
      <c r="T65" s="20">
        <f t="shared" si="55"/>
        <v>-2.2286016949152545</v>
      </c>
    </row>
    <row r="66" spans="1:20" x14ac:dyDescent="0.3">
      <c r="A66" s="22" t="s">
        <v>27</v>
      </c>
      <c r="B66" s="22">
        <v>2</v>
      </c>
      <c r="C66" s="22">
        <v>113</v>
      </c>
      <c r="D66" s="22">
        <v>2.1</v>
      </c>
      <c r="E66" s="22">
        <v>0.222</v>
      </c>
      <c r="F66" s="22">
        <v>0.1</v>
      </c>
      <c r="G66" s="22">
        <f>D66/$D$69</f>
        <v>0.38391224862888484</v>
      </c>
      <c r="H66" s="22">
        <f>E66/$E$69</f>
        <v>5.2482269503546092E-2</v>
      </c>
      <c r="I66" s="22">
        <f>D66/($AA$23)</f>
        <v>0.52109181141439209</v>
      </c>
      <c r="J66" s="22">
        <f t="shared" ref="J66:J69" si="56">ABS(K66-L66)/2</f>
        <v>2.0860000000000003</v>
      </c>
      <c r="K66" s="22">
        <v>1.988</v>
      </c>
      <c r="L66" s="22">
        <v>-2.1840000000000002</v>
      </c>
      <c r="M66" s="22">
        <v>-0.19700000000000001</v>
      </c>
      <c r="N66" s="22">
        <f>J66/($AA$23)</f>
        <v>0.51761786600496285</v>
      </c>
      <c r="O66" s="22">
        <f>K66/($AA$23)</f>
        <v>0.49330024813895779</v>
      </c>
      <c r="P66">
        <f t="shared" si="8"/>
        <v>0.54193548387096779</v>
      </c>
      <c r="Q66">
        <f t="shared" si="9"/>
        <v>9.813268983318342E-2</v>
      </c>
      <c r="R66" s="22">
        <f>M66/SQRT($AA$23)</f>
        <v>-9.813268983318342E-2</v>
      </c>
      <c r="S66" s="8">
        <v>420</v>
      </c>
      <c r="T66" s="22">
        <f>L66/($AA$23)</f>
        <v>-0.54193548387096779</v>
      </c>
    </row>
    <row r="67" spans="1:20" x14ac:dyDescent="0.3">
      <c r="A67" s="22" t="s">
        <v>27</v>
      </c>
      <c r="B67" s="22">
        <v>3</v>
      </c>
      <c r="C67" s="22">
        <v>114</v>
      </c>
      <c r="D67" s="22">
        <v>2.64</v>
      </c>
      <c r="E67" s="22">
        <v>0.39800000000000002</v>
      </c>
      <c r="F67" s="22">
        <v>0.15</v>
      </c>
      <c r="G67" s="22">
        <f>D67/$D$69</f>
        <v>0.48263254113345527</v>
      </c>
      <c r="H67" s="22">
        <f>E67/$E$69</f>
        <v>9.4089834515366427E-2</v>
      </c>
      <c r="I67" s="22">
        <f t="shared" ref="I67:I69" si="57">D67/($AA$23)</f>
        <v>0.6550868486352357</v>
      </c>
      <c r="J67" s="22">
        <f t="shared" si="56"/>
        <v>2.6574999999999998</v>
      </c>
      <c r="K67" s="22">
        <v>2.169</v>
      </c>
      <c r="L67" s="22">
        <v>-3.1459999999999999</v>
      </c>
      <c r="M67" s="22">
        <v>-0.97799999999999998</v>
      </c>
      <c r="N67" s="22">
        <f t="shared" ref="N67:O69" si="58">J67/($AA$23)</f>
        <v>0.6594292803970222</v>
      </c>
      <c r="O67" s="22">
        <f t="shared" si="58"/>
        <v>0.53821339950372205</v>
      </c>
      <c r="P67">
        <f t="shared" ref="P67:P120" si="59">ABS(T67)</f>
        <v>0.78064516129032246</v>
      </c>
      <c r="Q67">
        <f t="shared" ref="Q67:Q120" si="60">ABS(R67)</f>
        <v>0.48717650079621005</v>
      </c>
      <c r="R67" s="22">
        <f>M67/SQRT($AA$23)</f>
        <v>-0.48717650079621005</v>
      </c>
      <c r="S67" s="6">
        <v>180</v>
      </c>
      <c r="T67" s="22">
        <f t="shared" ref="T67:T69" si="61">L67/($AA$23)</f>
        <v>-0.78064516129032246</v>
      </c>
    </row>
    <row r="68" spans="1:20" x14ac:dyDescent="0.3">
      <c r="A68" s="22" t="s">
        <v>27</v>
      </c>
      <c r="B68" s="22">
        <v>6</v>
      </c>
      <c r="C68" s="22">
        <v>115</v>
      </c>
      <c r="D68" s="22">
        <v>4.17</v>
      </c>
      <c r="E68" s="22">
        <v>1.81</v>
      </c>
      <c r="F68" s="22">
        <v>0.3</v>
      </c>
      <c r="G68" s="22">
        <f>D68/$D$69</f>
        <v>0.76234003656307137</v>
      </c>
      <c r="H68" s="22">
        <f>E68/$E$69</f>
        <v>0.4278959810874704</v>
      </c>
      <c r="I68" s="22">
        <f t="shared" si="57"/>
        <v>1.0347394540942927</v>
      </c>
      <c r="J68" s="22">
        <f t="shared" si="56"/>
        <v>4.7690000000000001</v>
      </c>
      <c r="K68" s="22">
        <v>2.411</v>
      </c>
      <c r="L68" s="22">
        <v>-7.1269999999999998</v>
      </c>
      <c r="M68" s="22">
        <v>-4.7160000000000002</v>
      </c>
      <c r="N68" s="22">
        <f t="shared" si="58"/>
        <v>1.1833746898263027</v>
      </c>
      <c r="O68" s="22">
        <f t="shared" si="58"/>
        <v>0.59826302729528535</v>
      </c>
      <c r="P68">
        <f t="shared" si="59"/>
        <v>1.76848635235732</v>
      </c>
      <c r="Q68">
        <f t="shared" si="60"/>
        <v>2.3492069302197613</v>
      </c>
      <c r="R68" s="22">
        <f>M68/SQRT($AA$23)</f>
        <v>-2.3492069302197613</v>
      </c>
      <c r="S68" s="6">
        <v>63</v>
      </c>
      <c r="T68" s="22">
        <f t="shared" si="61"/>
        <v>-1.76848635235732</v>
      </c>
    </row>
    <row r="69" spans="1:20" x14ac:dyDescent="0.3">
      <c r="A69" s="22" t="s">
        <v>27</v>
      </c>
      <c r="B69" s="22">
        <v>9</v>
      </c>
      <c r="C69" s="22">
        <v>116</v>
      </c>
      <c r="D69" s="22">
        <v>5.47</v>
      </c>
      <c r="E69" s="22">
        <v>4.2300000000000004</v>
      </c>
      <c r="F69" s="22">
        <v>0.6</v>
      </c>
      <c r="G69" s="22">
        <f>D69/$D$69</f>
        <v>1</v>
      </c>
      <c r="H69" s="22">
        <f>E69/$E$69</f>
        <v>1</v>
      </c>
      <c r="I69" s="22">
        <f t="shared" si="57"/>
        <v>1.3573200992555829</v>
      </c>
      <c r="J69" s="22">
        <f t="shared" si="56"/>
        <v>6.6675000000000004</v>
      </c>
      <c r="K69" s="22">
        <v>2.851</v>
      </c>
      <c r="L69" s="22">
        <v>-10.484</v>
      </c>
      <c r="M69" s="22">
        <v>-7.633</v>
      </c>
      <c r="N69" s="22">
        <f t="shared" si="58"/>
        <v>1.6544665012406947</v>
      </c>
      <c r="O69" s="22">
        <f t="shared" si="58"/>
        <v>0.70744416873449123</v>
      </c>
      <c r="P69">
        <f t="shared" si="59"/>
        <v>2.601488833746898</v>
      </c>
      <c r="Q69">
        <f t="shared" si="60"/>
        <v>3.8022681294248173</v>
      </c>
      <c r="R69" s="22">
        <f>M69/SQRT($AA$23)</f>
        <v>-3.8022681294248173</v>
      </c>
      <c r="S69" s="6">
        <v>41</v>
      </c>
      <c r="T69" s="22">
        <f t="shared" si="61"/>
        <v>-2.601488833746898</v>
      </c>
    </row>
    <row r="70" spans="1:20" x14ac:dyDescent="0.3">
      <c r="A70" s="27" t="s">
        <v>50</v>
      </c>
      <c r="B70" s="27">
        <v>2</v>
      </c>
      <c r="C70" s="27">
        <v>126</v>
      </c>
      <c r="D70" s="27">
        <v>2.6</v>
      </c>
      <c r="E70" s="27">
        <v>0.13600000000000001</v>
      </c>
      <c r="F70" s="27">
        <v>0.05</v>
      </c>
      <c r="G70" s="27">
        <f t="shared" ref="G70:G76" si="62">D70/$D$76</f>
        <v>0.44905008635578586</v>
      </c>
      <c r="H70" s="27">
        <f t="shared" ref="H70:H76" si="63">E70/$E$76</f>
        <v>2.7983539094650206E-2</v>
      </c>
      <c r="I70" s="27">
        <f>D70/($AA$25)</f>
        <v>0.66666666666666674</v>
      </c>
      <c r="J70" s="27">
        <f>ABS(K70-L70)/2</f>
        <v>2.6266666666666669</v>
      </c>
      <c r="K70" s="27">
        <v>3</v>
      </c>
      <c r="L70" s="27">
        <f>M70/2-SQRT(M70^2/4+D70^2)</f>
        <v>-2.2533333333333339</v>
      </c>
      <c r="M70" s="27">
        <f>-(D70^2-K70^2)/K70</f>
        <v>0.74666666666666648</v>
      </c>
      <c r="N70" s="27">
        <f>J70/($AA$31)</f>
        <v>1.2875816993464053</v>
      </c>
      <c r="O70" s="27">
        <f>K70/($AA$31)</f>
        <v>1.4705882352941175</v>
      </c>
      <c r="P70">
        <f t="shared" si="59"/>
        <v>1.1045751633986931</v>
      </c>
      <c r="Q70">
        <f t="shared" si="60"/>
        <v>0.52277123137045689</v>
      </c>
      <c r="R70" s="27">
        <f t="shared" ref="R70:R76" si="64">M70/SQRT($AA$31)</f>
        <v>0.52277123137045689</v>
      </c>
      <c r="S70" s="8">
        <v>500</v>
      </c>
      <c r="T70" s="27">
        <f>L70/($AA$31)</f>
        <v>-1.1045751633986931</v>
      </c>
    </row>
    <row r="71" spans="1:20" x14ac:dyDescent="0.3">
      <c r="A71" s="27" t="s">
        <v>50</v>
      </c>
      <c r="B71" s="27">
        <v>4</v>
      </c>
      <c r="C71" s="27">
        <v>127</v>
      </c>
      <c r="D71" s="27">
        <v>3.36</v>
      </c>
      <c r="E71" s="27">
        <v>0.443</v>
      </c>
      <c r="F71" s="27">
        <v>5.5E-2</v>
      </c>
      <c r="G71" s="27">
        <f t="shared" si="62"/>
        <v>0.5803108808290155</v>
      </c>
      <c r="H71" s="27">
        <f t="shared" si="63"/>
        <v>9.1152263374485593E-2</v>
      </c>
      <c r="I71" s="27">
        <f t="shared" ref="I71:I76" si="65">D71/($AA$25)</f>
        <v>0.86153846153846148</v>
      </c>
      <c r="J71" s="27">
        <f t="shared" ref="J71:J83" si="66">ABS(K71-L71)/2</f>
        <v>3.3639999999999999</v>
      </c>
      <c r="K71" s="27">
        <v>3.2</v>
      </c>
      <c r="L71" s="27">
        <f t="shared" ref="L71:L83" si="67">M71/2-SQRT(M71^2/4+D71^2)</f>
        <v>-3.5279999999999991</v>
      </c>
      <c r="M71" s="27">
        <f t="shared" ref="M71:M83" si="68">-(D71^2-K71^2)/K71</f>
        <v>-0.32799999999999885</v>
      </c>
      <c r="N71" s="27">
        <f t="shared" ref="N71:O76" si="69">J71/($AA$31)</f>
        <v>1.6490196078431372</v>
      </c>
      <c r="O71" s="27">
        <f t="shared" si="69"/>
        <v>1.5686274509803921</v>
      </c>
      <c r="P71">
        <f t="shared" si="59"/>
        <v>1.729411764705882</v>
      </c>
      <c r="Q71">
        <f t="shared" si="60"/>
        <v>0.22964593378059281</v>
      </c>
      <c r="R71" s="27">
        <f t="shared" si="64"/>
        <v>-0.22964593378059281</v>
      </c>
      <c r="S71" s="6">
        <v>330</v>
      </c>
      <c r="T71" s="27">
        <f t="shared" ref="T71:T76" si="70">L71/($AA$31)</f>
        <v>-1.729411764705882</v>
      </c>
    </row>
    <row r="72" spans="1:20" x14ac:dyDescent="0.3">
      <c r="A72" s="27" t="s">
        <v>50</v>
      </c>
      <c r="B72" s="27">
        <v>6</v>
      </c>
      <c r="C72" s="27">
        <v>128</v>
      </c>
      <c r="D72" s="27">
        <v>3.9</v>
      </c>
      <c r="E72" s="27">
        <v>0.82299999999999995</v>
      </c>
      <c r="F72" s="27">
        <v>5.8999999999999997E-2</v>
      </c>
      <c r="G72" s="27">
        <f t="shared" si="62"/>
        <v>0.67357512953367871</v>
      </c>
      <c r="H72" s="27">
        <f t="shared" si="63"/>
        <v>0.1693415637860082</v>
      </c>
      <c r="I72" s="27">
        <f t="shared" si="65"/>
        <v>1</v>
      </c>
      <c r="J72" s="27">
        <f>ABS(K72-L72)/2</f>
        <v>3.9765624999999996</v>
      </c>
      <c r="K72" s="27">
        <v>3.2</v>
      </c>
      <c r="L72" s="27">
        <f t="shared" si="67"/>
        <v>-4.7531249999999989</v>
      </c>
      <c r="M72" s="27">
        <f t="shared" si="68"/>
        <v>-1.553124999999999</v>
      </c>
      <c r="N72" s="27">
        <f t="shared" si="69"/>
        <v>1.9492953431372546</v>
      </c>
      <c r="O72" s="27">
        <f t="shared" si="69"/>
        <v>1.5686274509803921</v>
      </c>
      <c r="P72">
        <f t="shared" si="59"/>
        <v>2.3299632352941169</v>
      </c>
      <c r="Q72">
        <f t="shared" si="60"/>
        <v>1.0874050027530007</v>
      </c>
      <c r="R72" s="27">
        <f t="shared" si="64"/>
        <v>-1.0874050027530007</v>
      </c>
      <c r="S72" s="6">
        <v>150</v>
      </c>
      <c r="T72" s="27">
        <f t="shared" si="70"/>
        <v>-2.3299632352941169</v>
      </c>
    </row>
    <row r="73" spans="1:20" x14ac:dyDescent="0.3">
      <c r="A73" s="27" t="s">
        <v>50</v>
      </c>
      <c r="B73" s="27">
        <v>8</v>
      </c>
      <c r="C73" s="27">
        <v>129</v>
      </c>
      <c r="D73" s="27">
        <v>4.4400000000000004</v>
      </c>
      <c r="E73" s="27">
        <v>1.389</v>
      </c>
      <c r="F73" s="27">
        <v>8.7999999999999995E-2</v>
      </c>
      <c r="G73" s="27">
        <f t="shared" si="62"/>
        <v>0.76683937823834203</v>
      </c>
      <c r="H73" s="27">
        <f t="shared" si="63"/>
        <v>0.28580246913580243</v>
      </c>
      <c r="I73" s="27">
        <f t="shared" si="65"/>
        <v>1.1384615384615386</v>
      </c>
      <c r="J73" s="27">
        <f t="shared" si="66"/>
        <v>4.7296129032258065</v>
      </c>
      <c r="K73" s="27">
        <v>3.1</v>
      </c>
      <c r="L73" s="27">
        <f t="shared" si="67"/>
        <v>-6.3592258064516134</v>
      </c>
      <c r="M73" s="27">
        <f t="shared" si="68"/>
        <v>-3.2592258064516133</v>
      </c>
      <c r="N73" s="27">
        <f t="shared" si="69"/>
        <v>2.318437697659709</v>
      </c>
      <c r="O73" s="27">
        <f t="shared" si="69"/>
        <v>1.5196078431372548</v>
      </c>
      <c r="P73">
        <f t="shared" si="59"/>
        <v>3.1172675521821636</v>
      </c>
      <c r="Q73">
        <f t="shared" si="60"/>
        <v>2.2819144930621618</v>
      </c>
      <c r="R73" s="27">
        <f t="shared" si="64"/>
        <v>-2.2819144930621618</v>
      </c>
      <c r="S73" s="6">
        <v>74</v>
      </c>
      <c r="T73" s="27">
        <f t="shared" si="70"/>
        <v>-3.1172675521821636</v>
      </c>
    </row>
    <row r="74" spans="1:20" x14ac:dyDescent="0.3">
      <c r="A74" s="27" t="s">
        <v>50</v>
      </c>
      <c r="B74" s="27">
        <v>10</v>
      </c>
      <c r="C74" s="27">
        <v>130</v>
      </c>
      <c r="D74" s="27">
        <v>4.9800000000000004</v>
      </c>
      <c r="E74" s="27">
        <v>2.33</v>
      </c>
      <c r="F74" s="27">
        <v>0.11</v>
      </c>
      <c r="G74" s="27">
        <f t="shared" si="62"/>
        <v>0.86010362694300524</v>
      </c>
      <c r="H74" s="27">
        <f t="shared" si="63"/>
        <v>0.47942386831275718</v>
      </c>
      <c r="I74" s="27">
        <f t="shared" si="65"/>
        <v>1.276923076923077</v>
      </c>
      <c r="J74" s="27">
        <f>ABS(K74-L74)/2</f>
        <v>5.5906393442622964</v>
      </c>
      <c r="K74" s="27">
        <v>3.05</v>
      </c>
      <c r="L74" s="27">
        <f t="shared" si="67"/>
        <v>-8.131278688524592</v>
      </c>
      <c r="M74" s="27">
        <f t="shared" si="68"/>
        <v>-5.0812786885245922</v>
      </c>
      <c r="N74" s="27">
        <f t="shared" si="69"/>
        <v>2.7405094824815177</v>
      </c>
      <c r="O74" s="27">
        <f t="shared" si="69"/>
        <v>1.4950980392156861</v>
      </c>
      <c r="P74">
        <f t="shared" si="59"/>
        <v>3.9859209257473491</v>
      </c>
      <c r="Q74">
        <f t="shared" si="60"/>
        <v>3.557606674468476</v>
      </c>
      <c r="R74" s="27">
        <f t="shared" si="64"/>
        <v>-3.557606674468476</v>
      </c>
      <c r="S74" s="6">
        <v>69</v>
      </c>
      <c r="T74" s="27">
        <f t="shared" si="70"/>
        <v>-3.9859209257473491</v>
      </c>
    </row>
    <row r="75" spans="1:20" x14ac:dyDescent="0.3">
      <c r="A75" s="27" t="s">
        <v>50</v>
      </c>
      <c r="B75" s="27">
        <v>12</v>
      </c>
      <c r="C75" s="27">
        <v>131</v>
      </c>
      <c r="D75" s="27">
        <v>5.52</v>
      </c>
      <c r="E75" s="27">
        <v>3.9</v>
      </c>
      <c r="F75" s="27">
        <v>0.18</v>
      </c>
      <c r="G75" s="27">
        <f t="shared" si="62"/>
        <v>0.95336787564766834</v>
      </c>
      <c r="H75" s="27">
        <f t="shared" si="63"/>
        <v>0.80246913580246904</v>
      </c>
      <c r="I75" s="27">
        <f t="shared" si="65"/>
        <v>1.4153846153846152</v>
      </c>
      <c r="J75" s="27">
        <f t="shared" si="66"/>
        <v>6.5783999999999994</v>
      </c>
      <c r="K75" s="27">
        <v>3</v>
      </c>
      <c r="L75" s="27">
        <f t="shared" si="67"/>
        <v>-10.156799999999999</v>
      </c>
      <c r="M75" s="27">
        <f t="shared" si="68"/>
        <v>-7.1567999999999978</v>
      </c>
      <c r="N75" s="27">
        <f t="shared" si="69"/>
        <v>3.2247058823529406</v>
      </c>
      <c r="O75" s="27">
        <f t="shared" si="69"/>
        <v>1.4705882352941175</v>
      </c>
      <c r="P75">
        <f t="shared" si="59"/>
        <v>4.9788235294117644</v>
      </c>
      <c r="Q75">
        <f t="shared" si="60"/>
        <v>5.0107622526858293</v>
      </c>
      <c r="R75" s="27">
        <f t="shared" si="64"/>
        <v>-5.0107622526858293</v>
      </c>
      <c r="S75" s="6">
        <v>51</v>
      </c>
      <c r="T75" s="27">
        <f t="shared" si="70"/>
        <v>-4.9788235294117644</v>
      </c>
    </row>
    <row r="76" spans="1:20" x14ac:dyDescent="0.3">
      <c r="A76" s="27" t="s">
        <v>50</v>
      </c>
      <c r="B76" s="27">
        <v>13</v>
      </c>
      <c r="C76" s="27">
        <v>132</v>
      </c>
      <c r="D76" s="27">
        <v>5.79</v>
      </c>
      <c r="E76" s="27">
        <v>4.8600000000000003</v>
      </c>
      <c r="F76" s="27">
        <v>0.21</v>
      </c>
      <c r="G76" s="27">
        <f t="shared" si="62"/>
        <v>1</v>
      </c>
      <c r="H76" s="27">
        <f t="shared" si="63"/>
        <v>1</v>
      </c>
      <c r="I76" s="27">
        <f t="shared" si="65"/>
        <v>1.4846153846153847</v>
      </c>
      <c r="J76" s="27">
        <f t="shared" si="66"/>
        <v>7.0873499999999989</v>
      </c>
      <c r="K76" s="27">
        <v>3</v>
      </c>
      <c r="L76" s="27">
        <f t="shared" si="67"/>
        <v>-11.174699999999998</v>
      </c>
      <c r="M76" s="27">
        <f t="shared" si="68"/>
        <v>-8.1746999999999996</v>
      </c>
      <c r="N76" s="27">
        <f t="shared" si="69"/>
        <v>3.4741911764705877</v>
      </c>
      <c r="O76" s="27">
        <f t="shared" si="69"/>
        <v>1.4705882352941175</v>
      </c>
      <c r="P76">
        <f t="shared" si="59"/>
        <v>5.4777941176470577</v>
      </c>
      <c r="Q76">
        <f t="shared" si="60"/>
        <v>5.7234348014518854</v>
      </c>
      <c r="R76" s="27">
        <f t="shared" si="64"/>
        <v>-5.7234348014518854</v>
      </c>
      <c r="S76" s="6">
        <v>43</v>
      </c>
      <c r="T76" s="27">
        <f t="shared" si="70"/>
        <v>-5.4777941176470577</v>
      </c>
    </row>
    <row r="77" spans="1:20" x14ac:dyDescent="0.3">
      <c r="A77" s="23" t="s">
        <v>51</v>
      </c>
      <c r="B77" s="23">
        <v>3</v>
      </c>
      <c r="C77" s="23">
        <v>133</v>
      </c>
      <c r="D77" s="23">
        <v>2.17</v>
      </c>
      <c r="E77" s="23">
        <v>0.14799999999999999</v>
      </c>
      <c r="F77" s="23">
        <v>0.11</v>
      </c>
      <c r="G77" s="23">
        <f t="shared" ref="G77:G83" si="71">D77/$D$83</f>
        <v>0.58967391304347827</v>
      </c>
      <c r="H77" s="23">
        <f t="shared" ref="H77:H83" si="72">E77/$E$83</f>
        <v>2.3870967741935482E-2</v>
      </c>
      <c r="I77" s="23">
        <f>D77/($AA$26)</f>
        <v>0.48329621380846322</v>
      </c>
      <c r="J77" s="23">
        <f>ABS(K77-L77)/2</f>
        <v>2.177225</v>
      </c>
      <c r="K77" s="23">
        <v>2</v>
      </c>
      <c r="L77" s="23">
        <f t="shared" si="67"/>
        <v>-2.3544499999999999</v>
      </c>
      <c r="M77" s="23">
        <f t="shared" si="68"/>
        <v>-0.35444999999999993</v>
      </c>
      <c r="N77" s="23">
        <f>J77/($AA$32)</f>
        <v>1.017394859813084</v>
      </c>
      <c r="O77" s="23">
        <f>K77/($AA$32)</f>
        <v>0.93457943925233644</v>
      </c>
      <c r="P77">
        <f t="shared" si="59"/>
        <v>1.1002102803738316</v>
      </c>
      <c r="Q77">
        <f t="shared" si="60"/>
        <v>0.24229703183389181</v>
      </c>
      <c r="R77" s="23">
        <f t="shared" ref="R77:R83" si="73">M77/SQRT($AA$32)</f>
        <v>-0.24229703183389181</v>
      </c>
      <c r="S77" s="8">
        <v>670</v>
      </c>
      <c r="T77" s="23">
        <f>L77/($AA$32)</f>
        <v>-1.1002102803738316</v>
      </c>
    </row>
    <row r="78" spans="1:20" x14ac:dyDescent="0.3">
      <c r="A78" s="23" t="s">
        <v>51</v>
      </c>
      <c r="B78" s="23">
        <v>5</v>
      </c>
      <c r="C78" s="23">
        <v>134</v>
      </c>
      <c r="D78" s="23">
        <v>2.82</v>
      </c>
      <c r="E78" s="23">
        <v>0.42899999999999999</v>
      </c>
      <c r="F78" s="23">
        <v>0.113</v>
      </c>
      <c r="G78" s="23">
        <f t="shared" si="71"/>
        <v>0.76630434782608692</v>
      </c>
      <c r="H78" s="23">
        <f t="shared" si="72"/>
        <v>6.9193548387096765E-2</v>
      </c>
      <c r="I78" s="23">
        <f t="shared" ref="I78:I83" si="74">D78/($AA$26)</f>
        <v>0.62806236080178168</v>
      </c>
      <c r="J78" s="23">
        <f t="shared" si="66"/>
        <v>2.8921999999999999</v>
      </c>
      <c r="K78" s="23">
        <v>2.25</v>
      </c>
      <c r="L78" s="23">
        <f t="shared" si="67"/>
        <v>-3.5343999999999998</v>
      </c>
      <c r="M78" s="23">
        <f t="shared" si="68"/>
        <v>-1.2843999999999995</v>
      </c>
      <c r="N78" s="23">
        <f t="shared" ref="N78:O83" si="75">J78/($AA$32)</f>
        <v>1.3514953271028036</v>
      </c>
      <c r="O78" s="23">
        <f t="shared" si="75"/>
        <v>1.0514018691588785</v>
      </c>
      <c r="P78">
        <f t="shared" si="59"/>
        <v>1.6515887850467288</v>
      </c>
      <c r="Q78">
        <f t="shared" si="60"/>
        <v>0.87799776467047708</v>
      </c>
      <c r="R78" s="23">
        <f t="shared" si="73"/>
        <v>-0.87799776467047708</v>
      </c>
      <c r="S78" s="6">
        <v>310</v>
      </c>
      <c r="T78" s="23">
        <f t="shared" ref="T78:T83" si="76">L78/($AA$32)</f>
        <v>-1.6515887850467288</v>
      </c>
    </row>
    <row r="79" spans="1:20" x14ac:dyDescent="0.3">
      <c r="A79" s="23" t="s">
        <v>51</v>
      </c>
      <c r="B79" s="23">
        <v>7</v>
      </c>
      <c r="C79" s="23">
        <v>135</v>
      </c>
      <c r="D79" s="23">
        <v>3.25</v>
      </c>
      <c r="E79" s="23">
        <v>1.3979999999999999</v>
      </c>
      <c r="F79" s="23">
        <v>0.2</v>
      </c>
      <c r="G79" s="23">
        <f t="shared" si="71"/>
        <v>0.88315217391304346</v>
      </c>
      <c r="H79" s="23">
        <f t="shared" si="72"/>
        <v>0.22548387096774192</v>
      </c>
      <c r="I79" s="23">
        <f t="shared" si="74"/>
        <v>0.72383073496659245</v>
      </c>
      <c r="J79" s="23">
        <f t="shared" si="66"/>
        <v>3.5648809523809524</v>
      </c>
      <c r="K79" s="23">
        <v>2.1</v>
      </c>
      <c r="L79" s="23">
        <f t="shared" si="67"/>
        <v>-5.0297619047619051</v>
      </c>
      <c r="M79" s="23">
        <f t="shared" si="68"/>
        <v>-2.9297619047619046</v>
      </c>
      <c r="N79" s="23">
        <f t="shared" si="75"/>
        <v>1.6658322207387628</v>
      </c>
      <c r="O79" s="23">
        <f t="shared" si="75"/>
        <v>0.98130841121495327</v>
      </c>
      <c r="P79">
        <f t="shared" si="59"/>
        <v>2.3503560302625726</v>
      </c>
      <c r="Q79">
        <f t="shared" si="60"/>
        <v>2.0027440076282095</v>
      </c>
      <c r="R79" s="23">
        <f t="shared" si="73"/>
        <v>-2.0027440076282095</v>
      </c>
      <c r="S79" s="6">
        <v>140</v>
      </c>
      <c r="T79" s="23">
        <f t="shared" si="76"/>
        <v>-2.3503560302625726</v>
      </c>
    </row>
    <row r="80" spans="1:20" x14ac:dyDescent="0.3">
      <c r="A80" s="23" t="s">
        <v>51</v>
      </c>
      <c r="B80" s="23">
        <v>8</v>
      </c>
      <c r="C80" s="23">
        <v>136</v>
      </c>
      <c r="D80" s="23">
        <v>3.36</v>
      </c>
      <c r="E80" s="23">
        <v>1.952</v>
      </c>
      <c r="F80" s="23">
        <v>0.34</v>
      </c>
      <c r="G80" s="23">
        <f t="shared" si="71"/>
        <v>0.91304347826086951</v>
      </c>
      <c r="H80" s="23">
        <f t="shared" si="72"/>
        <v>0.31483870967741934</v>
      </c>
      <c r="I80" s="23">
        <f t="shared" si="74"/>
        <v>0.74832962138084624</v>
      </c>
      <c r="J80" s="23">
        <f t="shared" si="66"/>
        <v>3.7785609756097558</v>
      </c>
      <c r="K80" s="23">
        <v>2.0499999999999998</v>
      </c>
      <c r="L80" s="23">
        <f t="shared" si="67"/>
        <v>-5.5071219512195118</v>
      </c>
      <c r="M80" s="23">
        <f t="shared" si="68"/>
        <v>-3.4571219512195119</v>
      </c>
      <c r="N80" s="23">
        <f t="shared" si="75"/>
        <v>1.7656826988830634</v>
      </c>
      <c r="O80" s="23">
        <f t="shared" si="75"/>
        <v>0.95794392523364469</v>
      </c>
      <c r="P80">
        <f t="shared" si="59"/>
        <v>2.5734214725324818</v>
      </c>
      <c r="Q80">
        <f t="shared" si="60"/>
        <v>2.3632399138617024</v>
      </c>
      <c r="R80" s="23">
        <f t="shared" si="73"/>
        <v>-2.3632399138617024</v>
      </c>
      <c r="S80" s="6">
        <v>99</v>
      </c>
      <c r="T80" s="23">
        <f t="shared" si="76"/>
        <v>-2.5734214725324818</v>
      </c>
    </row>
    <row r="81" spans="1:20" x14ac:dyDescent="0.3">
      <c r="A81" s="23" t="s">
        <v>51</v>
      </c>
      <c r="B81" s="23">
        <v>9</v>
      </c>
      <c r="C81" s="23">
        <v>137</v>
      </c>
      <c r="D81" s="23">
        <v>3.47</v>
      </c>
      <c r="E81" s="23">
        <v>4.1900000000000004</v>
      </c>
      <c r="F81" s="23">
        <v>0.39</v>
      </c>
      <c r="G81" s="23">
        <f t="shared" si="71"/>
        <v>0.94293478260869568</v>
      </c>
      <c r="H81" s="23">
        <f t="shared" si="72"/>
        <v>0.67580645161290331</v>
      </c>
      <c r="I81" s="23">
        <f t="shared" si="74"/>
        <v>0.77282850779510026</v>
      </c>
      <c r="J81" s="23">
        <f t="shared" si="66"/>
        <v>4.0102250000000002</v>
      </c>
      <c r="K81" s="23">
        <v>2</v>
      </c>
      <c r="L81" s="23">
        <f t="shared" si="67"/>
        <v>-6.0204500000000003</v>
      </c>
      <c r="M81" s="23">
        <f t="shared" si="68"/>
        <v>-4.0204500000000003</v>
      </c>
      <c r="N81" s="23">
        <f t="shared" si="75"/>
        <v>1.8739369158878505</v>
      </c>
      <c r="O81" s="23">
        <f t="shared" si="75"/>
        <v>0.93457943925233644</v>
      </c>
      <c r="P81">
        <f t="shared" si="59"/>
        <v>2.8132943925233644</v>
      </c>
      <c r="Q81">
        <f t="shared" si="60"/>
        <v>2.7483230403063073</v>
      </c>
      <c r="R81" s="23">
        <f t="shared" si="73"/>
        <v>-2.7483230403063073</v>
      </c>
      <c r="S81" s="6">
        <v>83</v>
      </c>
      <c r="T81" s="23">
        <f t="shared" si="76"/>
        <v>-2.8132943925233644</v>
      </c>
    </row>
    <row r="82" spans="1:20" x14ac:dyDescent="0.3">
      <c r="A82" s="23" t="s">
        <v>51</v>
      </c>
      <c r="B82" s="23">
        <v>10</v>
      </c>
      <c r="C82" s="23">
        <v>138</v>
      </c>
      <c r="D82" s="23">
        <v>3.57</v>
      </c>
      <c r="E82" s="23">
        <v>5.05</v>
      </c>
      <c r="F82" s="23">
        <v>0.53</v>
      </c>
      <c r="G82" s="23">
        <f t="shared" si="71"/>
        <v>0.97010869565217384</v>
      </c>
      <c r="H82" s="23">
        <f t="shared" si="72"/>
        <v>0.81451612903225801</v>
      </c>
      <c r="I82" s="23">
        <f t="shared" si="74"/>
        <v>0.7951002227171492</v>
      </c>
      <c r="J82" s="23">
        <f t="shared" si="66"/>
        <v>4.303921052631579</v>
      </c>
      <c r="K82" s="23">
        <v>1.9</v>
      </c>
      <c r="L82" s="23">
        <f t="shared" si="67"/>
        <v>-6.7078421052631576</v>
      </c>
      <c r="M82" s="23">
        <f t="shared" si="68"/>
        <v>-4.8078421052631581</v>
      </c>
      <c r="N82" s="23">
        <f t="shared" si="75"/>
        <v>2.0111780619773731</v>
      </c>
      <c r="O82" s="23">
        <f t="shared" si="75"/>
        <v>0.8878504672897195</v>
      </c>
      <c r="P82">
        <f t="shared" si="59"/>
        <v>3.1345056566650267</v>
      </c>
      <c r="Q82">
        <f t="shared" si="60"/>
        <v>3.286573202514524</v>
      </c>
      <c r="R82" s="23">
        <f t="shared" si="73"/>
        <v>-3.286573202514524</v>
      </c>
      <c r="S82" s="6">
        <v>83</v>
      </c>
      <c r="T82" s="23">
        <f t="shared" si="76"/>
        <v>-3.1345056566650267</v>
      </c>
    </row>
    <row r="83" spans="1:20" x14ac:dyDescent="0.3">
      <c r="A83" s="23" t="s">
        <v>51</v>
      </c>
      <c r="B83" s="23">
        <v>11</v>
      </c>
      <c r="C83" s="23">
        <v>139</v>
      </c>
      <c r="D83" s="23">
        <v>3.68</v>
      </c>
      <c r="E83" s="23">
        <v>6.2</v>
      </c>
      <c r="F83" s="23">
        <v>0.56999999999999995</v>
      </c>
      <c r="G83" s="23">
        <f t="shared" si="71"/>
        <v>1</v>
      </c>
      <c r="H83" s="23">
        <f t="shared" si="72"/>
        <v>1</v>
      </c>
      <c r="I83" s="23">
        <f t="shared" si="74"/>
        <v>0.8195991091314031</v>
      </c>
      <c r="J83" s="23">
        <f t="shared" si="66"/>
        <v>4.513789473684211</v>
      </c>
      <c r="K83" s="23">
        <v>1.9</v>
      </c>
      <c r="L83" s="23">
        <f t="shared" si="67"/>
        <v>-7.1275789473684217</v>
      </c>
      <c r="M83" s="23">
        <f t="shared" si="68"/>
        <v>-5.2275789473684222</v>
      </c>
      <c r="N83" s="23">
        <f t="shared" si="75"/>
        <v>2.1092474176094442</v>
      </c>
      <c r="O83" s="23">
        <f t="shared" si="75"/>
        <v>0.8878504672897195</v>
      </c>
      <c r="P83">
        <f t="shared" si="59"/>
        <v>3.3306443679291688</v>
      </c>
      <c r="Q83">
        <f t="shared" si="60"/>
        <v>3.573499400831456</v>
      </c>
      <c r="R83" s="23">
        <f t="shared" si="73"/>
        <v>-3.573499400831456</v>
      </c>
      <c r="S83" s="6">
        <v>72</v>
      </c>
      <c r="T83" s="23">
        <f t="shared" si="76"/>
        <v>-3.3306443679291688</v>
      </c>
    </row>
    <row r="84" spans="1:20" x14ac:dyDescent="0.3">
      <c r="A84" s="18" t="s">
        <v>58</v>
      </c>
      <c r="B84" s="18">
        <v>1</v>
      </c>
      <c r="C84" s="18">
        <v>154</v>
      </c>
      <c r="D84" s="18">
        <v>2.23</v>
      </c>
      <c r="E84" s="18">
        <v>0.17</v>
      </c>
      <c r="F84" s="18">
        <v>0.4</v>
      </c>
      <c r="G84" s="18">
        <f>D84/$D$90</f>
        <v>0.51740139211136893</v>
      </c>
      <c r="H84" s="18">
        <f>E84/$E$90</f>
        <v>2.2516556291390731E-2</v>
      </c>
      <c r="I84" s="18">
        <f>D84/($AA$30)</f>
        <v>1.0878048780487806</v>
      </c>
      <c r="J84" s="18">
        <f>SQRT(M84^2/4+D84^2)</f>
        <v>2.4076333333333335</v>
      </c>
      <c r="K84" s="41">
        <v>1.5</v>
      </c>
      <c r="L84" s="18">
        <f>M84/2-SQRT(M84^2/4+D84^2)</f>
        <v>-3.315266666666667</v>
      </c>
      <c r="M84" s="18">
        <f>-(D84^2-K84^2)/K84</f>
        <v>-1.8152666666666668</v>
      </c>
      <c r="N84" s="18">
        <f>J84/($AA$30)</f>
        <v>1.1744552845528458</v>
      </c>
      <c r="O84" s="18">
        <f>K84/($AA$30)</f>
        <v>0.73170731707317083</v>
      </c>
      <c r="P84">
        <f t="shared" si="59"/>
        <v>1.6172032520325206</v>
      </c>
      <c r="Q84">
        <f t="shared" si="60"/>
        <v>1.2678372349006566</v>
      </c>
      <c r="R84" s="18">
        <f t="shared" ref="R84:R90" si="77">M84/SQRT($AA$30)</f>
        <v>-1.2678372349006566</v>
      </c>
      <c r="T84" s="18">
        <f>L84/($AA$30)</f>
        <v>-1.6172032520325206</v>
      </c>
    </row>
    <row r="85" spans="1:20" x14ac:dyDescent="0.3">
      <c r="A85" s="18" t="s">
        <v>58</v>
      </c>
      <c r="B85" s="18">
        <v>2</v>
      </c>
      <c r="C85" s="18">
        <v>155</v>
      </c>
      <c r="D85" s="18">
        <v>2.63</v>
      </c>
      <c r="E85" s="18">
        <v>0.2</v>
      </c>
      <c r="F85" s="18">
        <v>0.6</v>
      </c>
      <c r="G85" s="18">
        <f t="shared" ref="G85:G90" si="78">D85/$D$90</f>
        <v>0.61020881670533644</v>
      </c>
      <c r="H85" s="18">
        <f t="shared" ref="H85:H90" si="79">E85/$E$90</f>
        <v>2.6490066225165566E-2</v>
      </c>
      <c r="I85" s="18">
        <f t="shared" ref="I85:I90" si="80">D85/($AA$30)</f>
        <v>1.2829268292682927</v>
      </c>
      <c r="J85" s="18">
        <f t="shared" ref="J85:J120" si="81">SQRT(M85^2/4+D85^2)</f>
        <v>3.0556333333333332</v>
      </c>
      <c r="K85" s="41">
        <v>1.5</v>
      </c>
      <c r="L85" s="18">
        <f t="shared" ref="L85:L120" si="82">M85/2-SQRT(M85^2/4+D85^2)</f>
        <v>-4.6112666666666664</v>
      </c>
      <c r="M85" s="18">
        <f t="shared" ref="M85:M120" si="83">-(D85^2-K85^2)/K85</f>
        <v>-3.111266666666666</v>
      </c>
      <c r="N85" s="18">
        <f t="shared" ref="N85:O90" si="84">J85/($AA$30)</f>
        <v>1.4905528455284554</v>
      </c>
      <c r="O85" s="18">
        <f t="shared" si="84"/>
        <v>0.73170731707317083</v>
      </c>
      <c r="P85">
        <f t="shared" si="59"/>
        <v>2.2493983739837398</v>
      </c>
      <c r="Q85">
        <f t="shared" si="60"/>
        <v>2.1730028982180292</v>
      </c>
      <c r="R85" s="18">
        <f t="shared" si="77"/>
        <v>-2.1730028982180292</v>
      </c>
      <c r="T85" s="18">
        <f t="shared" ref="T85:T90" si="85">L85/($AA$30)</f>
        <v>-2.2493983739837398</v>
      </c>
    </row>
    <row r="86" spans="1:20" x14ac:dyDescent="0.3">
      <c r="A86" s="18" t="s">
        <v>58</v>
      </c>
      <c r="B86" s="18">
        <v>3</v>
      </c>
      <c r="C86" s="18">
        <v>156</v>
      </c>
      <c r="D86" s="18">
        <v>3.06</v>
      </c>
      <c r="E86" s="18">
        <v>0.2</v>
      </c>
      <c r="F86" s="18">
        <v>0.6</v>
      </c>
      <c r="G86" s="18">
        <f t="shared" si="78"/>
        <v>0.70997679814385162</v>
      </c>
      <c r="H86" s="18">
        <f t="shared" si="79"/>
        <v>2.6490066225165566E-2</v>
      </c>
      <c r="I86" s="18">
        <f t="shared" si="80"/>
        <v>1.4926829268292685</v>
      </c>
      <c r="J86" s="18">
        <f t="shared" si="81"/>
        <v>3.8712</v>
      </c>
      <c r="K86" s="41">
        <v>1.5</v>
      </c>
      <c r="L86" s="18">
        <f t="shared" si="82"/>
        <v>-6.2423999999999999</v>
      </c>
      <c r="M86" s="18">
        <f t="shared" si="83"/>
        <v>-4.7423999999999999</v>
      </c>
      <c r="N86" s="18">
        <f t="shared" si="84"/>
        <v>1.8883902439024391</v>
      </c>
      <c r="O86" s="18">
        <f t="shared" si="84"/>
        <v>0.73170731707317083</v>
      </c>
      <c r="P86">
        <f t="shared" si="59"/>
        <v>3.0450731707317074</v>
      </c>
      <c r="Q86">
        <f t="shared" si="60"/>
        <v>3.3122358346576477</v>
      </c>
      <c r="R86" s="18">
        <f t="shared" si="77"/>
        <v>-3.3122358346576477</v>
      </c>
      <c r="T86" s="18">
        <f t="shared" si="85"/>
        <v>-3.0450731707317074</v>
      </c>
    </row>
    <row r="87" spans="1:20" x14ac:dyDescent="0.3">
      <c r="A87" s="18" t="s">
        <v>58</v>
      </c>
      <c r="B87" s="18">
        <v>4</v>
      </c>
      <c r="C87" s="18">
        <v>157</v>
      </c>
      <c r="D87" s="18">
        <v>3.46</v>
      </c>
      <c r="E87" s="18">
        <v>0.21</v>
      </c>
      <c r="F87" s="18">
        <v>0.6</v>
      </c>
      <c r="G87" s="18">
        <f t="shared" si="78"/>
        <v>0.80278422273781913</v>
      </c>
      <c r="H87" s="18">
        <f t="shared" si="79"/>
        <v>2.781456953642384E-2</v>
      </c>
      <c r="I87" s="18">
        <f t="shared" si="80"/>
        <v>1.6878048780487807</v>
      </c>
      <c r="J87" s="18">
        <f t="shared" si="81"/>
        <v>6.4858000000000002</v>
      </c>
      <c r="K87" s="41">
        <v>1</v>
      </c>
      <c r="L87" s="18">
        <f t="shared" si="82"/>
        <v>-11.9716</v>
      </c>
      <c r="M87" s="18">
        <f t="shared" si="83"/>
        <v>-10.9716</v>
      </c>
      <c r="N87" s="18">
        <f t="shared" si="84"/>
        <v>3.1638048780487811</v>
      </c>
      <c r="O87" s="18">
        <f t="shared" si="84"/>
        <v>0.48780487804878053</v>
      </c>
      <c r="P87">
        <f t="shared" si="59"/>
        <v>5.8398048780487812</v>
      </c>
      <c r="Q87">
        <f t="shared" si="60"/>
        <v>7.6628978330655046</v>
      </c>
      <c r="R87" s="18">
        <f t="shared" si="77"/>
        <v>-7.6628978330655046</v>
      </c>
      <c r="T87" s="18">
        <f t="shared" si="85"/>
        <v>-5.8398048780487812</v>
      </c>
    </row>
    <row r="88" spans="1:20" x14ac:dyDescent="0.3">
      <c r="A88" s="18" t="s">
        <v>58</v>
      </c>
      <c r="B88" s="18">
        <v>5</v>
      </c>
      <c r="C88" s="18">
        <v>158</v>
      </c>
      <c r="D88" s="18">
        <v>3.84</v>
      </c>
      <c r="E88" s="18">
        <v>0.86</v>
      </c>
      <c r="F88" s="18">
        <v>0.6</v>
      </c>
      <c r="G88" s="18">
        <f t="shared" si="78"/>
        <v>0.89095127610208824</v>
      </c>
      <c r="H88" s="18">
        <f t="shared" si="79"/>
        <v>0.11390728476821192</v>
      </c>
      <c r="I88" s="18">
        <f t="shared" si="80"/>
        <v>1.8731707317073172</v>
      </c>
      <c r="J88" s="18">
        <f t="shared" si="81"/>
        <v>7.8727999999999998</v>
      </c>
      <c r="K88" s="41">
        <v>1</v>
      </c>
      <c r="L88" s="18">
        <f t="shared" si="82"/>
        <v>-14.7456</v>
      </c>
      <c r="M88" s="18">
        <f t="shared" si="83"/>
        <v>-13.7456</v>
      </c>
      <c r="N88" s="18">
        <f t="shared" si="84"/>
        <v>3.8403902439024393</v>
      </c>
      <c r="O88" s="18">
        <f t="shared" si="84"/>
        <v>0.48780487804878053</v>
      </c>
      <c r="P88">
        <f t="shared" si="59"/>
        <v>7.1929756097560977</v>
      </c>
      <c r="Q88">
        <f t="shared" si="60"/>
        <v>9.6003434735303141</v>
      </c>
      <c r="R88" s="18">
        <f t="shared" si="77"/>
        <v>-9.6003434735303141</v>
      </c>
      <c r="T88" s="18">
        <f t="shared" si="85"/>
        <v>-7.1929756097560977</v>
      </c>
    </row>
    <row r="89" spans="1:20" x14ac:dyDescent="0.3">
      <c r="A89" s="18" t="s">
        <v>58</v>
      </c>
      <c r="B89" s="18">
        <v>6</v>
      </c>
      <c r="C89" s="18">
        <v>159</v>
      </c>
      <c r="D89" s="18">
        <v>4.04</v>
      </c>
      <c r="E89" s="18">
        <v>3.73</v>
      </c>
      <c r="F89" s="18">
        <v>0.65</v>
      </c>
      <c r="G89" s="18">
        <f t="shared" si="78"/>
        <v>0.93735498839907205</v>
      </c>
      <c r="H89" s="18">
        <f t="shared" si="79"/>
        <v>0.49403973509933774</v>
      </c>
      <c r="I89" s="18">
        <f t="shared" si="80"/>
        <v>1.9707317073170734</v>
      </c>
      <c r="J89" s="18">
        <f t="shared" si="81"/>
        <v>8.6608000000000001</v>
      </c>
      <c r="K89" s="41">
        <v>1</v>
      </c>
      <c r="L89" s="18">
        <f t="shared" si="82"/>
        <v>-16.3216</v>
      </c>
      <c r="M89" s="18">
        <f t="shared" si="83"/>
        <v>-15.3216</v>
      </c>
      <c r="N89" s="18">
        <f t="shared" si="84"/>
        <v>4.2247804878048782</v>
      </c>
      <c r="O89" s="18">
        <f t="shared" si="84"/>
        <v>0.48780487804878053</v>
      </c>
      <c r="P89">
        <f t="shared" si="59"/>
        <v>7.9617560975609765</v>
      </c>
      <c r="Q89">
        <f t="shared" si="60"/>
        <v>10.701069619663169</v>
      </c>
      <c r="R89" s="18">
        <f t="shared" si="77"/>
        <v>-10.701069619663169</v>
      </c>
      <c r="T89" s="18">
        <f t="shared" si="85"/>
        <v>-7.9617560975609765</v>
      </c>
    </row>
    <row r="90" spans="1:20" x14ac:dyDescent="0.3">
      <c r="A90" s="18" t="s">
        <v>58</v>
      </c>
      <c r="B90" s="18">
        <v>7</v>
      </c>
      <c r="C90" s="18">
        <v>160</v>
      </c>
      <c r="D90" s="18">
        <v>4.3099999999999996</v>
      </c>
      <c r="E90" s="18">
        <v>7.55</v>
      </c>
      <c r="F90" s="41">
        <v>0.65</v>
      </c>
      <c r="G90" s="18">
        <f t="shared" si="78"/>
        <v>1</v>
      </c>
      <c r="H90" s="18">
        <f t="shared" si="79"/>
        <v>1</v>
      </c>
      <c r="I90" s="18">
        <f t="shared" si="80"/>
        <v>2.102439024390244</v>
      </c>
      <c r="J90" s="18">
        <f t="shared" si="81"/>
        <v>9.7880499999999984</v>
      </c>
      <c r="K90" s="41">
        <v>1</v>
      </c>
      <c r="L90" s="18">
        <f t="shared" si="82"/>
        <v>-18.576099999999997</v>
      </c>
      <c r="M90" s="18">
        <f t="shared" si="83"/>
        <v>-17.576099999999997</v>
      </c>
      <c r="N90" s="18">
        <f t="shared" si="84"/>
        <v>4.7746585365853651</v>
      </c>
      <c r="O90" s="18">
        <f t="shared" si="84"/>
        <v>0.48780487804878053</v>
      </c>
      <c r="P90">
        <f t="shared" si="59"/>
        <v>9.0615121951219511</v>
      </c>
      <c r="Q90">
        <f t="shared" si="60"/>
        <v>12.275680721475682</v>
      </c>
      <c r="R90" s="18">
        <f t="shared" si="77"/>
        <v>-12.275680721475682</v>
      </c>
      <c r="T90" s="18">
        <f t="shared" si="85"/>
        <v>-9.0615121951219511</v>
      </c>
    </row>
    <row r="91" spans="1:20" x14ac:dyDescent="0.3">
      <c r="A91" s="16" t="s">
        <v>59</v>
      </c>
      <c r="B91" s="16">
        <v>1</v>
      </c>
      <c r="C91" s="16">
        <v>161</v>
      </c>
      <c r="D91" s="16">
        <v>2.1</v>
      </c>
      <c r="E91" s="16">
        <v>0.18</v>
      </c>
      <c r="F91" s="16">
        <v>0.1</v>
      </c>
      <c r="G91" s="16">
        <f>D91/$D$96</f>
        <v>0.65420560747663559</v>
      </c>
      <c r="H91" s="16">
        <f t="shared" ref="H91:H96" si="86">E91/$E$96</f>
        <v>2.6587887740029542E-2</v>
      </c>
      <c r="I91" s="16">
        <f>D91/($AA$31)</f>
        <v>1.0294117647058825</v>
      </c>
      <c r="J91" s="16">
        <f t="shared" si="81"/>
        <v>2.2749999999999999</v>
      </c>
      <c r="K91" s="43">
        <v>1.4</v>
      </c>
      <c r="L91" s="16">
        <f t="shared" si="82"/>
        <v>-3.15</v>
      </c>
      <c r="M91" s="16">
        <f t="shared" si="83"/>
        <v>-1.7500000000000002</v>
      </c>
      <c r="N91" s="16">
        <f>J91/($AA$31)</f>
        <v>1.1151960784313726</v>
      </c>
      <c r="O91" s="16">
        <f>K91/($AA$31)</f>
        <v>0.68627450980392146</v>
      </c>
      <c r="P91">
        <f t="shared" si="59"/>
        <v>1.5441176470588234</v>
      </c>
      <c r="Q91">
        <f t="shared" si="60"/>
        <v>1.2252450735245088</v>
      </c>
      <c r="R91" s="16">
        <f t="shared" ref="R91:R96" si="87">M91/SQRT($AA$31)</f>
        <v>-1.2252450735245088</v>
      </c>
      <c r="T91" s="16">
        <f>L91/($AA$31)</f>
        <v>-1.5441176470588234</v>
      </c>
    </row>
    <row r="92" spans="1:20" x14ac:dyDescent="0.3">
      <c r="A92" s="16" t="s">
        <v>59</v>
      </c>
      <c r="B92" s="16">
        <v>2</v>
      </c>
      <c r="C92" s="16">
        <v>162</v>
      </c>
      <c r="D92" s="16">
        <v>2.36</v>
      </c>
      <c r="E92" s="16">
        <v>0.38</v>
      </c>
      <c r="F92" s="16">
        <v>0.1</v>
      </c>
      <c r="G92" s="16">
        <f t="shared" ref="G92:G96" si="88">D92/$D$96</f>
        <v>0.73520249221183798</v>
      </c>
      <c r="H92" s="16">
        <f t="shared" si="86"/>
        <v>5.6129985228951261E-2</v>
      </c>
      <c r="I92" s="16">
        <f t="shared" ref="I92:I96" si="89">D92/($AA$31)</f>
        <v>1.1568627450980391</v>
      </c>
      <c r="J92" s="16">
        <f t="shared" si="81"/>
        <v>2.7378148148148145</v>
      </c>
      <c r="K92" s="43">
        <v>1.35</v>
      </c>
      <c r="L92" s="16">
        <f t="shared" si="82"/>
        <v>-4.1256296296296284</v>
      </c>
      <c r="M92" s="16">
        <f t="shared" si="83"/>
        <v>-2.7756296296296288</v>
      </c>
      <c r="N92" s="16">
        <f t="shared" ref="N92:O96" si="90">J92/($AA$31)</f>
        <v>1.3420660856935365</v>
      </c>
      <c r="O92" s="16">
        <f t="shared" si="90"/>
        <v>0.66176470588235292</v>
      </c>
      <c r="P92">
        <f t="shared" si="59"/>
        <v>2.0223674655047197</v>
      </c>
      <c r="Q92">
        <f t="shared" si="60"/>
        <v>1.9433294455042052</v>
      </c>
      <c r="R92" s="16">
        <f t="shared" si="87"/>
        <v>-1.9433294455042052</v>
      </c>
      <c r="T92" s="16">
        <f t="shared" ref="T92:T96" si="91">L92/($AA$31)</f>
        <v>-2.0223674655047197</v>
      </c>
    </row>
    <row r="93" spans="1:20" x14ac:dyDescent="0.3">
      <c r="A93" s="16" t="s">
        <v>59</v>
      </c>
      <c r="B93" s="16">
        <v>3</v>
      </c>
      <c r="C93" s="16">
        <v>163</v>
      </c>
      <c r="D93" s="16">
        <v>2.67</v>
      </c>
      <c r="E93" s="16">
        <v>0.97</v>
      </c>
      <c r="F93" s="16">
        <v>0.3</v>
      </c>
      <c r="G93" s="16">
        <f t="shared" si="88"/>
        <v>0.83177570093457942</v>
      </c>
      <c r="H93" s="16">
        <f t="shared" si="86"/>
        <v>0.14327917282127031</v>
      </c>
      <c r="I93" s="16">
        <f t="shared" si="89"/>
        <v>1.3088235294117647</v>
      </c>
      <c r="J93" s="16">
        <f t="shared" si="81"/>
        <v>3.5703749999999999</v>
      </c>
      <c r="K93" s="43">
        <v>1.2</v>
      </c>
      <c r="L93" s="16">
        <f t="shared" si="82"/>
        <v>-5.9407499999999995</v>
      </c>
      <c r="M93" s="16">
        <f t="shared" si="83"/>
        <v>-4.7407500000000002</v>
      </c>
      <c r="N93" s="16">
        <f t="shared" si="90"/>
        <v>1.7501838235294116</v>
      </c>
      <c r="O93" s="16">
        <f t="shared" si="90"/>
        <v>0.58823529411764708</v>
      </c>
      <c r="P93">
        <f t="shared" si="59"/>
        <v>2.912132352941176</v>
      </c>
      <c r="Q93">
        <f t="shared" si="60"/>
        <v>3.3191889041778939</v>
      </c>
      <c r="R93" s="16">
        <f t="shared" si="87"/>
        <v>-3.3191889041778939</v>
      </c>
      <c r="T93" s="16">
        <f t="shared" si="91"/>
        <v>-2.912132352941176</v>
      </c>
    </row>
    <row r="94" spans="1:20" x14ac:dyDescent="0.3">
      <c r="A94" s="16" t="s">
        <v>59</v>
      </c>
      <c r="B94" s="16">
        <v>4</v>
      </c>
      <c r="C94" s="16">
        <v>164</v>
      </c>
      <c r="D94" s="16">
        <v>2.81</v>
      </c>
      <c r="E94" s="16">
        <v>1.91</v>
      </c>
      <c r="F94" s="16">
        <v>0.65</v>
      </c>
      <c r="G94" s="16">
        <f t="shared" si="88"/>
        <v>0.87538940809968846</v>
      </c>
      <c r="H94" s="16">
        <f t="shared" si="86"/>
        <v>0.28212703101920239</v>
      </c>
      <c r="I94" s="16">
        <f t="shared" si="89"/>
        <v>1.3774509803921569</v>
      </c>
      <c r="J94" s="16">
        <f t="shared" si="81"/>
        <v>5.3350625000000003</v>
      </c>
      <c r="K94" s="43">
        <v>0.8</v>
      </c>
      <c r="L94" s="16">
        <f t="shared" si="82"/>
        <v>-9.8701249999999998</v>
      </c>
      <c r="M94" s="16">
        <f t="shared" si="83"/>
        <v>-9.0701249999999991</v>
      </c>
      <c r="N94" s="16">
        <f t="shared" si="90"/>
        <v>2.6152267156862745</v>
      </c>
      <c r="O94" s="16">
        <f t="shared" si="90"/>
        <v>0.39215686274509803</v>
      </c>
      <c r="P94">
        <f t="shared" si="59"/>
        <v>4.8382965686274506</v>
      </c>
      <c r="Q94">
        <f t="shared" si="60"/>
        <v>6.3503576985722754</v>
      </c>
      <c r="R94" s="16">
        <f t="shared" si="87"/>
        <v>-6.3503576985722754</v>
      </c>
      <c r="T94" s="16">
        <f t="shared" si="91"/>
        <v>-4.8382965686274506</v>
      </c>
    </row>
    <row r="95" spans="1:20" x14ac:dyDescent="0.3">
      <c r="A95" s="16" t="s">
        <v>59</v>
      </c>
      <c r="B95" s="16">
        <v>5</v>
      </c>
      <c r="C95" s="16">
        <v>165</v>
      </c>
      <c r="D95" s="16">
        <v>2.97</v>
      </c>
      <c r="E95" s="16">
        <v>3.21</v>
      </c>
      <c r="F95" s="16">
        <v>0.8</v>
      </c>
      <c r="G95" s="16">
        <f t="shared" si="88"/>
        <v>0.92523364485981319</v>
      </c>
      <c r="H95" s="16">
        <f t="shared" si="86"/>
        <v>0.47415066469719352</v>
      </c>
      <c r="I95" s="16">
        <f t="shared" si="89"/>
        <v>1.4558823529411766</v>
      </c>
      <c r="J95" s="16">
        <f t="shared" si="81"/>
        <v>6.2556000000000012</v>
      </c>
      <c r="K95" s="43">
        <v>0.75</v>
      </c>
      <c r="L95" s="16">
        <f t="shared" si="82"/>
        <v>-11.761200000000002</v>
      </c>
      <c r="M95" s="16">
        <f t="shared" si="83"/>
        <v>-11.011200000000002</v>
      </c>
      <c r="N95" s="16">
        <f t="shared" si="90"/>
        <v>3.0664705882352945</v>
      </c>
      <c r="O95" s="16">
        <f t="shared" si="90"/>
        <v>0.36764705882352938</v>
      </c>
      <c r="P95">
        <f t="shared" si="59"/>
        <v>5.76529411764706</v>
      </c>
      <c r="Q95">
        <f t="shared" si="60"/>
        <v>7.7093820306246128</v>
      </c>
      <c r="R95" s="16">
        <f t="shared" si="87"/>
        <v>-7.7093820306246128</v>
      </c>
      <c r="T95" s="16">
        <f t="shared" si="91"/>
        <v>-5.76529411764706</v>
      </c>
    </row>
    <row r="96" spans="1:20" x14ac:dyDescent="0.3">
      <c r="A96" s="16" t="s">
        <v>59</v>
      </c>
      <c r="B96" s="16">
        <v>6</v>
      </c>
      <c r="C96" s="16">
        <v>166</v>
      </c>
      <c r="D96" s="16">
        <v>3.21</v>
      </c>
      <c r="E96" s="16">
        <v>6.77</v>
      </c>
      <c r="F96" s="43">
        <v>0.8</v>
      </c>
      <c r="G96" s="16">
        <f t="shared" si="88"/>
        <v>1</v>
      </c>
      <c r="H96" s="16">
        <f t="shared" si="86"/>
        <v>1</v>
      </c>
      <c r="I96" s="16">
        <f t="shared" si="89"/>
        <v>1.5735294117647058</v>
      </c>
      <c r="J96" s="16">
        <f t="shared" si="81"/>
        <v>6.4862352941176464</v>
      </c>
      <c r="K96" s="43">
        <v>0.85</v>
      </c>
      <c r="L96" s="16">
        <f t="shared" si="82"/>
        <v>-12.122470588235293</v>
      </c>
      <c r="M96" s="16">
        <f t="shared" si="83"/>
        <v>-11.272470588235294</v>
      </c>
      <c r="N96" s="16">
        <f t="shared" si="90"/>
        <v>3.1795271049596305</v>
      </c>
      <c r="O96" s="16">
        <f t="shared" si="90"/>
        <v>0.41666666666666663</v>
      </c>
      <c r="P96">
        <f t="shared" si="59"/>
        <v>5.942387543252595</v>
      </c>
      <c r="Q96">
        <f t="shared" si="60"/>
        <v>7.8923080312486933</v>
      </c>
      <c r="R96" s="16">
        <f t="shared" si="87"/>
        <v>-7.8923080312486933</v>
      </c>
      <c r="T96" s="16">
        <f t="shared" si="91"/>
        <v>-5.942387543252595</v>
      </c>
    </row>
    <row r="97" spans="1:20" x14ac:dyDescent="0.3">
      <c r="A97" s="15" t="s">
        <v>60</v>
      </c>
      <c r="B97" s="15">
        <v>1</v>
      </c>
      <c r="C97" s="15">
        <v>167</v>
      </c>
      <c r="D97" s="15">
        <v>0.67100000000000004</v>
      </c>
      <c r="E97" s="15">
        <v>0.04</v>
      </c>
      <c r="F97" s="15">
        <v>0.1</v>
      </c>
      <c r="G97" s="15">
        <f>D97/$D$105</f>
        <v>0.22072368421052632</v>
      </c>
      <c r="H97" s="15">
        <f>E97/$E$105</f>
        <v>3.6036036036036037E-3</v>
      </c>
      <c r="I97" s="15">
        <f>D97/($AA$32)</f>
        <v>0.31355140186915886</v>
      </c>
      <c r="J97" s="15">
        <f t="shared" si="81"/>
        <v>0.86080035714285719</v>
      </c>
      <c r="K97" s="44">
        <v>1.4</v>
      </c>
      <c r="L97" s="15">
        <f t="shared" si="82"/>
        <v>-0.32160071428571446</v>
      </c>
      <c r="M97" s="15">
        <f t="shared" si="83"/>
        <v>1.0783992857142854</v>
      </c>
      <c r="N97" s="15">
        <f>J97/($AA$32)</f>
        <v>0.40224315754339118</v>
      </c>
      <c r="O97" s="15">
        <f>K97/($AA$32)</f>
        <v>0.65420560747663548</v>
      </c>
      <c r="P97">
        <f t="shared" si="59"/>
        <v>0.15028070761014695</v>
      </c>
      <c r="Q97">
        <f t="shared" si="60"/>
        <v>0.73717857542773446</v>
      </c>
      <c r="R97" s="15">
        <f t="shared" ref="R97:R105" si="92">M97/SQRT($AA$32)</f>
        <v>0.73717857542773446</v>
      </c>
      <c r="T97" s="15">
        <f>L97/($AA$32)</f>
        <v>-0.15028070761014695</v>
      </c>
    </row>
    <row r="98" spans="1:20" x14ac:dyDescent="0.3">
      <c r="A98" s="15" t="s">
        <v>60</v>
      </c>
      <c r="B98" s="15">
        <v>2</v>
      </c>
      <c r="C98" s="15">
        <v>168</v>
      </c>
      <c r="D98" s="15">
        <v>1.1859999999999999</v>
      </c>
      <c r="E98" s="15">
        <v>0.13</v>
      </c>
      <c r="F98" s="15">
        <v>0.25</v>
      </c>
      <c r="G98" s="15">
        <f t="shared" ref="G98:G105" si="93">D98/$D$105</f>
        <v>0.39013157894736838</v>
      </c>
      <c r="H98" s="15">
        <f t="shared" ref="H98:H105" si="94">E98/$E$105</f>
        <v>1.1711711711711712E-2</v>
      </c>
      <c r="I98" s="15">
        <f t="shared" ref="I98:I105" si="95">D98/($AA$32)</f>
        <v>0.5542056074766355</v>
      </c>
      <c r="J98" s="15">
        <f t="shared" si="81"/>
        <v>1.1860816666666667</v>
      </c>
      <c r="K98" s="44">
        <v>1.2</v>
      </c>
      <c r="L98" s="15">
        <f t="shared" si="82"/>
        <v>-1.1721633333333334</v>
      </c>
      <c r="M98" s="15">
        <f t="shared" si="83"/>
        <v>2.7836666666666659E-2</v>
      </c>
      <c r="N98" s="15">
        <f t="shared" ref="N98:O105" si="96">J98/($AA$32)</f>
        <v>0.55424376947040499</v>
      </c>
      <c r="O98" s="15">
        <f t="shared" si="96"/>
        <v>0.56074766355140182</v>
      </c>
      <c r="P98">
        <f t="shared" si="59"/>
        <v>0.54773987538940816</v>
      </c>
      <c r="Q98">
        <f t="shared" si="60"/>
        <v>1.9028753588609868E-2</v>
      </c>
      <c r="R98" s="15">
        <f t="shared" si="92"/>
        <v>1.9028753588609868E-2</v>
      </c>
      <c r="T98" s="15">
        <f t="shared" ref="T98:T105" si="97">L98/($AA$32)</f>
        <v>-0.54773987538940816</v>
      </c>
    </row>
    <row r="99" spans="1:20" x14ac:dyDescent="0.3">
      <c r="A99" s="15" t="s">
        <v>60</v>
      </c>
      <c r="B99" s="15">
        <v>3</v>
      </c>
      <c r="C99" s="15">
        <v>169</v>
      </c>
      <c r="D99" s="15">
        <v>1.34</v>
      </c>
      <c r="E99" s="15">
        <v>0.65</v>
      </c>
      <c r="F99" s="15">
        <v>0.3</v>
      </c>
      <c r="G99" s="15">
        <f t="shared" si="93"/>
        <v>0.44078947368421056</v>
      </c>
      <c r="H99" s="15">
        <f t="shared" si="94"/>
        <v>5.8558558558558564E-2</v>
      </c>
      <c r="I99" s="15">
        <f t="shared" si="95"/>
        <v>0.62616822429906538</v>
      </c>
      <c r="J99" s="15">
        <f t="shared" si="81"/>
        <v>1.3481666666666667</v>
      </c>
      <c r="K99" s="44">
        <v>1.2</v>
      </c>
      <c r="L99" s="15">
        <f t="shared" si="82"/>
        <v>-1.4963333333333335</v>
      </c>
      <c r="M99" s="15">
        <f t="shared" si="83"/>
        <v>-0.29633333333333367</v>
      </c>
      <c r="N99" s="15">
        <f t="shared" si="96"/>
        <v>0.62998442367601248</v>
      </c>
      <c r="O99" s="15">
        <f t="shared" si="96"/>
        <v>0.56074766355140182</v>
      </c>
      <c r="P99">
        <f t="shared" si="59"/>
        <v>0.69922118380062315</v>
      </c>
      <c r="Q99">
        <f t="shared" si="60"/>
        <v>0.20256929637497542</v>
      </c>
      <c r="R99" s="15">
        <f t="shared" si="92"/>
        <v>-0.20256929637497542</v>
      </c>
      <c r="T99" s="15">
        <f t="shared" si="97"/>
        <v>-0.69922118380062315</v>
      </c>
    </row>
    <row r="100" spans="1:20" x14ac:dyDescent="0.3">
      <c r="A100" s="15" t="s">
        <v>60</v>
      </c>
      <c r="B100" s="15">
        <v>4</v>
      </c>
      <c r="C100" s="15">
        <v>170</v>
      </c>
      <c r="D100" s="15">
        <v>1.5940000000000001</v>
      </c>
      <c r="E100" s="44">
        <v>4.5</v>
      </c>
      <c r="F100" s="44">
        <v>0.65</v>
      </c>
      <c r="G100" s="15">
        <f t="shared" si="93"/>
        <v>0.52434210526315794</v>
      </c>
      <c r="H100" s="15">
        <f t="shared" si="94"/>
        <v>0.40540540540540543</v>
      </c>
      <c r="I100" s="15">
        <f t="shared" si="95"/>
        <v>0.7448598130841122</v>
      </c>
      <c r="J100" s="15">
        <f t="shared" si="81"/>
        <v>1.9880225</v>
      </c>
      <c r="K100" s="44">
        <v>0.8</v>
      </c>
      <c r="L100" s="15">
        <f t="shared" si="82"/>
        <v>-3.1760450000000002</v>
      </c>
      <c r="M100" s="15">
        <f t="shared" si="83"/>
        <v>-2.376045</v>
      </c>
      <c r="N100" s="15">
        <f t="shared" si="96"/>
        <v>0.92898247663551403</v>
      </c>
      <c r="O100" s="15">
        <f t="shared" si="96"/>
        <v>0.37383177570093457</v>
      </c>
      <c r="P100">
        <f t="shared" si="59"/>
        <v>1.4841331775700934</v>
      </c>
      <c r="Q100">
        <f t="shared" si="60"/>
        <v>1.6242309239773158</v>
      </c>
      <c r="R100" s="15">
        <f t="shared" si="92"/>
        <v>-1.6242309239773158</v>
      </c>
      <c r="T100" s="15">
        <f t="shared" si="97"/>
        <v>-1.4841331775700934</v>
      </c>
    </row>
    <row r="101" spans="1:20" x14ac:dyDescent="0.3">
      <c r="A101" s="15" t="s">
        <v>60</v>
      </c>
      <c r="B101" s="15">
        <v>5</v>
      </c>
      <c r="C101" s="15">
        <v>171</v>
      </c>
      <c r="D101" s="15">
        <v>1.7789999999999999</v>
      </c>
      <c r="E101" s="44">
        <v>4.5</v>
      </c>
      <c r="F101" s="44">
        <v>0.65</v>
      </c>
      <c r="G101" s="15">
        <f t="shared" si="93"/>
        <v>0.58519736842105263</v>
      </c>
      <c r="H101" s="15">
        <f t="shared" si="94"/>
        <v>0.40540540540540543</v>
      </c>
      <c r="I101" s="15">
        <f t="shared" si="95"/>
        <v>0.83130841121495314</v>
      </c>
      <c r="J101" s="15">
        <f t="shared" si="81"/>
        <v>2.3780256249999994</v>
      </c>
      <c r="K101" s="44">
        <v>0.8</v>
      </c>
      <c r="L101" s="15">
        <f t="shared" si="82"/>
        <v>-3.9560512499999989</v>
      </c>
      <c r="M101" s="15">
        <f t="shared" si="83"/>
        <v>-3.1560512499999991</v>
      </c>
      <c r="N101" s="15">
        <f t="shared" si="96"/>
        <v>1.111226927570093</v>
      </c>
      <c r="O101" s="15">
        <f t="shared" si="96"/>
        <v>0.37383177570093457</v>
      </c>
      <c r="P101">
        <f t="shared" si="59"/>
        <v>1.8486220794392516</v>
      </c>
      <c r="Q101">
        <f t="shared" si="60"/>
        <v>2.1574322194685962</v>
      </c>
      <c r="R101" s="15">
        <f t="shared" si="92"/>
        <v>-2.1574322194685962</v>
      </c>
      <c r="T101" s="15">
        <f t="shared" si="97"/>
        <v>-1.8486220794392516</v>
      </c>
    </row>
    <row r="102" spans="1:20" x14ac:dyDescent="0.3">
      <c r="A102" s="15" t="s">
        <v>60</v>
      </c>
      <c r="B102" s="15">
        <v>6</v>
      </c>
      <c r="C102" s="15">
        <v>172</v>
      </c>
      <c r="D102" s="15">
        <v>2.06</v>
      </c>
      <c r="E102" s="15">
        <v>4.5599999999999996</v>
      </c>
      <c r="F102" s="15">
        <v>0.65</v>
      </c>
      <c r="G102" s="15">
        <f t="shared" si="93"/>
        <v>0.67763157894736847</v>
      </c>
      <c r="H102" s="15">
        <f t="shared" si="94"/>
        <v>0.41081081081081078</v>
      </c>
      <c r="I102" s="15">
        <f t="shared" si="95"/>
        <v>0.96261682242990654</v>
      </c>
      <c r="J102" s="15">
        <f t="shared" si="81"/>
        <v>3.0522499999999995</v>
      </c>
      <c r="K102" s="44">
        <v>0.8</v>
      </c>
      <c r="L102" s="15">
        <f t="shared" si="82"/>
        <v>-5.3044999999999991</v>
      </c>
      <c r="M102" s="15">
        <f t="shared" si="83"/>
        <v>-4.5044999999999993</v>
      </c>
      <c r="N102" s="15">
        <f t="shared" si="96"/>
        <v>1.4262850467289716</v>
      </c>
      <c r="O102" s="15">
        <f t="shared" si="96"/>
        <v>0.37383177570093457</v>
      </c>
      <c r="P102">
        <f t="shared" si="59"/>
        <v>2.4787383177570086</v>
      </c>
      <c r="Q102">
        <f t="shared" si="60"/>
        <v>3.0792128082825947</v>
      </c>
      <c r="R102" s="15">
        <f t="shared" si="92"/>
        <v>-3.0792128082825947</v>
      </c>
      <c r="T102" s="15">
        <f t="shared" si="97"/>
        <v>-2.4787383177570086</v>
      </c>
    </row>
    <row r="103" spans="1:20" x14ac:dyDescent="0.3">
      <c r="A103" s="15" t="s">
        <v>60</v>
      </c>
      <c r="B103" s="15">
        <v>7</v>
      </c>
      <c r="C103" s="15">
        <v>173</v>
      </c>
      <c r="D103" s="15">
        <v>2.29</v>
      </c>
      <c r="E103" s="15">
        <v>4.55</v>
      </c>
      <c r="F103" s="15">
        <v>0.65</v>
      </c>
      <c r="G103" s="15">
        <f t="shared" si="93"/>
        <v>0.75328947368421051</v>
      </c>
      <c r="H103" s="15">
        <f t="shared" si="94"/>
        <v>0.40990990990990989</v>
      </c>
      <c r="I103" s="15">
        <f t="shared" si="95"/>
        <v>1.0700934579439252</v>
      </c>
      <c r="J103" s="15">
        <f t="shared" si="81"/>
        <v>3.6775625000000001</v>
      </c>
      <c r="K103" s="44">
        <v>0.8</v>
      </c>
      <c r="L103" s="15">
        <f t="shared" si="82"/>
        <v>-6.5551250000000003</v>
      </c>
      <c r="M103" s="15">
        <f t="shared" si="83"/>
        <v>-5.7551250000000005</v>
      </c>
      <c r="N103" s="15">
        <f t="shared" si="96"/>
        <v>1.7184871495327103</v>
      </c>
      <c r="O103" s="15">
        <f t="shared" si="96"/>
        <v>0.37383177570093457</v>
      </c>
      <c r="P103">
        <f t="shared" si="59"/>
        <v>3.063142523364486</v>
      </c>
      <c r="Q103">
        <f t="shared" si="60"/>
        <v>3.9341224582678151</v>
      </c>
      <c r="R103" s="15">
        <f t="shared" si="92"/>
        <v>-3.9341224582678151</v>
      </c>
      <c r="T103" s="15">
        <f t="shared" si="97"/>
        <v>-3.063142523364486</v>
      </c>
    </row>
    <row r="104" spans="1:20" x14ac:dyDescent="0.3">
      <c r="A104" s="15" t="s">
        <v>60</v>
      </c>
      <c r="B104" s="15">
        <v>8</v>
      </c>
      <c r="C104" s="15">
        <v>174</v>
      </c>
      <c r="D104" s="15">
        <v>2.62</v>
      </c>
      <c r="E104" s="15">
        <v>6.3</v>
      </c>
      <c r="F104" s="15">
        <v>0.7</v>
      </c>
      <c r="G104" s="15">
        <f t="shared" si="93"/>
        <v>0.86184210526315796</v>
      </c>
      <c r="H104" s="15">
        <f t="shared" si="94"/>
        <v>0.56756756756756754</v>
      </c>
      <c r="I104" s="15">
        <f t="shared" si="95"/>
        <v>1.2242990654205608</v>
      </c>
      <c r="J104" s="15">
        <f t="shared" si="81"/>
        <v>4.6902500000000007</v>
      </c>
      <c r="K104" s="44">
        <v>0.8</v>
      </c>
      <c r="L104" s="15">
        <f t="shared" si="82"/>
        <v>-8.5805000000000007</v>
      </c>
      <c r="M104" s="15">
        <f t="shared" si="83"/>
        <v>-7.7805000000000009</v>
      </c>
      <c r="N104" s="15">
        <f t="shared" si="96"/>
        <v>2.1917056074766359</v>
      </c>
      <c r="O104" s="15">
        <f t="shared" si="96"/>
        <v>0.37383177570093457</v>
      </c>
      <c r="P104">
        <f t="shared" si="59"/>
        <v>4.0095794392523363</v>
      </c>
      <c r="Q104">
        <f t="shared" si="60"/>
        <v>5.3186403052153928</v>
      </c>
      <c r="R104" s="15">
        <f t="shared" si="92"/>
        <v>-5.3186403052153928</v>
      </c>
      <c r="T104" s="15">
        <f t="shared" si="97"/>
        <v>-4.0095794392523363</v>
      </c>
    </row>
    <row r="105" spans="1:20" x14ac:dyDescent="0.3">
      <c r="A105" s="15" t="s">
        <v>60</v>
      </c>
      <c r="B105" s="15">
        <v>9</v>
      </c>
      <c r="C105" s="15">
        <v>175</v>
      </c>
      <c r="D105" s="15">
        <v>3.04</v>
      </c>
      <c r="E105" s="15">
        <v>11.1</v>
      </c>
      <c r="F105" s="44">
        <v>0.7</v>
      </c>
      <c r="G105" s="15">
        <f t="shared" si="93"/>
        <v>1</v>
      </c>
      <c r="H105" s="15">
        <f t="shared" si="94"/>
        <v>1</v>
      </c>
      <c r="I105" s="15">
        <f t="shared" si="95"/>
        <v>1.4205607476635513</v>
      </c>
      <c r="J105" s="15">
        <f t="shared" si="81"/>
        <v>6.1760000000000002</v>
      </c>
      <c r="K105" s="44">
        <v>0.8</v>
      </c>
      <c r="L105" s="15">
        <f t="shared" si="82"/>
        <v>-11.552</v>
      </c>
      <c r="M105" s="15">
        <f t="shared" si="83"/>
        <v>-10.751999999999999</v>
      </c>
      <c r="N105" s="15">
        <f t="shared" si="96"/>
        <v>2.8859813084112149</v>
      </c>
      <c r="O105" s="15">
        <f t="shared" si="96"/>
        <v>0.37383177570093457</v>
      </c>
      <c r="P105">
        <f t="shared" si="59"/>
        <v>5.3981308411214952</v>
      </c>
      <c r="Q105">
        <f t="shared" si="60"/>
        <v>7.3499158873691774</v>
      </c>
      <c r="R105" s="15">
        <f t="shared" si="92"/>
        <v>-7.3499158873691774</v>
      </c>
      <c r="T105" s="15">
        <f t="shared" si="97"/>
        <v>-5.3981308411214952</v>
      </c>
    </row>
    <row r="106" spans="1:20" x14ac:dyDescent="0.3">
      <c r="A106" s="19" t="s">
        <v>61</v>
      </c>
      <c r="B106" s="19">
        <v>1</v>
      </c>
      <c r="C106" s="19">
        <v>176</v>
      </c>
      <c r="D106" s="19">
        <v>3.41</v>
      </c>
      <c r="E106" s="19">
        <v>0.7</v>
      </c>
      <c r="F106" s="19">
        <v>0.2</v>
      </c>
      <c r="G106" s="19">
        <f>D106/$D$107</f>
        <v>0.70893970893970903</v>
      </c>
      <c r="H106" s="19">
        <f>E106/$E$107</f>
        <v>0.19943019943019943</v>
      </c>
      <c r="I106" s="19">
        <f>D106/($AA$33)</f>
        <v>1.5714285714285716</v>
      </c>
      <c r="J106" s="19">
        <f t="shared" si="81"/>
        <v>6.3140500000000008</v>
      </c>
      <c r="K106" s="45">
        <v>1</v>
      </c>
      <c r="L106" s="19">
        <f t="shared" si="82"/>
        <v>-11.628100000000002</v>
      </c>
      <c r="M106" s="19">
        <f t="shared" si="83"/>
        <v>-10.628100000000002</v>
      </c>
      <c r="N106" s="19">
        <f>J106/($AA$33)</f>
        <v>2.9097004608294936</v>
      </c>
      <c r="O106" s="19">
        <f>K106/($AA$33)</f>
        <v>0.46082949308755761</v>
      </c>
      <c r="P106">
        <f t="shared" si="59"/>
        <v>5.3585714285714294</v>
      </c>
      <c r="Q106">
        <f t="shared" si="60"/>
        <v>7.2148243959583755</v>
      </c>
      <c r="R106" s="19">
        <f>M106/SQRT($AA$33)</f>
        <v>-7.2148243959583755</v>
      </c>
      <c r="T106" s="19">
        <f>L106/($AA$33)</f>
        <v>-5.3585714285714294</v>
      </c>
    </row>
    <row r="107" spans="1:20" x14ac:dyDescent="0.3">
      <c r="A107" s="19" t="s">
        <v>61</v>
      </c>
      <c r="B107" s="19">
        <v>2</v>
      </c>
      <c r="C107" s="19">
        <v>177</v>
      </c>
      <c r="D107" s="19">
        <v>4.8099999999999996</v>
      </c>
      <c r="E107" s="19">
        <v>3.51</v>
      </c>
      <c r="F107" s="45">
        <v>0.2</v>
      </c>
      <c r="G107" s="19">
        <f>D107/$D$107</f>
        <v>1</v>
      </c>
      <c r="H107" s="19">
        <f>E107/$E$107</f>
        <v>1</v>
      </c>
      <c r="I107" s="19">
        <f>D107/($AA$33)</f>
        <v>2.2165898617511521</v>
      </c>
      <c r="J107" s="19">
        <f>SQRT(M107^2/4+D107^2)</f>
        <v>12.068049999999998</v>
      </c>
      <c r="K107" s="45">
        <v>1</v>
      </c>
      <c r="L107" s="19">
        <f t="shared" si="82"/>
        <v>-23.136099999999995</v>
      </c>
      <c r="M107" s="19">
        <f t="shared" si="83"/>
        <v>-22.136099999999995</v>
      </c>
      <c r="N107" s="19">
        <f>J107/($AA$33)</f>
        <v>5.561313364055299</v>
      </c>
      <c r="O107" s="19">
        <f>K107/($AA$33)</f>
        <v>0.46082949308755761</v>
      </c>
      <c r="P107">
        <f t="shared" si="59"/>
        <v>10.661797235023039</v>
      </c>
      <c r="Q107">
        <f t="shared" si="60"/>
        <v>15.026963832799291</v>
      </c>
      <c r="R107" s="19">
        <f>M107/SQRT($AA$33)</f>
        <v>-15.026963832799291</v>
      </c>
      <c r="T107" s="19">
        <f>L107/($AA$33)</f>
        <v>-10.661797235023039</v>
      </c>
    </row>
    <row r="108" spans="1:20" x14ac:dyDescent="0.3">
      <c r="A108" s="20" t="s">
        <v>62</v>
      </c>
      <c r="B108" s="20">
        <v>1</v>
      </c>
      <c r="C108" s="20">
        <v>178</v>
      </c>
      <c r="D108" s="20">
        <v>1.7470000000000001</v>
      </c>
      <c r="E108" s="20">
        <v>0.34</v>
      </c>
      <c r="F108" s="20">
        <v>0.25</v>
      </c>
      <c r="G108" s="20">
        <f>D108/$D$112</f>
        <v>0.54423676012461064</v>
      </c>
      <c r="H108" s="20">
        <f>E108/$E$112</f>
        <v>2.9184549356223177E-2</v>
      </c>
      <c r="I108" s="20">
        <f>D108/($AA$34)</f>
        <v>0.85637254901960791</v>
      </c>
      <c r="J108" s="20">
        <f t="shared" si="81"/>
        <v>1.7673363333333334</v>
      </c>
      <c r="K108" s="46">
        <v>1.5</v>
      </c>
      <c r="L108" s="20">
        <f t="shared" si="82"/>
        <v>-2.0346726666666668</v>
      </c>
      <c r="M108" s="20">
        <f t="shared" si="83"/>
        <v>-0.53467266666666691</v>
      </c>
      <c r="N108" s="20">
        <f>J108/($AA$34)</f>
        <v>0.86634133986928108</v>
      </c>
      <c r="O108" s="20">
        <f>K108/($AA$34)</f>
        <v>0.73529411764705876</v>
      </c>
      <c r="P108">
        <f t="shared" si="59"/>
        <v>0.99738856209150328</v>
      </c>
      <c r="Q108">
        <f t="shared" si="60"/>
        <v>0.37434574330374021</v>
      </c>
      <c r="R108" s="20">
        <f>M108/SQRT($AA$34)</f>
        <v>-0.37434574330374021</v>
      </c>
      <c r="T108" s="20">
        <f>L108/($AA$34)</f>
        <v>-0.99738856209150328</v>
      </c>
    </row>
    <row r="109" spans="1:20" x14ac:dyDescent="0.3">
      <c r="A109" s="20" t="s">
        <v>62</v>
      </c>
      <c r="B109" s="20">
        <v>2</v>
      </c>
      <c r="C109" s="20">
        <v>179</v>
      </c>
      <c r="D109" s="20">
        <v>2.1</v>
      </c>
      <c r="E109" s="20">
        <v>1.43</v>
      </c>
      <c r="F109" s="20">
        <v>0.35</v>
      </c>
      <c r="G109" s="20">
        <f>D109/$D$112</f>
        <v>0.65420560747663559</v>
      </c>
      <c r="H109" s="20">
        <f>E109/$E$112</f>
        <v>0.12274678111587982</v>
      </c>
      <c r="I109" s="20">
        <f t="shared" ref="I109:I112" si="98">D109/($AA$34)</f>
        <v>1.0294117647058825</v>
      </c>
      <c r="J109" s="20">
        <f t="shared" si="81"/>
        <v>2.3461538461538463</v>
      </c>
      <c r="K109" s="46">
        <v>1.3</v>
      </c>
      <c r="L109" s="20">
        <f t="shared" si="82"/>
        <v>-3.3923076923076922</v>
      </c>
      <c r="M109" s="20">
        <f t="shared" si="83"/>
        <v>-2.092307692307692</v>
      </c>
      <c r="N109" s="20">
        <f t="shared" ref="N109:O112" si="99">J109/($AA$34)</f>
        <v>1.1500754147812973</v>
      </c>
      <c r="O109" s="20">
        <f t="shared" si="99"/>
        <v>0.63725490196078427</v>
      </c>
      <c r="P109">
        <f t="shared" si="59"/>
        <v>1.6628959276018098</v>
      </c>
      <c r="Q109">
        <f t="shared" si="60"/>
        <v>1.4649083955985331</v>
      </c>
      <c r="R109" s="20">
        <f>M109/SQRT($AA$34)</f>
        <v>-1.4649083955985331</v>
      </c>
      <c r="T109" s="20">
        <f t="shared" ref="T109:T112" si="100">L109/($AA$34)</f>
        <v>-1.6628959276018098</v>
      </c>
    </row>
    <row r="110" spans="1:20" x14ac:dyDescent="0.3">
      <c r="A110" s="20" t="s">
        <v>62</v>
      </c>
      <c r="B110" s="20">
        <v>3</v>
      </c>
      <c r="C110" s="20">
        <v>180</v>
      </c>
      <c r="D110" s="20">
        <v>2.4700000000000002</v>
      </c>
      <c r="E110" s="20">
        <v>3.19</v>
      </c>
      <c r="F110" s="20">
        <v>0.5</v>
      </c>
      <c r="G110" s="20">
        <f>D110/$D$112</f>
        <v>0.76947040498442376</v>
      </c>
      <c r="H110" s="20">
        <f>E110/$E$112</f>
        <v>0.27381974248927038</v>
      </c>
      <c r="I110" s="20">
        <f t="shared" si="98"/>
        <v>1.2107843137254903</v>
      </c>
      <c r="J110" s="20">
        <f t="shared" si="81"/>
        <v>4.2130625000000004</v>
      </c>
      <c r="K110" s="46">
        <v>0.8</v>
      </c>
      <c r="L110" s="20">
        <f t="shared" si="82"/>
        <v>-7.626125</v>
      </c>
      <c r="M110" s="20">
        <f t="shared" si="83"/>
        <v>-6.8261250000000002</v>
      </c>
      <c r="N110" s="20">
        <f t="shared" si="99"/>
        <v>2.0652267156862747</v>
      </c>
      <c r="O110" s="20">
        <f t="shared" si="99"/>
        <v>0.39215686274509803</v>
      </c>
      <c r="P110">
        <f t="shared" si="59"/>
        <v>3.738296568627451</v>
      </c>
      <c r="Q110">
        <f t="shared" si="60"/>
        <v>4.7792434442928498</v>
      </c>
      <c r="R110" s="20">
        <f>M110/SQRT($AA$34)</f>
        <v>-4.7792434442928498</v>
      </c>
      <c r="T110" s="20">
        <f t="shared" si="100"/>
        <v>-3.738296568627451</v>
      </c>
    </row>
    <row r="111" spans="1:20" x14ac:dyDescent="0.3">
      <c r="A111" s="20" t="s">
        <v>62</v>
      </c>
      <c r="B111" s="20">
        <v>4</v>
      </c>
      <c r="C111" s="20">
        <v>181</v>
      </c>
      <c r="D111" s="20">
        <v>2.9</v>
      </c>
      <c r="E111" s="20">
        <v>5.44</v>
      </c>
      <c r="F111" s="20">
        <v>0.75</v>
      </c>
      <c r="G111" s="20">
        <f>D111/$D$112</f>
        <v>0.90342679127725856</v>
      </c>
      <c r="H111" s="20">
        <f>E111/$E$112</f>
        <v>0.46695278969957082</v>
      </c>
      <c r="I111" s="20">
        <f t="shared" si="98"/>
        <v>1.4215686274509802</v>
      </c>
      <c r="J111" s="20">
        <f t="shared" si="81"/>
        <v>5.6562499999999991</v>
      </c>
      <c r="K111" s="46">
        <v>0.8</v>
      </c>
      <c r="L111" s="20">
        <f t="shared" si="82"/>
        <v>-10.512499999999999</v>
      </c>
      <c r="M111" s="20">
        <f t="shared" si="83"/>
        <v>-9.7124999999999986</v>
      </c>
      <c r="N111" s="20">
        <f t="shared" si="99"/>
        <v>2.7726715686274503</v>
      </c>
      <c r="O111" s="20">
        <f t="shared" si="99"/>
        <v>0.39215686274509803</v>
      </c>
      <c r="P111">
        <f t="shared" si="59"/>
        <v>5.1531862745098032</v>
      </c>
      <c r="Q111">
        <f t="shared" si="60"/>
        <v>6.8001101580610221</v>
      </c>
      <c r="R111" s="20">
        <f>M111/SQRT($AA$34)</f>
        <v>-6.8001101580610221</v>
      </c>
      <c r="T111" s="20">
        <f t="shared" si="100"/>
        <v>-5.1531862745098032</v>
      </c>
    </row>
    <row r="112" spans="1:20" x14ac:dyDescent="0.3">
      <c r="A112" s="20" t="s">
        <v>62</v>
      </c>
      <c r="B112" s="20">
        <v>5</v>
      </c>
      <c r="C112" s="20">
        <v>182</v>
      </c>
      <c r="D112" s="20">
        <v>3.21</v>
      </c>
      <c r="E112" s="20">
        <v>11.65</v>
      </c>
      <c r="F112" s="46">
        <v>0.75</v>
      </c>
      <c r="G112" s="20">
        <f>D112/$D$112</f>
        <v>1</v>
      </c>
      <c r="H112" s="20">
        <f>E112/$E$112</f>
        <v>1</v>
      </c>
      <c r="I112" s="20">
        <f t="shared" si="98"/>
        <v>1.5735294117647058</v>
      </c>
      <c r="J112" s="20">
        <f t="shared" si="81"/>
        <v>6.8400624999999993</v>
      </c>
      <c r="K112" s="46">
        <v>0.8</v>
      </c>
      <c r="L112" s="20">
        <f t="shared" si="82"/>
        <v>-12.880125</v>
      </c>
      <c r="M112" s="20">
        <f t="shared" si="83"/>
        <v>-12.080124999999999</v>
      </c>
      <c r="N112" s="20">
        <f t="shared" si="99"/>
        <v>3.3529718137254898</v>
      </c>
      <c r="O112" s="20">
        <f t="shared" si="99"/>
        <v>0.39215686274509803</v>
      </c>
      <c r="P112">
        <f t="shared" si="59"/>
        <v>6.3137867647058821</v>
      </c>
      <c r="Q112">
        <f t="shared" si="60"/>
        <v>8.4577792250344306</v>
      </c>
      <c r="R112" s="20">
        <f>M112/SQRT($AA$34)</f>
        <v>-8.4577792250344306</v>
      </c>
      <c r="T112" s="20">
        <f t="shared" si="100"/>
        <v>-6.3137867647058821</v>
      </c>
    </row>
    <row r="113" spans="1:20" x14ac:dyDescent="0.3">
      <c r="A113" s="22" t="s">
        <v>63</v>
      </c>
      <c r="B113" s="22">
        <v>1</v>
      </c>
      <c r="C113" s="22">
        <v>183</v>
      </c>
      <c r="D113" s="22">
        <v>0.754</v>
      </c>
      <c r="E113" s="22">
        <v>0.43</v>
      </c>
      <c r="F113" s="22">
        <v>0.1</v>
      </c>
      <c r="G113" s="22">
        <f>D113/$D$120</f>
        <v>0.30526315789473679</v>
      </c>
      <c r="H113" s="22">
        <f>E113/$E$120</f>
        <v>3.6973344797936368E-2</v>
      </c>
      <c r="I113" s="22">
        <f>D113/($AA$35)</f>
        <v>0.34587155963302751</v>
      </c>
      <c r="J113" s="22">
        <f t="shared" si="81"/>
        <v>1.1421290000000002</v>
      </c>
      <c r="K113" s="47">
        <v>2</v>
      </c>
      <c r="L113" s="22">
        <f t="shared" si="82"/>
        <v>-0.28425800000000012</v>
      </c>
      <c r="M113" s="22">
        <f t="shared" si="83"/>
        <v>1.7157420000000001</v>
      </c>
      <c r="N113" s="22">
        <f>J113/($AA$35)</f>
        <v>0.52391238532110096</v>
      </c>
      <c r="O113" s="22">
        <f>K113/($AA$35)</f>
        <v>0.9174311926605504</v>
      </c>
      <c r="P113">
        <f t="shared" si="59"/>
        <v>0.13039357798165141</v>
      </c>
      <c r="Q113">
        <f t="shared" si="60"/>
        <v>1.1620471122482099</v>
      </c>
      <c r="R113" s="22">
        <f t="shared" ref="R113:R120" si="101">M113/SQRT($AA$35)</f>
        <v>1.1620471122482099</v>
      </c>
      <c r="T113" s="22">
        <f>L113/($AA$35)</f>
        <v>-0.13039357798165141</v>
      </c>
    </row>
    <row r="114" spans="1:20" x14ac:dyDescent="0.3">
      <c r="A114" s="22" t="s">
        <v>63</v>
      </c>
      <c r="B114" s="22">
        <v>2</v>
      </c>
      <c r="C114" s="22">
        <v>184</v>
      </c>
      <c r="D114" s="22">
        <v>1.006</v>
      </c>
      <c r="E114" s="22">
        <v>1.26</v>
      </c>
      <c r="F114" s="22">
        <v>0.15</v>
      </c>
      <c r="G114" s="22">
        <f t="shared" ref="G114:G120" si="102">D114/$D$120</f>
        <v>0.4072874493927125</v>
      </c>
      <c r="H114" s="22">
        <f t="shared" ref="H114:H120" si="103">E114/$E$120</f>
        <v>0.10834049871023216</v>
      </c>
      <c r="I114" s="22">
        <f t="shared" ref="I114:I120" si="104">D114/($AA$35)</f>
        <v>0.46146788990825682</v>
      </c>
      <c r="J114" s="22">
        <f t="shared" si="81"/>
        <v>1.0873453333333334</v>
      </c>
      <c r="K114" s="47">
        <v>1.5</v>
      </c>
      <c r="L114" s="22">
        <f t="shared" si="82"/>
        <v>-0.67469066666666677</v>
      </c>
      <c r="M114" s="22">
        <f t="shared" si="83"/>
        <v>0.82530933333333334</v>
      </c>
      <c r="N114" s="22">
        <f t="shared" ref="N114:O120" si="105">J114/($AA$35)</f>
        <v>0.49878226299694189</v>
      </c>
      <c r="O114" s="22">
        <f>K114/($AA$35)</f>
        <v>0.68807339449541283</v>
      </c>
      <c r="P114">
        <f t="shared" si="59"/>
        <v>0.30949113149847096</v>
      </c>
      <c r="Q114">
        <f t="shared" si="60"/>
        <v>0.55897001268925939</v>
      </c>
      <c r="R114" s="22">
        <f t="shared" si="101"/>
        <v>0.55897001268925939</v>
      </c>
      <c r="T114" s="22">
        <f t="shared" ref="T114:T120" si="106">L114/($AA$35)</f>
        <v>-0.30949113149847096</v>
      </c>
    </row>
    <row r="115" spans="1:20" x14ac:dyDescent="0.3">
      <c r="A115" s="22" t="s">
        <v>63</v>
      </c>
      <c r="B115" s="22">
        <v>3</v>
      </c>
      <c r="C115" s="22">
        <v>185</v>
      </c>
      <c r="D115" s="22">
        <v>1.2669999999999999</v>
      </c>
      <c r="E115" s="22">
        <v>2.0499999999999998</v>
      </c>
      <c r="F115" s="22">
        <v>0.2</v>
      </c>
      <c r="G115" s="22">
        <f t="shared" si="102"/>
        <v>0.51295546558704441</v>
      </c>
      <c r="H115" s="22">
        <f t="shared" si="103"/>
        <v>0.17626827171109197</v>
      </c>
      <c r="I115" s="22">
        <f t="shared" si="104"/>
        <v>0.5811926605504586</v>
      </c>
      <c r="J115" s="22">
        <f t="shared" si="81"/>
        <v>1.3026444999999998</v>
      </c>
      <c r="K115" s="47">
        <v>1</v>
      </c>
      <c r="L115" s="22">
        <f t="shared" si="82"/>
        <v>-1.6052889999999995</v>
      </c>
      <c r="M115" s="22">
        <f t="shared" si="83"/>
        <v>-0.60528899999999974</v>
      </c>
      <c r="N115" s="22">
        <f>J115/($AA$35)</f>
        <v>0.59754334862385305</v>
      </c>
      <c r="O115" s="22">
        <f t="shared" si="105"/>
        <v>0.4587155963302752</v>
      </c>
      <c r="P115">
        <f t="shared" si="59"/>
        <v>0.73637110091743097</v>
      </c>
      <c r="Q115">
        <f t="shared" si="60"/>
        <v>0.40995343969291792</v>
      </c>
      <c r="R115" s="22">
        <f t="shared" si="101"/>
        <v>-0.40995343969291792</v>
      </c>
      <c r="T115" s="22">
        <f t="shared" si="106"/>
        <v>-0.73637110091743097</v>
      </c>
    </row>
    <row r="116" spans="1:20" x14ac:dyDescent="0.3">
      <c r="A116" s="22" t="s">
        <v>63</v>
      </c>
      <c r="B116" s="22">
        <v>4</v>
      </c>
      <c r="C116" s="22">
        <v>186</v>
      </c>
      <c r="D116" s="22">
        <v>1.5329999999999999</v>
      </c>
      <c r="E116" s="47">
        <v>2.0499999999999998</v>
      </c>
      <c r="F116" s="47">
        <v>0.2</v>
      </c>
      <c r="G116" s="22">
        <f t="shared" si="102"/>
        <v>0.62064777327935217</v>
      </c>
      <c r="H116" s="22">
        <f t="shared" si="103"/>
        <v>0.17626827171109197</v>
      </c>
      <c r="I116" s="22">
        <f t="shared" si="104"/>
        <v>0.70321100917431179</v>
      </c>
      <c r="J116" s="22">
        <f t="shared" si="81"/>
        <v>1.6750444999999998</v>
      </c>
      <c r="K116" s="47">
        <v>1</v>
      </c>
      <c r="L116" s="22">
        <f t="shared" si="82"/>
        <v>-2.3500889999999997</v>
      </c>
      <c r="M116" s="22">
        <f t="shared" si="83"/>
        <v>-1.3500889999999997</v>
      </c>
      <c r="N116" s="22">
        <f t="shared" si="105"/>
        <v>0.76836903669724754</v>
      </c>
      <c r="O116" s="22">
        <f t="shared" si="105"/>
        <v>0.4587155963302752</v>
      </c>
      <c r="P116">
        <f t="shared" si="59"/>
        <v>1.0780224770642199</v>
      </c>
      <c r="Q116">
        <f t="shared" si="60"/>
        <v>0.91439565140217638</v>
      </c>
      <c r="R116" s="22">
        <f t="shared" si="101"/>
        <v>-0.91439565140217638</v>
      </c>
      <c r="T116" s="22">
        <f t="shared" si="106"/>
        <v>-1.0780224770642199</v>
      </c>
    </row>
    <row r="117" spans="1:20" x14ac:dyDescent="0.3">
      <c r="A117" s="22" t="s">
        <v>63</v>
      </c>
      <c r="B117" s="22">
        <v>5</v>
      </c>
      <c r="C117" s="22">
        <v>187</v>
      </c>
      <c r="D117" s="22">
        <v>1.804</v>
      </c>
      <c r="E117" s="22">
        <v>4.62</v>
      </c>
      <c r="F117" s="22">
        <v>0.2</v>
      </c>
      <c r="G117" s="22">
        <f t="shared" si="102"/>
        <v>0.73036437246963559</v>
      </c>
      <c r="H117" s="22">
        <f t="shared" si="103"/>
        <v>0.39724849527085121</v>
      </c>
      <c r="I117" s="22">
        <f t="shared" si="104"/>
        <v>0.8275229357798165</v>
      </c>
      <c r="J117" s="22">
        <f t="shared" si="81"/>
        <v>2.127208</v>
      </c>
      <c r="K117" s="47">
        <v>1</v>
      </c>
      <c r="L117" s="22">
        <f t="shared" si="82"/>
        <v>-3.254416</v>
      </c>
      <c r="M117" s="22">
        <f t="shared" si="83"/>
        <v>-2.254416</v>
      </c>
      <c r="N117" s="22">
        <f t="shared" si="105"/>
        <v>0.97578348623853206</v>
      </c>
      <c r="O117" s="22">
        <f t="shared" si="105"/>
        <v>0.4587155963302752</v>
      </c>
      <c r="P117">
        <f t="shared" si="59"/>
        <v>1.492851376146789</v>
      </c>
      <c r="Q117">
        <f t="shared" si="60"/>
        <v>1.5268831809247312</v>
      </c>
      <c r="R117" s="22">
        <f t="shared" si="101"/>
        <v>-1.5268831809247312</v>
      </c>
      <c r="T117" s="22">
        <f t="shared" si="106"/>
        <v>-1.492851376146789</v>
      </c>
    </row>
    <row r="118" spans="1:20" x14ac:dyDescent="0.3">
      <c r="A118" s="22" t="s">
        <v>63</v>
      </c>
      <c r="B118" s="22">
        <v>6</v>
      </c>
      <c r="C118" s="22">
        <v>188</v>
      </c>
      <c r="D118" s="22">
        <v>1.893</v>
      </c>
      <c r="E118" s="22">
        <v>4.91</v>
      </c>
      <c r="F118" s="22">
        <v>0.6</v>
      </c>
      <c r="G118" s="22">
        <f t="shared" si="102"/>
        <v>0.76639676113360322</v>
      </c>
      <c r="H118" s="22">
        <f t="shared" si="103"/>
        <v>0.42218400687876179</v>
      </c>
      <c r="I118" s="22">
        <f t="shared" si="104"/>
        <v>0.86834862385321099</v>
      </c>
      <c r="J118" s="22">
        <f t="shared" si="81"/>
        <v>2.2917244999999999</v>
      </c>
      <c r="K118" s="47">
        <v>1</v>
      </c>
      <c r="L118" s="22">
        <f t="shared" si="82"/>
        <v>-3.5834489999999999</v>
      </c>
      <c r="M118" s="22">
        <f t="shared" si="83"/>
        <v>-2.5834489999999999</v>
      </c>
      <c r="N118" s="22">
        <f t="shared" si="105"/>
        <v>1.0512497706422017</v>
      </c>
      <c r="O118" s="22">
        <f t="shared" si="105"/>
        <v>0.4587155963302752</v>
      </c>
      <c r="P118">
        <f t="shared" si="59"/>
        <v>1.6437839449541283</v>
      </c>
      <c r="Q118">
        <f t="shared" si="60"/>
        <v>1.7497324481714183</v>
      </c>
      <c r="R118" s="22">
        <f t="shared" si="101"/>
        <v>-1.7497324481714183</v>
      </c>
      <c r="T118" s="22">
        <f t="shared" si="106"/>
        <v>-1.6437839449541283</v>
      </c>
    </row>
    <row r="119" spans="1:20" x14ac:dyDescent="0.3">
      <c r="A119" s="22" t="s">
        <v>63</v>
      </c>
      <c r="B119" s="22">
        <v>7</v>
      </c>
      <c r="C119" s="22">
        <v>189</v>
      </c>
      <c r="D119" s="22">
        <v>2.0299999999999998</v>
      </c>
      <c r="E119" s="22">
        <v>5.45</v>
      </c>
      <c r="F119" s="22">
        <v>0.7</v>
      </c>
      <c r="G119" s="22">
        <f t="shared" si="102"/>
        <v>0.82186234817813753</v>
      </c>
      <c r="H119" s="22">
        <f t="shared" si="103"/>
        <v>0.46861564918314702</v>
      </c>
      <c r="I119" s="22">
        <f t="shared" si="104"/>
        <v>0.93119266055045857</v>
      </c>
      <c r="J119" s="22">
        <f t="shared" si="81"/>
        <v>2.5604499999999994</v>
      </c>
      <c r="K119" s="47">
        <v>1</v>
      </c>
      <c r="L119" s="22">
        <f t="shared" si="82"/>
        <v>-4.1208999999999989</v>
      </c>
      <c r="M119" s="22">
        <f t="shared" si="83"/>
        <v>-3.1208999999999989</v>
      </c>
      <c r="N119" s="22">
        <f t="shared" si="105"/>
        <v>1.1745183486238528</v>
      </c>
      <c r="O119" s="22">
        <f t="shared" si="105"/>
        <v>0.4587155963302752</v>
      </c>
      <c r="P119">
        <f t="shared" si="59"/>
        <v>1.8903211009174306</v>
      </c>
      <c r="Q119">
        <f t="shared" si="60"/>
        <v>2.1137401967285507</v>
      </c>
      <c r="R119" s="22">
        <f t="shared" si="101"/>
        <v>-2.1137401967285507</v>
      </c>
      <c r="T119" s="22">
        <f t="shared" si="106"/>
        <v>-1.8903211009174306</v>
      </c>
    </row>
    <row r="120" spans="1:20" x14ac:dyDescent="0.3">
      <c r="A120" s="22" t="s">
        <v>63</v>
      </c>
      <c r="B120" s="21">
        <v>8</v>
      </c>
      <c r="C120" s="21">
        <v>190</v>
      </c>
      <c r="D120" s="21">
        <v>2.4700000000000002</v>
      </c>
      <c r="E120" s="21">
        <v>11.63</v>
      </c>
      <c r="F120" s="21">
        <v>0.7</v>
      </c>
      <c r="G120" s="22">
        <f t="shared" si="102"/>
        <v>1</v>
      </c>
      <c r="H120" s="22">
        <f t="shared" si="103"/>
        <v>1</v>
      </c>
      <c r="I120" s="22">
        <f t="shared" si="104"/>
        <v>1.1330275229357798</v>
      </c>
      <c r="J120" s="22">
        <f t="shared" si="81"/>
        <v>3.5504500000000005</v>
      </c>
      <c r="K120" s="47">
        <v>1</v>
      </c>
      <c r="L120" s="22">
        <f t="shared" si="82"/>
        <v>-6.1009000000000011</v>
      </c>
      <c r="M120" s="22">
        <f t="shared" si="83"/>
        <v>-5.1009000000000011</v>
      </c>
      <c r="N120" s="22">
        <f t="shared" si="105"/>
        <v>1.6286467889908258</v>
      </c>
      <c r="O120" s="22">
        <f t="shared" si="105"/>
        <v>0.4587155963302752</v>
      </c>
      <c r="P120">
        <f t="shared" si="59"/>
        <v>2.7985779816513765</v>
      </c>
      <c r="Q120">
        <f t="shared" si="60"/>
        <v>3.4547654104561727</v>
      </c>
      <c r="R120" s="22">
        <f t="shared" si="101"/>
        <v>-3.4547654104561727</v>
      </c>
      <c r="T120" s="22">
        <f t="shared" si="106"/>
        <v>-2.7985779816513765</v>
      </c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3"/>
  <sheetViews>
    <sheetView tabSelected="1" topLeftCell="D1" zoomScaleNormal="100" workbookViewId="0">
      <selection activeCell="I11" sqref="I11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3" width="11" customWidth="1"/>
    <col min="14" max="15" width="11" style="6" customWidth="1"/>
    <col min="16" max="16" width="11.5546875" customWidth="1"/>
    <col min="18" max="18" width="11" style="6" customWidth="1"/>
    <col min="20" max="20" width="11" style="6" customWidth="1"/>
    <col min="21" max="22" width="11" customWidth="1"/>
  </cols>
  <sheetData>
    <row r="1" spans="1:27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40" t="s">
        <v>72</v>
      </c>
      <c r="R1" s="40" t="s">
        <v>72</v>
      </c>
      <c r="S1" s="10" t="s">
        <v>45</v>
      </c>
      <c r="T1" s="40" t="s">
        <v>76</v>
      </c>
      <c r="U1" s="2"/>
      <c r="V1" s="2" t="s">
        <v>1</v>
      </c>
      <c r="W1" s="2" t="s">
        <v>2</v>
      </c>
      <c r="X1" s="2" t="s">
        <v>4</v>
      </c>
      <c r="Y1" s="2" t="s">
        <v>5</v>
      </c>
      <c r="Z1" s="2" t="s">
        <v>7</v>
      </c>
      <c r="AA1" s="2" t="s">
        <v>8</v>
      </c>
    </row>
    <row r="2" spans="1:27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E2/$E$8</f>
        <v>2.6845637583892617E-2</v>
      </c>
      <c r="I2" s="32">
        <f>D2/($AA$3)</f>
        <v>0.52685421994884907</v>
      </c>
      <c r="J2" s="32">
        <f t="shared" ref="J2:J65" si="2">ABS(K2-L2)/2</f>
        <v>2.0609000000000002</v>
      </c>
      <c r="K2" s="49">
        <v>2</v>
      </c>
      <c r="L2" s="32">
        <f t="shared" ref="L2:L15" si="3">M2/2-SQRT(M2^2/4+D2^2)</f>
        <v>-2.1218000000000004</v>
      </c>
      <c r="M2" s="32">
        <f t="shared" ref="M2:M8" si="4">-(D2^2-K2^2)/K2</f>
        <v>-0.12179999999999991</v>
      </c>
      <c r="N2" s="32">
        <f>J2/($AA$3)^0.25</f>
        <v>1.4655907992240533</v>
      </c>
      <c r="O2" s="32">
        <f>K2/($AA$3)</f>
        <v>0.51150895140664965</v>
      </c>
      <c r="P2">
        <f>ABS(T2)</f>
        <v>0.54265984654731469</v>
      </c>
      <c r="Q2">
        <f>ABS(R2)</f>
        <v>6.1596907618264293E-2</v>
      </c>
      <c r="R2" s="32">
        <f t="shared" ref="R2:R8" si="5">M2/SQRT($AA$3)</f>
        <v>-6.1596907618264293E-2</v>
      </c>
      <c r="S2" s="8">
        <v>368</v>
      </c>
      <c r="T2" s="32">
        <f>L2/($AA$3)</f>
        <v>-0.54265984654731469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</row>
    <row r="3" spans="1:27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0.20357941834451904</v>
      </c>
      <c r="I3" s="32">
        <f t="shared" ref="I3:I8" si="6">D3/($AA$3)</f>
        <v>0.67519181585677746</v>
      </c>
      <c r="J3" s="32">
        <f t="shared" si="2"/>
        <v>2.8360000000000003</v>
      </c>
      <c r="K3" s="49">
        <v>1.8</v>
      </c>
      <c r="L3" s="32">
        <f t="shared" si="3"/>
        <v>-3.8720000000000003</v>
      </c>
      <c r="M3" s="32">
        <f t="shared" si="4"/>
        <v>-2.0720000000000001</v>
      </c>
      <c r="N3" s="32">
        <f t="shared" ref="N3:N8" si="7">J3/($AA$3)^0.25</f>
        <v>2.0167963057884495</v>
      </c>
      <c r="O3" s="32">
        <f t="shared" ref="N3:O8" si="8">K3/($AA$3)</f>
        <v>0.46035805626598464</v>
      </c>
      <c r="P3">
        <f t="shared" ref="P3:P66" si="9">ABS(T3)</f>
        <v>0.99028132992327367</v>
      </c>
      <c r="Q3">
        <f t="shared" ref="Q3:Q66" si="10">ABS(R3)</f>
        <v>1.0478554399428877</v>
      </c>
      <c r="R3" s="32">
        <f t="shared" si="5"/>
        <v>-1.0478554399428877</v>
      </c>
      <c r="S3" s="6">
        <v>158</v>
      </c>
      <c r="T3" s="32">
        <f t="shared" ref="T3:T8" si="11">L3/($AA$3)</f>
        <v>-0.99028132992327367</v>
      </c>
      <c r="U3" t="s">
        <v>3</v>
      </c>
      <c r="V3">
        <v>0</v>
      </c>
      <c r="W3">
        <v>0</v>
      </c>
      <c r="X3">
        <v>3.31</v>
      </c>
      <c r="Y3">
        <v>0.42</v>
      </c>
      <c r="Z3">
        <v>43</v>
      </c>
      <c r="AA3">
        <v>3.91</v>
      </c>
    </row>
    <row r="4" spans="1:27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0.37583892617449666</v>
      </c>
      <c r="I4" s="32">
        <f t="shared" si="6"/>
        <v>0.7698209718670076</v>
      </c>
      <c r="J4" s="32">
        <f t="shared" si="2"/>
        <v>3.416694444444444</v>
      </c>
      <c r="K4" s="49">
        <v>1.8</v>
      </c>
      <c r="L4" s="32">
        <f t="shared" si="3"/>
        <v>-5.0333888888888882</v>
      </c>
      <c r="M4" s="32">
        <f t="shared" si="4"/>
        <v>-3.233388888888888</v>
      </c>
      <c r="N4" s="32">
        <f t="shared" si="7"/>
        <v>2.4297520217078534</v>
      </c>
      <c r="O4" s="32">
        <f>K4/($AA$3)</f>
        <v>0.46035805626598464</v>
      </c>
      <c r="P4">
        <f t="shared" si="9"/>
        <v>1.2873117362887181</v>
      </c>
      <c r="Q4">
        <f t="shared" si="10"/>
        <v>1.6351950466569065</v>
      </c>
      <c r="R4" s="32">
        <f t="shared" si="5"/>
        <v>-1.6351950466569065</v>
      </c>
      <c r="S4" s="6">
        <v>110</v>
      </c>
      <c r="T4" s="32">
        <f t="shared" si="11"/>
        <v>-1.2873117362887181</v>
      </c>
      <c r="U4" t="s">
        <v>57</v>
      </c>
      <c r="V4">
        <v>0</v>
      </c>
      <c r="W4">
        <v>0</v>
      </c>
      <c r="X4">
        <v>3.31</v>
      </c>
      <c r="Y4">
        <v>0.42</v>
      </c>
      <c r="Z4">
        <v>43</v>
      </c>
      <c r="AA4">
        <v>3.91</v>
      </c>
    </row>
    <row r="5" spans="1:27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0.52796420581655479</v>
      </c>
      <c r="I5" s="32">
        <f t="shared" si="6"/>
        <v>0.93350383631713552</v>
      </c>
      <c r="J5" s="32">
        <f t="shared" si="2"/>
        <v>4.6006944444444446</v>
      </c>
      <c r="K5" s="49">
        <v>1.8</v>
      </c>
      <c r="L5" s="32">
        <f t="shared" si="3"/>
        <v>-7.4013888888888886</v>
      </c>
      <c r="M5" s="32">
        <f t="shared" si="4"/>
        <v>-5.6013888888888888</v>
      </c>
      <c r="N5" s="32">
        <f t="shared" si="7"/>
        <v>3.2717431451399852</v>
      </c>
      <c r="O5" s="32">
        <f t="shared" si="8"/>
        <v>0.46035805626598464</v>
      </c>
      <c r="P5">
        <f t="shared" si="9"/>
        <v>1.8929383347541915</v>
      </c>
      <c r="Q5">
        <f t="shared" si="10"/>
        <v>2.8327441208773498</v>
      </c>
      <c r="R5" s="32">
        <f t="shared" si="5"/>
        <v>-2.8327441208773498</v>
      </c>
      <c r="S5" s="6">
        <v>101</v>
      </c>
      <c r="T5" s="32">
        <f t="shared" si="11"/>
        <v>-1.8929383347541915</v>
      </c>
      <c r="U5" t="s">
        <v>10</v>
      </c>
      <c r="V5">
        <v>0.5</v>
      </c>
      <c r="W5">
        <v>79</v>
      </c>
      <c r="X5">
        <v>3.31</v>
      </c>
      <c r="Y5">
        <v>0</v>
      </c>
      <c r="Z5">
        <v>53.2</v>
      </c>
      <c r="AA5">
        <v>3.66</v>
      </c>
    </row>
    <row r="6" spans="1:27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0.67114093959731547</v>
      </c>
      <c r="I6" s="32">
        <f t="shared" si="6"/>
        <v>1.0664961636828645</v>
      </c>
      <c r="J6" s="32">
        <f t="shared" si="2"/>
        <v>5.7302499999999998</v>
      </c>
      <c r="K6" s="49">
        <v>1.8</v>
      </c>
      <c r="L6" s="32">
        <f t="shared" si="3"/>
        <v>-9.660499999999999</v>
      </c>
      <c r="M6" s="32">
        <f t="shared" si="4"/>
        <v>-7.8604999999999992</v>
      </c>
      <c r="N6" s="32">
        <f t="shared" si="7"/>
        <v>4.0750165836545351</v>
      </c>
      <c r="O6" s="32">
        <f t="shared" si="8"/>
        <v>0.46035805626598464</v>
      </c>
      <c r="P6">
        <f t="shared" si="9"/>
        <v>2.470716112531969</v>
      </c>
      <c r="Q6">
        <f t="shared" si="10"/>
        <v>3.9752257170227159</v>
      </c>
      <c r="R6" s="32">
        <f t="shared" si="5"/>
        <v>-3.9752257170227159</v>
      </c>
      <c r="S6" s="6">
        <v>90</v>
      </c>
      <c r="T6" s="32">
        <f t="shared" si="11"/>
        <v>-2.470716112531969</v>
      </c>
      <c r="U6" t="s">
        <v>11</v>
      </c>
      <c r="V6">
        <v>0.5</v>
      </c>
      <c r="W6">
        <v>79</v>
      </c>
      <c r="X6">
        <v>3.31</v>
      </c>
      <c r="Y6">
        <v>0</v>
      </c>
      <c r="Z6">
        <v>53.2</v>
      </c>
      <c r="AA6">
        <v>3.66</v>
      </c>
    </row>
    <row r="7" spans="1:27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0.85234899328859071</v>
      </c>
      <c r="I7" s="32">
        <f t="shared" si="6"/>
        <v>1.19693094629156</v>
      </c>
      <c r="J7" s="32">
        <f t="shared" si="2"/>
        <v>6.984</v>
      </c>
      <c r="K7" s="49">
        <v>1.8</v>
      </c>
      <c r="L7" s="32">
        <f t="shared" si="3"/>
        <v>-12.167999999999999</v>
      </c>
      <c r="M7" s="32">
        <f t="shared" si="4"/>
        <v>-10.367999999999999</v>
      </c>
      <c r="N7" s="32">
        <f t="shared" si="7"/>
        <v>4.9666098024070982</v>
      </c>
      <c r="O7" s="32">
        <f t="shared" si="8"/>
        <v>0.46035805626598464</v>
      </c>
      <c r="P7">
        <f t="shared" si="9"/>
        <v>3.1120204603580559</v>
      </c>
      <c r="Q7">
        <f t="shared" si="10"/>
        <v>5.2433229736138314</v>
      </c>
      <c r="R7" s="32">
        <f t="shared" si="5"/>
        <v>-5.2433229736138314</v>
      </c>
      <c r="S7" s="6">
        <v>76</v>
      </c>
      <c r="T7" s="32">
        <f t="shared" si="11"/>
        <v>-3.1120204603580559</v>
      </c>
      <c r="U7" t="s">
        <v>12</v>
      </c>
      <c r="V7">
        <v>1</v>
      </c>
      <c r="W7">
        <v>79</v>
      </c>
      <c r="X7">
        <v>3.31</v>
      </c>
      <c r="Y7">
        <v>0</v>
      </c>
      <c r="Z7">
        <v>57.5</v>
      </c>
      <c r="AA7">
        <v>4.13</v>
      </c>
    </row>
    <row r="8" spans="1:27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1</v>
      </c>
      <c r="I8" s="32">
        <f t="shared" si="6"/>
        <v>1.3324808184143222</v>
      </c>
      <c r="J8" s="32">
        <f t="shared" si="2"/>
        <v>8.440027777777777</v>
      </c>
      <c r="K8" s="49">
        <v>1.8</v>
      </c>
      <c r="L8" s="32">
        <f t="shared" si="3"/>
        <v>-15.080055555555553</v>
      </c>
      <c r="M8" s="32">
        <f t="shared" si="4"/>
        <v>-13.280055555555554</v>
      </c>
      <c r="N8" s="32">
        <f t="shared" si="7"/>
        <v>6.0020510729809997</v>
      </c>
      <c r="O8" s="32">
        <f>K8/($AA$3)</f>
        <v>0.46035805626598464</v>
      </c>
      <c r="P8">
        <f t="shared" si="9"/>
        <v>3.8567917021881208</v>
      </c>
      <c r="Q8">
        <f t="shared" si="10"/>
        <v>6.7160127686451041</v>
      </c>
      <c r="R8" s="32">
        <f t="shared" si="5"/>
        <v>-6.7160127686451041</v>
      </c>
      <c r="S8" s="6">
        <v>72</v>
      </c>
      <c r="T8" s="32">
        <f t="shared" si="11"/>
        <v>-3.8567917021881208</v>
      </c>
      <c r="U8" t="s">
        <v>13</v>
      </c>
      <c r="V8">
        <v>1</v>
      </c>
      <c r="W8">
        <v>79</v>
      </c>
      <c r="X8">
        <v>3.31</v>
      </c>
      <c r="Y8">
        <v>0</v>
      </c>
      <c r="Z8">
        <v>57.5</v>
      </c>
      <c r="AA8">
        <v>4.13</v>
      </c>
    </row>
    <row r="9" spans="1:27" x14ac:dyDescent="0.3">
      <c r="A9" s="27" t="s">
        <v>10</v>
      </c>
      <c r="B9" s="27">
        <v>1</v>
      </c>
      <c r="C9" s="27">
        <v>21</v>
      </c>
      <c r="D9" s="27">
        <v>2.31</v>
      </c>
      <c r="E9" s="27">
        <v>0.22</v>
      </c>
      <c r="F9" s="27">
        <v>0.08</v>
      </c>
      <c r="G9" s="27">
        <f>D9/$D$10</f>
        <v>0.74516129032258061</v>
      </c>
      <c r="H9" s="27">
        <f>E9/$E$10</f>
        <v>0.13253012048192772</v>
      </c>
      <c r="I9" s="27">
        <f>D9/($AA$5)</f>
        <v>0.63114754098360659</v>
      </c>
      <c r="J9" s="27">
        <f t="shared" si="2"/>
        <v>2.3127499999999999</v>
      </c>
      <c r="K9" s="50">
        <v>2.2000000000000002</v>
      </c>
      <c r="L9" s="27">
        <f t="shared" si="3"/>
        <v>-2.4254999999999995</v>
      </c>
      <c r="M9" s="53">
        <f>-(D9^2-K9^2)/K9</f>
        <v>-0.22549999999999967</v>
      </c>
      <c r="N9" s="53">
        <f>J9/($AA$5)^0.25</f>
        <v>1.6720852593823075</v>
      </c>
      <c r="O9" s="53">
        <f>K9/($AA$5)</f>
        <v>0.60109289617486339</v>
      </c>
      <c r="P9">
        <f t="shared" si="9"/>
        <v>0.66270491803278675</v>
      </c>
      <c r="Q9">
        <f t="shared" si="10"/>
        <v>0.11787073822184073</v>
      </c>
      <c r="R9" s="53">
        <f>M9/SQRT($AA$5)</f>
        <v>-0.11787073822184073</v>
      </c>
      <c r="S9" s="8">
        <v>1260</v>
      </c>
      <c r="T9" s="53">
        <f>L9/($AA$5)</f>
        <v>-0.66270491803278675</v>
      </c>
      <c r="U9" t="s">
        <v>33</v>
      </c>
      <c r="V9">
        <v>1</v>
      </c>
      <c r="W9">
        <v>79</v>
      </c>
      <c r="X9">
        <v>3.31</v>
      </c>
      <c r="Y9">
        <v>0</v>
      </c>
      <c r="Z9">
        <v>43.2</v>
      </c>
      <c r="AA9">
        <v>4</v>
      </c>
    </row>
    <row r="10" spans="1:27" x14ac:dyDescent="0.3">
      <c r="A10" s="27" t="s">
        <v>10</v>
      </c>
      <c r="B10" s="27">
        <v>2</v>
      </c>
      <c r="C10" s="27">
        <v>22</v>
      </c>
      <c r="D10" s="27">
        <v>3.1</v>
      </c>
      <c r="E10" s="27">
        <v>1.66</v>
      </c>
      <c r="F10" s="27">
        <v>0.19</v>
      </c>
      <c r="G10" s="27">
        <f>D10/$D$10</f>
        <v>1</v>
      </c>
      <c r="H10" s="27">
        <f>E10/$E$10</f>
        <v>1</v>
      </c>
      <c r="I10" s="27">
        <f>D10/($AA$5)</f>
        <v>0.84699453551912562</v>
      </c>
      <c r="J10" s="27">
        <f t="shared" si="2"/>
        <v>3.5694444444444446</v>
      </c>
      <c r="K10" s="50">
        <v>1.8</v>
      </c>
      <c r="L10" s="27">
        <f t="shared" si="3"/>
        <v>-5.3388888888888895</v>
      </c>
      <c r="M10" s="53">
        <f t="shared" ref="M10:M15" si="12">-(D10^2-K10^2)/K10</f>
        <v>-3.5388888888888892</v>
      </c>
      <c r="N10" s="53">
        <f>J10/($AA$5)^0.25</f>
        <v>2.5806574163829321</v>
      </c>
      <c r="O10" s="53">
        <f>K10/($AA$5)</f>
        <v>0.49180327868852458</v>
      </c>
      <c r="P10">
        <f t="shared" si="9"/>
        <v>1.4587128111718277</v>
      </c>
      <c r="Q10">
        <f t="shared" si="10"/>
        <v>1.8498068550705264</v>
      </c>
      <c r="R10" s="53">
        <f>M10/SQRT($AA$5)</f>
        <v>-1.8498068550705264</v>
      </c>
      <c r="S10" s="6">
        <v>149</v>
      </c>
      <c r="T10" s="53">
        <f>L10/($AA$5)</f>
        <v>-1.4587128111718277</v>
      </c>
      <c r="U10" t="s">
        <v>34</v>
      </c>
      <c r="V10">
        <v>1</v>
      </c>
      <c r="W10">
        <v>79</v>
      </c>
      <c r="X10">
        <v>3.31</v>
      </c>
      <c r="Y10">
        <v>0</v>
      </c>
      <c r="Z10">
        <v>60.2</v>
      </c>
      <c r="AA10">
        <v>4.57</v>
      </c>
    </row>
    <row r="11" spans="1:27" x14ac:dyDescent="0.3">
      <c r="A11" s="28" t="s">
        <v>12</v>
      </c>
      <c r="B11" s="28">
        <v>1</v>
      </c>
      <c r="C11" s="28">
        <v>31</v>
      </c>
      <c r="D11" s="28">
        <v>1.81</v>
      </c>
      <c r="E11" s="28">
        <v>0.13800000000000001</v>
      </c>
      <c r="F11" s="28">
        <v>0.05</v>
      </c>
      <c r="G11" s="28">
        <f t="shared" ref="G11:G16" si="13">D11/$D$16</f>
        <v>0.39262472885032534</v>
      </c>
      <c r="H11" s="28">
        <f t="shared" ref="H11:H16" si="14">E11/$E$16</f>
        <v>3.2779097387173398E-2</v>
      </c>
      <c r="I11" s="28">
        <f>D11/($AA$7)</f>
        <v>0.43825665859564167</v>
      </c>
      <c r="J11" s="28">
        <f t="shared" si="2"/>
        <v>1.9300192307692308</v>
      </c>
      <c r="K11" s="56">
        <v>2.6</v>
      </c>
      <c r="L11" s="28">
        <f t="shared" si="3"/>
        <v>-1.2600384615384614</v>
      </c>
      <c r="M11" s="28">
        <f>-(D11^2-K11^2)/K11</f>
        <v>1.3399615384615386</v>
      </c>
      <c r="N11" s="28">
        <f>J11/($AA$7)^0.25</f>
        <v>1.3538611419137714</v>
      </c>
      <c r="O11" s="28">
        <f>K11/($AA$7)</f>
        <v>0.6295399515738499</v>
      </c>
      <c r="P11">
        <f t="shared" si="9"/>
        <v>0.30509405848388899</v>
      </c>
      <c r="Q11">
        <f t="shared" si="10"/>
        <v>0.65935196826304543</v>
      </c>
      <c r="R11" s="28">
        <f t="shared" ref="R11:R16" si="15">M11/SQRT($AA$7)</f>
        <v>0.65935196826304543</v>
      </c>
      <c r="S11" s="8">
        <v>1260</v>
      </c>
      <c r="T11" s="28">
        <f>L11/($AA$7)</f>
        <v>-0.30509405848388899</v>
      </c>
      <c r="U11" t="s">
        <v>15</v>
      </c>
      <c r="V11">
        <v>1.5</v>
      </c>
      <c r="W11">
        <v>79</v>
      </c>
      <c r="X11">
        <v>3.31</v>
      </c>
      <c r="Y11">
        <v>0</v>
      </c>
      <c r="Z11">
        <v>48.9</v>
      </c>
      <c r="AA11">
        <v>3.89</v>
      </c>
    </row>
    <row r="12" spans="1:27" x14ac:dyDescent="0.3">
      <c r="A12" s="28" t="s">
        <v>12</v>
      </c>
      <c r="B12" s="28">
        <v>2</v>
      </c>
      <c r="C12" s="28">
        <v>32</v>
      </c>
      <c r="D12" s="28">
        <v>2.57</v>
      </c>
      <c r="E12" s="28">
        <v>0.35</v>
      </c>
      <c r="F12" s="28">
        <v>0.09</v>
      </c>
      <c r="G12" s="28">
        <f t="shared" si="13"/>
        <v>0.55748373101952275</v>
      </c>
      <c r="H12" s="28">
        <f t="shared" si="14"/>
        <v>8.3135391923990498E-2</v>
      </c>
      <c r="I12" s="28">
        <f t="shared" ref="I12:I16" si="16">D12/($AA$7)</f>
        <v>0.62227602905569002</v>
      </c>
      <c r="J12" s="28">
        <f t="shared" si="2"/>
        <v>2.5701730769230768</v>
      </c>
      <c r="K12" s="56">
        <v>2.6</v>
      </c>
      <c r="L12" s="28">
        <f t="shared" si="3"/>
        <v>-2.5403461538461536</v>
      </c>
      <c r="M12" s="28">
        <f t="shared" si="12"/>
        <v>5.9653846153846841E-2</v>
      </c>
      <c r="N12" s="28">
        <f t="shared" ref="N12:N16" si="17">J12/($AA$7)^0.25</f>
        <v>1.8029133603255612</v>
      </c>
      <c r="O12" s="28">
        <f t="shared" ref="N12:O16" si="18">K12/($AA$7)</f>
        <v>0.6295399515738499</v>
      </c>
      <c r="P12">
        <f t="shared" si="9"/>
        <v>0.61509592102812438</v>
      </c>
      <c r="Q12">
        <f t="shared" si="10"/>
        <v>2.9353738705932865E-2</v>
      </c>
      <c r="R12" s="28">
        <f t="shared" si="15"/>
        <v>2.9353738705932865E-2</v>
      </c>
      <c r="S12" s="6">
        <v>788</v>
      </c>
      <c r="T12" s="28">
        <f>L12/($AA$7)</f>
        <v>-0.61509592102812438</v>
      </c>
      <c r="U12" t="s">
        <v>16</v>
      </c>
      <c r="V12">
        <v>1</v>
      </c>
      <c r="W12">
        <v>55</v>
      </c>
      <c r="X12">
        <v>3.31</v>
      </c>
      <c r="Y12">
        <v>0</v>
      </c>
      <c r="Z12">
        <v>50.1</v>
      </c>
      <c r="AA12">
        <v>3.32</v>
      </c>
    </row>
    <row r="13" spans="1:27" x14ac:dyDescent="0.3">
      <c r="A13" s="28" t="s">
        <v>12</v>
      </c>
      <c r="B13" s="28">
        <v>3</v>
      </c>
      <c r="C13" s="28">
        <v>33</v>
      </c>
      <c r="D13" s="28">
        <v>3.08</v>
      </c>
      <c r="E13" s="28">
        <v>0.6</v>
      </c>
      <c r="F13" s="28">
        <v>0.1</v>
      </c>
      <c r="G13" s="28">
        <f t="shared" si="13"/>
        <v>0.66811279826464209</v>
      </c>
      <c r="H13" s="28">
        <f t="shared" si="14"/>
        <v>0.14251781472684086</v>
      </c>
      <c r="I13" s="28">
        <f t="shared" si="16"/>
        <v>0.74576271186440679</v>
      </c>
      <c r="J13" s="28">
        <f t="shared" si="2"/>
        <v>3.1472799999999999</v>
      </c>
      <c r="K13" s="56">
        <v>2.5</v>
      </c>
      <c r="L13" s="28">
        <f t="shared" si="3"/>
        <v>-3.7945599999999997</v>
      </c>
      <c r="M13" s="28">
        <f t="shared" si="12"/>
        <v>-1.2945599999999999</v>
      </c>
      <c r="N13" s="28">
        <f t="shared" si="17"/>
        <v>2.2077397089064825</v>
      </c>
      <c r="O13" s="28">
        <f t="shared" si="18"/>
        <v>0.60532687651331718</v>
      </c>
      <c r="P13">
        <f t="shared" si="9"/>
        <v>0.91877966101694908</v>
      </c>
      <c r="Q13">
        <f t="shared" si="10"/>
        <v>0.63701133169435986</v>
      </c>
      <c r="R13" s="28">
        <f t="shared" si="15"/>
        <v>-0.63701133169435986</v>
      </c>
      <c r="S13" s="6">
        <v>252</v>
      </c>
      <c r="T13" s="28">
        <f t="shared" ref="T13:T17" si="19">L13/($AA$7)</f>
        <v>-0.91877966101694908</v>
      </c>
      <c r="U13" t="s">
        <v>17</v>
      </c>
      <c r="V13">
        <v>1</v>
      </c>
      <c r="W13">
        <v>55</v>
      </c>
      <c r="X13">
        <v>3.31</v>
      </c>
      <c r="Y13">
        <v>0</v>
      </c>
      <c r="Z13">
        <v>50.1</v>
      </c>
      <c r="AA13">
        <v>3.32</v>
      </c>
    </row>
    <row r="14" spans="1:27" x14ac:dyDescent="0.3">
      <c r="A14" s="28" t="s">
        <v>12</v>
      </c>
      <c r="B14" s="28">
        <v>4</v>
      </c>
      <c r="C14" s="28">
        <v>34</v>
      </c>
      <c r="D14" s="28">
        <v>3.62</v>
      </c>
      <c r="E14" s="28">
        <v>1.46</v>
      </c>
      <c r="F14" s="28">
        <v>0.11</v>
      </c>
      <c r="G14" s="28">
        <f t="shared" si="13"/>
        <v>0.78524945770065069</v>
      </c>
      <c r="H14" s="28">
        <f t="shared" si="14"/>
        <v>0.34679334916864607</v>
      </c>
      <c r="I14" s="28">
        <f t="shared" si="16"/>
        <v>0.87651331719128334</v>
      </c>
      <c r="J14" s="28">
        <f t="shared" si="2"/>
        <v>3.8708800000000001</v>
      </c>
      <c r="K14" s="56">
        <v>2.5</v>
      </c>
      <c r="L14" s="28">
        <f t="shared" si="3"/>
        <v>-5.2417600000000002</v>
      </c>
      <c r="M14" s="28">
        <f t="shared" si="12"/>
        <v>-2.7417600000000002</v>
      </c>
      <c r="N14" s="28">
        <f t="shared" si="17"/>
        <v>2.7153273570867302</v>
      </c>
      <c r="O14" s="28">
        <f t="shared" si="18"/>
        <v>0.60532687651331718</v>
      </c>
      <c r="P14">
        <f t="shared" si="9"/>
        <v>1.2691912832929784</v>
      </c>
      <c r="Q14">
        <f t="shared" si="10"/>
        <v>1.349131897159134</v>
      </c>
      <c r="R14" s="28">
        <f t="shared" si="15"/>
        <v>-1.349131897159134</v>
      </c>
      <c r="S14" s="6">
        <v>86</v>
      </c>
      <c r="T14" s="28">
        <f t="shared" si="19"/>
        <v>-1.2691912832929784</v>
      </c>
      <c r="U14" t="s">
        <v>18</v>
      </c>
      <c r="V14">
        <v>0</v>
      </c>
      <c r="W14">
        <v>0</v>
      </c>
      <c r="X14">
        <v>3.31</v>
      </c>
      <c r="Y14">
        <v>0.42</v>
      </c>
      <c r="Z14">
        <v>65.7</v>
      </c>
      <c r="AA14">
        <v>4.07</v>
      </c>
    </row>
    <row r="15" spans="1:27" x14ac:dyDescent="0.3">
      <c r="A15" s="28" t="s">
        <v>12</v>
      </c>
      <c r="B15" s="28">
        <v>5</v>
      </c>
      <c r="C15" s="28">
        <v>35</v>
      </c>
      <c r="D15" s="28">
        <v>4.1399999999999997</v>
      </c>
      <c r="E15" s="28">
        <v>2.58</v>
      </c>
      <c r="F15" s="28">
        <v>0.13</v>
      </c>
      <c r="G15" s="28">
        <f t="shared" si="13"/>
        <v>0.89804772234273311</v>
      </c>
      <c r="H15" s="28">
        <f t="shared" si="14"/>
        <v>0.61282660332541572</v>
      </c>
      <c r="I15" s="28">
        <f t="shared" si="16"/>
        <v>1.0024213075060533</v>
      </c>
      <c r="J15" s="28">
        <f t="shared" si="2"/>
        <v>4.8759999999999994</v>
      </c>
      <c r="K15" s="56">
        <v>2.2999999999999998</v>
      </c>
      <c r="L15" s="28">
        <f t="shared" si="3"/>
        <v>-7.452</v>
      </c>
      <c r="M15" s="28">
        <f t="shared" si="12"/>
        <v>-5.1520000000000001</v>
      </c>
      <c r="N15" s="28">
        <f t="shared" si="17"/>
        <v>3.4203943788376017</v>
      </c>
      <c r="O15" s="28">
        <f t="shared" si="18"/>
        <v>0.55690072639225174</v>
      </c>
      <c r="P15">
        <f t="shared" si="9"/>
        <v>1.804358353510896</v>
      </c>
      <c r="Q15">
        <f t="shared" si="10"/>
        <v>2.5351334668839933</v>
      </c>
      <c r="R15" s="28">
        <f t="shared" si="15"/>
        <v>-2.5351334668839933</v>
      </c>
      <c r="S15" s="6">
        <v>66</v>
      </c>
      <c r="T15" s="28">
        <f t="shared" si="19"/>
        <v>-1.804358353510896</v>
      </c>
      <c r="U15" t="s">
        <v>19</v>
      </c>
      <c r="V15">
        <v>0.5</v>
      </c>
      <c r="W15">
        <v>81</v>
      </c>
      <c r="X15">
        <v>3.31</v>
      </c>
      <c r="Y15">
        <v>0</v>
      </c>
      <c r="Z15">
        <v>51.4</v>
      </c>
      <c r="AA15">
        <v>3.77</v>
      </c>
    </row>
    <row r="16" spans="1:27" x14ac:dyDescent="0.3">
      <c r="A16" s="28" t="s">
        <v>12</v>
      </c>
      <c r="B16" s="28">
        <v>6</v>
      </c>
      <c r="C16" s="28">
        <v>36</v>
      </c>
      <c r="D16" s="28">
        <v>4.6100000000000003</v>
      </c>
      <c r="E16" s="28">
        <v>4.21</v>
      </c>
      <c r="F16" s="28">
        <v>0.18</v>
      </c>
      <c r="G16" s="28">
        <f t="shared" si="13"/>
        <v>1</v>
      </c>
      <c r="H16" s="28">
        <f t="shared" si="14"/>
        <v>1</v>
      </c>
      <c r="I16" s="28">
        <f t="shared" si="16"/>
        <v>1.116222760290557</v>
      </c>
      <c r="J16" s="28">
        <f t="shared" si="2"/>
        <v>5.7700217391304349</v>
      </c>
      <c r="K16" s="56">
        <v>2.2999999999999998</v>
      </c>
      <c r="L16" s="28">
        <f>M16/2-SQRT(M16^2/4+D16^2)</f>
        <v>-9.2400434782608709</v>
      </c>
      <c r="M16" s="28">
        <f>-(D16^2-K16^2)/K16</f>
        <v>-6.9400434782608711</v>
      </c>
      <c r="N16" s="28">
        <f t="shared" si="17"/>
        <v>4.0475286961223347</v>
      </c>
      <c r="O16" s="28">
        <f t="shared" si="18"/>
        <v>0.55690072639225174</v>
      </c>
      <c r="P16">
        <f t="shared" si="9"/>
        <v>2.2372986630171603</v>
      </c>
      <c r="Q16">
        <f t="shared" si="10"/>
        <v>3.4149721435110889</v>
      </c>
      <c r="R16" s="28">
        <f t="shared" si="15"/>
        <v>-3.4149721435110889</v>
      </c>
      <c r="S16" s="6">
        <v>55</v>
      </c>
      <c r="T16" s="28">
        <f t="shared" si="19"/>
        <v>-2.2372986630171603</v>
      </c>
      <c r="U16" t="s">
        <v>20</v>
      </c>
      <c r="V16">
        <v>1</v>
      </c>
      <c r="W16">
        <v>81</v>
      </c>
      <c r="X16">
        <v>3.31</v>
      </c>
      <c r="Y16">
        <v>0</v>
      </c>
      <c r="Z16">
        <v>53.4</v>
      </c>
      <c r="AA16">
        <v>3.74</v>
      </c>
    </row>
    <row r="17" spans="1:27" x14ac:dyDescent="0.3">
      <c r="A17" s="26" t="s">
        <v>14</v>
      </c>
      <c r="B17" s="26">
        <v>1</v>
      </c>
      <c r="C17" s="26">
        <v>43</v>
      </c>
      <c r="D17" s="26">
        <v>3.12</v>
      </c>
      <c r="E17" s="26">
        <v>0.44</v>
      </c>
      <c r="F17" s="26">
        <v>0.05</v>
      </c>
      <c r="G17" s="26">
        <f>D17/$D$20</f>
        <v>0.67678958785249455</v>
      </c>
      <c r="H17" s="26">
        <f>E17/$E$20</f>
        <v>0.16296296296296295</v>
      </c>
      <c r="I17" s="26">
        <f>D17/($AA$29)</f>
        <v>0.80205655526992292</v>
      </c>
      <c r="J17" s="26">
        <f t="shared" si="2"/>
        <v>3.1223999999999998</v>
      </c>
      <c r="K17" s="54">
        <v>3</v>
      </c>
      <c r="L17" s="26">
        <f t="shared" ref="L17:L30" si="20">M17/2-SQRT(M17^2/4+D17^2)</f>
        <v>-3.2448000000000001</v>
      </c>
      <c r="M17" s="26">
        <f t="shared" ref="M17:M30" si="21">-(D17^2-K17^2)/K17</f>
        <v>-0.24480000000000027</v>
      </c>
      <c r="N17" s="26">
        <f>J17/($AA$29)^0.25</f>
        <v>2.2233157161928312</v>
      </c>
      <c r="O17" s="26">
        <f>K17/($AA$29)</f>
        <v>0.77120822622107965</v>
      </c>
      <c r="P17">
        <f t="shared" si="9"/>
        <v>0.83413881748071983</v>
      </c>
      <c r="Q17">
        <f t="shared" si="10"/>
        <v>0.12411852698271894</v>
      </c>
      <c r="R17" s="26">
        <f>M17/SQRT($AA$29)</f>
        <v>-0.12411852698271894</v>
      </c>
      <c r="S17" s="8">
        <v>315</v>
      </c>
      <c r="T17" s="26">
        <f>L17/($AA$29)</f>
        <v>-0.83413881748071983</v>
      </c>
      <c r="U17" t="s">
        <v>21</v>
      </c>
      <c r="V17">
        <v>1.5</v>
      </c>
      <c r="W17">
        <v>81</v>
      </c>
      <c r="X17">
        <v>3.31</v>
      </c>
      <c r="Y17">
        <v>0</v>
      </c>
      <c r="Z17">
        <v>49.7</v>
      </c>
      <c r="AA17">
        <v>4.55</v>
      </c>
    </row>
    <row r="18" spans="1:27" x14ac:dyDescent="0.3">
      <c r="A18" s="26" t="s">
        <v>14</v>
      </c>
      <c r="B18" s="26">
        <v>2</v>
      </c>
      <c r="C18" s="26">
        <v>44</v>
      </c>
      <c r="D18" s="26">
        <v>3.7</v>
      </c>
      <c r="E18" s="26">
        <v>0.91</v>
      </c>
      <c r="F18" s="26">
        <v>0.06</v>
      </c>
      <c r="G18" s="26">
        <f>D18/$D$20</f>
        <v>0.8026030368763557</v>
      </c>
      <c r="H18" s="26">
        <f>E18/$E$20</f>
        <v>0.33703703703703702</v>
      </c>
      <c r="I18" s="26">
        <f t="shared" ref="I18:I20" si="22">D18/($AA$29)</f>
        <v>0.95115681233933158</v>
      </c>
      <c r="J18" s="26">
        <f t="shared" si="2"/>
        <v>3.758064516129032</v>
      </c>
      <c r="K18" s="54">
        <v>3.1</v>
      </c>
      <c r="L18" s="26">
        <f t="shared" si="20"/>
        <v>-4.4161290322580644</v>
      </c>
      <c r="M18" s="26">
        <f t="shared" si="21"/>
        <v>-1.3161290322580645</v>
      </c>
      <c r="N18" s="26">
        <f t="shared" ref="N18:N20" si="23">J18/($AA$29)^0.25</f>
        <v>2.6759428328133117</v>
      </c>
      <c r="O18" s="26">
        <f t="shared" ref="N18:O20" si="24">K18/($AA$29)</f>
        <v>0.79691516709511567</v>
      </c>
      <c r="P18">
        <f t="shared" si="9"/>
        <v>1.1352516792437184</v>
      </c>
      <c r="Q18">
        <f t="shared" si="10"/>
        <v>0.66730390850924093</v>
      </c>
      <c r="R18" s="26">
        <f>M18/SQRT($AA$29)</f>
        <v>-0.66730390850924093</v>
      </c>
      <c r="S18" s="6">
        <v>169</v>
      </c>
      <c r="T18" s="26">
        <f t="shared" ref="T18:T20" si="25">L18/($AA$29)</f>
        <v>-1.1352516792437184</v>
      </c>
      <c r="U18" t="s">
        <v>22</v>
      </c>
      <c r="V18">
        <v>1.5</v>
      </c>
      <c r="W18">
        <v>79</v>
      </c>
      <c r="X18">
        <v>3.31</v>
      </c>
      <c r="Y18">
        <v>0</v>
      </c>
      <c r="Z18">
        <v>59.7</v>
      </c>
      <c r="AA18">
        <v>4.2699999999999996</v>
      </c>
    </row>
    <row r="19" spans="1:27" x14ac:dyDescent="0.3">
      <c r="A19" s="26" t="s">
        <v>14</v>
      </c>
      <c r="B19" s="26">
        <v>3</v>
      </c>
      <c r="C19" s="26">
        <v>45</v>
      </c>
      <c r="D19" s="26">
        <v>4.17</v>
      </c>
      <c r="E19" s="26">
        <v>1.62</v>
      </c>
      <c r="F19" s="26">
        <v>0.06</v>
      </c>
      <c r="G19" s="26">
        <f>D19/$D$20</f>
        <v>0.90455531453362248</v>
      </c>
      <c r="H19" s="26">
        <f>E19/$E$20</f>
        <v>0.6</v>
      </c>
      <c r="I19" s="26">
        <f t="shared" si="22"/>
        <v>1.0719794344473008</v>
      </c>
      <c r="J19" s="26">
        <f t="shared" si="2"/>
        <v>4.3546612903225803</v>
      </c>
      <c r="K19" s="54">
        <v>3.1</v>
      </c>
      <c r="L19" s="26">
        <f t="shared" si="20"/>
        <v>-5.609322580645161</v>
      </c>
      <c r="M19" s="26">
        <f t="shared" si="21"/>
        <v>-2.5093225806451609</v>
      </c>
      <c r="N19" s="26">
        <f t="shared" si="23"/>
        <v>3.100751628705722</v>
      </c>
      <c r="O19" s="26">
        <f t="shared" si="24"/>
        <v>0.79691516709511567</v>
      </c>
      <c r="P19">
        <f t="shared" si="9"/>
        <v>1.4419852392404013</v>
      </c>
      <c r="Q19">
        <f t="shared" si="10"/>
        <v>1.2722770524270914</v>
      </c>
      <c r="R19" s="26">
        <f>M19/SQRT($AA$29)</f>
        <v>-1.2722770524270914</v>
      </c>
      <c r="S19" s="6">
        <v>110</v>
      </c>
      <c r="T19" s="26">
        <f t="shared" si="25"/>
        <v>-1.4419852392404013</v>
      </c>
      <c r="U19" t="s">
        <v>23</v>
      </c>
      <c r="V19">
        <v>1.5</v>
      </c>
      <c r="W19">
        <v>64</v>
      </c>
      <c r="X19">
        <v>3.31</v>
      </c>
      <c r="Y19">
        <v>0</v>
      </c>
      <c r="Z19">
        <v>45.5</v>
      </c>
      <c r="AA19">
        <v>4.9400000000000004</v>
      </c>
    </row>
    <row r="20" spans="1:27" x14ac:dyDescent="0.3">
      <c r="A20" s="26" t="s">
        <v>14</v>
      </c>
      <c r="B20" s="26">
        <v>4</v>
      </c>
      <c r="C20" s="26">
        <v>46</v>
      </c>
      <c r="D20" s="26">
        <v>4.6100000000000003</v>
      </c>
      <c r="E20" s="26">
        <v>2.7</v>
      </c>
      <c r="F20" s="26">
        <v>0.12</v>
      </c>
      <c r="G20" s="26">
        <f>D20/$D$20</f>
        <v>1</v>
      </c>
      <c r="H20" s="26">
        <f>E20/$E$20</f>
        <v>1</v>
      </c>
      <c r="I20" s="26">
        <f t="shared" si="22"/>
        <v>1.1850899742930592</v>
      </c>
      <c r="J20" s="26">
        <f t="shared" si="2"/>
        <v>4.977758064516129</v>
      </c>
      <c r="K20" s="54">
        <v>3.1</v>
      </c>
      <c r="L20" s="26">
        <f t="shared" si="20"/>
        <v>-6.8555161290322584</v>
      </c>
      <c r="M20" s="26">
        <f t="shared" si="21"/>
        <v>-3.7555161290322583</v>
      </c>
      <c r="N20" s="26">
        <f t="shared" si="23"/>
        <v>3.5444298412260822</v>
      </c>
      <c r="O20" s="26">
        <f t="shared" si="24"/>
        <v>0.79691516709511567</v>
      </c>
      <c r="P20">
        <f t="shared" si="9"/>
        <v>1.7623434779003235</v>
      </c>
      <c r="Q20">
        <f t="shared" si="10"/>
        <v>1.9041222630528025</v>
      </c>
      <c r="R20" s="26">
        <f>M20/SQRT($AA$29)</f>
        <v>-1.9041222630528025</v>
      </c>
      <c r="S20" s="6">
        <v>97</v>
      </c>
      <c r="T20" s="26">
        <f t="shared" si="25"/>
        <v>-1.7623434779003235</v>
      </c>
      <c r="U20" t="s">
        <v>24</v>
      </c>
      <c r="V20">
        <v>0</v>
      </c>
      <c r="W20">
        <v>0</v>
      </c>
      <c r="X20">
        <v>3.31</v>
      </c>
      <c r="Y20">
        <v>0.42</v>
      </c>
      <c r="Z20">
        <v>90.5</v>
      </c>
      <c r="AA20">
        <v>4.13</v>
      </c>
    </row>
    <row r="21" spans="1:27" x14ac:dyDescent="0.3">
      <c r="A21" s="15" t="s">
        <v>16</v>
      </c>
      <c r="B21" s="15">
        <v>1</v>
      </c>
      <c r="C21" s="15">
        <v>57</v>
      </c>
      <c r="D21" s="15">
        <v>1.79</v>
      </c>
      <c r="E21" s="15">
        <v>0.21099999999999999</v>
      </c>
      <c r="F21" s="15">
        <v>0.05</v>
      </c>
      <c r="G21" s="15">
        <f>D21/$D$25</f>
        <v>0.47105263157894739</v>
      </c>
      <c r="H21" s="15">
        <f>E21/$E$25</f>
        <v>6.8506493506493502E-2</v>
      </c>
      <c r="I21" s="15">
        <f>D21/($AA$12)</f>
        <v>0.53915662650602414</v>
      </c>
      <c r="J21" s="15">
        <f t="shared" si="2"/>
        <v>1.8128809523809524</v>
      </c>
      <c r="K21" s="44">
        <v>2.1</v>
      </c>
      <c r="L21" s="15">
        <f t="shared" si="20"/>
        <v>-1.5257619047619047</v>
      </c>
      <c r="M21" s="15">
        <f t="shared" si="21"/>
        <v>0.57423809523809533</v>
      </c>
      <c r="N21" s="15">
        <f>J21/($AA$12)^0.25</f>
        <v>1.343027065768668</v>
      </c>
      <c r="O21" s="15">
        <f>K21/($AA$12)</f>
        <v>0.6325301204819278</v>
      </c>
      <c r="P21">
        <f t="shared" si="9"/>
        <v>0.45956683878370624</v>
      </c>
      <c r="Q21">
        <f t="shared" si="10"/>
        <v>0.3151540979084943</v>
      </c>
      <c r="R21" s="15">
        <f>M21/SQRT($AA$12)</f>
        <v>0.3151540979084943</v>
      </c>
      <c r="S21" s="8">
        <v>1260</v>
      </c>
      <c r="T21" s="15">
        <f>L21/($AA$12)</f>
        <v>-0.45956683878370624</v>
      </c>
      <c r="U21" t="s">
        <v>25</v>
      </c>
      <c r="V21">
        <v>1.5</v>
      </c>
      <c r="W21">
        <v>81</v>
      </c>
      <c r="X21">
        <v>3.31</v>
      </c>
      <c r="Y21">
        <v>0</v>
      </c>
      <c r="Z21">
        <v>79</v>
      </c>
      <c r="AA21">
        <v>4.99</v>
      </c>
    </row>
    <row r="22" spans="1:27" x14ac:dyDescent="0.3">
      <c r="A22" s="15" t="s">
        <v>16</v>
      </c>
      <c r="B22" s="15">
        <v>2</v>
      </c>
      <c r="C22" s="15">
        <v>58</v>
      </c>
      <c r="D22" s="15">
        <v>2.64</v>
      </c>
      <c r="E22" s="15">
        <v>0.56999999999999995</v>
      </c>
      <c r="F22" s="15">
        <v>0.11</v>
      </c>
      <c r="G22" s="15">
        <f>D22/$D$25</f>
        <v>0.69473684210526321</v>
      </c>
      <c r="H22" s="15">
        <f>E22/$E$25</f>
        <v>0.18506493506493504</v>
      </c>
      <c r="I22" s="15">
        <f t="shared" ref="I22:I24" si="26">D22/($AA$12)</f>
        <v>0.79518072289156638</v>
      </c>
      <c r="J22" s="15">
        <f t="shared" si="2"/>
        <v>2.64392</v>
      </c>
      <c r="K22" s="44">
        <v>2.5</v>
      </c>
      <c r="L22" s="15">
        <f t="shared" si="20"/>
        <v>-2.7878400000000001</v>
      </c>
      <c r="M22" s="15">
        <f t="shared" si="21"/>
        <v>-0.28784000000000026</v>
      </c>
      <c r="N22" s="15">
        <f t="shared" ref="N22:N25" si="27">J22/($AA$12)^0.25</f>
        <v>1.9586813547042732</v>
      </c>
      <c r="O22" s="15">
        <f t="shared" ref="N22:O25" si="28">K22/($AA$12)</f>
        <v>0.75301204819277112</v>
      </c>
      <c r="P22">
        <f t="shared" si="9"/>
        <v>0.839710843373494</v>
      </c>
      <c r="Q22">
        <f t="shared" si="10"/>
        <v>0.1579727229771625</v>
      </c>
      <c r="R22" s="15">
        <f>M22/SQRT($AA$12)</f>
        <v>-0.1579727229771625</v>
      </c>
      <c r="S22" s="6">
        <v>284</v>
      </c>
      <c r="T22" s="15">
        <f t="shared" ref="T22:T25" si="29">L22/($AA$12)</f>
        <v>-0.839710843373494</v>
      </c>
      <c r="U22" t="s">
        <v>26</v>
      </c>
      <c r="V22">
        <v>1.5</v>
      </c>
      <c r="W22">
        <v>79</v>
      </c>
      <c r="X22">
        <v>3.31</v>
      </c>
      <c r="Y22">
        <v>0</v>
      </c>
      <c r="Z22">
        <v>76.5</v>
      </c>
      <c r="AA22">
        <v>4.72</v>
      </c>
    </row>
    <row r="23" spans="1:27" x14ac:dyDescent="0.3">
      <c r="A23" s="15" t="s">
        <v>16</v>
      </c>
      <c r="B23" s="15">
        <v>3</v>
      </c>
      <c r="C23" s="15">
        <v>59</v>
      </c>
      <c r="D23" s="15">
        <v>3.09</v>
      </c>
      <c r="E23" s="15">
        <v>1.19</v>
      </c>
      <c r="F23" s="15">
        <v>0.11</v>
      </c>
      <c r="G23" s="15">
        <f>D23/$D$25</f>
        <v>0.81315789473684208</v>
      </c>
      <c r="H23" s="15">
        <f>E23/$E$25</f>
        <v>0.38636363636363635</v>
      </c>
      <c r="I23" s="15">
        <f t="shared" si="26"/>
        <v>0.93072289156626509</v>
      </c>
      <c r="J23" s="15">
        <f t="shared" si="2"/>
        <v>3.1596199999999999</v>
      </c>
      <c r="K23" s="44">
        <v>2.5</v>
      </c>
      <c r="L23" s="15">
        <f t="shared" si="20"/>
        <v>-3.8192399999999997</v>
      </c>
      <c r="M23" s="15">
        <f t="shared" si="21"/>
        <v>-1.31924</v>
      </c>
      <c r="N23" s="15">
        <f t="shared" si="27"/>
        <v>2.3407246747067667</v>
      </c>
      <c r="O23" s="15">
        <f t="shared" si="28"/>
        <v>0.75301204819277112</v>
      </c>
      <c r="P23">
        <f t="shared" si="9"/>
        <v>1.1503734939759036</v>
      </c>
      <c r="Q23">
        <f t="shared" si="10"/>
        <v>0.72402701174399542</v>
      </c>
      <c r="R23" s="15">
        <f>M23/SQRT($AA$12)</f>
        <v>-0.72402701174399542</v>
      </c>
      <c r="S23" s="6">
        <v>127</v>
      </c>
      <c r="T23" s="15">
        <f t="shared" si="29"/>
        <v>-1.1503734939759036</v>
      </c>
      <c r="U23" t="s">
        <v>27</v>
      </c>
      <c r="V23">
        <v>1.5</v>
      </c>
      <c r="W23">
        <v>64</v>
      </c>
      <c r="X23">
        <v>3.31</v>
      </c>
      <c r="Y23">
        <v>0</v>
      </c>
      <c r="Z23">
        <v>62</v>
      </c>
      <c r="AA23">
        <v>4.03</v>
      </c>
    </row>
    <row r="24" spans="1:27" x14ac:dyDescent="0.3">
      <c r="A24" s="15" t="s">
        <v>16</v>
      </c>
      <c r="B24" s="15">
        <v>4</v>
      </c>
      <c r="C24" s="15">
        <v>60</v>
      </c>
      <c r="D24" s="15">
        <v>3.66</v>
      </c>
      <c r="E24" s="15">
        <v>2.64</v>
      </c>
      <c r="F24" s="15">
        <v>0.19</v>
      </c>
      <c r="G24" s="15">
        <f>D24/$D$25</f>
        <v>0.96315789473684221</v>
      </c>
      <c r="H24" s="15">
        <f>E24/$E$25</f>
        <v>0.85714285714285721</v>
      </c>
      <c r="I24" s="15">
        <f t="shared" si="26"/>
        <v>1.102409638554217</v>
      </c>
      <c r="J24" s="15">
        <f t="shared" si="2"/>
        <v>4.1018000000000008</v>
      </c>
      <c r="K24" s="44">
        <v>2.25</v>
      </c>
      <c r="L24" s="15">
        <f t="shared" si="20"/>
        <v>-5.9536000000000016</v>
      </c>
      <c r="M24" s="15">
        <f t="shared" si="21"/>
        <v>-3.7036000000000007</v>
      </c>
      <c r="N24" s="15">
        <f t="shared" si="27"/>
        <v>3.0387149311348258</v>
      </c>
      <c r="O24" s="15">
        <f t="shared" si="28"/>
        <v>0.67771084337349397</v>
      </c>
      <c r="P24">
        <f t="shared" si="9"/>
        <v>1.7932530120481933</v>
      </c>
      <c r="Q24">
        <f t="shared" si="10"/>
        <v>2.032614566489086</v>
      </c>
      <c r="R24" s="15">
        <f>M24/SQRT($AA$12)</f>
        <v>-2.032614566489086</v>
      </c>
      <c r="S24" s="6">
        <v>88</v>
      </c>
      <c r="T24" s="15">
        <f t="shared" si="29"/>
        <v>-1.7932530120481933</v>
      </c>
      <c r="U24" t="s">
        <v>28</v>
      </c>
      <c r="V24">
        <v>0</v>
      </c>
      <c r="W24">
        <v>0</v>
      </c>
      <c r="X24">
        <v>3.31</v>
      </c>
      <c r="Y24">
        <v>0.42</v>
      </c>
      <c r="Z24">
        <v>71.7</v>
      </c>
      <c r="AA24">
        <v>4.3499999999999996</v>
      </c>
    </row>
    <row r="25" spans="1:27" x14ac:dyDescent="0.3">
      <c r="A25" s="15" t="s">
        <v>16</v>
      </c>
      <c r="B25" s="15">
        <v>5</v>
      </c>
      <c r="C25" s="15">
        <v>61</v>
      </c>
      <c r="D25" s="15">
        <v>3.8</v>
      </c>
      <c r="E25" s="15">
        <v>3.08</v>
      </c>
      <c r="F25" s="15">
        <v>0.25</v>
      </c>
      <c r="G25" s="15">
        <f>D25/$D$25</f>
        <v>1</v>
      </c>
      <c r="H25" s="15">
        <f>E25/$E$25</f>
        <v>1</v>
      </c>
      <c r="I25" s="15">
        <f>D25/($AA$12)</f>
        <v>1.1445783132530121</v>
      </c>
      <c r="J25" s="15">
        <f t="shared" si="2"/>
        <v>4.3338888888888887</v>
      </c>
      <c r="K25" s="44">
        <v>2.25</v>
      </c>
      <c r="L25" s="15">
        <f t="shared" si="20"/>
        <v>-6.4177777777777774</v>
      </c>
      <c r="M25" s="15">
        <f t="shared" si="21"/>
        <v>-4.1677777777777774</v>
      </c>
      <c r="N25" s="15">
        <f t="shared" si="27"/>
        <v>3.2106521226159206</v>
      </c>
      <c r="O25" s="15">
        <f t="shared" si="28"/>
        <v>0.67771084337349397</v>
      </c>
      <c r="P25">
        <f t="shared" si="9"/>
        <v>1.9330655957161982</v>
      </c>
      <c r="Q25">
        <f t="shared" si="10"/>
        <v>2.2873652178962689</v>
      </c>
      <c r="R25" s="15">
        <f>M25/SQRT($AA$12)</f>
        <v>-2.2873652178962689</v>
      </c>
      <c r="S25" s="6">
        <v>74</v>
      </c>
      <c r="T25" s="15">
        <f t="shared" si="29"/>
        <v>-1.9330655957161982</v>
      </c>
      <c r="U25" t="s">
        <v>29</v>
      </c>
      <c r="V25">
        <v>1</v>
      </c>
      <c r="W25" s="3">
        <f>30/0.38</f>
        <v>78.94736842105263</v>
      </c>
      <c r="X25">
        <v>3.31</v>
      </c>
      <c r="Y25">
        <v>0</v>
      </c>
      <c r="Z25">
        <v>62.1</v>
      </c>
      <c r="AA25">
        <v>3.9</v>
      </c>
    </row>
    <row r="26" spans="1:27" x14ac:dyDescent="0.3">
      <c r="A26" s="31" t="s">
        <v>47</v>
      </c>
      <c r="B26" s="31">
        <v>1</v>
      </c>
      <c r="C26" s="31">
        <v>68</v>
      </c>
      <c r="D26" s="31">
        <v>2.11</v>
      </c>
      <c r="E26" s="31">
        <v>0.36099999999999999</v>
      </c>
      <c r="F26" s="31">
        <v>0.08</v>
      </c>
      <c r="G26" s="31">
        <f>D26/$D$30</f>
        <v>0.50843373493975896</v>
      </c>
      <c r="H26" s="31">
        <f>E26/$E$30</f>
        <v>9.836512261580381E-2</v>
      </c>
      <c r="I26" s="31">
        <f>D26/($AA$9)</f>
        <v>0.52749999999999997</v>
      </c>
      <c r="J26" s="31">
        <f t="shared" si="2"/>
        <v>2.1100238095238093</v>
      </c>
      <c r="K26" s="55">
        <v>2.1</v>
      </c>
      <c r="L26" s="31">
        <f t="shared" si="20"/>
        <v>-2.1200476190476185</v>
      </c>
      <c r="M26" s="31">
        <f t="shared" si="21"/>
        <v>-2.0047619047618849E-2</v>
      </c>
      <c r="N26" s="31">
        <f>J26/($AA$9)^0.25</f>
        <v>1.4920121441793577</v>
      </c>
      <c r="O26" s="31">
        <f>K26/($AA$9)</f>
        <v>0.52500000000000002</v>
      </c>
      <c r="P26">
        <f t="shared" si="9"/>
        <v>0.53001190476190463</v>
      </c>
      <c r="Q26">
        <f t="shared" si="10"/>
        <v>1.0023809523809424E-2</v>
      </c>
      <c r="R26" s="31">
        <f>M26/SQRT($AA$9)</f>
        <v>-1.0023809523809424E-2</v>
      </c>
      <c r="S26" s="8">
        <v>1260</v>
      </c>
      <c r="T26" s="31">
        <f>L26/($AA$9)</f>
        <v>-0.53001190476190463</v>
      </c>
      <c r="U26" t="s">
        <v>30</v>
      </c>
      <c r="V26">
        <v>2</v>
      </c>
      <c r="W26" s="3">
        <f>54/0.81</f>
        <v>66.666666666666657</v>
      </c>
      <c r="X26">
        <v>3.31</v>
      </c>
      <c r="Y26">
        <v>0</v>
      </c>
      <c r="Z26">
        <v>50.9</v>
      </c>
      <c r="AA26">
        <v>4.49</v>
      </c>
    </row>
    <row r="27" spans="1:27" x14ac:dyDescent="0.3">
      <c r="A27" s="31" t="s">
        <v>47</v>
      </c>
      <c r="B27" s="31">
        <v>2</v>
      </c>
      <c r="C27" s="31">
        <v>69</v>
      </c>
      <c r="D27" s="31">
        <v>2.65</v>
      </c>
      <c r="E27" s="31">
        <v>0.66</v>
      </c>
      <c r="F27" s="31">
        <v>0.08</v>
      </c>
      <c r="G27" s="31">
        <f>D27/$D$30</f>
        <v>0.63855421686746983</v>
      </c>
      <c r="H27" s="31">
        <f>E27/$E$30</f>
        <v>0.1798365122615804</v>
      </c>
      <c r="I27" s="31">
        <f t="shared" ref="I27:I30" si="30">D27/($AA$9)</f>
        <v>0.66249999999999998</v>
      </c>
      <c r="J27" s="31">
        <f t="shared" si="2"/>
        <v>2.7081395348837209</v>
      </c>
      <c r="K27" s="55">
        <v>2.15</v>
      </c>
      <c r="L27" s="31">
        <f t="shared" si="20"/>
        <v>-3.266279069767442</v>
      </c>
      <c r="M27" s="31">
        <f t="shared" si="21"/>
        <v>-1.1162790697674421</v>
      </c>
      <c r="N27" s="31">
        <f t="shared" ref="N27:N30" si="31">J27/($AA$9)^0.25</f>
        <v>1.914943829515662</v>
      </c>
      <c r="O27" s="31">
        <f t="shared" ref="N27:O30" si="32">K27/($AA$9)</f>
        <v>0.53749999999999998</v>
      </c>
      <c r="P27">
        <f t="shared" si="9"/>
        <v>0.81656976744186049</v>
      </c>
      <c r="Q27">
        <f t="shared" si="10"/>
        <v>0.55813953488372103</v>
      </c>
      <c r="R27" s="31">
        <f>M27/SQRT($AA$9)</f>
        <v>-0.55813953488372103</v>
      </c>
      <c r="S27" s="6">
        <v>252</v>
      </c>
      <c r="T27" s="31">
        <f t="shared" ref="T27:T30" si="33">L27/($AA$9)</f>
        <v>-0.81656976744186049</v>
      </c>
      <c r="U27" t="s">
        <v>31</v>
      </c>
      <c r="V27">
        <v>1</v>
      </c>
      <c r="W27" s="3">
        <f>30/0.38</f>
        <v>78.94736842105263</v>
      </c>
      <c r="X27">
        <v>3.31</v>
      </c>
      <c r="Y27">
        <v>0</v>
      </c>
      <c r="Z27">
        <v>64</v>
      </c>
      <c r="AA27">
        <v>4.76</v>
      </c>
    </row>
    <row r="28" spans="1:27" x14ac:dyDescent="0.3">
      <c r="A28" s="31" t="s">
        <v>47</v>
      </c>
      <c r="B28" s="31">
        <v>3</v>
      </c>
      <c r="C28" s="31">
        <v>70</v>
      </c>
      <c r="D28" s="31">
        <v>3.11</v>
      </c>
      <c r="E28" s="31">
        <v>1</v>
      </c>
      <c r="F28" s="31">
        <v>0.08</v>
      </c>
      <c r="G28" s="31">
        <f>D28/$D$30</f>
        <v>0.74939759036144571</v>
      </c>
      <c r="H28" s="31">
        <f>E28/$E$30</f>
        <v>0.27247956403269757</v>
      </c>
      <c r="I28" s="31">
        <f t="shared" si="30"/>
        <v>0.77749999999999997</v>
      </c>
      <c r="J28" s="31">
        <f t="shared" si="2"/>
        <v>3.3243255813953487</v>
      </c>
      <c r="K28" s="55">
        <v>2.15</v>
      </c>
      <c r="L28" s="31">
        <f t="shared" si="20"/>
        <v>-4.4986511627906971</v>
      </c>
      <c r="M28" s="31">
        <f t="shared" si="21"/>
        <v>-2.3486511627906972</v>
      </c>
      <c r="N28" s="31">
        <f t="shared" si="31"/>
        <v>2.3506531614765636</v>
      </c>
      <c r="O28" s="31">
        <f t="shared" si="32"/>
        <v>0.53749999999999998</v>
      </c>
      <c r="P28">
        <f t="shared" si="9"/>
        <v>1.1246627906976743</v>
      </c>
      <c r="Q28">
        <f t="shared" si="10"/>
        <v>1.1743255813953486</v>
      </c>
      <c r="R28" s="31">
        <f>M28/SQRT($AA$9)</f>
        <v>-1.1743255813953486</v>
      </c>
      <c r="S28" s="6">
        <v>158</v>
      </c>
      <c r="T28" s="31">
        <f t="shared" si="33"/>
        <v>-1.1246627906976743</v>
      </c>
      <c r="U28" t="s">
        <v>32</v>
      </c>
      <c r="V28">
        <v>2</v>
      </c>
      <c r="W28" s="3">
        <f>54/0.81</f>
        <v>66.666666666666657</v>
      </c>
      <c r="X28">
        <v>3.31</v>
      </c>
      <c r="Y28">
        <v>0</v>
      </c>
      <c r="Z28">
        <v>54.3</v>
      </c>
      <c r="AA28">
        <v>4.67</v>
      </c>
    </row>
    <row r="29" spans="1:27" x14ac:dyDescent="0.3">
      <c r="A29" s="31" t="s">
        <v>47</v>
      </c>
      <c r="B29" s="31">
        <v>4</v>
      </c>
      <c r="C29" s="31">
        <v>71</v>
      </c>
      <c r="D29" s="31">
        <v>3.69</v>
      </c>
      <c r="E29" s="31">
        <v>2.2400000000000002</v>
      </c>
      <c r="F29" s="31">
        <v>0.11</v>
      </c>
      <c r="G29" s="31">
        <f>D29/$D$30</f>
        <v>0.88915662650602401</v>
      </c>
      <c r="H29" s="31">
        <f>E29/$E$30</f>
        <v>0.61035422343324253</v>
      </c>
      <c r="I29" s="31">
        <f>D29/($AA$9)</f>
        <v>0.92249999999999999</v>
      </c>
      <c r="J29" s="31">
        <f t="shared" si="2"/>
        <v>4.2415348837209299</v>
      </c>
      <c r="K29" s="55">
        <v>2.15</v>
      </c>
      <c r="L29" s="31">
        <f t="shared" si="20"/>
        <v>-6.3330697674418603</v>
      </c>
      <c r="M29" s="31">
        <f t="shared" si="21"/>
        <v>-4.1830697674418609</v>
      </c>
      <c r="N29" s="31">
        <f t="shared" si="31"/>
        <v>2.9992180789183642</v>
      </c>
      <c r="O29" s="31">
        <f t="shared" si="32"/>
        <v>0.53749999999999998</v>
      </c>
      <c r="P29">
        <f t="shared" si="9"/>
        <v>1.5832674418604651</v>
      </c>
      <c r="Q29">
        <f t="shared" si="10"/>
        <v>2.0915348837209304</v>
      </c>
      <c r="R29" s="31">
        <f>M29/SQRT($AA$9)</f>
        <v>-2.0915348837209304</v>
      </c>
      <c r="S29" s="6">
        <v>97</v>
      </c>
      <c r="T29" s="31">
        <f t="shared" si="33"/>
        <v>-1.5832674418604651</v>
      </c>
      <c r="U29" t="s">
        <v>14</v>
      </c>
      <c r="V29">
        <v>1.5</v>
      </c>
      <c r="W29" s="3">
        <v>79</v>
      </c>
      <c r="X29">
        <v>3.31</v>
      </c>
      <c r="Y29">
        <v>0</v>
      </c>
      <c r="Z29">
        <v>48.9</v>
      </c>
      <c r="AA29">
        <v>3.89</v>
      </c>
    </row>
    <row r="30" spans="1:27" x14ac:dyDescent="0.3">
      <c r="A30" s="31" t="s">
        <v>47</v>
      </c>
      <c r="B30" s="31">
        <v>5</v>
      </c>
      <c r="C30" s="31">
        <v>72</v>
      </c>
      <c r="D30" s="31">
        <v>4.1500000000000004</v>
      </c>
      <c r="E30" s="31">
        <v>3.67</v>
      </c>
      <c r="F30" s="31">
        <v>0.14000000000000001</v>
      </c>
      <c r="G30" s="31">
        <f>D30/$D$30</f>
        <v>1</v>
      </c>
      <c r="H30" s="31">
        <f>E30/$E$30</f>
        <v>1</v>
      </c>
      <c r="I30" s="31">
        <f t="shared" si="30"/>
        <v>1.0375000000000001</v>
      </c>
      <c r="J30" s="31">
        <f t="shared" si="2"/>
        <v>5.0142045454545467</v>
      </c>
      <c r="K30" s="55">
        <v>2.2000000000000002</v>
      </c>
      <c r="L30" s="31">
        <f t="shared" si="20"/>
        <v>-7.8284090909090924</v>
      </c>
      <c r="M30" s="31">
        <f t="shared" si="21"/>
        <v>-5.6284090909090922</v>
      </c>
      <c r="N30" s="31">
        <f t="shared" si="31"/>
        <v>3.5455780363473206</v>
      </c>
      <c r="O30" s="31">
        <f t="shared" si="32"/>
        <v>0.55000000000000004</v>
      </c>
      <c r="P30">
        <f t="shared" si="9"/>
        <v>1.9571022727272731</v>
      </c>
      <c r="Q30">
        <f t="shared" si="10"/>
        <v>2.8142045454545461</v>
      </c>
      <c r="R30" s="31">
        <f>M30/SQRT($AA$9)</f>
        <v>-2.8142045454545461</v>
      </c>
      <c r="S30" s="6">
        <v>90</v>
      </c>
      <c r="T30" s="31">
        <f t="shared" si="33"/>
        <v>-1.9571022727272731</v>
      </c>
      <c r="U30" t="s">
        <v>58</v>
      </c>
      <c r="V30">
        <v>0</v>
      </c>
      <c r="W30" s="3">
        <v>0</v>
      </c>
      <c r="X30">
        <v>1.58</v>
      </c>
      <c r="Y30">
        <v>0.185</v>
      </c>
      <c r="Z30">
        <v>38.5</v>
      </c>
      <c r="AA30">
        <v>2.0499999999999998</v>
      </c>
    </row>
    <row r="31" spans="1:27" x14ac:dyDescent="0.3">
      <c r="A31" s="29" t="s">
        <v>18</v>
      </c>
      <c r="B31" s="29">
        <v>2</v>
      </c>
      <c r="C31" s="29">
        <v>77</v>
      </c>
      <c r="D31" s="29">
        <v>2.0099999999999998</v>
      </c>
      <c r="E31" s="29">
        <v>8.5999999999999993E-2</v>
      </c>
      <c r="F31" s="29">
        <v>0.1</v>
      </c>
      <c r="G31" s="29">
        <f>D31/$D$34</f>
        <v>0.36880733944954125</v>
      </c>
      <c r="H31" s="29">
        <f>E31/$E$34</f>
        <v>1.8574514038876888E-2</v>
      </c>
      <c r="I31" s="29">
        <f>D31/($AA$14)</f>
        <v>0.49385749385749378</v>
      </c>
      <c r="J31" s="29">
        <f t="shared" si="2"/>
        <v>2.0415000000000001</v>
      </c>
      <c r="K31" s="29">
        <v>2.484</v>
      </c>
      <c r="L31" s="29">
        <v>-1.599</v>
      </c>
      <c r="M31" s="29">
        <v>0.79600000000000004</v>
      </c>
      <c r="N31" s="29">
        <f>J31/($AA$14)^0.25</f>
        <v>1.4373111079843068</v>
      </c>
      <c r="O31" s="29">
        <f>K31/($AA$14)</f>
        <v>0.61031941031941028</v>
      </c>
      <c r="P31">
        <f t="shared" si="9"/>
        <v>0.39287469287469284</v>
      </c>
      <c r="Q31">
        <f t="shared" si="10"/>
        <v>0.39456255128890133</v>
      </c>
      <c r="R31" s="29">
        <f>M31/SQRT($AA$14)</f>
        <v>0.39456255128890133</v>
      </c>
      <c r="S31" s="8">
        <v>629</v>
      </c>
      <c r="T31" s="29">
        <f>L31/($AA$14)</f>
        <v>-0.39287469287469284</v>
      </c>
      <c r="U31" t="s">
        <v>59</v>
      </c>
      <c r="V31">
        <v>0</v>
      </c>
      <c r="W31" s="3">
        <v>0</v>
      </c>
      <c r="X31">
        <v>1.58</v>
      </c>
      <c r="Y31">
        <v>0.185</v>
      </c>
      <c r="Z31">
        <v>38.200000000000003</v>
      </c>
      <c r="AA31">
        <v>2.04</v>
      </c>
    </row>
    <row r="32" spans="1:27" x14ac:dyDescent="0.3">
      <c r="A32" s="29" t="s">
        <v>18</v>
      </c>
      <c r="B32" s="29">
        <v>3</v>
      </c>
      <c r="C32" s="29">
        <v>78</v>
      </c>
      <c r="D32" s="29">
        <v>2.48</v>
      </c>
      <c r="E32" s="29">
        <v>0.30599999999999999</v>
      </c>
      <c r="F32" s="29">
        <v>0.1</v>
      </c>
      <c r="G32" s="29">
        <f>D32/$D$34</f>
        <v>0.455045871559633</v>
      </c>
      <c r="H32" s="29">
        <f>E32/$E$34</f>
        <v>6.6090712742980562E-2</v>
      </c>
      <c r="I32" s="29">
        <f t="shared" ref="I32:I34" si="34">D32/($AA$14)</f>
        <v>0.60933660933660927</v>
      </c>
      <c r="J32" s="29">
        <f t="shared" si="2"/>
        <v>2.4820000000000002</v>
      </c>
      <c r="K32" s="29">
        <v>2.58</v>
      </c>
      <c r="L32" s="29">
        <v>-2.3839999999999999</v>
      </c>
      <c r="M32" s="29">
        <v>0.23400000000000001</v>
      </c>
      <c r="N32" s="29">
        <f t="shared" ref="N32:N34" si="35">J32/($AA$14)^0.25</f>
        <v>1.7474436296924074</v>
      </c>
      <c r="O32" s="29">
        <f>K32/($AA$14)</f>
        <v>0.63390663390663393</v>
      </c>
      <c r="P32">
        <f t="shared" si="9"/>
        <v>0.58574938574938573</v>
      </c>
      <c r="Q32">
        <f t="shared" si="10"/>
        <v>0.11598949372060667</v>
      </c>
      <c r="R32" s="29">
        <f>M32/SQRT($AA$14)</f>
        <v>0.11598949372060667</v>
      </c>
      <c r="S32" s="6">
        <v>252</v>
      </c>
      <c r="T32" s="29">
        <f t="shared" ref="T32:T34" si="36">L32/($AA$14)</f>
        <v>-0.58574938574938573</v>
      </c>
      <c r="U32" t="s">
        <v>60</v>
      </c>
      <c r="V32">
        <v>0</v>
      </c>
      <c r="W32" s="3">
        <v>0</v>
      </c>
      <c r="X32">
        <v>1.58</v>
      </c>
      <c r="Y32">
        <v>0.185</v>
      </c>
      <c r="Z32">
        <v>42</v>
      </c>
      <c r="AA32">
        <v>2.14</v>
      </c>
    </row>
    <row r="33" spans="1:27" x14ac:dyDescent="0.3">
      <c r="A33" s="29" t="s">
        <v>18</v>
      </c>
      <c r="B33" s="29">
        <v>6</v>
      </c>
      <c r="C33" s="29">
        <v>79</v>
      </c>
      <c r="D33" s="29">
        <v>3.83</v>
      </c>
      <c r="E33" s="29">
        <v>2.12</v>
      </c>
      <c r="F33" s="29">
        <v>0.3</v>
      </c>
      <c r="G33" s="29">
        <f>D33/$D$34</f>
        <v>0.70275229357798163</v>
      </c>
      <c r="H33" s="29">
        <f>E33/$E$34</f>
        <v>0.45788336933045359</v>
      </c>
      <c r="I33" s="29">
        <f t="shared" si="34"/>
        <v>0.94103194103194099</v>
      </c>
      <c r="J33" s="29">
        <f t="shared" si="2"/>
        <v>3.9924999999999997</v>
      </c>
      <c r="K33" s="29">
        <v>1.6240000000000001</v>
      </c>
      <c r="L33" s="29">
        <v>-6.3609999999999998</v>
      </c>
      <c r="M33" s="29">
        <v>-3.5049999999999999</v>
      </c>
      <c r="N33" s="29">
        <f t="shared" si="35"/>
        <v>2.8109059998174599</v>
      </c>
      <c r="O33" s="29">
        <f t="shared" ref="N33:O34" si="37">K33/($AA$14)</f>
        <v>0.39901719901719901</v>
      </c>
      <c r="P33">
        <f t="shared" si="9"/>
        <v>1.5628992628992628</v>
      </c>
      <c r="Q33">
        <f t="shared" si="10"/>
        <v>1.7373639978236171</v>
      </c>
      <c r="R33" s="29">
        <f>M33/SQRT($AA$14)</f>
        <v>-1.7373639978236171</v>
      </c>
      <c r="S33" s="6">
        <v>84</v>
      </c>
      <c r="T33" s="29">
        <f t="shared" si="36"/>
        <v>-1.5628992628992628</v>
      </c>
      <c r="U33" t="s">
        <v>61</v>
      </c>
      <c r="V33">
        <v>0</v>
      </c>
      <c r="W33" s="3">
        <v>0</v>
      </c>
      <c r="X33">
        <v>1.65</v>
      </c>
      <c r="Y33">
        <v>0.19400000000000001</v>
      </c>
      <c r="Z33">
        <v>43.1</v>
      </c>
      <c r="AA33">
        <v>2.17</v>
      </c>
    </row>
    <row r="34" spans="1:27" x14ac:dyDescent="0.3">
      <c r="A34" s="29" t="s">
        <v>18</v>
      </c>
      <c r="B34" s="29">
        <v>11</v>
      </c>
      <c r="C34" s="29">
        <v>80</v>
      </c>
      <c r="D34" s="29">
        <v>5.45</v>
      </c>
      <c r="E34" s="29">
        <v>4.63</v>
      </c>
      <c r="F34" s="29">
        <v>0.55000000000000004</v>
      </c>
      <c r="G34" s="29">
        <f>D34/$D$34</f>
        <v>1</v>
      </c>
      <c r="H34" s="29">
        <f>E34/$E$34</f>
        <v>1</v>
      </c>
      <c r="I34" s="29">
        <f t="shared" si="34"/>
        <v>1.3390663390663391</v>
      </c>
      <c r="J34" s="29">
        <f t="shared" si="2"/>
        <v>6.1364999999999998</v>
      </c>
      <c r="K34" s="29">
        <v>1.337</v>
      </c>
      <c r="L34" s="29">
        <v>-10.936</v>
      </c>
      <c r="M34" s="29">
        <v>-7.6239999999999997</v>
      </c>
      <c r="N34" s="29">
        <f t="shared" si="35"/>
        <v>4.3203818830005867</v>
      </c>
      <c r="O34" s="29">
        <f t="shared" si="37"/>
        <v>0.32850122850122848</v>
      </c>
      <c r="P34">
        <f t="shared" si="9"/>
        <v>2.6869778869778869</v>
      </c>
      <c r="Q34">
        <f t="shared" si="10"/>
        <v>3.779076496264552</v>
      </c>
      <c r="R34" s="29">
        <f>M34/SQRT($AA$14)</f>
        <v>-3.779076496264552</v>
      </c>
      <c r="S34" s="6">
        <v>57</v>
      </c>
      <c r="T34" s="29">
        <f t="shared" si="36"/>
        <v>-2.6869778869778869</v>
      </c>
      <c r="U34" t="s">
        <v>62</v>
      </c>
      <c r="V34">
        <v>0</v>
      </c>
      <c r="W34" s="3">
        <v>0</v>
      </c>
      <c r="X34">
        <v>1.58</v>
      </c>
      <c r="Y34">
        <v>0.185</v>
      </c>
      <c r="Z34">
        <v>38.1</v>
      </c>
      <c r="AA34">
        <v>2.04</v>
      </c>
    </row>
    <row r="35" spans="1:27" x14ac:dyDescent="0.3">
      <c r="A35" s="38" t="s">
        <v>19</v>
      </c>
      <c r="B35" s="38">
        <v>2</v>
      </c>
      <c r="C35" s="38">
        <v>81</v>
      </c>
      <c r="D35" s="38">
        <v>2.09</v>
      </c>
      <c r="E35" s="38">
        <v>0.19700000000000001</v>
      </c>
      <c r="F35" s="38">
        <v>0.05</v>
      </c>
      <c r="G35" s="38">
        <f>D35/$D$38</f>
        <v>0.61111111111111105</v>
      </c>
      <c r="H35" s="38">
        <f>E35/$E$38</f>
        <v>0.10648648648648648</v>
      </c>
      <c r="I35" s="38">
        <f>D35/($AA$15)</f>
        <v>0.55437665782493362</v>
      </c>
      <c r="J35" s="38">
        <f t="shared" si="2"/>
        <v>2.1029999999999998</v>
      </c>
      <c r="K35" s="38">
        <v>2.1480000000000001</v>
      </c>
      <c r="L35" s="38">
        <v>-2.0579999999999998</v>
      </c>
      <c r="M35" s="38">
        <v>0.09</v>
      </c>
      <c r="N35" s="38">
        <f>J35/($AA$15)^0.25</f>
        <v>1.5092248072979055</v>
      </c>
      <c r="O35" s="38">
        <f>K35/($AA$15)</f>
        <v>0.56976127320954906</v>
      </c>
      <c r="P35">
        <f t="shared" si="9"/>
        <v>0.54588859416445623</v>
      </c>
      <c r="Q35">
        <f t="shared" si="10"/>
        <v>4.6352358236214426E-2</v>
      </c>
      <c r="R35" s="38">
        <f>M35/SQRT($AA$15)</f>
        <v>4.6352358236214426E-2</v>
      </c>
      <c r="S35" s="8">
        <v>629</v>
      </c>
      <c r="T35" s="38">
        <f>L35/($AA$15)</f>
        <v>-0.54588859416445623</v>
      </c>
      <c r="U35" t="s">
        <v>63</v>
      </c>
      <c r="V35">
        <v>0</v>
      </c>
      <c r="W35" s="3">
        <v>0</v>
      </c>
      <c r="X35">
        <v>1.58</v>
      </c>
      <c r="Y35">
        <v>0.185</v>
      </c>
      <c r="Z35">
        <v>43.5</v>
      </c>
      <c r="AA35">
        <v>2.1800000000000002</v>
      </c>
    </row>
    <row r="36" spans="1:27" x14ac:dyDescent="0.3">
      <c r="A36" s="38" t="s">
        <v>19</v>
      </c>
      <c r="B36" s="38">
        <v>4</v>
      </c>
      <c r="C36" s="38">
        <v>82</v>
      </c>
      <c r="D36" s="38">
        <v>3.03</v>
      </c>
      <c r="E36" s="38">
        <v>0.56799999999999995</v>
      </c>
      <c r="F36" s="38">
        <v>0.3</v>
      </c>
      <c r="G36" s="38">
        <f>D36/$D$38</f>
        <v>0.88596491228070173</v>
      </c>
      <c r="H36" s="38">
        <f>E36/$E$38</f>
        <v>0.307027027027027</v>
      </c>
      <c r="I36" s="38">
        <f t="shared" ref="I36:I38" si="38">D36/($AA$15)</f>
        <v>0.80371352785145878</v>
      </c>
      <c r="J36" s="38">
        <f t="shared" si="2"/>
        <v>3.1044999999999998</v>
      </c>
      <c r="K36" s="38">
        <v>2.403</v>
      </c>
      <c r="L36" s="38">
        <v>-3.806</v>
      </c>
      <c r="M36" s="38">
        <v>-1.403</v>
      </c>
      <c r="N36" s="38">
        <f t="shared" ref="N36:N38" si="39">J36/($AA$15)^0.25</f>
        <v>2.2279545479107692</v>
      </c>
      <c r="O36" s="38">
        <f t="shared" ref="N36:O38" si="40">K36/($AA$15)</f>
        <v>0.63740053050397882</v>
      </c>
      <c r="P36">
        <f t="shared" si="9"/>
        <v>1.0095490716180371</v>
      </c>
      <c r="Q36">
        <f t="shared" si="10"/>
        <v>0.72258176228232052</v>
      </c>
      <c r="R36" s="38">
        <f>M36/SQRT($AA$15)</f>
        <v>-0.72258176228232052</v>
      </c>
      <c r="S36" s="6">
        <v>252</v>
      </c>
      <c r="T36" s="38">
        <f t="shared" ref="T36:T38" si="41">L36/($AA$15)</f>
        <v>-1.0095490716180371</v>
      </c>
    </row>
    <row r="37" spans="1:27" x14ac:dyDescent="0.3">
      <c r="A37" s="38" t="s">
        <v>19</v>
      </c>
      <c r="B37" s="38">
        <v>5</v>
      </c>
      <c r="C37" s="38">
        <v>83</v>
      </c>
      <c r="D37" s="38">
        <v>3.31</v>
      </c>
      <c r="E37" s="38">
        <v>0.76</v>
      </c>
      <c r="F37" s="38">
        <v>0.4</v>
      </c>
      <c r="G37" s="38">
        <f>D37/$D$38</f>
        <v>0.96783625730994161</v>
      </c>
      <c r="H37" s="38">
        <f>E37/$E$38</f>
        <v>0.41081081081081078</v>
      </c>
      <c r="I37" s="38">
        <f t="shared" si="38"/>
        <v>0.87798408488063662</v>
      </c>
      <c r="J37" s="38">
        <f t="shared" si="2"/>
        <v>3.5455000000000001</v>
      </c>
      <c r="K37" s="38">
        <v>2.2839999999999998</v>
      </c>
      <c r="L37" s="38">
        <v>-4.8070000000000004</v>
      </c>
      <c r="M37" s="38">
        <v>-2.5230000000000001</v>
      </c>
      <c r="N37" s="38">
        <f t="shared" si="39"/>
        <v>2.5444396358890748</v>
      </c>
      <c r="O37" s="38">
        <f t="shared" si="40"/>
        <v>0.60583554376657822</v>
      </c>
      <c r="P37">
        <f t="shared" si="9"/>
        <v>1.2750663129973476</v>
      </c>
      <c r="Q37">
        <f t="shared" si="10"/>
        <v>1.2994111092218779</v>
      </c>
      <c r="R37" s="38">
        <f>M37/SQRT($AA$15)</f>
        <v>-1.2994111092218779</v>
      </c>
      <c r="S37" s="6">
        <v>180</v>
      </c>
      <c r="T37" s="38">
        <f t="shared" si="41"/>
        <v>-1.2750663129973476</v>
      </c>
    </row>
    <row r="38" spans="1:27" x14ac:dyDescent="0.3">
      <c r="A38" s="38" t="s">
        <v>19</v>
      </c>
      <c r="B38" s="38">
        <v>6</v>
      </c>
      <c r="C38" s="38">
        <v>84</v>
      </c>
      <c r="D38" s="38">
        <v>3.42</v>
      </c>
      <c r="E38" s="38">
        <v>1.85</v>
      </c>
      <c r="F38" s="38">
        <v>0.55000000000000004</v>
      </c>
      <c r="G38" s="38">
        <f>D38/$D$38</f>
        <v>1</v>
      </c>
      <c r="H38" s="38">
        <f>E38/$E$38</f>
        <v>1</v>
      </c>
      <c r="I38" s="38">
        <f t="shared" si="38"/>
        <v>0.90716180371352784</v>
      </c>
      <c r="J38" s="38">
        <f t="shared" si="2"/>
        <v>4.0285000000000002</v>
      </c>
      <c r="K38" s="38">
        <v>1.8939999999999999</v>
      </c>
      <c r="L38" s="38">
        <v>-6.1630000000000003</v>
      </c>
      <c r="M38" s="38">
        <v>-4.2690000000000001</v>
      </c>
      <c r="N38" s="38">
        <f t="shared" si="39"/>
        <v>2.8910661608176951</v>
      </c>
      <c r="O38" s="38">
        <f t="shared" si="40"/>
        <v>0.50238726790450927</v>
      </c>
      <c r="P38">
        <f t="shared" si="9"/>
        <v>1.6347480106100796</v>
      </c>
      <c r="Q38">
        <f t="shared" si="10"/>
        <v>2.1986468590044379</v>
      </c>
      <c r="R38" s="38">
        <f>M38/SQRT($AA$15)</f>
        <v>-2.1986468590044379</v>
      </c>
      <c r="S38" s="6">
        <v>114</v>
      </c>
      <c r="T38" s="38">
        <f t="shared" si="41"/>
        <v>-1.6347480106100796</v>
      </c>
    </row>
    <row r="39" spans="1:27" x14ac:dyDescent="0.3">
      <c r="A39" s="20" t="s">
        <v>20</v>
      </c>
      <c r="B39" s="20">
        <v>2</v>
      </c>
      <c r="C39" s="20">
        <v>85</v>
      </c>
      <c r="D39" s="20">
        <v>2.65</v>
      </c>
      <c r="E39" s="20">
        <v>0.14000000000000001</v>
      </c>
      <c r="F39" s="20">
        <v>0.1</v>
      </c>
      <c r="G39" s="20">
        <f>D39/$D$42</f>
        <v>0.53</v>
      </c>
      <c r="H39" s="20">
        <f>E39/$E$42</f>
        <v>3.160270880361174E-2</v>
      </c>
      <c r="I39" s="20">
        <f>D39/($AA$16)</f>
        <v>0.70855614973262027</v>
      </c>
      <c r="J39" s="20">
        <f t="shared" si="2"/>
        <v>2.657</v>
      </c>
      <c r="K39" s="20">
        <v>2.617</v>
      </c>
      <c r="L39" s="20">
        <v>-2.6970000000000001</v>
      </c>
      <c r="M39" s="20">
        <v>-0.08</v>
      </c>
      <c r="N39" s="20">
        <f>J39/($AA$16)^0.25</f>
        <v>1.9106170714158415</v>
      </c>
      <c r="O39" s="20">
        <f>K39/($AA$16)</f>
        <v>0.69973262032085559</v>
      </c>
      <c r="P39">
        <f t="shared" si="9"/>
        <v>0.72112299465240637</v>
      </c>
      <c r="Q39">
        <f t="shared" si="10"/>
        <v>4.136701519960153E-2</v>
      </c>
      <c r="R39" s="20">
        <f>M39/SQRT($AA$16)</f>
        <v>-4.136701519960153E-2</v>
      </c>
      <c r="S39" s="8">
        <v>420</v>
      </c>
      <c r="T39" s="20">
        <f>L39/($AA$16)</f>
        <v>-0.72112299465240637</v>
      </c>
    </row>
    <row r="40" spans="1:27" x14ac:dyDescent="0.3">
      <c r="A40" s="20" t="s">
        <v>20</v>
      </c>
      <c r="B40" s="20">
        <v>5</v>
      </c>
      <c r="C40" s="20">
        <v>86</v>
      </c>
      <c r="D40" s="20">
        <v>3.28</v>
      </c>
      <c r="E40" s="20">
        <v>0.59899999999999998</v>
      </c>
      <c r="F40" s="20">
        <v>0.1</v>
      </c>
      <c r="G40" s="20">
        <f>D40/$D$42</f>
        <v>0.65599999999999992</v>
      </c>
      <c r="H40" s="20">
        <f>E40/$E$42</f>
        <v>0.13521444695259593</v>
      </c>
      <c r="I40" s="20">
        <f t="shared" ref="I40:I42" si="42">D40/($AA$16)</f>
        <v>0.87700534759358284</v>
      </c>
      <c r="J40" s="20">
        <f t="shared" si="2"/>
        <v>3.3425000000000002</v>
      </c>
      <c r="K40" s="20">
        <v>2.706</v>
      </c>
      <c r="L40" s="20">
        <v>-3.9790000000000001</v>
      </c>
      <c r="M40" s="20">
        <v>-1.2729999999999999</v>
      </c>
      <c r="N40" s="20">
        <f t="shared" ref="N40:N42" si="43">J40/($AA$16)^0.25</f>
        <v>2.403551961312552</v>
      </c>
      <c r="O40" s="20">
        <f t="shared" ref="N40:O42" si="44">K40/($AA$16)</f>
        <v>0.72352941176470587</v>
      </c>
      <c r="P40">
        <f t="shared" si="9"/>
        <v>1.0639037433155081</v>
      </c>
      <c r="Q40">
        <f t="shared" si="10"/>
        <v>0.65825262936365936</v>
      </c>
      <c r="R40" s="20">
        <f>M40/SQRT($AA$16)</f>
        <v>-0.65825262936365936</v>
      </c>
      <c r="S40" s="6">
        <v>140</v>
      </c>
      <c r="T40" s="20">
        <f t="shared" ref="T40:T42" si="45">L40/($AA$16)</f>
        <v>-1.0639037433155081</v>
      </c>
    </row>
    <row r="41" spans="1:27" x14ac:dyDescent="0.3">
      <c r="A41" s="20" t="s">
        <v>20</v>
      </c>
      <c r="B41" s="20">
        <v>9</v>
      </c>
      <c r="C41" s="20">
        <v>87</v>
      </c>
      <c r="D41" s="20">
        <v>4.1399999999999997</v>
      </c>
      <c r="E41" s="20">
        <v>1.68</v>
      </c>
      <c r="F41" s="20">
        <v>0.2</v>
      </c>
      <c r="G41" s="20">
        <f>D41/$D$42</f>
        <v>0.82799999999999996</v>
      </c>
      <c r="H41" s="20">
        <f>E41/$E$42</f>
        <v>0.37923250564334088</v>
      </c>
      <c r="I41" s="20">
        <f t="shared" si="42"/>
        <v>1.1069518716577538</v>
      </c>
      <c r="J41" s="20">
        <f t="shared" si="2"/>
        <v>4.6074999999999999</v>
      </c>
      <c r="K41" s="20">
        <v>2.58</v>
      </c>
      <c r="L41" s="20">
        <v>-6.6349999999999998</v>
      </c>
      <c r="M41" s="20">
        <v>-4.0549999999999997</v>
      </c>
      <c r="N41" s="20">
        <f t="shared" si="43"/>
        <v>3.3131984029162549</v>
      </c>
      <c r="O41" s="20">
        <f t="shared" si="44"/>
        <v>0.68983957219251335</v>
      </c>
      <c r="P41">
        <f t="shared" si="9"/>
        <v>1.7740641711229945</v>
      </c>
      <c r="Q41">
        <f t="shared" si="10"/>
        <v>2.0967905829298026</v>
      </c>
      <c r="R41" s="20">
        <f>M41/SQRT($AA$16)</f>
        <v>-2.0967905829298026</v>
      </c>
      <c r="S41" s="6">
        <v>74</v>
      </c>
      <c r="T41" s="20">
        <f t="shared" si="45"/>
        <v>-1.7740641711229945</v>
      </c>
    </row>
    <row r="42" spans="1:27" x14ac:dyDescent="0.3">
      <c r="A42" s="20" t="s">
        <v>20</v>
      </c>
      <c r="B42" s="20">
        <v>13</v>
      </c>
      <c r="C42" s="20">
        <v>88</v>
      </c>
      <c r="D42" s="20">
        <v>5</v>
      </c>
      <c r="E42" s="20">
        <v>4.43</v>
      </c>
      <c r="F42" s="20">
        <v>0.45</v>
      </c>
      <c r="G42" s="20">
        <f>D42/$D$42</f>
        <v>1</v>
      </c>
      <c r="H42" s="20">
        <f>E42/$E$42</f>
        <v>1</v>
      </c>
      <c r="I42" s="20">
        <f t="shared" si="42"/>
        <v>1.3368983957219251</v>
      </c>
      <c r="J42" s="20">
        <f t="shared" si="2"/>
        <v>6.01</v>
      </c>
      <c r="K42" s="20">
        <v>2.6779999999999999</v>
      </c>
      <c r="L42" s="20">
        <v>-9.3420000000000005</v>
      </c>
      <c r="M42" s="20">
        <v>-6.665</v>
      </c>
      <c r="N42" s="20">
        <f t="shared" si="43"/>
        <v>4.3217194577377516</v>
      </c>
      <c r="O42" s="20">
        <f t="shared" si="44"/>
        <v>0.71604278074866301</v>
      </c>
      <c r="P42">
        <f t="shared" si="9"/>
        <v>2.4978609625668451</v>
      </c>
      <c r="Q42">
        <f t="shared" si="10"/>
        <v>3.4463894538168027</v>
      </c>
      <c r="R42" s="20">
        <f>M42/SQRT($AA$16)</f>
        <v>-3.4463894538168027</v>
      </c>
      <c r="S42" s="6">
        <v>55</v>
      </c>
      <c r="T42" s="20">
        <f t="shared" si="45"/>
        <v>-2.4978609625668451</v>
      </c>
    </row>
    <row r="43" spans="1:27" x14ac:dyDescent="0.3">
      <c r="A43" s="29" t="s">
        <v>21</v>
      </c>
      <c r="B43" s="29">
        <v>2</v>
      </c>
      <c r="C43" s="29">
        <v>89</v>
      </c>
      <c r="D43" s="29">
        <v>2.94</v>
      </c>
      <c r="E43" s="29">
        <v>0.31</v>
      </c>
      <c r="F43" s="29">
        <v>0.1</v>
      </c>
      <c r="G43" s="29">
        <f>D43/$D$46</f>
        <v>0.56429942418426104</v>
      </c>
      <c r="H43" s="29">
        <f>E43/$E$46</f>
        <v>7.6923076923076913E-2</v>
      </c>
      <c r="I43" s="29">
        <f>D43/($AA$17)</f>
        <v>0.64615384615384619</v>
      </c>
      <c r="J43" s="29">
        <f t="shared" si="2"/>
        <v>2.9535</v>
      </c>
      <c r="K43" s="29">
        <v>2.6640000000000001</v>
      </c>
      <c r="L43" s="29">
        <v>-3.2429999999999999</v>
      </c>
      <c r="M43" s="29">
        <v>-0.57899999999999996</v>
      </c>
      <c r="N43" s="29">
        <f>J43/($AA$17)^0.25</f>
        <v>2.0222466564318298</v>
      </c>
      <c r="O43" s="29">
        <f>K43/($AA$17)</f>
        <v>0.58549450549450555</v>
      </c>
      <c r="P43">
        <f t="shared" si="9"/>
        <v>0.7127472527472527</v>
      </c>
      <c r="Q43">
        <f t="shared" si="10"/>
        <v>0.2714393867133888</v>
      </c>
      <c r="R43" s="29">
        <f>M43/SQRT($AA$17)</f>
        <v>-0.2714393867133888</v>
      </c>
      <c r="S43" s="8">
        <v>420</v>
      </c>
      <c r="T43" s="29">
        <f>L43/($AA$17)</f>
        <v>-0.7127472527472527</v>
      </c>
    </row>
    <row r="44" spans="1:27" x14ac:dyDescent="0.3">
      <c r="A44" s="29" t="s">
        <v>21</v>
      </c>
      <c r="B44" s="29">
        <v>3</v>
      </c>
      <c r="C44" s="29">
        <v>90</v>
      </c>
      <c r="D44" s="29">
        <v>3.5</v>
      </c>
      <c r="E44" s="29">
        <v>0.67100000000000004</v>
      </c>
      <c r="F44" s="29">
        <v>0.2</v>
      </c>
      <c r="G44" s="29">
        <f>D44/$D$46</f>
        <v>0.67178502879078694</v>
      </c>
      <c r="H44" s="29">
        <f>E44/$E$46</f>
        <v>0.16650124069478908</v>
      </c>
      <c r="I44" s="29">
        <f t="shared" ref="I44:I46" si="46">D44/($AA$17)</f>
        <v>0.76923076923076927</v>
      </c>
      <c r="J44" s="29">
        <f t="shared" si="2"/>
        <v>3.6035000000000004</v>
      </c>
      <c r="K44" s="29">
        <v>2.7589999999999999</v>
      </c>
      <c r="L44" s="29">
        <v>-4.4480000000000004</v>
      </c>
      <c r="M44" s="29">
        <v>-1.6890000000000001</v>
      </c>
      <c r="N44" s="29">
        <f t="shared" ref="N44:N46" si="47">J44/($AA$17)^0.25</f>
        <v>2.4672984006948027</v>
      </c>
      <c r="O44" s="29">
        <f t="shared" ref="N44:O46" si="48">K44/($AA$17)</f>
        <v>0.60637362637362635</v>
      </c>
      <c r="P44">
        <f t="shared" si="9"/>
        <v>0.97758241758241771</v>
      </c>
      <c r="Q44">
        <f t="shared" si="10"/>
        <v>0.79181541305511871</v>
      </c>
      <c r="R44" s="29">
        <f>M44/SQRT($AA$17)</f>
        <v>-0.79181541305511871</v>
      </c>
      <c r="S44" s="6">
        <v>180</v>
      </c>
      <c r="T44" s="29">
        <f t="shared" ref="T44:T46" si="49">L44/($AA$17)</f>
        <v>-0.97758241758241771</v>
      </c>
    </row>
    <row r="45" spans="1:27" x14ac:dyDescent="0.3">
      <c r="A45" s="29" t="s">
        <v>21</v>
      </c>
      <c r="B45" s="29">
        <v>6</v>
      </c>
      <c r="C45" s="29">
        <v>91</v>
      </c>
      <c r="D45" s="29">
        <v>4.16</v>
      </c>
      <c r="E45" s="29">
        <v>1.4</v>
      </c>
      <c r="F45" s="29">
        <v>0.3</v>
      </c>
      <c r="G45" s="29">
        <f>D45/$D$46</f>
        <v>0.79846449136276398</v>
      </c>
      <c r="H45" s="29">
        <f>E45/$E$46</f>
        <v>0.34739454094292799</v>
      </c>
      <c r="I45" s="29">
        <f t="shared" si="46"/>
        <v>0.91428571428571437</v>
      </c>
      <c r="J45" s="29">
        <f t="shared" si="2"/>
        <v>4.5600000000000005</v>
      </c>
      <c r="K45" s="29">
        <v>2.6890000000000001</v>
      </c>
      <c r="L45" s="29">
        <v>-6.431</v>
      </c>
      <c r="M45" s="29">
        <v>-3.7429999999999999</v>
      </c>
      <c r="N45" s="29">
        <f t="shared" si="47"/>
        <v>3.1222091597525461</v>
      </c>
      <c r="O45" s="29">
        <f t="shared" si="48"/>
        <v>0.59098901098901102</v>
      </c>
      <c r="P45">
        <f t="shared" si="9"/>
        <v>1.4134065934065936</v>
      </c>
      <c r="Q45">
        <f t="shared" si="10"/>
        <v>1.7547454654027881</v>
      </c>
      <c r="R45" s="29">
        <f>M45/SQRT($AA$17)</f>
        <v>-1.7547454654027881</v>
      </c>
      <c r="S45" s="6">
        <v>97</v>
      </c>
      <c r="T45" s="29">
        <f t="shared" si="49"/>
        <v>-1.4134065934065936</v>
      </c>
    </row>
    <row r="46" spans="1:27" x14ac:dyDescent="0.3">
      <c r="A46" s="29" t="s">
        <v>21</v>
      </c>
      <c r="B46" s="29">
        <v>11</v>
      </c>
      <c r="C46" s="29">
        <v>92</v>
      </c>
      <c r="D46" s="29">
        <v>5.21</v>
      </c>
      <c r="E46" s="29">
        <v>4.03</v>
      </c>
      <c r="F46" s="29">
        <v>0.45</v>
      </c>
      <c r="G46" s="29">
        <f>D46/$D$46</f>
        <v>1</v>
      </c>
      <c r="H46" s="29">
        <f>E46/$E$46</f>
        <v>1</v>
      </c>
      <c r="I46" s="29">
        <f t="shared" si="46"/>
        <v>1.145054945054945</v>
      </c>
      <c r="J46" s="29">
        <f t="shared" si="2"/>
        <v>6.3215000000000003</v>
      </c>
      <c r="K46" s="29">
        <v>2.7480000000000002</v>
      </c>
      <c r="L46" s="29">
        <v>-9.8949999999999996</v>
      </c>
      <c r="M46" s="29">
        <v>-7.1470000000000002</v>
      </c>
      <c r="N46" s="29">
        <f t="shared" si="47"/>
        <v>4.3282993867052015</v>
      </c>
      <c r="O46" s="29">
        <f t="shared" si="48"/>
        <v>0.60395604395604408</v>
      </c>
      <c r="P46">
        <f t="shared" si="9"/>
        <v>2.1747252747252745</v>
      </c>
      <c r="Q46">
        <f t="shared" si="10"/>
        <v>3.3505652795174266</v>
      </c>
      <c r="R46" s="29">
        <f>M46/SQRT($AA$17)</f>
        <v>-3.3505652795174266</v>
      </c>
      <c r="S46" s="6">
        <v>57</v>
      </c>
      <c r="T46" s="29">
        <f t="shared" si="49"/>
        <v>-2.1747252747252745</v>
      </c>
    </row>
    <row r="47" spans="1:27" x14ac:dyDescent="0.3">
      <c r="A47" s="23" t="s">
        <v>22</v>
      </c>
      <c r="B47" s="23">
        <v>2</v>
      </c>
      <c r="C47" s="23">
        <v>93</v>
      </c>
      <c r="D47" s="23">
        <v>1.85</v>
      </c>
      <c r="E47" s="23">
        <v>7.0000000000000007E-2</v>
      </c>
      <c r="F47" s="23">
        <v>0.05</v>
      </c>
      <c r="G47" s="23">
        <f>D47/$D$50</f>
        <v>0.2846153846153846</v>
      </c>
      <c r="H47" s="23">
        <f>E47/$E$50</f>
        <v>1.3182674199623354E-2</v>
      </c>
      <c r="I47" s="23">
        <f>D47/($AA$18)</f>
        <v>0.43325526932084313</v>
      </c>
      <c r="J47" s="23">
        <f t="shared" si="2"/>
        <v>1.8180000000000001</v>
      </c>
      <c r="K47" s="23">
        <v>1.8740000000000001</v>
      </c>
      <c r="L47" s="23">
        <v>-1.762</v>
      </c>
      <c r="M47" s="23">
        <v>0.11</v>
      </c>
      <c r="N47" s="23">
        <f>J47/($AA$18)^0.25</f>
        <v>1.2646982282088495</v>
      </c>
      <c r="O47" s="23">
        <f>K47/($AA$18)</f>
        <v>0.43887587822014057</v>
      </c>
      <c r="P47">
        <f t="shared" si="9"/>
        <v>0.41264637002341925</v>
      </c>
      <c r="Q47">
        <f t="shared" si="10"/>
        <v>5.3232731034541E-2</v>
      </c>
      <c r="R47" s="23">
        <f>M47/SQRT($AA$18)</f>
        <v>5.3232731034541E-2</v>
      </c>
      <c r="S47" s="8">
        <v>629</v>
      </c>
      <c r="T47" s="23">
        <f>L47/($AA$18)</f>
        <v>-0.41264637002341925</v>
      </c>
    </row>
    <row r="48" spans="1:27" x14ac:dyDescent="0.3">
      <c r="A48" s="23" t="s">
        <v>22</v>
      </c>
      <c r="B48" s="23">
        <v>6</v>
      </c>
      <c r="C48" s="23">
        <v>94</v>
      </c>
      <c r="D48" s="23">
        <v>3.6</v>
      </c>
      <c r="E48" s="23">
        <v>0.373</v>
      </c>
      <c r="F48" s="23">
        <v>0.2</v>
      </c>
      <c r="G48" s="23">
        <f>D48/$D$50</f>
        <v>0.55384615384615388</v>
      </c>
      <c r="H48" s="23">
        <f>E48/$E$50</f>
        <v>7.0244821092278725E-2</v>
      </c>
      <c r="I48" s="23">
        <f t="shared" ref="I48:I50" si="50">D48/($AA$18)</f>
        <v>0.84309133489461374</v>
      </c>
      <c r="J48" s="23">
        <f t="shared" si="2"/>
        <v>3.6669999999999998</v>
      </c>
      <c r="K48" s="23">
        <v>3.1739999999999999</v>
      </c>
      <c r="L48" s="23">
        <v>-4.16</v>
      </c>
      <c r="M48" s="23">
        <v>-0.98599999999999999</v>
      </c>
      <c r="N48" s="23">
        <f t="shared" ref="N48:N50" si="51">J48/($AA$18)^0.25</f>
        <v>2.5509617177347912</v>
      </c>
      <c r="O48" s="23">
        <f t="shared" ref="N48:O50" si="52">K48/($AA$18)</f>
        <v>0.74332552693208431</v>
      </c>
      <c r="P48">
        <f t="shared" si="9"/>
        <v>0.97423887587822022</v>
      </c>
      <c r="Q48">
        <f t="shared" si="10"/>
        <v>0.47715884363688565</v>
      </c>
      <c r="R48" s="23">
        <f>M48/SQRT($AA$18)</f>
        <v>-0.47715884363688565</v>
      </c>
      <c r="S48" s="6">
        <v>114</v>
      </c>
      <c r="T48" s="23">
        <f t="shared" ref="T48:T50" si="53">L48/($AA$18)</f>
        <v>-0.97423887587822022</v>
      </c>
    </row>
    <row r="49" spans="1:20" x14ac:dyDescent="0.3">
      <c r="A49" s="23" t="s">
        <v>22</v>
      </c>
      <c r="B49" s="23">
        <v>9</v>
      </c>
      <c r="C49" s="23">
        <v>95</v>
      </c>
      <c r="D49" s="23">
        <v>4.67</v>
      </c>
      <c r="E49" s="23">
        <v>1.39</v>
      </c>
      <c r="F49" s="23">
        <v>0.25</v>
      </c>
      <c r="G49" s="23">
        <f>D49/$D$50</f>
        <v>0.71846153846153848</v>
      </c>
      <c r="H49" s="23">
        <f>E49/$E$50</f>
        <v>0.26177024482109229</v>
      </c>
      <c r="I49" s="23">
        <f t="shared" si="50"/>
        <v>1.0936768149882905</v>
      </c>
      <c r="J49" s="23">
        <f t="shared" si="2"/>
        <v>4.9674999999999994</v>
      </c>
      <c r="K49" s="23">
        <v>3.2759999999999998</v>
      </c>
      <c r="L49" s="23">
        <v>-6.6589999999999998</v>
      </c>
      <c r="M49" s="23">
        <v>-3.383</v>
      </c>
      <c r="N49" s="23">
        <f t="shared" si="51"/>
        <v>3.4556592126663688</v>
      </c>
      <c r="O49" s="23">
        <f t="shared" si="52"/>
        <v>0.76721311475409837</v>
      </c>
      <c r="P49">
        <f t="shared" si="9"/>
        <v>1.5594847775175644</v>
      </c>
      <c r="Q49">
        <f t="shared" si="10"/>
        <v>1.6371484462713837</v>
      </c>
      <c r="R49" s="23">
        <f>M49/SQRT($AA$18)</f>
        <v>-1.6371484462713837</v>
      </c>
      <c r="S49" s="6">
        <v>63</v>
      </c>
      <c r="T49" s="23">
        <f t="shared" si="53"/>
        <v>-1.5594847775175644</v>
      </c>
    </row>
    <row r="50" spans="1:20" x14ac:dyDescent="0.3">
      <c r="A50" s="23" t="s">
        <v>22</v>
      </c>
      <c r="B50" s="23">
        <v>14</v>
      </c>
      <c r="C50" s="23">
        <v>96</v>
      </c>
      <c r="D50" s="23">
        <v>6.5</v>
      </c>
      <c r="E50" s="23">
        <v>5.31</v>
      </c>
      <c r="F50" s="23">
        <v>0.45</v>
      </c>
      <c r="G50" s="23">
        <f>D50/$D$50</f>
        <v>1</v>
      </c>
      <c r="H50" s="23">
        <f>E50/$E$50</f>
        <v>1</v>
      </c>
      <c r="I50" s="23">
        <f t="shared" si="50"/>
        <v>1.5222482435597191</v>
      </c>
      <c r="J50" s="23">
        <f t="shared" si="2"/>
        <v>7.4924999999999997</v>
      </c>
      <c r="K50" s="23">
        <v>3.76</v>
      </c>
      <c r="L50" s="23">
        <v>-11.225</v>
      </c>
      <c r="M50" s="23">
        <v>-7.4640000000000004</v>
      </c>
      <c r="N50" s="23">
        <f t="shared" si="51"/>
        <v>5.2121845296231042</v>
      </c>
      <c r="O50" s="23">
        <f t="shared" si="52"/>
        <v>0.88056206088992983</v>
      </c>
      <c r="P50">
        <f t="shared" si="9"/>
        <v>2.6288056206088997</v>
      </c>
      <c r="Q50">
        <f t="shared" si="10"/>
        <v>3.6120827676528551</v>
      </c>
      <c r="R50" s="23">
        <f>M50/SQRT($AA$18)</f>
        <v>-3.6120827676528551</v>
      </c>
      <c r="S50" s="6">
        <v>38</v>
      </c>
      <c r="T50" s="23">
        <f t="shared" si="53"/>
        <v>-2.6288056206088997</v>
      </c>
    </row>
    <row r="51" spans="1:20" x14ac:dyDescent="0.3">
      <c r="A51" s="35" t="s">
        <v>23</v>
      </c>
      <c r="B51" s="35">
        <v>2</v>
      </c>
      <c r="C51" s="35">
        <v>97</v>
      </c>
      <c r="D51" s="35">
        <v>2.2400000000000002</v>
      </c>
      <c r="E51" s="35">
        <v>0.11799999999999999</v>
      </c>
      <c r="F51" s="35">
        <v>0.05</v>
      </c>
      <c r="G51" s="35">
        <f>D51/$D$54</f>
        <v>0.43159922928709055</v>
      </c>
      <c r="H51" s="35">
        <f>E51/$E$54</f>
        <v>4.3223443223443223E-2</v>
      </c>
      <c r="I51" s="35">
        <f>D51/($AA$19)</f>
        <v>0.45344129554655871</v>
      </c>
      <c r="J51" s="35">
        <f t="shared" si="2"/>
        <v>2.2004999999999999</v>
      </c>
      <c r="K51" s="35">
        <v>2.0640000000000001</v>
      </c>
      <c r="L51" s="35">
        <v>-2.3370000000000002</v>
      </c>
      <c r="M51" s="35">
        <v>-0.27300000000000002</v>
      </c>
      <c r="N51" s="35">
        <f>J51/($AA$19)^0.25</f>
        <v>1.4760111413192261</v>
      </c>
      <c r="O51" s="35">
        <f>K51/($AA$19)</f>
        <v>0.41781376518218621</v>
      </c>
      <c r="P51">
        <f t="shared" si="9"/>
        <v>0.47307692307692306</v>
      </c>
      <c r="Q51">
        <f t="shared" si="10"/>
        <v>0.12282850689177638</v>
      </c>
      <c r="R51" s="35">
        <f>M51/SQRT($AA$19)</f>
        <v>-0.12282850689177638</v>
      </c>
      <c r="S51" s="8">
        <v>420</v>
      </c>
      <c r="T51" s="35">
        <f>L51/($AA$19)</f>
        <v>-0.47307692307692306</v>
      </c>
    </row>
    <row r="52" spans="1:20" x14ac:dyDescent="0.3">
      <c r="A52" s="35" t="s">
        <v>23</v>
      </c>
      <c r="B52" s="35">
        <v>6</v>
      </c>
      <c r="C52" s="35">
        <v>98</v>
      </c>
      <c r="D52" s="35">
        <v>3.38</v>
      </c>
      <c r="E52" s="35">
        <v>0.28199999999999997</v>
      </c>
      <c r="F52" s="35">
        <v>0.1</v>
      </c>
      <c r="G52" s="35">
        <f>D52/$D$54</f>
        <v>0.65125240847784194</v>
      </c>
      <c r="H52" s="35">
        <f>E52/$E$54</f>
        <v>0.10329670329670329</v>
      </c>
      <c r="I52" s="35">
        <f t="shared" ref="I52:I54" si="54">D52/($AA$19)</f>
        <v>0.68421052631578938</v>
      </c>
      <c r="J52" s="35">
        <f t="shared" si="2"/>
        <v>3.3664999999999998</v>
      </c>
      <c r="K52" s="35">
        <v>3.28</v>
      </c>
      <c r="L52" s="35">
        <v>-3.4529999999999998</v>
      </c>
      <c r="M52" s="35">
        <v>-0.17299999999999999</v>
      </c>
      <c r="N52" s="35">
        <f t="shared" ref="N52:N54" si="55">J52/($AA$19)^0.25</f>
        <v>2.2581192943654509</v>
      </c>
      <c r="O52" s="35">
        <f t="shared" ref="N52:O54" si="56">K52/($AA$19)</f>
        <v>0.66396761133603233</v>
      </c>
      <c r="P52">
        <f t="shared" si="9"/>
        <v>0.69898785425101206</v>
      </c>
      <c r="Q52">
        <f t="shared" si="10"/>
        <v>7.7836379825191621E-2</v>
      </c>
      <c r="R52" s="35">
        <f>M52/SQRT($AA$19)</f>
        <v>-7.7836379825191621E-2</v>
      </c>
      <c r="S52" s="6">
        <v>157</v>
      </c>
      <c r="T52" s="35">
        <f t="shared" ref="T52:T54" si="57">L52/($AA$19)</f>
        <v>-0.69898785425101206</v>
      </c>
    </row>
    <row r="53" spans="1:20" x14ac:dyDescent="0.3">
      <c r="A53" s="35" t="s">
        <v>23</v>
      </c>
      <c r="B53" s="35">
        <v>10</v>
      </c>
      <c r="C53" s="35">
        <v>99</v>
      </c>
      <c r="D53" s="35">
        <v>4.46</v>
      </c>
      <c r="E53" s="35">
        <v>1.07</v>
      </c>
      <c r="F53" s="35">
        <v>0.25</v>
      </c>
      <c r="G53" s="35">
        <f>D53/$D$54</f>
        <v>0.85934489402697489</v>
      </c>
      <c r="H53" s="35">
        <f>E53/$E$54</f>
        <v>0.39194139194139199</v>
      </c>
      <c r="I53" s="35">
        <f t="shared" si="54"/>
        <v>0.90283400809716596</v>
      </c>
      <c r="J53" s="35">
        <f t="shared" si="2"/>
        <v>4.5730000000000004</v>
      </c>
      <c r="K53" s="35">
        <v>3.5960000000000001</v>
      </c>
      <c r="L53" s="35">
        <v>-5.55</v>
      </c>
      <c r="M53" s="35">
        <v>-1.9550000000000001</v>
      </c>
      <c r="N53" s="35">
        <f t="shared" si="55"/>
        <v>3.0673932966384103</v>
      </c>
      <c r="O53" s="35">
        <f t="shared" si="56"/>
        <v>0.72793522267206479</v>
      </c>
      <c r="P53">
        <f t="shared" si="9"/>
        <v>1.1234817813765181</v>
      </c>
      <c r="Q53">
        <f t="shared" si="10"/>
        <v>0.87959608415173196</v>
      </c>
      <c r="R53" s="35">
        <f>M53/SQRT($AA$19)</f>
        <v>-0.87959608415173196</v>
      </c>
      <c r="S53" s="6">
        <v>90</v>
      </c>
      <c r="T53" s="35">
        <f t="shared" si="57"/>
        <v>-1.1234817813765181</v>
      </c>
    </row>
    <row r="54" spans="1:20" x14ac:dyDescent="0.3">
      <c r="A54" s="35" t="s">
        <v>23</v>
      </c>
      <c r="B54" s="35">
        <v>13</v>
      </c>
      <c r="C54" s="35">
        <v>100</v>
      </c>
      <c r="D54" s="35">
        <v>5.19</v>
      </c>
      <c r="E54" s="35">
        <v>2.73</v>
      </c>
      <c r="F54" s="35">
        <v>0.5</v>
      </c>
      <c r="G54" s="35">
        <f>D54/$D$54</f>
        <v>1</v>
      </c>
      <c r="H54" s="35">
        <f>E54/$E$54</f>
        <v>1</v>
      </c>
      <c r="I54" s="35">
        <f t="shared" si="54"/>
        <v>1.0506072874493928</v>
      </c>
      <c r="J54" s="35">
        <f t="shared" si="2"/>
        <v>5.8579999999999997</v>
      </c>
      <c r="K54" s="35">
        <v>3.157</v>
      </c>
      <c r="L54" s="35">
        <v>-8.5589999999999993</v>
      </c>
      <c r="M54" s="35">
        <v>-5.4029999999999996</v>
      </c>
      <c r="N54" s="35">
        <f t="shared" si="55"/>
        <v>3.929322093091582</v>
      </c>
      <c r="O54" s="35">
        <f t="shared" si="56"/>
        <v>0.63906882591093117</v>
      </c>
      <c r="P54">
        <f t="shared" si="9"/>
        <v>1.7325910931174087</v>
      </c>
      <c r="Q54">
        <f t="shared" si="10"/>
        <v>2.4309246254075738</v>
      </c>
      <c r="R54" s="35">
        <f>M54/SQRT($AA$19)</f>
        <v>-2.4309246254075738</v>
      </c>
      <c r="S54" s="6">
        <v>57</v>
      </c>
      <c r="T54" s="35">
        <f t="shared" si="57"/>
        <v>-1.7325910931174087</v>
      </c>
    </row>
    <row r="55" spans="1:20" x14ac:dyDescent="0.3">
      <c r="A55" s="14" t="s">
        <v>24</v>
      </c>
      <c r="B55" s="14">
        <v>2</v>
      </c>
      <c r="C55" s="14">
        <v>101</v>
      </c>
      <c r="D55" s="14">
        <v>2.57</v>
      </c>
      <c r="E55" s="14">
        <v>9.9000000000000005E-2</v>
      </c>
      <c r="F55" s="14">
        <v>0.15</v>
      </c>
      <c r="G55" s="14">
        <f>D55/$D$58</f>
        <v>0.42762063227953412</v>
      </c>
      <c r="H55" s="14">
        <f>E55/$E$58</f>
        <v>1.8714555765595463E-2</v>
      </c>
      <c r="I55" s="14">
        <f>D55/($AA$20)</f>
        <v>0.62227602905569002</v>
      </c>
      <c r="J55" s="14">
        <f t="shared" si="2"/>
        <v>2.5999999999999996</v>
      </c>
      <c r="K55" s="14">
        <v>2.2679999999999998</v>
      </c>
      <c r="L55" s="14">
        <v>-2.9319999999999999</v>
      </c>
      <c r="M55" s="14">
        <v>-0.49399999999999999</v>
      </c>
      <c r="N55" s="14">
        <f>J55/($AA$20)^0.25</f>
        <v>1.8238362151307965</v>
      </c>
      <c r="O55" s="14">
        <f>K55/($AA$20)</f>
        <v>0.54915254237288136</v>
      </c>
      <c r="P55">
        <f t="shared" si="9"/>
        <v>0.70992736077481844</v>
      </c>
      <c r="Q55">
        <f t="shared" si="10"/>
        <v>0.24308150866473072</v>
      </c>
      <c r="R55" s="14">
        <f>M55/SQRT($AA$20)</f>
        <v>-0.24308150866473072</v>
      </c>
      <c r="S55" s="8">
        <v>315</v>
      </c>
      <c r="T55" s="14">
        <f>L55/($AA$20)</f>
        <v>-0.70992736077481844</v>
      </c>
    </row>
    <row r="56" spans="1:20" x14ac:dyDescent="0.3">
      <c r="A56" s="14" t="s">
        <v>24</v>
      </c>
      <c r="B56" s="14">
        <v>3</v>
      </c>
      <c r="C56" s="14">
        <v>102</v>
      </c>
      <c r="D56" s="14">
        <v>3.1</v>
      </c>
      <c r="E56" s="14">
        <v>0.52800000000000002</v>
      </c>
      <c r="F56" s="14">
        <v>0.25</v>
      </c>
      <c r="G56" s="14">
        <f>D56/$D$58</f>
        <v>0.51580698835274541</v>
      </c>
      <c r="H56" s="14">
        <f>E56/$E$58</f>
        <v>9.9810964083175802E-2</v>
      </c>
      <c r="I56" s="14">
        <f t="shared" ref="I56:I58" si="58">D56/($AA$20)</f>
        <v>0.75060532687651338</v>
      </c>
      <c r="J56" s="14">
        <f t="shared" si="2"/>
        <v>3.1534999999999997</v>
      </c>
      <c r="K56" s="14">
        <v>2.0209999999999999</v>
      </c>
      <c r="L56" s="14">
        <v>-4.2859999999999996</v>
      </c>
      <c r="M56" s="14">
        <v>-1.772</v>
      </c>
      <c r="N56" s="14">
        <f t="shared" ref="N56:N58" si="59">J56/($AA$20)^0.25</f>
        <v>2.2121028863134491</v>
      </c>
      <c r="O56" s="14">
        <f t="shared" ref="N56:O58" si="60">K56/($AA$20)</f>
        <v>0.4893462469733656</v>
      </c>
      <c r="P56">
        <f t="shared" si="9"/>
        <v>1.0377723970944308</v>
      </c>
      <c r="Q56">
        <f t="shared" si="10"/>
        <v>0.8719441970726779</v>
      </c>
      <c r="R56" s="14">
        <f>M56/SQRT($AA$20)</f>
        <v>-0.8719441970726779</v>
      </c>
      <c r="S56" s="6">
        <v>157</v>
      </c>
      <c r="T56" s="14">
        <f t="shared" ref="T56:T58" si="61">L56/($AA$20)</f>
        <v>-1.0377723970944308</v>
      </c>
    </row>
    <row r="57" spans="1:20" x14ac:dyDescent="0.3">
      <c r="A57" s="14" t="s">
        <v>24</v>
      </c>
      <c r="B57" s="14">
        <v>6</v>
      </c>
      <c r="C57" s="14">
        <v>103</v>
      </c>
      <c r="D57" s="14">
        <v>4.87</v>
      </c>
      <c r="E57" s="14">
        <v>3.16</v>
      </c>
      <c r="F57" s="14">
        <v>0.3</v>
      </c>
      <c r="G57" s="14">
        <f>D57/$D$58</f>
        <v>0.81031613976705497</v>
      </c>
      <c r="H57" s="14">
        <f>E57/$E$58</f>
        <v>0.59735349716446129</v>
      </c>
      <c r="I57" s="14">
        <f t="shared" si="58"/>
        <v>1.179176755447942</v>
      </c>
      <c r="J57" s="14">
        <f t="shared" si="2"/>
        <v>5.5204999999999993</v>
      </c>
      <c r="K57" s="14">
        <v>1.155</v>
      </c>
      <c r="L57" s="14">
        <v>-9.8859999999999992</v>
      </c>
      <c r="M57" s="14">
        <v>-6.968</v>
      </c>
      <c r="N57" s="14">
        <f t="shared" si="59"/>
        <v>3.872495317549832</v>
      </c>
      <c r="O57" s="14">
        <f t="shared" si="60"/>
        <v>0.27966101694915257</v>
      </c>
      <c r="P57">
        <f t="shared" si="9"/>
        <v>2.3937046004842615</v>
      </c>
      <c r="Q57">
        <f t="shared" si="10"/>
        <v>3.4287286485340966</v>
      </c>
      <c r="R57" s="14">
        <f>M57/SQRT($AA$20)</f>
        <v>-3.4287286485340966</v>
      </c>
      <c r="S57" s="6">
        <v>84</v>
      </c>
      <c r="T57" s="14">
        <f t="shared" si="61"/>
        <v>-2.3937046004842615</v>
      </c>
    </row>
    <row r="58" spans="1:20" x14ac:dyDescent="0.3">
      <c r="A58" s="14" t="s">
        <v>24</v>
      </c>
      <c r="B58" s="14">
        <v>8</v>
      </c>
      <c r="C58" s="14">
        <v>104</v>
      </c>
      <c r="D58" s="14">
        <v>6.01</v>
      </c>
      <c r="E58" s="14">
        <v>5.29</v>
      </c>
      <c r="F58" s="14">
        <v>0.5</v>
      </c>
      <c r="G58" s="14">
        <f>D58/$D$58</f>
        <v>1</v>
      </c>
      <c r="H58" s="14">
        <f>E58/$E$58</f>
        <v>1</v>
      </c>
      <c r="I58" s="14">
        <f t="shared" si="58"/>
        <v>1.4552058111380146</v>
      </c>
      <c r="J58" s="14">
        <f t="shared" si="2"/>
        <v>7.1609999999999996</v>
      </c>
      <c r="K58" s="14">
        <v>1.26</v>
      </c>
      <c r="L58" s="14">
        <v>-13.061999999999999</v>
      </c>
      <c r="M58" s="14">
        <v>-9.7859999999999996</v>
      </c>
      <c r="N58" s="14">
        <f t="shared" si="59"/>
        <v>5.0232658217506287</v>
      </c>
      <c r="O58" s="14">
        <f t="shared" si="60"/>
        <v>0.30508474576271188</v>
      </c>
      <c r="P58">
        <f t="shared" si="9"/>
        <v>3.1627118644067798</v>
      </c>
      <c r="Q58">
        <f t="shared" si="10"/>
        <v>4.8153757971519324</v>
      </c>
      <c r="R58" s="14">
        <f>M58/SQRT($AA$20)</f>
        <v>-4.8153757971519324</v>
      </c>
      <c r="S58" s="6">
        <v>66</v>
      </c>
      <c r="T58" s="14">
        <f t="shared" si="61"/>
        <v>-3.1627118644067798</v>
      </c>
    </row>
    <row r="59" spans="1:20" x14ac:dyDescent="0.3">
      <c r="A59" s="36" t="s">
        <v>25</v>
      </c>
      <c r="B59" s="36">
        <v>6</v>
      </c>
      <c r="C59" s="36">
        <v>106</v>
      </c>
      <c r="D59" s="36">
        <v>3.21</v>
      </c>
      <c r="E59" s="36">
        <v>0.307</v>
      </c>
      <c r="F59" s="36">
        <v>0.25</v>
      </c>
      <c r="G59" s="36">
        <f>D59/$D$61</f>
        <v>0.48053892215568866</v>
      </c>
      <c r="H59" s="36">
        <f>E59/$E$61</f>
        <v>7.0900692840646651E-2</v>
      </c>
      <c r="I59" s="36">
        <f>D59/($AA$21)</f>
        <v>0.64328657314629256</v>
      </c>
      <c r="J59" s="36">
        <f t="shared" si="2"/>
        <v>3.2720000000000002</v>
      </c>
      <c r="K59" s="36">
        <v>2.6640000000000001</v>
      </c>
      <c r="L59" s="36">
        <v>-3.88</v>
      </c>
      <c r="M59" s="36">
        <v>-1.2170000000000001</v>
      </c>
      <c r="N59" s="36">
        <f>J59/($AA$21)^0.25</f>
        <v>2.1892137066504178</v>
      </c>
      <c r="O59" s="36">
        <f>K59/($AA$21)</f>
        <v>0.53386773547094191</v>
      </c>
      <c r="P59">
        <f t="shared" si="9"/>
        <v>0.77755511022044088</v>
      </c>
      <c r="Q59">
        <f t="shared" si="10"/>
        <v>0.54480402242062365</v>
      </c>
      <c r="R59" s="36">
        <f>M59/SQRT($AA$21)</f>
        <v>-0.54480402242062365</v>
      </c>
      <c r="S59" s="8">
        <v>114</v>
      </c>
      <c r="T59" s="36">
        <f>L59/($AA$21)</f>
        <v>-0.77755511022044088</v>
      </c>
    </row>
    <row r="60" spans="1:20" x14ac:dyDescent="0.3">
      <c r="A60" s="36" t="s">
        <v>25</v>
      </c>
      <c r="B60" s="36">
        <v>10</v>
      </c>
      <c r="C60" s="36">
        <v>107</v>
      </c>
      <c r="D60" s="36">
        <v>5.07</v>
      </c>
      <c r="E60" s="36">
        <v>1.95</v>
      </c>
      <c r="F60" s="36">
        <v>0.35</v>
      </c>
      <c r="G60" s="36">
        <f>D60/$D$61</f>
        <v>0.75898203592814384</v>
      </c>
      <c r="H60" s="36">
        <f>E60/$E$61</f>
        <v>0.45034642032332561</v>
      </c>
      <c r="I60" s="36">
        <f t="shared" ref="I60:I61" si="62">D60/($AA$21)</f>
        <v>1.0160320641282565</v>
      </c>
      <c r="J60" s="36">
        <f t="shared" si="2"/>
        <v>5.4890000000000008</v>
      </c>
      <c r="K60" s="36">
        <v>3.3730000000000002</v>
      </c>
      <c r="L60" s="36">
        <v>-7.6050000000000004</v>
      </c>
      <c r="M60" s="36">
        <v>-4.2320000000000002</v>
      </c>
      <c r="N60" s="36">
        <f t="shared" ref="N60:N61" si="63">J60/($AA$21)^0.25</f>
        <v>3.6725531894266945</v>
      </c>
      <c r="O60" s="36">
        <f t="shared" ref="N60:O61" si="64">K60/($AA$21)</f>
        <v>0.67595190380761527</v>
      </c>
      <c r="P60">
        <f t="shared" si="9"/>
        <v>1.5240480961923848</v>
      </c>
      <c r="Q60">
        <f t="shared" si="10"/>
        <v>1.894503387743697</v>
      </c>
      <c r="R60" s="36">
        <f>M60/SQRT($AA$21)</f>
        <v>-1.894503387743697</v>
      </c>
      <c r="S60" s="6">
        <v>55</v>
      </c>
      <c r="T60" s="36">
        <f t="shared" ref="T60:T61" si="65">L60/($AA$21)</f>
        <v>-1.5240480961923848</v>
      </c>
    </row>
    <row r="61" spans="1:20" x14ac:dyDescent="0.3">
      <c r="A61" s="36" t="s">
        <v>25</v>
      </c>
      <c r="B61" s="36">
        <v>15</v>
      </c>
      <c r="C61" s="36">
        <v>108</v>
      </c>
      <c r="D61" s="36">
        <v>6.68</v>
      </c>
      <c r="E61" s="36">
        <v>4.33</v>
      </c>
      <c r="F61" s="36">
        <v>0.7</v>
      </c>
      <c r="G61" s="36">
        <f>D61/$D$61</f>
        <v>1</v>
      </c>
      <c r="H61" s="36">
        <f>E61/$E$61</f>
        <v>1</v>
      </c>
      <c r="I61" s="36">
        <f t="shared" si="62"/>
        <v>1.3386773547094186</v>
      </c>
      <c r="J61" s="36">
        <f t="shared" si="2"/>
        <v>7.9065000000000003</v>
      </c>
      <c r="K61" s="36">
        <v>3.6760000000000002</v>
      </c>
      <c r="L61" s="36">
        <v>-12.137</v>
      </c>
      <c r="M61" s="36">
        <v>-8.4610000000000003</v>
      </c>
      <c r="N61" s="36">
        <f t="shared" si="63"/>
        <v>5.2900422284937436</v>
      </c>
      <c r="O61" s="36">
        <f t="shared" si="64"/>
        <v>0.7366733466933868</v>
      </c>
      <c r="P61">
        <f t="shared" si="9"/>
        <v>2.4322645290581164</v>
      </c>
      <c r="Q61">
        <f t="shared" si="10"/>
        <v>3.7876637910442863</v>
      </c>
      <c r="R61" s="36">
        <f>M61/SQRT($AA$21)</f>
        <v>-3.7876637910442863</v>
      </c>
      <c r="S61" s="6">
        <v>36</v>
      </c>
      <c r="T61" s="36">
        <f t="shared" si="65"/>
        <v>-2.4322645290581164</v>
      </c>
    </row>
    <row r="62" spans="1:20" x14ac:dyDescent="0.3">
      <c r="A62" s="20" t="s">
        <v>26</v>
      </c>
      <c r="B62" s="20">
        <v>1</v>
      </c>
      <c r="C62" s="20">
        <v>109</v>
      </c>
      <c r="D62" s="20">
        <v>1.59</v>
      </c>
      <c r="E62" s="20">
        <v>0.11</v>
      </c>
      <c r="F62" s="20">
        <v>0.05</v>
      </c>
      <c r="G62" s="20">
        <f>D62/$D$65</f>
        <v>0.26588628762541805</v>
      </c>
      <c r="H62" s="20">
        <f>E62/$E$65</f>
        <v>3.0726256983240222E-2</v>
      </c>
      <c r="I62" s="20">
        <f>D62/($AA$22)</f>
        <v>0.33686440677966106</v>
      </c>
      <c r="J62" s="20">
        <f t="shared" si="2"/>
        <v>1.5914999999999999</v>
      </c>
      <c r="K62" s="20">
        <v>1.5569999999999999</v>
      </c>
      <c r="L62" s="20">
        <v>-1.6259999999999999</v>
      </c>
      <c r="M62" s="20">
        <v>-6.9000000000000006E-2</v>
      </c>
      <c r="N62" s="20">
        <f>J62/($AA$22)^0.25</f>
        <v>1.0797448549840412</v>
      </c>
      <c r="O62" s="20">
        <f>K62/($AA$22)</f>
        <v>0.32987288135593223</v>
      </c>
      <c r="P62">
        <f t="shared" si="9"/>
        <v>0.34449152542372879</v>
      </c>
      <c r="Q62">
        <f t="shared" si="10"/>
        <v>3.1759824317492164E-2</v>
      </c>
      <c r="R62" s="20">
        <f>M62/SQRT($AA$22)</f>
        <v>-3.1759824317492164E-2</v>
      </c>
      <c r="S62" s="8">
        <v>210</v>
      </c>
      <c r="T62" s="20">
        <f>L62/($AA$22)</f>
        <v>-0.34449152542372879</v>
      </c>
    </row>
    <row r="63" spans="1:20" x14ac:dyDescent="0.3">
      <c r="A63" s="20" t="s">
        <v>26</v>
      </c>
      <c r="B63" s="20">
        <v>4</v>
      </c>
      <c r="C63" s="20">
        <v>110</v>
      </c>
      <c r="D63" s="20">
        <v>2.93</v>
      </c>
      <c r="E63" s="20">
        <v>0.46300000000000002</v>
      </c>
      <c r="F63" s="20">
        <v>0.15</v>
      </c>
      <c r="G63" s="20">
        <f>D63/$D$65</f>
        <v>0.48996655518394649</v>
      </c>
      <c r="H63" s="20">
        <f>E63/$E$65</f>
        <v>0.1293296089385475</v>
      </c>
      <c r="I63" s="20">
        <f t="shared" ref="I63:I65" si="66">D63/($AA$22)</f>
        <v>0.62076271186440679</v>
      </c>
      <c r="J63" s="20">
        <f t="shared" si="2"/>
        <v>2.9580000000000002</v>
      </c>
      <c r="K63" s="20">
        <v>2.4620000000000002</v>
      </c>
      <c r="L63" s="20">
        <v>-3.4540000000000002</v>
      </c>
      <c r="M63" s="20">
        <v>-0.99199999999999999</v>
      </c>
      <c r="N63" s="20">
        <f t="shared" ref="N63:N65" si="67">J63/($AA$22)^0.25</f>
        <v>2.0068396362191607</v>
      </c>
      <c r="O63" s="20">
        <f t="shared" ref="N63:O65" si="68">K63/($AA$22)</f>
        <v>0.5216101694915255</v>
      </c>
      <c r="P63">
        <f t="shared" si="9"/>
        <v>0.73177966101694925</v>
      </c>
      <c r="Q63">
        <f t="shared" si="10"/>
        <v>0.45660501047756841</v>
      </c>
      <c r="R63" s="20">
        <f>M63/SQRT($AA$22)</f>
        <v>-0.45660501047756841</v>
      </c>
      <c r="S63" s="6">
        <v>126</v>
      </c>
      <c r="T63" s="20">
        <f t="shared" ref="T63:T65" si="69">L63/($AA$22)</f>
        <v>-0.73177966101694925</v>
      </c>
    </row>
    <row r="64" spans="1:20" x14ac:dyDescent="0.3">
      <c r="A64" s="20" t="s">
        <v>26</v>
      </c>
      <c r="B64" s="20">
        <v>8</v>
      </c>
      <c r="C64" s="20">
        <v>111</v>
      </c>
      <c r="D64" s="20">
        <v>4.21</v>
      </c>
      <c r="E64" s="20">
        <v>1.29</v>
      </c>
      <c r="F64" s="20">
        <v>0.2</v>
      </c>
      <c r="G64" s="20">
        <f>D64/$D$65</f>
        <v>0.70401337792642138</v>
      </c>
      <c r="H64" s="20">
        <f>E64/$E$65</f>
        <v>0.36033519553072624</v>
      </c>
      <c r="I64" s="20">
        <f t="shared" si="66"/>
        <v>0.89194915254237295</v>
      </c>
      <c r="J64" s="20">
        <f t="shared" si="2"/>
        <v>4.4560000000000004</v>
      </c>
      <c r="K64" s="20">
        <v>2.988</v>
      </c>
      <c r="L64" s="20">
        <v>-5.9240000000000004</v>
      </c>
      <c r="M64" s="20">
        <v>-2.9359999999999999</v>
      </c>
      <c r="N64" s="20">
        <f t="shared" si="67"/>
        <v>3.0231499050008726</v>
      </c>
      <c r="O64" s="20">
        <f t="shared" si="68"/>
        <v>0.63305084745762719</v>
      </c>
      <c r="P64">
        <f t="shared" si="9"/>
        <v>1.2550847457627121</v>
      </c>
      <c r="Q64">
        <f t="shared" si="10"/>
        <v>1.3514035390747388</v>
      </c>
      <c r="R64" s="20">
        <f>M64/SQRT($AA$22)</f>
        <v>-1.3514035390747388</v>
      </c>
      <c r="S64" s="6">
        <v>66</v>
      </c>
      <c r="T64" s="20">
        <f t="shared" si="69"/>
        <v>-1.2550847457627121</v>
      </c>
    </row>
    <row r="65" spans="1:20" x14ac:dyDescent="0.3">
      <c r="A65" s="20" t="s">
        <v>26</v>
      </c>
      <c r="B65" s="20">
        <v>12</v>
      </c>
      <c r="C65" s="20">
        <v>112</v>
      </c>
      <c r="D65" s="20">
        <v>5.98</v>
      </c>
      <c r="E65" s="20">
        <v>3.58</v>
      </c>
      <c r="F65" s="20">
        <v>0.65</v>
      </c>
      <c r="G65" s="20">
        <f>D65/$D$65</f>
        <v>1</v>
      </c>
      <c r="H65" s="20">
        <f>E65/$E$65</f>
        <v>1</v>
      </c>
      <c r="I65" s="20">
        <f t="shared" si="66"/>
        <v>1.2669491525423731</v>
      </c>
      <c r="J65" s="20">
        <f t="shared" si="2"/>
        <v>6.9610000000000003</v>
      </c>
      <c r="K65" s="20">
        <v>3.403</v>
      </c>
      <c r="L65" s="20">
        <v>-10.519</v>
      </c>
      <c r="M65" s="20">
        <v>-7.1150000000000002</v>
      </c>
      <c r="N65" s="20">
        <f t="shared" si="67"/>
        <v>4.7226540594055368</v>
      </c>
      <c r="O65" s="20">
        <f t="shared" si="68"/>
        <v>0.72097457627118644</v>
      </c>
      <c r="P65">
        <f t="shared" si="9"/>
        <v>2.2286016949152545</v>
      </c>
      <c r="Q65">
        <f t="shared" si="10"/>
        <v>3.2749442031732858</v>
      </c>
      <c r="R65" s="20">
        <f>M65/SQRT($AA$22)</f>
        <v>-3.2749442031732858</v>
      </c>
      <c r="S65" s="6">
        <v>47</v>
      </c>
      <c r="T65" s="20">
        <f t="shared" si="69"/>
        <v>-2.2286016949152545</v>
      </c>
    </row>
    <row r="66" spans="1:20" x14ac:dyDescent="0.3">
      <c r="A66" s="22" t="s">
        <v>27</v>
      </c>
      <c r="B66" s="22">
        <v>2</v>
      </c>
      <c r="C66" s="22">
        <v>113</v>
      </c>
      <c r="D66" s="22">
        <v>2.1</v>
      </c>
      <c r="E66" s="22">
        <v>0.222</v>
      </c>
      <c r="F66" s="22">
        <v>0.1</v>
      </c>
      <c r="G66" s="22">
        <f>D66/$D$69</f>
        <v>0.38391224862888484</v>
      </c>
      <c r="H66" s="22">
        <f>E66/$E$69</f>
        <v>5.2482269503546092E-2</v>
      </c>
      <c r="I66" s="22">
        <f>D66/($AA$23)</f>
        <v>0.52109181141439209</v>
      </c>
      <c r="J66" s="22">
        <f t="shared" ref="J66:J69" si="70">ABS(K66-L66)/2</f>
        <v>2.0860000000000003</v>
      </c>
      <c r="K66" s="22">
        <v>1.988</v>
      </c>
      <c r="L66" s="22">
        <v>-2.1840000000000002</v>
      </c>
      <c r="M66" s="22">
        <v>-0.19700000000000001</v>
      </c>
      <c r="N66" s="22">
        <f>J66/($AA$23)^0.25</f>
        <v>1.4722719657604839</v>
      </c>
      <c r="O66" s="22">
        <f>K66/($AA$23)</f>
        <v>0.49330024813895779</v>
      </c>
      <c r="P66">
        <f t="shared" si="9"/>
        <v>0.54193548387096779</v>
      </c>
      <c r="Q66">
        <f t="shared" si="10"/>
        <v>9.813268983318342E-2</v>
      </c>
      <c r="R66" s="22">
        <f>M66/SQRT($AA$23)</f>
        <v>-9.813268983318342E-2</v>
      </c>
      <c r="S66" s="8">
        <v>420</v>
      </c>
      <c r="T66" s="22">
        <f>L66/($AA$23)</f>
        <v>-0.54193548387096779</v>
      </c>
    </row>
    <row r="67" spans="1:20" x14ac:dyDescent="0.3">
      <c r="A67" s="22" t="s">
        <v>27</v>
      </c>
      <c r="B67" s="22">
        <v>3</v>
      </c>
      <c r="C67" s="22">
        <v>114</v>
      </c>
      <c r="D67" s="22">
        <v>2.64</v>
      </c>
      <c r="E67" s="22">
        <v>0.39800000000000002</v>
      </c>
      <c r="F67" s="22">
        <v>0.15</v>
      </c>
      <c r="G67" s="22">
        <f>D67/$D$69</f>
        <v>0.48263254113345527</v>
      </c>
      <c r="H67" s="22">
        <f>E67/$E$69</f>
        <v>9.4089834515366427E-2</v>
      </c>
      <c r="I67" s="22">
        <f t="shared" ref="I67:I69" si="71">D67/($AA$23)</f>
        <v>0.6550868486352357</v>
      </c>
      <c r="J67" s="22">
        <f t="shared" si="70"/>
        <v>2.6574999999999998</v>
      </c>
      <c r="K67" s="22">
        <v>2.169</v>
      </c>
      <c r="L67" s="22">
        <v>-3.1459999999999999</v>
      </c>
      <c r="M67" s="22">
        <v>-0.97799999999999998</v>
      </c>
      <c r="N67" s="22">
        <f t="shared" ref="N67:N69" si="72">J67/($AA$23)^0.25</f>
        <v>1.87562931400215</v>
      </c>
      <c r="O67" s="22">
        <f t="shared" ref="N67:O69" si="73">K67/($AA$23)</f>
        <v>0.53821339950372205</v>
      </c>
      <c r="P67">
        <f t="shared" ref="P67:P120" si="74">ABS(T67)</f>
        <v>0.78064516129032246</v>
      </c>
      <c r="Q67">
        <f t="shared" ref="Q67:Q120" si="75">ABS(R67)</f>
        <v>0.48717650079621005</v>
      </c>
      <c r="R67" s="22">
        <f>M67/SQRT($AA$23)</f>
        <v>-0.48717650079621005</v>
      </c>
      <c r="S67" s="6">
        <v>180</v>
      </c>
      <c r="T67" s="22">
        <f t="shared" ref="T67:T69" si="76">L67/($AA$23)</f>
        <v>-0.78064516129032246</v>
      </c>
    </row>
    <row r="68" spans="1:20" x14ac:dyDescent="0.3">
      <c r="A68" s="22" t="s">
        <v>27</v>
      </c>
      <c r="B68" s="22">
        <v>6</v>
      </c>
      <c r="C68" s="22">
        <v>115</v>
      </c>
      <c r="D68" s="22">
        <v>4.17</v>
      </c>
      <c r="E68" s="22">
        <v>1.81</v>
      </c>
      <c r="F68" s="22">
        <v>0.3</v>
      </c>
      <c r="G68" s="22">
        <f>D68/$D$69</f>
        <v>0.76234003656307137</v>
      </c>
      <c r="H68" s="22">
        <f>E68/$E$69</f>
        <v>0.4278959810874704</v>
      </c>
      <c r="I68" s="22">
        <f t="shared" si="71"/>
        <v>1.0347394540942927</v>
      </c>
      <c r="J68" s="22">
        <f t="shared" si="70"/>
        <v>4.7690000000000001</v>
      </c>
      <c r="K68" s="22">
        <v>2.411</v>
      </c>
      <c r="L68" s="22">
        <v>-7.1269999999999998</v>
      </c>
      <c r="M68" s="22">
        <v>-4.7160000000000002</v>
      </c>
      <c r="N68" s="22">
        <f t="shared" si="72"/>
        <v>3.3658988517314223</v>
      </c>
      <c r="O68" s="22">
        <f t="shared" si="73"/>
        <v>0.59826302729528535</v>
      </c>
      <c r="P68">
        <f t="shared" si="74"/>
        <v>1.76848635235732</v>
      </c>
      <c r="Q68">
        <f t="shared" si="75"/>
        <v>2.3492069302197613</v>
      </c>
      <c r="R68" s="22">
        <f>M68/SQRT($AA$23)</f>
        <v>-2.3492069302197613</v>
      </c>
      <c r="S68" s="6">
        <v>63</v>
      </c>
      <c r="T68" s="22">
        <f t="shared" si="76"/>
        <v>-1.76848635235732</v>
      </c>
    </row>
    <row r="69" spans="1:20" x14ac:dyDescent="0.3">
      <c r="A69" s="22" t="s">
        <v>27</v>
      </c>
      <c r="B69" s="22">
        <v>9</v>
      </c>
      <c r="C69" s="22">
        <v>116</v>
      </c>
      <c r="D69" s="22">
        <v>5.47</v>
      </c>
      <c r="E69" s="22">
        <v>4.2300000000000004</v>
      </c>
      <c r="F69" s="22">
        <v>0.6</v>
      </c>
      <c r="G69" s="22">
        <f>D69/$D$69</f>
        <v>1</v>
      </c>
      <c r="H69" s="22">
        <f>E69/$E$69</f>
        <v>1</v>
      </c>
      <c r="I69" s="22">
        <f t="shared" si="71"/>
        <v>1.3573200992555829</v>
      </c>
      <c r="J69" s="22">
        <f t="shared" si="70"/>
        <v>6.6675000000000004</v>
      </c>
      <c r="K69" s="22">
        <v>2.851</v>
      </c>
      <c r="L69" s="22">
        <v>-10.484</v>
      </c>
      <c r="M69" s="22">
        <v>-7.633</v>
      </c>
      <c r="N69" s="22">
        <f t="shared" si="72"/>
        <v>4.7058357294861102</v>
      </c>
      <c r="O69" s="22">
        <f t="shared" si="73"/>
        <v>0.70744416873449123</v>
      </c>
      <c r="P69">
        <f t="shared" si="74"/>
        <v>2.601488833746898</v>
      </c>
      <c r="Q69">
        <f t="shared" si="75"/>
        <v>3.8022681294248173</v>
      </c>
      <c r="R69" s="22">
        <f>M69/SQRT($AA$23)</f>
        <v>-3.8022681294248173</v>
      </c>
      <c r="S69" s="6">
        <v>41</v>
      </c>
      <c r="T69" s="22">
        <f t="shared" si="76"/>
        <v>-2.601488833746898</v>
      </c>
    </row>
    <row r="70" spans="1:20" x14ac:dyDescent="0.3">
      <c r="A70" s="27" t="s">
        <v>50</v>
      </c>
      <c r="B70" s="27">
        <v>2</v>
      </c>
      <c r="C70" s="27">
        <v>126</v>
      </c>
      <c r="D70" s="27">
        <v>2.6</v>
      </c>
      <c r="E70" s="27">
        <v>0.13600000000000001</v>
      </c>
      <c r="F70" s="27">
        <v>0.05</v>
      </c>
      <c r="G70" s="27">
        <f t="shared" ref="G70:G76" si="77">D70/$D$76</f>
        <v>0.44905008635578586</v>
      </c>
      <c r="H70" s="27">
        <f t="shared" ref="H70:H76" si="78">E70/$E$76</f>
        <v>2.7983539094650206E-2</v>
      </c>
      <c r="I70" s="27">
        <f>D70/($AA$25)</f>
        <v>0.66666666666666674</v>
      </c>
      <c r="J70" s="27">
        <f>ABS(K70-L70)/2</f>
        <v>2.6266666666666669</v>
      </c>
      <c r="K70" s="27">
        <v>3</v>
      </c>
      <c r="L70" s="27">
        <f>M70/2-SQRT(M70^2/4+D70^2)</f>
        <v>-2.2533333333333339</v>
      </c>
      <c r="M70" s="27">
        <f>-(D70^2-K70^2)/K70</f>
        <v>0.74666666666666648</v>
      </c>
      <c r="N70" s="27">
        <f>J70/($AA$31)^0.25</f>
        <v>2.197846820686971</v>
      </c>
      <c r="O70" s="27">
        <f>K70/($AA$31)</f>
        <v>1.4705882352941175</v>
      </c>
      <c r="P70">
        <f t="shared" si="74"/>
        <v>1.1045751633986931</v>
      </c>
      <c r="Q70">
        <f t="shared" si="75"/>
        <v>0.52277123137045689</v>
      </c>
      <c r="R70" s="27">
        <f t="shared" ref="R70:R76" si="79">M70/SQRT($AA$31)</f>
        <v>0.52277123137045689</v>
      </c>
      <c r="S70" s="8">
        <v>500</v>
      </c>
      <c r="T70" s="27">
        <f>L70/($AA$31)</f>
        <v>-1.1045751633986931</v>
      </c>
    </row>
    <row r="71" spans="1:20" x14ac:dyDescent="0.3">
      <c r="A71" s="27" t="s">
        <v>50</v>
      </c>
      <c r="B71" s="27">
        <v>4</v>
      </c>
      <c r="C71" s="27">
        <v>127</v>
      </c>
      <c r="D71" s="27">
        <v>3.36</v>
      </c>
      <c r="E71" s="27">
        <v>0.443</v>
      </c>
      <c r="F71" s="27">
        <v>5.5E-2</v>
      </c>
      <c r="G71" s="27">
        <f t="shared" si="77"/>
        <v>0.5803108808290155</v>
      </c>
      <c r="H71" s="27">
        <f t="shared" si="78"/>
        <v>9.1152263374485593E-2</v>
      </c>
      <c r="I71" s="27">
        <f t="shared" ref="I71:I76" si="80">D71/($AA$25)</f>
        <v>0.86153846153846148</v>
      </c>
      <c r="J71" s="27">
        <f t="shared" ref="J71:J83" si="81">ABS(K71-L71)/2</f>
        <v>3.3639999999999999</v>
      </c>
      <c r="K71" s="27">
        <v>3.2</v>
      </c>
      <c r="L71" s="27">
        <f t="shared" ref="L71:L83" si="82">M71/2-SQRT(M71^2/4+D71^2)</f>
        <v>-3.5279999999999991</v>
      </c>
      <c r="M71" s="27">
        <f t="shared" ref="M71:M83" si="83">-(D71^2-K71^2)/K71</f>
        <v>-0.32799999999999885</v>
      </c>
      <c r="N71" s="27">
        <f t="shared" ref="N71:N76" si="84">J71/($AA$31)^0.25</f>
        <v>2.8148058520777801</v>
      </c>
      <c r="O71" s="27">
        <f t="shared" ref="N71:O76" si="85">K71/($AA$31)</f>
        <v>1.5686274509803921</v>
      </c>
      <c r="P71">
        <f t="shared" si="74"/>
        <v>1.729411764705882</v>
      </c>
      <c r="Q71">
        <f t="shared" si="75"/>
        <v>0.22964593378059281</v>
      </c>
      <c r="R71" s="27">
        <f t="shared" si="79"/>
        <v>-0.22964593378059281</v>
      </c>
      <c r="S71" s="6">
        <v>330</v>
      </c>
      <c r="T71" s="27">
        <f t="shared" ref="T71:T76" si="86">L71/($AA$31)</f>
        <v>-1.729411764705882</v>
      </c>
    </row>
    <row r="72" spans="1:20" x14ac:dyDescent="0.3">
      <c r="A72" s="27" t="s">
        <v>50</v>
      </c>
      <c r="B72" s="27">
        <v>6</v>
      </c>
      <c r="C72" s="27">
        <v>128</v>
      </c>
      <c r="D72" s="27">
        <v>3.9</v>
      </c>
      <c r="E72" s="27">
        <v>0.82299999999999995</v>
      </c>
      <c r="F72" s="27">
        <v>5.8999999999999997E-2</v>
      </c>
      <c r="G72" s="27">
        <f t="shared" si="77"/>
        <v>0.67357512953367871</v>
      </c>
      <c r="H72" s="27">
        <f t="shared" si="78"/>
        <v>0.1693415637860082</v>
      </c>
      <c r="I72" s="27">
        <f t="shared" si="80"/>
        <v>1</v>
      </c>
      <c r="J72" s="27">
        <f>ABS(K72-L72)/2</f>
        <v>3.9765624999999996</v>
      </c>
      <c r="K72" s="27">
        <v>3.2</v>
      </c>
      <c r="L72" s="27">
        <f t="shared" si="82"/>
        <v>-4.7531249999999989</v>
      </c>
      <c r="M72" s="27">
        <f t="shared" si="83"/>
        <v>-1.553124999999999</v>
      </c>
      <c r="N72" s="27">
        <f t="shared" si="84"/>
        <v>3.327363673053819</v>
      </c>
      <c r="O72" s="27">
        <f t="shared" si="85"/>
        <v>1.5686274509803921</v>
      </c>
      <c r="P72">
        <f t="shared" si="74"/>
        <v>2.3299632352941169</v>
      </c>
      <c r="Q72">
        <f t="shared" si="75"/>
        <v>1.0874050027530007</v>
      </c>
      <c r="R72" s="27">
        <f t="shared" si="79"/>
        <v>-1.0874050027530007</v>
      </c>
      <c r="S72" s="6">
        <v>150</v>
      </c>
      <c r="T72" s="27">
        <f t="shared" si="86"/>
        <v>-2.3299632352941169</v>
      </c>
    </row>
    <row r="73" spans="1:20" x14ac:dyDescent="0.3">
      <c r="A73" s="27" t="s">
        <v>50</v>
      </c>
      <c r="B73" s="27">
        <v>8</v>
      </c>
      <c r="C73" s="27">
        <v>129</v>
      </c>
      <c r="D73" s="27">
        <v>4.4400000000000004</v>
      </c>
      <c r="E73" s="27">
        <v>1.389</v>
      </c>
      <c r="F73" s="27">
        <v>8.7999999999999995E-2</v>
      </c>
      <c r="G73" s="27">
        <f t="shared" si="77"/>
        <v>0.76683937823834203</v>
      </c>
      <c r="H73" s="27">
        <f t="shared" si="78"/>
        <v>0.28580246913580243</v>
      </c>
      <c r="I73" s="27">
        <f t="shared" si="80"/>
        <v>1.1384615384615386</v>
      </c>
      <c r="J73" s="27">
        <f t="shared" si="81"/>
        <v>4.7296129032258065</v>
      </c>
      <c r="K73" s="27">
        <v>3.1</v>
      </c>
      <c r="L73" s="27">
        <f t="shared" si="82"/>
        <v>-6.3592258064516134</v>
      </c>
      <c r="M73" s="27">
        <f t="shared" si="83"/>
        <v>-3.2592258064516133</v>
      </c>
      <c r="N73" s="27">
        <f t="shared" si="84"/>
        <v>3.9574738638711597</v>
      </c>
      <c r="O73" s="27">
        <f t="shared" si="85"/>
        <v>1.5196078431372548</v>
      </c>
      <c r="P73">
        <f t="shared" si="74"/>
        <v>3.1172675521821636</v>
      </c>
      <c r="Q73">
        <f t="shared" si="75"/>
        <v>2.2819144930621618</v>
      </c>
      <c r="R73" s="27">
        <f t="shared" si="79"/>
        <v>-2.2819144930621618</v>
      </c>
      <c r="S73" s="6">
        <v>74</v>
      </c>
      <c r="T73" s="27">
        <f t="shared" si="86"/>
        <v>-3.1172675521821636</v>
      </c>
    </row>
    <row r="74" spans="1:20" x14ac:dyDescent="0.3">
      <c r="A74" s="27" t="s">
        <v>50</v>
      </c>
      <c r="B74" s="27">
        <v>10</v>
      </c>
      <c r="C74" s="27">
        <v>130</v>
      </c>
      <c r="D74" s="27">
        <v>4.9800000000000004</v>
      </c>
      <c r="E74" s="27">
        <v>2.33</v>
      </c>
      <c r="F74" s="27">
        <v>0.11</v>
      </c>
      <c r="G74" s="27">
        <f t="shared" si="77"/>
        <v>0.86010362694300524</v>
      </c>
      <c r="H74" s="27">
        <f t="shared" si="78"/>
        <v>0.47942386831275718</v>
      </c>
      <c r="I74" s="27">
        <f t="shared" si="80"/>
        <v>1.276923076923077</v>
      </c>
      <c r="J74" s="27">
        <f>ABS(K74-L74)/2</f>
        <v>5.5906393442622964</v>
      </c>
      <c r="K74" s="27">
        <v>3.05</v>
      </c>
      <c r="L74" s="27">
        <f t="shared" si="82"/>
        <v>-8.131278688524592</v>
      </c>
      <c r="M74" s="27">
        <f t="shared" si="83"/>
        <v>-5.0812786885245922</v>
      </c>
      <c r="N74" s="27">
        <f t="shared" si="84"/>
        <v>4.6779323255308549</v>
      </c>
      <c r="O74" s="27">
        <f t="shared" si="85"/>
        <v>1.4950980392156861</v>
      </c>
      <c r="P74">
        <f t="shared" si="74"/>
        <v>3.9859209257473491</v>
      </c>
      <c r="Q74">
        <f t="shared" si="75"/>
        <v>3.557606674468476</v>
      </c>
      <c r="R74" s="27">
        <f t="shared" si="79"/>
        <v>-3.557606674468476</v>
      </c>
      <c r="S74" s="6">
        <v>69</v>
      </c>
      <c r="T74" s="27">
        <f t="shared" si="86"/>
        <v>-3.9859209257473491</v>
      </c>
    </row>
    <row r="75" spans="1:20" x14ac:dyDescent="0.3">
      <c r="A75" s="27" t="s">
        <v>50</v>
      </c>
      <c r="B75" s="27">
        <v>12</v>
      </c>
      <c r="C75" s="27">
        <v>131</v>
      </c>
      <c r="D75" s="27">
        <v>5.52</v>
      </c>
      <c r="E75" s="27">
        <v>3.9</v>
      </c>
      <c r="F75" s="27">
        <v>0.18</v>
      </c>
      <c r="G75" s="27">
        <f t="shared" si="77"/>
        <v>0.95336787564766834</v>
      </c>
      <c r="H75" s="27">
        <f t="shared" si="78"/>
        <v>0.80246913580246904</v>
      </c>
      <c r="I75" s="27">
        <f t="shared" si="80"/>
        <v>1.4153846153846152</v>
      </c>
      <c r="J75" s="27">
        <f t="shared" si="81"/>
        <v>6.5783999999999994</v>
      </c>
      <c r="K75" s="27">
        <v>3</v>
      </c>
      <c r="L75" s="27">
        <f t="shared" si="82"/>
        <v>-10.156799999999999</v>
      </c>
      <c r="M75" s="27">
        <f t="shared" si="83"/>
        <v>-7.1567999999999978</v>
      </c>
      <c r="N75" s="27">
        <f t="shared" si="84"/>
        <v>5.5044348446220184</v>
      </c>
      <c r="O75" s="27">
        <f t="shared" si="85"/>
        <v>1.4705882352941175</v>
      </c>
      <c r="P75">
        <f t="shared" si="74"/>
        <v>4.9788235294117644</v>
      </c>
      <c r="Q75">
        <f t="shared" si="75"/>
        <v>5.0107622526858293</v>
      </c>
      <c r="R75" s="27">
        <f t="shared" si="79"/>
        <v>-5.0107622526858293</v>
      </c>
      <c r="S75" s="6">
        <v>51</v>
      </c>
      <c r="T75" s="27">
        <f t="shared" si="86"/>
        <v>-4.9788235294117644</v>
      </c>
    </row>
    <row r="76" spans="1:20" x14ac:dyDescent="0.3">
      <c r="A76" s="27" t="s">
        <v>50</v>
      </c>
      <c r="B76" s="27">
        <v>13</v>
      </c>
      <c r="C76" s="27">
        <v>132</v>
      </c>
      <c r="D76" s="27">
        <v>5.79</v>
      </c>
      <c r="E76" s="27">
        <v>4.8600000000000003</v>
      </c>
      <c r="F76" s="27">
        <v>0.21</v>
      </c>
      <c r="G76" s="27">
        <f t="shared" si="77"/>
        <v>1</v>
      </c>
      <c r="H76" s="27">
        <f t="shared" si="78"/>
        <v>1</v>
      </c>
      <c r="I76" s="27">
        <f t="shared" si="80"/>
        <v>1.4846153846153847</v>
      </c>
      <c r="J76" s="27">
        <f t="shared" si="81"/>
        <v>7.0873499999999989</v>
      </c>
      <c r="K76" s="27">
        <v>3</v>
      </c>
      <c r="L76" s="27">
        <f t="shared" si="82"/>
        <v>-11.174699999999998</v>
      </c>
      <c r="M76" s="27">
        <f t="shared" si="83"/>
        <v>-8.1746999999999996</v>
      </c>
      <c r="N76" s="27">
        <f t="shared" si="84"/>
        <v>5.9302955575872334</v>
      </c>
      <c r="O76" s="27">
        <f t="shared" si="85"/>
        <v>1.4705882352941175</v>
      </c>
      <c r="P76">
        <f t="shared" si="74"/>
        <v>5.4777941176470577</v>
      </c>
      <c r="Q76">
        <f t="shared" si="75"/>
        <v>5.7234348014518854</v>
      </c>
      <c r="R76" s="27">
        <f t="shared" si="79"/>
        <v>-5.7234348014518854</v>
      </c>
      <c r="S76" s="6">
        <v>43</v>
      </c>
      <c r="T76" s="27">
        <f t="shared" si="86"/>
        <v>-5.4777941176470577</v>
      </c>
    </row>
    <row r="77" spans="1:20" x14ac:dyDescent="0.3">
      <c r="A77" s="23" t="s">
        <v>51</v>
      </c>
      <c r="B77" s="23">
        <v>3</v>
      </c>
      <c r="C77" s="23">
        <v>133</v>
      </c>
      <c r="D77" s="23">
        <v>2.17</v>
      </c>
      <c r="E77" s="23">
        <v>0.14799999999999999</v>
      </c>
      <c r="F77" s="23">
        <v>0.11</v>
      </c>
      <c r="G77" s="23">
        <f t="shared" ref="G77:G83" si="87">D77/$D$83</f>
        <v>0.58967391304347827</v>
      </c>
      <c r="H77" s="23">
        <f t="shared" ref="H77:H83" si="88">E77/$E$83</f>
        <v>2.3870967741935482E-2</v>
      </c>
      <c r="I77" s="23">
        <f>D77/($AA$26)</f>
        <v>0.48329621380846322</v>
      </c>
      <c r="J77" s="23">
        <f>ABS(K77-L77)/2</f>
        <v>2.177225</v>
      </c>
      <c r="K77" s="23">
        <v>2</v>
      </c>
      <c r="L77" s="23">
        <f t="shared" si="82"/>
        <v>-2.3544499999999999</v>
      </c>
      <c r="M77" s="23">
        <f t="shared" si="83"/>
        <v>-0.35444999999999993</v>
      </c>
      <c r="N77" s="23">
        <f>J77/($AA$32)^0.25</f>
        <v>1.8001134179544958</v>
      </c>
      <c r="O77" s="23">
        <f>K77/($AA$32)</f>
        <v>0.93457943925233644</v>
      </c>
      <c r="P77">
        <f t="shared" si="74"/>
        <v>1.1002102803738316</v>
      </c>
      <c r="Q77">
        <f t="shared" si="75"/>
        <v>0.24229703183389181</v>
      </c>
      <c r="R77" s="23">
        <f t="shared" ref="R77:R83" si="89">M77/SQRT($AA$32)</f>
        <v>-0.24229703183389181</v>
      </c>
      <c r="S77" s="8">
        <v>670</v>
      </c>
      <c r="T77" s="23">
        <f>L77/($AA$32)</f>
        <v>-1.1002102803738316</v>
      </c>
    </row>
    <row r="78" spans="1:20" x14ac:dyDescent="0.3">
      <c r="A78" s="23" t="s">
        <v>51</v>
      </c>
      <c r="B78" s="23">
        <v>5</v>
      </c>
      <c r="C78" s="23">
        <v>134</v>
      </c>
      <c r="D78" s="23">
        <v>2.82</v>
      </c>
      <c r="E78" s="23">
        <v>0.42899999999999999</v>
      </c>
      <c r="F78" s="23">
        <v>0.113</v>
      </c>
      <c r="G78" s="23">
        <f t="shared" si="87"/>
        <v>0.76630434782608692</v>
      </c>
      <c r="H78" s="23">
        <f t="shared" si="88"/>
        <v>6.9193548387096765E-2</v>
      </c>
      <c r="I78" s="23">
        <f t="shared" ref="I78:I83" si="90">D78/($AA$26)</f>
        <v>0.62806236080178168</v>
      </c>
      <c r="J78" s="23">
        <f t="shared" si="81"/>
        <v>2.8921999999999999</v>
      </c>
      <c r="K78" s="23">
        <v>2.25</v>
      </c>
      <c r="L78" s="23">
        <f t="shared" si="82"/>
        <v>-3.5343999999999998</v>
      </c>
      <c r="M78" s="23">
        <f t="shared" si="83"/>
        <v>-1.2843999999999995</v>
      </c>
      <c r="N78" s="23">
        <f t="shared" ref="N78:N83" si="91">J78/($AA$32)^0.25</f>
        <v>2.391249424110045</v>
      </c>
      <c r="O78" s="23">
        <f t="shared" ref="N78:O83" si="92">K78/($AA$32)</f>
        <v>1.0514018691588785</v>
      </c>
      <c r="P78">
        <f t="shared" si="74"/>
        <v>1.6515887850467288</v>
      </c>
      <c r="Q78">
        <f t="shared" si="75"/>
        <v>0.87799776467047708</v>
      </c>
      <c r="R78" s="23">
        <f t="shared" si="89"/>
        <v>-0.87799776467047708</v>
      </c>
      <c r="S78" s="6">
        <v>310</v>
      </c>
      <c r="T78" s="23">
        <f t="shared" ref="T78:T83" si="93">L78/($AA$32)</f>
        <v>-1.6515887850467288</v>
      </c>
    </row>
    <row r="79" spans="1:20" x14ac:dyDescent="0.3">
      <c r="A79" s="23" t="s">
        <v>51</v>
      </c>
      <c r="B79" s="23">
        <v>7</v>
      </c>
      <c r="C79" s="23">
        <v>135</v>
      </c>
      <c r="D79" s="23">
        <v>3.25</v>
      </c>
      <c r="E79" s="23">
        <v>1.3979999999999999</v>
      </c>
      <c r="F79" s="23">
        <v>0.2</v>
      </c>
      <c r="G79" s="23">
        <f t="shared" si="87"/>
        <v>0.88315217391304346</v>
      </c>
      <c r="H79" s="23">
        <f t="shared" si="88"/>
        <v>0.22548387096774192</v>
      </c>
      <c r="I79" s="23">
        <f t="shared" si="90"/>
        <v>0.72383073496659245</v>
      </c>
      <c r="J79" s="23">
        <f t="shared" si="81"/>
        <v>3.5648809523809524</v>
      </c>
      <c r="K79" s="23">
        <v>2.1</v>
      </c>
      <c r="L79" s="23">
        <f t="shared" si="82"/>
        <v>-5.0297619047619051</v>
      </c>
      <c r="M79" s="23">
        <f t="shared" si="83"/>
        <v>-2.9297619047619046</v>
      </c>
      <c r="N79" s="23">
        <f t="shared" si="91"/>
        <v>2.9474170266239614</v>
      </c>
      <c r="O79" s="23">
        <f t="shared" si="92"/>
        <v>0.98130841121495327</v>
      </c>
      <c r="P79">
        <f t="shared" si="74"/>
        <v>2.3503560302625726</v>
      </c>
      <c r="Q79">
        <f t="shared" si="75"/>
        <v>2.0027440076282095</v>
      </c>
      <c r="R79" s="23">
        <f t="shared" si="89"/>
        <v>-2.0027440076282095</v>
      </c>
      <c r="S79" s="6">
        <v>140</v>
      </c>
      <c r="T79" s="23">
        <f t="shared" si="93"/>
        <v>-2.3503560302625726</v>
      </c>
    </row>
    <row r="80" spans="1:20" x14ac:dyDescent="0.3">
      <c r="A80" s="23" t="s">
        <v>51</v>
      </c>
      <c r="B80" s="23">
        <v>8</v>
      </c>
      <c r="C80" s="23">
        <v>136</v>
      </c>
      <c r="D80" s="23">
        <v>3.36</v>
      </c>
      <c r="E80" s="23">
        <v>1.952</v>
      </c>
      <c r="F80" s="23">
        <v>0.34</v>
      </c>
      <c r="G80" s="23">
        <f t="shared" si="87"/>
        <v>0.91304347826086951</v>
      </c>
      <c r="H80" s="23">
        <f t="shared" si="88"/>
        <v>0.31483870967741934</v>
      </c>
      <c r="I80" s="23">
        <f t="shared" si="90"/>
        <v>0.74832962138084624</v>
      </c>
      <c r="J80" s="23">
        <f t="shared" si="81"/>
        <v>3.7785609756097558</v>
      </c>
      <c r="K80" s="23">
        <v>2.0499999999999998</v>
      </c>
      <c r="L80" s="23">
        <f t="shared" si="82"/>
        <v>-5.5071219512195118</v>
      </c>
      <c r="M80" s="23">
        <f t="shared" si="83"/>
        <v>-3.4571219512195119</v>
      </c>
      <c r="N80" s="23">
        <f t="shared" si="91"/>
        <v>3.1240860787260627</v>
      </c>
      <c r="O80" s="23">
        <f t="shared" si="92"/>
        <v>0.95794392523364469</v>
      </c>
      <c r="P80">
        <f t="shared" si="74"/>
        <v>2.5734214725324818</v>
      </c>
      <c r="Q80">
        <f t="shared" si="75"/>
        <v>2.3632399138617024</v>
      </c>
      <c r="R80" s="23">
        <f t="shared" si="89"/>
        <v>-2.3632399138617024</v>
      </c>
      <c r="S80" s="6">
        <v>99</v>
      </c>
      <c r="T80" s="23">
        <f t="shared" si="93"/>
        <v>-2.5734214725324818</v>
      </c>
    </row>
    <row r="81" spans="1:20" x14ac:dyDescent="0.3">
      <c r="A81" s="23" t="s">
        <v>51</v>
      </c>
      <c r="B81" s="23">
        <v>9</v>
      </c>
      <c r="C81" s="23">
        <v>137</v>
      </c>
      <c r="D81" s="23">
        <v>3.47</v>
      </c>
      <c r="E81" s="23">
        <v>4.1900000000000004</v>
      </c>
      <c r="F81" s="23">
        <v>0.39</v>
      </c>
      <c r="G81" s="23">
        <f t="shared" si="87"/>
        <v>0.94293478260869568</v>
      </c>
      <c r="H81" s="23">
        <f t="shared" si="88"/>
        <v>0.67580645161290331</v>
      </c>
      <c r="I81" s="23">
        <f t="shared" si="90"/>
        <v>0.77282850779510026</v>
      </c>
      <c r="J81" s="23">
        <f t="shared" si="81"/>
        <v>4.0102250000000002</v>
      </c>
      <c r="K81" s="23">
        <v>2</v>
      </c>
      <c r="L81" s="23">
        <f t="shared" si="82"/>
        <v>-6.0204500000000003</v>
      </c>
      <c r="M81" s="23">
        <f t="shared" si="83"/>
        <v>-4.0204500000000003</v>
      </c>
      <c r="N81" s="23">
        <f t="shared" si="91"/>
        <v>3.3156241690760342</v>
      </c>
      <c r="O81" s="23">
        <f t="shared" si="92"/>
        <v>0.93457943925233644</v>
      </c>
      <c r="P81">
        <f t="shared" si="74"/>
        <v>2.8132943925233644</v>
      </c>
      <c r="Q81">
        <f t="shared" si="75"/>
        <v>2.7483230403063073</v>
      </c>
      <c r="R81" s="23">
        <f t="shared" si="89"/>
        <v>-2.7483230403063073</v>
      </c>
      <c r="S81" s="6">
        <v>83</v>
      </c>
      <c r="T81" s="23">
        <f t="shared" si="93"/>
        <v>-2.8132943925233644</v>
      </c>
    </row>
    <row r="82" spans="1:20" x14ac:dyDescent="0.3">
      <c r="A82" s="23" t="s">
        <v>51</v>
      </c>
      <c r="B82" s="23">
        <v>10</v>
      </c>
      <c r="C82" s="23">
        <v>138</v>
      </c>
      <c r="D82" s="23">
        <v>3.57</v>
      </c>
      <c r="E82" s="23">
        <v>5.05</v>
      </c>
      <c r="F82" s="23">
        <v>0.53</v>
      </c>
      <c r="G82" s="23">
        <f t="shared" si="87"/>
        <v>0.97010869565217384</v>
      </c>
      <c r="H82" s="23">
        <f t="shared" si="88"/>
        <v>0.81451612903225801</v>
      </c>
      <c r="I82" s="23">
        <f t="shared" si="90"/>
        <v>0.7951002227171492</v>
      </c>
      <c r="J82" s="23">
        <f t="shared" si="81"/>
        <v>4.303921052631579</v>
      </c>
      <c r="K82" s="23">
        <v>1.9</v>
      </c>
      <c r="L82" s="23">
        <f t="shared" si="82"/>
        <v>-6.7078421052631576</v>
      </c>
      <c r="M82" s="23">
        <f t="shared" si="83"/>
        <v>-4.8078421052631581</v>
      </c>
      <c r="N82" s="23">
        <f t="shared" si="91"/>
        <v>3.5584498784732599</v>
      </c>
      <c r="O82" s="23">
        <f t="shared" si="92"/>
        <v>0.8878504672897195</v>
      </c>
      <c r="P82">
        <f t="shared" si="74"/>
        <v>3.1345056566650267</v>
      </c>
      <c r="Q82">
        <f t="shared" si="75"/>
        <v>3.286573202514524</v>
      </c>
      <c r="R82" s="23">
        <f t="shared" si="89"/>
        <v>-3.286573202514524</v>
      </c>
      <c r="S82" s="6">
        <v>83</v>
      </c>
      <c r="T82" s="23">
        <f t="shared" si="93"/>
        <v>-3.1345056566650267</v>
      </c>
    </row>
    <row r="83" spans="1:20" x14ac:dyDescent="0.3">
      <c r="A83" s="23" t="s">
        <v>51</v>
      </c>
      <c r="B83" s="23">
        <v>11</v>
      </c>
      <c r="C83" s="23">
        <v>139</v>
      </c>
      <c r="D83" s="23">
        <v>3.68</v>
      </c>
      <c r="E83" s="23">
        <v>6.2</v>
      </c>
      <c r="F83" s="23">
        <v>0.56999999999999995</v>
      </c>
      <c r="G83" s="23">
        <f t="shared" si="87"/>
        <v>1</v>
      </c>
      <c r="H83" s="23">
        <f t="shared" si="88"/>
        <v>1</v>
      </c>
      <c r="I83" s="23">
        <f t="shared" si="90"/>
        <v>0.8195991091314031</v>
      </c>
      <c r="J83" s="23">
        <f t="shared" si="81"/>
        <v>4.513789473684211</v>
      </c>
      <c r="K83" s="23">
        <v>1.9</v>
      </c>
      <c r="L83" s="23">
        <f t="shared" si="82"/>
        <v>-7.1275789473684217</v>
      </c>
      <c r="M83" s="23">
        <f t="shared" si="83"/>
        <v>-5.2275789473684222</v>
      </c>
      <c r="N83" s="23">
        <f t="shared" si="91"/>
        <v>3.7319675262780421</v>
      </c>
      <c r="O83" s="23">
        <f t="shared" si="92"/>
        <v>0.8878504672897195</v>
      </c>
      <c r="P83">
        <f t="shared" si="74"/>
        <v>3.3306443679291688</v>
      </c>
      <c r="Q83">
        <f t="shared" si="75"/>
        <v>3.573499400831456</v>
      </c>
      <c r="R83" s="23">
        <f t="shared" si="89"/>
        <v>-3.573499400831456</v>
      </c>
      <c r="S83" s="6">
        <v>72</v>
      </c>
      <c r="T83" s="23">
        <f t="shared" si="93"/>
        <v>-3.3306443679291688</v>
      </c>
    </row>
    <row r="84" spans="1:20" x14ac:dyDescent="0.3">
      <c r="A84" s="18" t="s">
        <v>58</v>
      </c>
      <c r="B84" s="18">
        <v>1</v>
      </c>
      <c r="C84" s="18">
        <v>154</v>
      </c>
      <c r="D84" s="18">
        <v>2.23</v>
      </c>
      <c r="E84" s="18">
        <v>0.17</v>
      </c>
      <c r="F84" s="18">
        <v>0.4</v>
      </c>
      <c r="G84" s="18">
        <f>D84/$D$90</f>
        <v>0.51740139211136893</v>
      </c>
      <c r="H84" s="18">
        <f>E84/$E$90</f>
        <v>2.2516556291390731E-2</v>
      </c>
      <c r="I84" s="18">
        <f>D84/($AA$30)</f>
        <v>1.0878048780487806</v>
      </c>
      <c r="J84" s="18">
        <f>SQRT(M84^2/4+D84^2)</f>
        <v>2.4076333333333335</v>
      </c>
      <c r="K84" s="41">
        <v>1.5</v>
      </c>
      <c r="L84" s="18">
        <f>M84/2-SQRT(M84^2/4+D84^2)</f>
        <v>-3.315266666666667</v>
      </c>
      <c r="M84" s="18">
        <f>-(D84^2-K84^2)/K84</f>
        <v>-1.8152666666666668</v>
      </c>
      <c r="N84" s="18">
        <f>J84/($AA$30)^0.25</f>
        <v>2.0121107538232175</v>
      </c>
      <c r="O84" s="18">
        <f>K84/($AA$30)</f>
        <v>0.73170731707317083</v>
      </c>
      <c r="P84">
        <f t="shared" si="74"/>
        <v>1.6172032520325206</v>
      </c>
      <c r="Q84">
        <f t="shared" si="75"/>
        <v>1.2678372349006566</v>
      </c>
      <c r="R84" s="18">
        <f t="shared" ref="R84:R90" si="94">M84/SQRT($AA$30)</f>
        <v>-1.2678372349006566</v>
      </c>
      <c r="T84" s="18">
        <f>L84/($AA$30)</f>
        <v>-1.6172032520325206</v>
      </c>
    </row>
    <row r="85" spans="1:20" x14ac:dyDescent="0.3">
      <c r="A85" s="18" t="s">
        <v>58</v>
      </c>
      <c r="B85" s="18">
        <v>2</v>
      </c>
      <c r="C85" s="18">
        <v>155</v>
      </c>
      <c r="D85" s="18">
        <v>2.63</v>
      </c>
      <c r="E85" s="18">
        <v>0.2</v>
      </c>
      <c r="F85" s="18">
        <v>0.6</v>
      </c>
      <c r="G85" s="18">
        <f t="shared" ref="G85:G90" si="95">D85/$D$90</f>
        <v>0.61020881670533644</v>
      </c>
      <c r="H85" s="18">
        <f t="shared" ref="H85:H90" si="96">E85/$E$90</f>
        <v>2.6490066225165566E-2</v>
      </c>
      <c r="I85" s="18">
        <f t="shared" ref="I85:I90" si="97">D85/($AA$30)</f>
        <v>1.2829268292682927</v>
      </c>
      <c r="J85" s="18">
        <f t="shared" ref="J85:J120" si="98">SQRT(M85^2/4+D85^2)</f>
        <v>3.0556333333333332</v>
      </c>
      <c r="K85" s="41">
        <v>1.5</v>
      </c>
      <c r="L85" s="18">
        <f t="shared" ref="L85:L120" si="99">M85/2-SQRT(M85^2/4+D85^2)</f>
        <v>-4.6112666666666664</v>
      </c>
      <c r="M85" s="18">
        <f t="shared" ref="M85:M120" si="100">-(D85^2-K85^2)/K85</f>
        <v>-3.111266666666666</v>
      </c>
      <c r="N85" s="18">
        <f t="shared" ref="N85:N90" si="101">J85/($AA$30)^0.25</f>
        <v>2.5536582355040287</v>
      </c>
      <c r="O85" s="18">
        <f t="shared" ref="N85:O90" si="102">K85/($AA$30)</f>
        <v>0.73170731707317083</v>
      </c>
      <c r="P85">
        <f t="shared" si="74"/>
        <v>2.2493983739837398</v>
      </c>
      <c r="Q85">
        <f t="shared" si="75"/>
        <v>2.1730028982180292</v>
      </c>
      <c r="R85" s="18">
        <f t="shared" si="94"/>
        <v>-2.1730028982180292</v>
      </c>
      <c r="T85" s="18">
        <f t="shared" ref="T85:T90" si="103">L85/($AA$30)</f>
        <v>-2.2493983739837398</v>
      </c>
    </row>
    <row r="86" spans="1:20" x14ac:dyDescent="0.3">
      <c r="A86" s="18" t="s">
        <v>58</v>
      </c>
      <c r="B86" s="18">
        <v>3</v>
      </c>
      <c r="C86" s="18">
        <v>156</v>
      </c>
      <c r="D86" s="18">
        <v>3.06</v>
      </c>
      <c r="E86" s="18">
        <v>0.2</v>
      </c>
      <c r="F86" s="18">
        <v>0.6</v>
      </c>
      <c r="G86" s="18">
        <f t="shared" si="95"/>
        <v>0.70997679814385162</v>
      </c>
      <c r="H86" s="18">
        <f t="shared" si="96"/>
        <v>2.6490066225165566E-2</v>
      </c>
      <c r="I86" s="18">
        <f t="shared" si="97"/>
        <v>1.4926829268292685</v>
      </c>
      <c r="J86" s="18">
        <f t="shared" si="98"/>
        <v>3.8712</v>
      </c>
      <c r="K86" s="41">
        <v>1.5</v>
      </c>
      <c r="L86" s="18">
        <f t="shared" si="99"/>
        <v>-6.2423999999999999</v>
      </c>
      <c r="M86" s="18">
        <f t="shared" si="100"/>
        <v>-4.7423999999999999</v>
      </c>
      <c r="N86" s="18">
        <f t="shared" si="101"/>
        <v>3.2352447701894413</v>
      </c>
      <c r="O86" s="18">
        <f t="shared" si="102"/>
        <v>0.73170731707317083</v>
      </c>
      <c r="P86">
        <f t="shared" si="74"/>
        <v>3.0450731707317074</v>
      </c>
      <c r="Q86">
        <f t="shared" si="75"/>
        <v>3.3122358346576477</v>
      </c>
      <c r="R86" s="18">
        <f t="shared" si="94"/>
        <v>-3.3122358346576477</v>
      </c>
      <c r="T86" s="18">
        <f t="shared" si="103"/>
        <v>-3.0450731707317074</v>
      </c>
    </row>
    <row r="87" spans="1:20" x14ac:dyDescent="0.3">
      <c r="A87" s="18" t="s">
        <v>58</v>
      </c>
      <c r="B87" s="18">
        <v>4</v>
      </c>
      <c r="C87" s="18">
        <v>157</v>
      </c>
      <c r="D87" s="18">
        <v>3.46</v>
      </c>
      <c r="E87" s="18">
        <v>0.21</v>
      </c>
      <c r="F87" s="18">
        <v>0.6</v>
      </c>
      <c r="G87" s="18">
        <f t="shared" si="95"/>
        <v>0.80278422273781913</v>
      </c>
      <c r="H87" s="18">
        <f t="shared" si="96"/>
        <v>2.781456953642384E-2</v>
      </c>
      <c r="I87" s="18">
        <f t="shared" si="97"/>
        <v>1.6878048780487807</v>
      </c>
      <c r="J87" s="18">
        <f t="shared" si="98"/>
        <v>6.4858000000000002</v>
      </c>
      <c r="K87" s="41">
        <v>1</v>
      </c>
      <c r="L87" s="18">
        <f t="shared" si="99"/>
        <v>-11.9716</v>
      </c>
      <c r="M87" s="18">
        <f t="shared" si="100"/>
        <v>-10.9716</v>
      </c>
      <c r="N87" s="18">
        <f t="shared" si="101"/>
        <v>5.4203220010577287</v>
      </c>
      <c r="O87" s="18">
        <f t="shared" si="102"/>
        <v>0.48780487804878053</v>
      </c>
      <c r="P87">
        <f t="shared" si="74"/>
        <v>5.8398048780487812</v>
      </c>
      <c r="Q87">
        <f t="shared" si="75"/>
        <v>7.6628978330655046</v>
      </c>
      <c r="R87" s="18">
        <f t="shared" si="94"/>
        <v>-7.6628978330655046</v>
      </c>
      <c r="T87" s="18">
        <f t="shared" si="103"/>
        <v>-5.8398048780487812</v>
      </c>
    </row>
    <row r="88" spans="1:20" x14ac:dyDescent="0.3">
      <c r="A88" s="18" t="s">
        <v>58</v>
      </c>
      <c r="B88" s="18">
        <v>5</v>
      </c>
      <c r="C88" s="18">
        <v>158</v>
      </c>
      <c r="D88" s="18">
        <v>3.84</v>
      </c>
      <c r="E88" s="18">
        <v>0.86</v>
      </c>
      <c r="F88" s="18">
        <v>0.6</v>
      </c>
      <c r="G88" s="18">
        <f t="shared" si="95"/>
        <v>0.89095127610208824</v>
      </c>
      <c r="H88" s="18">
        <f t="shared" si="96"/>
        <v>0.11390728476821192</v>
      </c>
      <c r="I88" s="18">
        <f t="shared" si="97"/>
        <v>1.8731707317073172</v>
      </c>
      <c r="J88" s="18">
        <f t="shared" si="98"/>
        <v>7.8727999999999998</v>
      </c>
      <c r="K88" s="41">
        <v>1</v>
      </c>
      <c r="L88" s="18">
        <f t="shared" si="99"/>
        <v>-14.7456</v>
      </c>
      <c r="M88" s="18">
        <f t="shared" si="100"/>
        <v>-13.7456</v>
      </c>
      <c r="N88" s="18">
        <f t="shared" si="101"/>
        <v>6.5794676138529224</v>
      </c>
      <c r="O88" s="18">
        <f t="shared" si="102"/>
        <v>0.48780487804878053</v>
      </c>
      <c r="P88">
        <f t="shared" si="74"/>
        <v>7.1929756097560977</v>
      </c>
      <c r="Q88">
        <f t="shared" si="75"/>
        <v>9.6003434735303141</v>
      </c>
      <c r="R88" s="18">
        <f t="shared" si="94"/>
        <v>-9.6003434735303141</v>
      </c>
      <c r="T88" s="18">
        <f t="shared" si="103"/>
        <v>-7.1929756097560977</v>
      </c>
    </row>
    <row r="89" spans="1:20" x14ac:dyDescent="0.3">
      <c r="A89" s="18" t="s">
        <v>58</v>
      </c>
      <c r="B89" s="18">
        <v>6</v>
      </c>
      <c r="C89" s="18">
        <v>159</v>
      </c>
      <c r="D89" s="18">
        <v>4.04</v>
      </c>
      <c r="E89" s="18">
        <v>3.73</v>
      </c>
      <c r="F89" s="18">
        <v>0.65</v>
      </c>
      <c r="G89" s="18">
        <f t="shared" si="95"/>
        <v>0.93735498839907205</v>
      </c>
      <c r="H89" s="18">
        <f t="shared" si="96"/>
        <v>0.49403973509933774</v>
      </c>
      <c r="I89" s="18">
        <f t="shared" si="97"/>
        <v>1.9707317073170734</v>
      </c>
      <c r="J89" s="18">
        <f t="shared" si="98"/>
        <v>8.6608000000000001</v>
      </c>
      <c r="K89" s="41">
        <v>1</v>
      </c>
      <c r="L89" s="18">
        <f t="shared" si="99"/>
        <v>-16.3216</v>
      </c>
      <c r="M89" s="18">
        <f t="shared" si="100"/>
        <v>-15.3216</v>
      </c>
      <c r="N89" s="18">
        <f t="shared" si="101"/>
        <v>7.2380160946623047</v>
      </c>
      <c r="O89" s="18">
        <f t="shared" si="102"/>
        <v>0.48780487804878053</v>
      </c>
      <c r="P89">
        <f t="shared" si="74"/>
        <v>7.9617560975609765</v>
      </c>
      <c r="Q89">
        <f t="shared" si="75"/>
        <v>10.701069619663169</v>
      </c>
      <c r="R89" s="18">
        <f t="shared" si="94"/>
        <v>-10.701069619663169</v>
      </c>
      <c r="T89" s="18">
        <f t="shared" si="103"/>
        <v>-7.9617560975609765</v>
      </c>
    </row>
    <row r="90" spans="1:20" x14ac:dyDescent="0.3">
      <c r="A90" s="18" t="s">
        <v>58</v>
      </c>
      <c r="B90" s="18">
        <v>7</v>
      </c>
      <c r="C90" s="18">
        <v>160</v>
      </c>
      <c r="D90" s="18">
        <v>4.3099999999999996</v>
      </c>
      <c r="E90" s="18">
        <v>7.55</v>
      </c>
      <c r="F90" s="41">
        <v>0.65</v>
      </c>
      <c r="G90" s="18">
        <f t="shared" si="95"/>
        <v>1</v>
      </c>
      <c r="H90" s="18">
        <f t="shared" si="96"/>
        <v>1</v>
      </c>
      <c r="I90" s="18">
        <f t="shared" si="97"/>
        <v>2.102439024390244</v>
      </c>
      <c r="J90" s="18">
        <f t="shared" si="98"/>
        <v>9.7880499999999984</v>
      </c>
      <c r="K90" s="41">
        <v>1</v>
      </c>
      <c r="L90" s="18">
        <f t="shared" si="99"/>
        <v>-18.576099999999997</v>
      </c>
      <c r="M90" s="18">
        <f t="shared" si="100"/>
        <v>-17.576099999999997</v>
      </c>
      <c r="N90" s="18">
        <f t="shared" si="101"/>
        <v>8.1800830680028813</v>
      </c>
      <c r="O90" s="18">
        <f t="shared" si="102"/>
        <v>0.48780487804878053</v>
      </c>
      <c r="P90">
        <f t="shared" si="74"/>
        <v>9.0615121951219511</v>
      </c>
      <c r="Q90">
        <f t="shared" si="75"/>
        <v>12.275680721475682</v>
      </c>
      <c r="R90" s="18">
        <f t="shared" si="94"/>
        <v>-12.275680721475682</v>
      </c>
      <c r="T90" s="18">
        <f t="shared" si="103"/>
        <v>-9.0615121951219511</v>
      </c>
    </row>
    <row r="91" spans="1:20" x14ac:dyDescent="0.3">
      <c r="A91" s="16" t="s">
        <v>59</v>
      </c>
      <c r="B91" s="16">
        <v>1</v>
      </c>
      <c r="C91" s="16">
        <v>161</v>
      </c>
      <c r="D91" s="16">
        <v>2.1</v>
      </c>
      <c r="E91" s="16">
        <v>0.18</v>
      </c>
      <c r="F91" s="16">
        <v>0.1</v>
      </c>
      <c r="G91" s="16">
        <f>D91/$D$96</f>
        <v>0.65420560747663559</v>
      </c>
      <c r="H91" s="16">
        <f t="shared" ref="H91:H96" si="104">E91/$E$96</f>
        <v>2.6587887740029542E-2</v>
      </c>
      <c r="I91" s="16">
        <f>D91/($AA$31)</f>
        <v>1.0294117647058825</v>
      </c>
      <c r="J91" s="16">
        <f t="shared" si="98"/>
        <v>2.2749999999999999</v>
      </c>
      <c r="K91" s="43">
        <v>1.4</v>
      </c>
      <c r="L91" s="16">
        <f t="shared" si="99"/>
        <v>-3.15</v>
      </c>
      <c r="M91" s="16">
        <f t="shared" si="100"/>
        <v>-1.7500000000000002</v>
      </c>
      <c r="N91" s="16">
        <f>J91/($AA$31)^0.25</f>
        <v>1.9035919481203776</v>
      </c>
      <c r="O91" s="16">
        <f>K91/($AA$31)</f>
        <v>0.68627450980392146</v>
      </c>
      <c r="P91">
        <f t="shared" si="74"/>
        <v>1.5441176470588234</v>
      </c>
      <c r="Q91">
        <f t="shared" si="75"/>
        <v>1.2252450735245088</v>
      </c>
      <c r="R91" s="16">
        <f t="shared" ref="R91:R96" si="105">M91/SQRT($AA$31)</f>
        <v>-1.2252450735245088</v>
      </c>
      <c r="T91" s="16">
        <f>L91/($AA$31)</f>
        <v>-1.5441176470588234</v>
      </c>
    </row>
    <row r="92" spans="1:20" x14ac:dyDescent="0.3">
      <c r="A92" s="16" t="s">
        <v>59</v>
      </c>
      <c r="B92" s="16">
        <v>2</v>
      </c>
      <c r="C92" s="16">
        <v>162</v>
      </c>
      <c r="D92" s="16">
        <v>2.36</v>
      </c>
      <c r="E92" s="16">
        <v>0.38</v>
      </c>
      <c r="F92" s="16">
        <v>0.1</v>
      </c>
      <c r="G92" s="16">
        <f t="shared" ref="G92:G96" si="106">D92/$D$96</f>
        <v>0.73520249221183798</v>
      </c>
      <c r="H92" s="16">
        <f t="shared" si="104"/>
        <v>5.6129985228951261E-2</v>
      </c>
      <c r="I92" s="16">
        <f t="shared" ref="I92:I96" si="107">D92/($AA$31)</f>
        <v>1.1568627450980391</v>
      </c>
      <c r="J92" s="16">
        <f t="shared" si="98"/>
        <v>2.7378148148148145</v>
      </c>
      <c r="K92" s="43">
        <v>1.35</v>
      </c>
      <c r="L92" s="16">
        <f t="shared" si="99"/>
        <v>-4.1256296296296284</v>
      </c>
      <c r="M92" s="16">
        <f t="shared" si="100"/>
        <v>-2.7756296296296288</v>
      </c>
      <c r="N92" s="16">
        <f t="shared" ref="N92:N96" si="108">J92/($AA$31)^0.25</f>
        <v>2.2908493349125996</v>
      </c>
      <c r="O92" s="16">
        <f t="shared" ref="N92:O96" si="109">K92/($AA$31)</f>
        <v>0.66176470588235292</v>
      </c>
      <c r="P92">
        <f t="shared" si="74"/>
        <v>2.0223674655047197</v>
      </c>
      <c r="Q92">
        <f t="shared" si="75"/>
        <v>1.9433294455042052</v>
      </c>
      <c r="R92" s="16">
        <f t="shared" si="105"/>
        <v>-1.9433294455042052</v>
      </c>
      <c r="T92" s="16">
        <f t="shared" ref="T92:T96" si="110">L92/($AA$31)</f>
        <v>-2.0223674655047197</v>
      </c>
    </row>
    <row r="93" spans="1:20" x14ac:dyDescent="0.3">
      <c r="A93" s="16" t="s">
        <v>59</v>
      </c>
      <c r="B93" s="16">
        <v>3</v>
      </c>
      <c r="C93" s="16">
        <v>163</v>
      </c>
      <c r="D93" s="16">
        <v>2.67</v>
      </c>
      <c r="E93" s="16">
        <v>0.97</v>
      </c>
      <c r="F93" s="16">
        <v>0.3</v>
      </c>
      <c r="G93" s="16">
        <f t="shared" si="106"/>
        <v>0.83177570093457942</v>
      </c>
      <c r="H93" s="16">
        <f t="shared" si="104"/>
        <v>0.14327917282127031</v>
      </c>
      <c r="I93" s="16">
        <f t="shared" si="107"/>
        <v>1.3088235294117647</v>
      </c>
      <c r="J93" s="16">
        <f t="shared" si="98"/>
        <v>3.5703749999999999</v>
      </c>
      <c r="K93" s="43">
        <v>1.2</v>
      </c>
      <c r="L93" s="16">
        <f t="shared" si="99"/>
        <v>-5.9407499999999995</v>
      </c>
      <c r="M93" s="16">
        <f t="shared" si="100"/>
        <v>-4.7407500000000002</v>
      </c>
      <c r="N93" s="16">
        <f t="shared" si="108"/>
        <v>2.9874888359429859</v>
      </c>
      <c r="O93" s="16">
        <f t="shared" si="109"/>
        <v>0.58823529411764708</v>
      </c>
      <c r="P93">
        <f t="shared" si="74"/>
        <v>2.912132352941176</v>
      </c>
      <c r="Q93">
        <f t="shared" si="75"/>
        <v>3.3191889041778939</v>
      </c>
      <c r="R93" s="16">
        <f t="shared" si="105"/>
        <v>-3.3191889041778939</v>
      </c>
      <c r="T93" s="16">
        <f t="shared" si="110"/>
        <v>-2.912132352941176</v>
      </c>
    </row>
    <row r="94" spans="1:20" x14ac:dyDescent="0.3">
      <c r="A94" s="16" t="s">
        <v>59</v>
      </c>
      <c r="B94" s="16">
        <v>4</v>
      </c>
      <c r="C94" s="16">
        <v>164</v>
      </c>
      <c r="D94" s="16">
        <v>2.81</v>
      </c>
      <c r="E94" s="16">
        <v>1.91</v>
      </c>
      <c r="F94" s="16">
        <v>0.65</v>
      </c>
      <c r="G94" s="16">
        <f t="shared" si="106"/>
        <v>0.87538940809968846</v>
      </c>
      <c r="H94" s="16">
        <f t="shared" si="104"/>
        <v>0.28212703101920239</v>
      </c>
      <c r="I94" s="16">
        <f t="shared" si="107"/>
        <v>1.3774509803921569</v>
      </c>
      <c r="J94" s="16">
        <f t="shared" si="98"/>
        <v>5.3350625000000003</v>
      </c>
      <c r="K94" s="43">
        <v>0.8</v>
      </c>
      <c r="L94" s="16">
        <f t="shared" si="99"/>
        <v>-9.8701249999999998</v>
      </c>
      <c r="M94" s="16">
        <f t="shared" si="100"/>
        <v>-9.0701249999999991</v>
      </c>
      <c r="N94" s="16">
        <f t="shared" si="108"/>
        <v>4.4640800077885592</v>
      </c>
      <c r="O94" s="16">
        <f t="shared" si="109"/>
        <v>0.39215686274509803</v>
      </c>
      <c r="P94">
        <f t="shared" si="74"/>
        <v>4.8382965686274506</v>
      </c>
      <c r="Q94">
        <f t="shared" si="75"/>
        <v>6.3503576985722754</v>
      </c>
      <c r="R94" s="16">
        <f t="shared" si="105"/>
        <v>-6.3503576985722754</v>
      </c>
      <c r="T94" s="16">
        <f t="shared" si="110"/>
        <v>-4.8382965686274506</v>
      </c>
    </row>
    <row r="95" spans="1:20" x14ac:dyDescent="0.3">
      <c r="A95" s="16" t="s">
        <v>59</v>
      </c>
      <c r="B95" s="16">
        <v>5</v>
      </c>
      <c r="C95" s="16">
        <v>165</v>
      </c>
      <c r="D95" s="16">
        <v>2.97</v>
      </c>
      <c r="E95" s="16">
        <v>3.21</v>
      </c>
      <c r="F95" s="16">
        <v>0.8</v>
      </c>
      <c r="G95" s="16">
        <f t="shared" si="106"/>
        <v>0.92523364485981319</v>
      </c>
      <c r="H95" s="16">
        <f t="shared" si="104"/>
        <v>0.47415066469719352</v>
      </c>
      <c r="I95" s="16">
        <f t="shared" si="107"/>
        <v>1.4558823529411766</v>
      </c>
      <c r="J95" s="16">
        <f t="shared" si="98"/>
        <v>6.2556000000000012</v>
      </c>
      <c r="K95" s="43">
        <v>0.75</v>
      </c>
      <c r="L95" s="16">
        <f t="shared" si="99"/>
        <v>-11.761200000000002</v>
      </c>
      <c r="M95" s="16">
        <f t="shared" si="100"/>
        <v>-11.011200000000002</v>
      </c>
      <c r="N95" s="16">
        <f t="shared" si="108"/>
        <v>5.2343339739172912</v>
      </c>
      <c r="O95" s="16">
        <f t="shared" si="109"/>
        <v>0.36764705882352938</v>
      </c>
      <c r="P95">
        <f t="shared" si="74"/>
        <v>5.76529411764706</v>
      </c>
      <c r="Q95">
        <f t="shared" si="75"/>
        <v>7.7093820306246128</v>
      </c>
      <c r="R95" s="16">
        <f t="shared" si="105"/>
        <v>-7.7093820306246128</v>
      </c>
      <c r="T95" s="16">
        <f t="shared" si="110"/>
        <v>-5.76529411764706</v>
      </c>
    </row>
    <row r="96" spans="1:20" x14ac:dyDescent="0.3">
      <c r="A96" s="16" t="s">
        <v>59</v>
      </c>
      <c r="B96" s="16">
        <v>6</v>
      </c>
      <c r="C96" s="16">
        <v>166</v>
      </c>
      <c r="D96" s="16">
        <v>3.21</v>
      </c>
      <c r="E96" s="16">
        <v>6.77</v>
      </c>
      <c r="F96" s="43">
        <v>0.8</v>
      </c>
      <c r="G96" s="16">
        <f t="shared" si="106"/>
        <v>1</v>
      </c>
      <c r="H96" s="16">
        <f t="shared" si="104"/>
        <v>1</v>
      </c>
      <c r="I96" s="16">
        <f t="shared" si="107"/>
        <v>1.5735294117647058</v>
      </c>
      <c r="J96" s="16">
        <f t="shared" si="98"/>
        <v>6.4862352941176464</v>
      </c>
      <c r="K96" s="43">
        <v>0.85</v>
      </c>
      <c r="L96" s="16">
        <f t="shared" si="99"/>
        <v>-12.122470588235293</v>
      </c>
      <c r="M96" s="16">
        <f t="shared" si="100"/>
        <v>-11.272470588235294</v>
      </c>
      <c r="N96" s="16">
        <f t="shared" si="108"/>
        <v>5.4273166063721145</v>
      </c>
      <c r="O96" s="16">
        <f t="shared" si="109"/>
        <v>0.41666666666666663</v>
      </c>
      <c r="P96">
        <f t="shared" si="74"/>
        <v>5.942387543252595</v>
      </c>
      <c r="Q96">
        <f t="shared" si="75"/>
        <v>7.8923080312486933</v>
      </c>
      <c r="R96" s="16">
        <f t="shared" si="105"/>
        <v>-7.8923080312486933</v>
      </c>
      <c r="T96" s="16">
        <f t="shared" si="110"/>
        <v>-5.942387543252595</v>
      </c>
    </row>
    <row r="97" spans="1:20" x14ac:dyDescent="0.3">
      <c r="A97" s="15" t="s">
        <v>60</v>
      </c>
      <c r="B97" s="15">
        <v>1</v>
      </c>
      <c r="C97" s="15">
        <v>167</v>
      </c>
      <c r="D97" s="15">
        <v>0.67100000000000004</v>
      </c>
      <c r="E97" s="15">
        <v>0.04</v>
      </c>
      <c r="F97" s="15">
        <v>0.1</v>
      </c>
      <c r="G97" s="15">
        <f>D97/$D$105</f>
        <v>0.22072368421052632</v>
      </c>
      <c r="H97" s="15">
        <f>E97/$E$105</f>
        <v>3.6036036036036037E-3</v>
      </c>
      <c r="I97" s="15">
        <f>D97/($AA$32)</f>
        <v>0.31355140186915886</v>
      </c>
      <c r="J97" s="15">
        <f t="shared" si="98"/>
        <v>0.86080035714285719</v>
      </c>
      <c r="K97" s="44">
        <v>1.4</v>
      </c>
      <c r="L97" s="15">
        <f t="shared" si="99"/>
        <v>-0.32160071428571446</v>
      </c>
      <c r="M97" s="15">
        <f t="shared" si="100"/>
        <v>1.0783992857142854</v>
      </c>
      <c r="N97" s="15">
        <f>J97/($AA$32)^0.25</f>
        <v>0.71170332559697747</v>
      </c>
      <c r="O97" s="15">
        <f>K97/($AA$32)</f>
        <v>0.65420560747663548</v>
      </c>
      <c r="P97">
        <f t="shared" si="74"/>
        <v>0.15028070761014695</v>
      </c>
      <c r="Q97">
        <f t="shared" si="75"/>
        <v>0.73717857542773446</v>
      </c>
      <c r="R97" s="15">
        <f t="shared" ref="R97:R105" si="111">M97/SQRT($AA$32)</f>
        <v>0.73717857542773446</v>
      </c>
      <c r="T97" s="15">
        <f>L97/($AA$32)</f>
        <v>-0.15028070761014695</v>
      </c>
    </row>
    <row r="98" spans="1:20" x14ac:dyDescent="0.3">
      <c r="A98" s="15" t="s">
        <v>60</v>
      </c>
      <c r="B98" s="15">
        <v>2</v>
      </c>
      <c r="C98" s="15">
        <v>168</v>
      </c>
      <c r="D98" s="15">
        <v>1.1859999999999999</v>
      </c>
      <c r="E98" s="15">
        <v>0.13</v>
      </c>
      <c r="F98" s="15">
        <v>0.25</v>
      </c>
      <c r="G98" s="15">
        <f t="shared" ref="G98:G105" si="112">D98/$D$105</f>
        <v>0.39013157894736838</v>
      </c>
      <c r="H98" s="15">
        <f t="shared" ref="H98:H105" si="113">E98/$E$105</f>
        <v>1.1711711711711712E-2</v>
      </c>
      <c r="I98" s="15">
        <f t="shared" ref="I98:I105" si="114">D98/($AA$32)</f>
        <v>0.5542056074766355</v>
      </c>
      <c r="J98" s="15">
        <f t="shared" si="98"/>
        <v>1.1860816666666667</v>
      </c>
      <c r="K98" s="44">
        <v>1.2</v>
      </c>
      <c r="L98" s="15">
        <f t="shared" si="99"/>
        <v>-1.1721633333333334</v>
      </c>
      <c r="M98" s="15">
        <f t="shared" si="100"/>
        <v>2.7836666666666659E-2</v>
      </c>
      <c r="N98" s="15">
        <f t="shared" ref="N98:N105" si="115">J98/($AA$32)^0.25</f>
        <v>0.9806434902026655</v>
      </c>
      <c r="O98" s="15">
        <f t="shared" ref="N98:O105" si="116">K98/($AA$32)</f>
        <v>0.56074766355140182</v>
      </c>
      <c r="P98">
        <f t="shared" si="74"/>
        <v>0.54773987538940816</v>
      </c>
      <c r="Q98">
        <f t="shared" si="75"/>
        <v>1.9028753588609868E-2</v>
      </c>
      <c r="R98" s="15">
        <f t="shared" si="111"/>
        <v>1.9028753588609868E-2</v>
      </c>
      <c r="T98" s="15">
        <f t="shared" ref="T98:T105" si="117">L98/($AA$32)</f>
        <v>-0.54773987538940816</v>
      </c>
    </row>
    <row r="99" spans="1:20" x14ac:dyDescent="0.3">
      <c r="A99" s="15" t="s">
        <v>60</v>
      </c>
      <c r="B99" s="15">
        <v>3</v>
      </c>
      <c r="C99" s="15">
        <v>169</v>
      </c>
      <c r="D99" s="15">
        <v>1.34</v>
      </c>
      <c r="E99" s="15">
        <v>0.65</v>
      </c>
      <c r="F99" s="15">
        <v>0.3</v>
      </c>
      <c r="G99" s="15">
        <f t="shared" si="112"/>
        <v>0.44078947368421056</v>
      </c>
      <c r="H99" s="15">
        <f t="shared" si="113"/>
        <v>5.8558558558558564E-2</v>
      </c>
      <c r="I99" s="15">
        <f t="shared" si="114"/>
        <v>0.62616822429906538</v>
      </c>
      <c r="J99" s="15">
        <f t="shared" si="98"/>
        <v>1.3481666666666667</v>
      </c>
      <c r="K99" s="44">
        <v>1.2</v>
      </c>
      <c r="L99" s="15">
        <f t="shared" si="99"/>
        <v>-1.4963333333333335</v>
      </c>
      <c r="M99" s="15">
        <f t="shared" si="100"/>
        <v>-0.29633333333333367</v>
      </c>
      <c r="N99" s="15">
        <f t="shared" si="115"/>
        <v>1.1146541612858814</v>
      </c>
      <c r="O99" s="15">
        <f t="shared" si="116"/>
        <v>0.56074766355140182</v>
      </c>
      <c r="P99">
        <f t="shared" si="74"/>
        <v>0.69922118380062315</v>
      </c>
      <c r="Q99">
        <f t="shared" si="75"/>
        <v>0.20256929637497542</v>
      </c>
      <c r="R99" s="15">
        <f t="shared" si="111"/>
        <v>-0.20256929637497542</v>
      </c>
      <c r="T99" s="15">
        <f t="shared" si="117"/>
        <v>-0.69922118380062315</v>
      </c>
    </row>
    <row r="100" spans="1:20" x14ac:dyDescent="0.3">
      <c r="A100" s="15" t="s">
        <v>60</v>
      </c>
      <c r="B100" s="15">
        <v>4</v>
      </c>
      <c r="C100" s="15">
        <v>170</v>
      </c>
      <c r="D100" s="15">
        <v>1.5940000000000001</v>
      </c>
      <c r="E100" s="44">
        <v>4.5</v>
      </c>
      <c r="F100" s="44">
        <v>0.65</v>
      </c>
      <c r="G100" s="15">
        <f t="shared" si="112"/>
        <v>0.52434210526315794</v>
      </c>
      <c r="H100" s="15">
        <f t="shared" si="113"/>
        <v>0.40540540540540543</v>
      </c>
      <c r="I100" s="15">
        <f t="shared" si="114"/>
        <v>0.7448598130841122</v>
      </c>
      <c r="J100" s="15">
        <f t="shared" si="98"/>
        <v>1.9880225</v>
      </c>
      <c r="K100" s="44">
        <v>0.8</v>
      </c>
      <c r="L100" s="15">
        <f t="shared" si="99"/>
        <v>-3.1760450000000002</v>
      </c>
      <c r="M100" s="15">
        <f t="shared" si="100"/>
        <v>-2.376045</v>
      </c>
      <c r="N100" s="15">
        <f t="shared" si="115"/>
        <v>1.6436821997935178</v>
      </c>
      <c r="O100" s="15">
        <f t="shared" si="116"/>
        <v>0.37383177570093457</v>
      </c>
      <c r="P100">
        <f t="shared" si="74"/>
        <v>1.4841331775700934</v>
      </c>
      <c r="Q100">
        <f t="shared" si="75"/>
        <v>1.6242309239773158</v>
      </c>
      <c r="R100" s="15">
        <f t="shared" si="111"/>
        <v>-1.6242309239773158</v>
      </c>
      <c r="T100" s="15">
        <f t="shared" si="117"/>
        <v>-1.4841331775700934</v>
      </c>
    </row>
    <row r="101" spans="1:20" x14ac:dyDescent="0.3">
      <c r="A101" s="15" t="s">
        <v>60</v>
      </c>
      <c r="B101" s="15">
        <v>5</v>
      </c>
      <c r="C101" s="15">
        <v>171</v>
      </c>
      <c r="D101" s="15">
        <v>1.7789999999999999</v>
      </c>
      <c r="E101" s="44">
        <v>4.5</v>
      </c>
      <c r="F101" s="44">
        <v>0.65</v>
      </c>
      <c r="G101" s="15">
        <f t="shared" si="112"/>
        <v>0.58519736842105263</v>
      </c>
      <c r="H101" s="15">
        <f t="shared" si="113"/>
        <v>0.40540540540540543</v>
      </c>
      <c r="I101" s="15">
        <f t="shared" si="114"/>
        <v>0.83130841121495314</v>
      </c>
      <c r="J101" s="15">
        <f t="shared" si="98"/>
        <v>2.3780256249999994</v>
      </c>
      <c r="K101" s="44">
        <v>0.8</v>
      </c>
      <c r="L101" s="15">
        <f t="shared" si="99"/>
        <v>-3.9560512499999989</v>
      </c>
      <c r="M101" s="15">
        <f t="shared" si="100"/>
        <v>-3.1560512499999991</v>
      </c>
      <c r="N101" s="15">
        <f t="shared" si="115"/>
        <v>1.9661338795035539</v>
      </c>
      <c r="O101" s="15">
        <f t="shared" si="116"/>
        <v>0.37383177570093457</v>
      </c>
      <c r="P101">
        <f t="shared" si="74"/>
        <v>1.8486220794392516</v>
      </c>
      <c r="Q101">
        <f t="shared" si="75"/>
        <v>2.1574322194685962</v>
      </c>
      <c r="R101" s="15">
        <f t="shared" si="111"/>
        <v>-2.1574322194685962</v>
      </c>
      <c r="T101" s="15">
        <f t="shared" si="117"/>
        <v>-1.8486220794392516</v>
      </c>
    </row>
    <row r="102" spans="1:20" x14ac:dyDescent="0.3">
      <c r="A102" s="15" t="s">
        <v>60</v>
      </c>
      <c r="B102" s="15">
        <v>6</v>
      </c>
      <c r="C102" s="15">
        <v>172</v>
      </c>
      <c r="D102" s="15">
        <v>2.06</v>
      </c>
      <c r="E102" s="15">
        <v>4.5599999999999996</v>
      </c>
      <c r="F102" s="15">
        <v>0.65</v>
      </c>
      <c r="G102" s="15">
        <f t="shared" si="112"/>
        <v>0.67763157894736847</v>
      </c>
      <c r="H102" s="15">
        <f t="shared" si="113"/>
        <v>0.41081081081081078</v>
      </c>
      <c r="I102" s="15">
        <f t="shared" si="114"/>
        <v>0.96261682242990654</v>
      </c>
      <c r="J102" s="15">
        <f t="shared" si="98"/>
        <v>3.0522499999999995</v>
      </c>
      <c r="K102" s="44">
        <v>0.8</v>
      </c>
      <c r="L102" s="15">
        <f t="shared" si="99"/>
        <v>-5.3044999999999991</v>
      </c>
      <c r="M102" s="15">
        <f t="shared" si="100"/>
        <v>-4.5044999999999993</v>
      </c>
      <c r="N102" s="15">
        <f t="shared" si="115"/>
        <v>2.5235775723462703</v>
      </c>
      <c r="O102" s="15">
        <f t="shared" si="116"/>
        <v>0.37383177570093457</v>
      </c>
      <c r="P102">
        <f t="shared" si="74"/>
        <v>2.4787383177570086</v>
      </c>
      <c r="Q102">
        <f t="shared" si="75"/>
        <v>3.0792128082825947</v>
      </c>
      <c r="R102" s="15">
        <f t="shared" si="111"/>
        <v>-3.0792128082825947</v>
      </c>
      <c r="T102" s="15">
        <f t="shared" si="117"/>
        <v>-2.4787383177570086</v>
      </c>
    </row>
    <row r="103" spans="1:20" x14ac:dyDescent="0.3">
      <c r="A103" s="15" t="s">
        <v>60</v>
      </c>
      <c r="B103" s="15">
        <v>7</v>
      </c>
      <c r="C103" s="15">
        <v>173</v>
      </c>
      <c r="D103" s="15">
        <v>2.29</v>
      </c>
      <c r="E103" s="15">
        <v>4.55</v>
      </c>
      <c r="F103" s="15">
        <v>0.65</v>
      </c>
      <c r="G103" s="15">
        <f t="shared" si="112"/>
        <v>0.75328947368421051</v>
      </c>
      <c r="H103" s="15">
        <f t="shared" si="113"/>
        <v>0.40990990990990989</v>
      </c>
      <c r="I103" s="15">
        <f t="shared" si="114"/>
        <v>1.0700934579439252</v>
      </c>
      <c r="J103" s="15">
        <f t="shared" si="98"/>
        <v>3.6775625000000001</v>
      </c>
      <c r="K103" s="44">
        <v>0.8</v>
      </c>
      <c r="L103" s="15">
        <f t="shared" si="99"/>
        <v>-6.5551250000000003</v>
      </c>
      <c r="M103" s="15">
        <f t="shared" si="100"/>
        <v>-5.7551250000000005</v>
      </c>
      <c r="N103" s="15">
        <f t="shared" si="115"/>
        <v>3.0405812911464274</v>
      </c>
      <c r="O103" s="15">
        <f t="shared" si="116"/>
        <v>0.37383177570093457</v>
      </c>
      <c r="P103">
        <f t="shared" si="74"/>
        <v>3.063142523364486</v>
      </c>
      <c r="Q103">
        <f t="shared" si="75"/>
        <v>3.9341224582678151</v>
      </c>
      <c r="R103" s="15">
        <f t="shared" si="111"/>
        <v>-3.9341224582678151</v>
      </c>
      <c r="T103" s="15">
        <f t="shared" si="117"/>
        <v>-3.063142523364486</v>
      </c>
    </row>
    <row r="104" spans="1:20" x14ac:dyDescent="0.3">
      <c r="A104" s="15" t="s">
        <v>60</v>
      </c>
      <c r="B104" s="15">
        <v>8</v>
      </c>
      <c r="C104" s="15">
        <v>174</v>
      </c>
      <c r="D104" s="15">
        <v>2.62</v>
      </c>
      <c r="E104" s="15">
        <v>6.3</v>
      </c>
      <c r="F104" s="15">
        <v>0.7</v>
      </c>
      <c r="G104" s="15">
        <f t="shared" si="112"/>
        <v>0.86184210526315796</v>
      </c>
      <c r="H104" s="15">
        <f t="shared" si="113"/>
        <v>0.56756756756756754</v>
      </c>
      <c r="I104" s="15">
        <f t="shared" si="114"/>
        <v>1.2242990654205608</v>
      </c>
      <c r="J104" s="15">
        <f t="shared" si="98"/>
        <v>4.6902500000000007</v>
      </c>
      <c r="K104" s="44">
        <v>0.8</v>
      </c>
      <c r="L104" s="15">
        <f t="shared" si="99"/>
        <v>-8.5805000000000007</v>
      </c>
      <c r="M104" s="15">
        <f t="shared" si="100"/>
        <v>-7.7805000000000009</v>
      </c>
      <c r="N104" s="15">
        <f t="shared" si="115"/>
        <v>3.8778637754761567</v>
      </c>
      <c r="O104" s="15">
        <f t="shared" si="116"/>
        <v>0.37383177570093457</v>
      </c>
      <c r="P104">
        <f t="shared" si="74"/>
        <v>4.0095794392523363</v>
      </c>
      <c r="Q104">
        <f t="shared" si="75"/>
        <v>5.3186403052153928</v>
      </c>
      <c r="R104" s="15">
        <f t="shared" si="111"/>
        <v>-5.3186403052153928</v>
      </c>
      <c r="T104" s="15">
        <f t="shared" si="117"/>
        <v>-4.0095794392523363</v>
      </c>
    </row>
    <row r="105" spans="1:20" x14ac:dyDescent="0.3">
      <c r="A105" s="15" t="s">
        <v>60</v>
      </c>
      <c r="B105" s="15">
        <v>9</v>
      </c>
      <c r="C105" s="15">
        <v>175</v>
      </c>
      <c r="D105" s="15">
        <v>3.04</v>
      </c>
      <c r="E105" s="15">
        <v>11.1</v>
      </c>
      <c r="F105" s="44">
        <v>0.7</v>
      </c>
      <c r="G105" s="15">
        <f t="shared" si="112"/>
        <v>1</v>
      </c>
      <c r="H105" s="15">
        <f t="shared" si="113"/>
        <v>1</v>
      </c>
      <c r="I105" s="15">
        <f t="shared" si="114"/>
        <v>1.4205607476635513</v>
      </c>
      <c r="J105" s="15">
        <f t="shared" si="98"/>
        <v>6.1760000000000002</v>
      </c>
      <c r="K105" s="44">
        <v>0.8</v>
      </c>
      <c r="L105" s="15">
        <f t="shared" si="99"/>
        <v>-11.552</v>
      </c>
      <c r="M105" s="15">
        <f t="shared" si="100"/>
        <v>-10.751999999999999</v>
      </c>
      <c r="N105" s="15">
        <f t="shared" si="115"/>
        <v>5.1062708122894813</v>
      </c>
      <c r="O105" s="15">
        <f t="shared" si="116"/>
        <v>0.37383177570093457</v>
      </c>
      <c r="P105">
        <f t="shared" si="74"/>
        <v>5.3981308411214952</v>
      </c>
      <c r="Q105">
        <f t="shared" si="75"/>
        <v>7.3499158873691774</v>
      </c>
      <c r="R105" s="15">
        <f t="shared" si="111"/>
        <v>-7.3499158873691774</v>
      </c>
      <c r="T105" s="15">
        <f t="shared" si="117"/>
        <v>-5.3981308411214952</v>
      </c>
    </row>
    <row r="106" spans="1:20" x14ac:dyDescent="0.3">
      <c r="A106" s="19" t="s">
        <v>61</v>
      </c>
      <c r="B106" s="19">
        <v>1</v>
      </c>
      <c r="C106" s="19">
        <v>176</v>
      </c>
      <c r="D106" s="19">
        <v>3.41</v>
      </c>
      <c r="E106" s="19">
        <v>0.7</v>
      </c>
      <c r="F106" s="19">
        <v>0.2</v>
      </c>
      <c r="G106" s="19">
        <f>D106/$D$107</f>
        <v>0.70893970893970903</v>
      </c>
      <c r="H106" s="19">
        <f>E106/$E$107</f>
        <v>0.19943019943019943</v>
      </c>
      <c r="I106" s="19">
        <f>D106/($AA$33)</f>
        <v>1.5714285714285716</v>
      </c>
      <c r="J106" s="19">
        <f t="shared" si="98"/>
        <v>6.3140500000000008</v>
      </c>
      <c r="K106" s="45">
        <v>1</v>
      </c>
      <c r="L106" s="19">
        <f t="shared" si="99"/>
        <v>-11.628100000000002</v>
      </c>
      <c r="M106" s="19">
        <f t="shared" si="100"/>
        <v>-10.628100000000002</v>
      </c>
      <c r="N106" s="19">
        <f>J106/($AA$33)^0.25</f>
        <v>5.2022723323497599</v>
      </c>
      <c r="O106" s="19">
        <f>K106/($AA$33)</f>
        <v>0.46082949308755761</v>
      </c>
      <c r="P106">
        <f t="shared" si="74"/>
        <v>5.3585714285714294</v>
      </c>
      <c r="Q106">
        <f t="shared" si="75"/>
        <v>7.2148243959583755</v>
      </c>
      <c r="R106" s="19">
        <f>M106/SQRT($AA$33)</f>
        <v>-7.2148243959583755</v>
      </c>
      <c r="T106" s="19">
        <f>L106/($AA$33)</f>
        <v>-5.3585714285714294</v>
      </c>
    </row>
    <row r="107" spans="1:20" x14ac:dyDescent="0.3">
      <c r="A107" s="19" t="s">
        <v>61</v>
      </c>
      <c r="B107" s="19">
        <v>2</v>
      </c>
      <c r="C107" s="19">
        <v>177</v>
      </c>
      <c r="D107" s="19">
        <v>4.8099999999999996</v>
      </c>
      <c r="E107" s="19">
        <v>3.51</v>
      </c>
      <c r="F107" s="45">
        <v>0.2</v>
      </c>
      <c r="G107" s="19">
        <f>D107/$D$107</f>
        <v>1</v>
      </c>
      <c r="H107" s="19">
        <f>E107/$E$107</f>
        <v>1</v>
      </c>
      <c r="I107" s="19">
        <f>D107/($AA$33)</f>
        <v>2.2165898617511521</v>
      </c>
      <c r="J107" s="19">
        <f>SQRT(M107^2/4+D107^2)</f>
        <v>12.068049999999998</v>
      </c>
      <c r="K107" s="45">
        <v>1</v>
      </c>
      <c r="L107" s="19">
        <f t="shared" si="99"/>
        <v>-23.136099999999995</v>
      </c>
      <c r="M107" s="19">
        <f t="shared" si="100"/>
        <v>-22.136099999999995</v>
      </c>
      <c r="N107" s="19">
        <f>J107/($AA$33)^0.25</f>
        <v>9.943108245961545</v>
      </c>
      <c r="O107" s="19">
        <f>K107/($AA$33)</f>
        <v>0.46082949308755761</v>
      </c>
      <c r="P107">
        <f t="shared" si="74"/>
        <v>10.661797235023039</v>
      </c>
      <c r="Q107">
        <f t="shared" si="75"/>
        <v>15.026963832799291</v>
      </c>
      <c r="R107" s="19">
        <f>M107/SQRT($AA$33)</f>
        <v>-15.026963832799291</v>
      </c>
      <c r="T107" s="19">
        <f>L107/($AA$33)</f>
        <v>-10.661797235023039</v>
      </c>
    </row>
    <row r="108" spans="1:20" x14ac:dyDescent="0.3">
      <c r="A108" s="20" t="s">
        <v>62</v>
      </c>
      <c r="B108" s="20">
        <v>1</v>
      </c>
      <c r="C108" s="20">
        <v>178</v>
      </c>
      <c r="D108" s="20">
        <v>1.7470000000000001</v>
      </c>
      <c r="E108" s="20">
        <v>0.34</v>
      </c>
      <c r="F108" s="20">
        <v>0.25</v>
      </c>
      <c r="G108" s="20">
        <f>D108/$D$112</f>
        <v>0.54423676012461064</v>
      </c>
      <c r="H108" s="20">
        <f>E108/$E$112</f>
        <v>2.9184549356223177E-2</v>
      </c>
      <c r="I108" s="20">
        <f>D108/($AA$34)</f>
        <v>0.85637254901960791</v>
      </c>
      <c r="J108" s="20">
        <f t="shared" si="98"/>
        <v>1.7673363333333334</v>
      </c>
      <c r="K108" s="46">
        <v>1.5</v>
      </c>
      <c r="L108" s="20">
        <f t="shared" si="99"/>
        <v>-2.0346726666666668</v>
      </c>
      <c r="M108" s="20">
        <f t="shared" si="100"/>
        <v>-0.53467266666666691</v>
      </c>
      <c r="N108" s="20">
        <f>J108/($AA$34)^0.25</f>
        <v>1.4788075664852418</v>
      </c>
      <c r="O108" s="20">
        <f>K108/($AA$34)</f>
        <v>0.73529411764705876</v>
      </c>
      <c r="P108">
        <f t="shared" si="74"/>
        <v>0.99738856209150328</v>
      </c>
      <c r="Q108">
        <f t="shared" si="75"/>
        <v>0.37434574330374021</v>
      </c>
      <c r="R108" s="20">
        <f>M108/SQRT($AA$34)</f>
        <v>-0.37434574330374021</v>
      </c>
      <c r="T108" s="20">
        <f>L108/($AA$34)</f>
        <v>-0.99738856209150328</v>
      </c>
    </row>
    <row r="109" spans="1:20" x14ac:dyDescent="0.3">
      <c r="A109" s="20" t="s">
        <v>62</v>
      </c>
      <c r="B109" s="20">
        <v>2</v>
      </c>
      <c r="C109" s="20">
        <v>179</v>
      </c>
      <c r="D109" s="20">
        <v>2.1</v>
      </c>
      <c r="E109" s="20">
        <v>1.43</v>
      </c>
      <c r="F109" s="20">
        <v>0.35</v>
      </c>
      <c r="G109" s="20">
        <f>D109/$D$112</f>
        <v>0.65420560747663559</v>
      </c>
      <c r="H109" s="20">
        <f>E109/$E$112</f>
        <v>0.12274678111587982</v>
      </c>
      <c r="I109" s="20">
        <f t="shared" ref="I109:I112" si="118">D109/($AA$34)</f>
        <v>1.0294117647058825</v>
      </c>
      <c r="J109" s="20">
        <f t="shared" si="98"/>
        <v>2.3461538461538463</v>
      </c>
      <c r="K109" s="46">
        <v>1.3</v>
      </c>
      <c r="L109" s="20">
        <f t="shared" si="99"/>
        <v>-3.3923076923076922</v>
      </c>
      <c r="M109" s="20">
        <f t="shared" si="100"/>
        <v>-2.092307692307692</v>
      </c>
      <c r="N109" s="20">
        <f t="shared" ref="N109:N112" si="119">J109/($AA$34)^0.25</f>
        <v>1.9631294815780733</v>
      </c>
      <c r="O109" s="20">
        <f t="shared" ref="N109:O112" si="120">K109/($AA$34)</f>
        <v>0.63725490196078427</v>
      </c>
      <c r="P109">
        <f t="shared" si="74"/>
        <v>1.6628959276018098</v>
      </c>
      <c r="Q109">
        <f t="shared" si="75"/>
        <v>1.4649083955985331</v>
      </c>
      <c r="R109" s="20">
        <f>M109/SQRT($AA$34)</f>
        <v>-1.4649083955985331</v>
      </c>
      <c r="T109" s="20">
        <f t="shared" ref="T109:T112" si="121">L109/($AA$34)</f>
        <v>-1.6628959276018098</v>
      </c>
    </row>
    <row r="110" spans="1:20" x14ac:dyDescent="0.3">
      <c r="A110" s="20" t="s">
        <v>62</v>
      </c>
      <c r="B110" s="20">
        <v>3</v>
      </c>
      <c r="C110" s="20">
        <v>180</v>
      </c>
      <c r="D110" s="20">
        <v>2.4700000000000002</v>
      </c>
      <c r="E110" s="20">
        <v>3.19</v>
      </c>
      <c r="F110" s="20">
        <v>0.5</v>
      </c>
      <c r="G110" s="20">
        <f>D110/$D$112</f>
        <v>0.76947040498442376</v>
      </c>
      <c r="H110" s="20">
        <f>E110/$E$112</f>
        <v>0.27381974248927038</v>
      </c>
      <c r="I110" s="20">
        <f t="shared" si="118"/>
        <v>1.2107843137254903</v>
      </c>
      <c r="J110" s="20">
        <f t="shared" si="98"/>
        <v>4.2130625000000004</v>
      </c>
      <c r="K110" s="46">
        <v>0.8</v>
      </c>
      <c r="L110" s="20">
        <f t="shared" si="99"/>
        <v>-7.626125</v>
      </c>
      <c r="M110" s="20">
        <f t="shared" si="100"/>
        <v>-6.8261250000000002</v>
      </c>
      <c r="N110" s="20">
        <f t="shared" si="119"/>
        <v>3.5252535612869931</v>
      </c>
      <c r="O110" s="20">
        <f t="shared" si="120"/>
        <v>0.39215686274509803</v>
      </c>
      <c r="P110">
        <f t="shared" si="74"/>
        <v>3.738296568627451</v>
      </c>
      <c r="Q110">
        <f t="shared" si="75"/>
        <v>4.7792434442928498</v>
      </c>
      <c r="R110" s="20">
        <f>M110/SQRT($AA$34)</f>
        <v>-4.7792434442928498</v>
      </c>
      <c r="T110" s="20">
        <f t="shared" si="121"/>
        <v>-3.738296568627451</v>
      </c>
    </row>
    <row r="111" spans="1:20" x14ac:dyDescent="0.3">
      <c r="A111" s="20" t="s">
        <v>62</v>
      </c>
      <c r="B111" s="20">
        <v>4</v>
      </c>
      <c r="C111" s="20">
        <v>181</v>
      </c>
      <c r="D111" s="20">
        <v>2.9</v>
      </c>
      <c r="E111" s="20">
        <v>5.44</v>
      </c>
      <c r="F111" s="20">
        <v>0.75</v>
      </c>
      <c r="G111" s="20">
        <f>D111/$D$112</f>
        <v>0.90342679127725856</v>
      </c>
      <c r="H111" s="20">
        <f>E111/$E$112</f>
        <v>0.46695278969957082</v>
      </c>
      <c r="I111" s="20">
        <f t="shared" si="118"/>
        <v>1.4215686274509802</v>
      </c>
      <c r="J111" s="20">
        <f t="shared" si="98"/>
        <v>5.6562499999999991</v>
      </c>
      <c r="K111" s="46">
        <v>0.8</v>
      </c>
      <c r="L111" s="20">
        <f t="shared" si="99"/>
        <v>-10.512499999999999</v>
      </c>
      <c r="M111" s="20">
        <f t="shared" si="100"/>
        <v>-9.7124999999999986</v>
      </c>
      <c r="N111" s="20">
        <f t="shared" si="119"/>
        <v>4.7328316292553341</v>
      </c>
      <c r="O111" s="20">
        <f t="shared" si="120"/>
        <v>0.39215686274509803</v>
      </c>
      <c r="P111">
        <f t="shared" si="74"/>
        <v>5.1531862745098032</v>
      </c>
      <c r="Q111">
        <f t="shared" si="75"/>
        <v>6.8001101580610221</v>
      </c>
      <c r="R111" s="20">
        <f>M111/SQRT($AA$34)</f>
        <v>-6.8001101580610221</v>
      </c>
      <c r="T111" s="20">
        <f t="shared" si="121"/>
        <v>-5.1531862745098032</v>
      </c>
    </row>
    <row r="112" spans="1:20" x14ac:dyDescent="0.3">
      <c r="A112" s="20" t="s">
        <v>62</v>
      </c>
      <c r="B112" s="20">
        <v>5</v>
      </c>
      <c r="C112" s="20">
        <v>182</v>
      </c>
      <c r="D112" s="20">
        <v>3.21</v>
      </c>
      <c r="E112" s="20">
        <v>11.65</v>
      </c>
      <c r="F112" s="46">
        <v>0.75</v>
      </c>
      <c r="G112" s="20">
        <f>D112/$D$112</f>
        <v>1</v>
      </c>
      <c r="H112" s="20">
        <f>E112/$E$112</f>
        <v>1</v>
      </c>
      <c r="I112" s="20">
        <f t="shared" si="118"/>
        <v>1.5735294117647058</v>
      </c>
      <c r="J112" s="20">
        <f t="shared" si="98"/>
        <v>6.8400624999999993</v>
      </c>
      <c r="K112" s="46">
        <v>0.8</v>
      </c>
      <c r="L112" s="20">
        <f t="shared" si="99"/>
        <v>-12.880125</v>
      </c>
      <c r="M112" s="20">
        <f t="shared" si="100"/>
        <v>-12.080124999999999</v>
      </c>
      <c r="N112" s="20">
        <f t="shared" si="119"/>
        <v>5.723379296545116</v>
      </c>
      <c r="O112" s="20">
        <f t="shared" si="120"/>
        <v>0.39215686274509803</v>
      </c>
      <c r="P112">
        <f t="shared" si="74"/>
        <v>6.3137867647058821</v>
      </c>
      <c r="Q112">
        <f t="shared" si="75"/>
        <v>8.4577792250344306</v>
      </c>
      <c r="R112" s="20">
        <f>M112/SQRT($AA$34)</f>
        <v>-8.4577792250344306</v>
      </c>
      <c r="T112" s="20">
        <f t="shared" si="121"/>
        <v>-6.3137867647058821</v>
      </c>
    </row>
    <row r="113" spans="1:20" x14ac:dyDescent="0.3">
      <c r="A113" s="22" t="s">
        <v>63</v>
      </c>
      <c r="B113" s="22">
        <v>1</v>
      </c>
      <c r="C113" s="22">
        <v>183</v>
      </c>
      <c r="D113" s="22">
        <v>0.754</v>
      </c>
      <c r="E113" s="22">
        <v>0.43</v>
      </c>
      <c r="F113" s="22">
        <v>0.1</v>
      </c>
      <c r="G113" s="22">
        <f>D113/$D$120</f>
        <v>0.30526315789473679</v>
      </c>
      <c r="H113" s="22">
        <f>E113/$E$120</f>
        <v>3.6973344797936368E-2</v>
      </c>
      <c r="I113" s="22">
        <f>D113/($AA$35)</f>
        <v>0.34587155963302751</v>
      </c>
      <c r="J113" s="22">
        <f t="shared" si="98"/>
        <v>1.1421290000000002</v>
      </c>
      <c r="K113" s="47">
        <v>2</v>
      </c>
      <c r="L113" s="22">
        <f t="shared" si="99"/>
        <v>-0.28425800000000012</v>
      </c>
      <c r="M113" s="22">
        <f t="shared" si="100"/>
        <v>1.7157420000000001</v>
      </c>
      <c r="N113" s="22">
        <f>J113/($AA$35)^0.25</f>
        <v>0.9399419559386144</v>
      </c>
      <c r="O113" s="22">
        <f>K113/($AA$35)</f>
        <v>0.9174311926605504</v>
      </c>
      <c r="P113">
        <f t="shared" si="74"/>
        <v>0.13039357798165141</v>
      </c>
      <c r="Q113">
        <f t="shared" si="75"/>
        <v>1.1620471122482099</v>
      </c>
      <c r="R113" s="22">
        <f t="shared" ref="R113:R120" si="122">M113/SQRT($AA$35)</f>
        <v>1.1620471122482099</v>
      </c>
      <c r="T113" s="22">
        <f>L113/($AA$35)</f>
        <v>-0.13039357798165141</v>
      </c>
    </row>
    <row r="114" spans="1:20" x14ac:dyDescent="0.3">
      <c r="A114" s="22" t="s">
        <v>63</v>
      </c>
      <c r="B114" s="22">
        <v>2</v>
      </c>
      <c r="C114" s="22">
        <v>184</v>
      </c>
      <c r="D114" s="22">
        <v>1.006</v>
      </c>
      <c r="E114" s="22">
        <v>1.26</v>
      </c>
      <c r="F114" s="22">
        <v>0.15</v>
      </c>
      <c r="G114" s="22">
        <f t="shared" ref="G114:G120" si="123">D114/$D$120</f>
        <v>0.4072874493927125</v>
      </c>
      <c r="H114" s="22">
        <f t="shared" ref="H114:H120" si="124">E114/$E$120</f>
        <v>0.10834049871023216</v>
      </c>
      <c r="I114" s="22">
        <f t="shared" ref="I114:I120" si="125">D114/($AA$35)</f>
        <v>0.46146788990825682</v>
      </c>
      <c r="J114" s="22">
        <f t="shared" si="98"/>
        <v>1.0873453333333334</v>
      </c>
      <c r="K114" s="47">
        <v>1.5</v>
      </c>
      <c r="L114" s="22">
        <f t="shared" si="99"/>
        <v>-0.67469066666666677</v>
      </c>
      <c r="M114" s="22">
        <f t="shared" si="100"/>
        <v>0.82530933333333334</v>
      </c>
      <c r="N114" s="22">
        <f t="shared" ref="N114:N120" si="126">J114/($AA$35)^0.25</f>
        <v>0.89485644738384007</v>
      </c>
      <c r="O114" s="22">
        <f>K114/($AA$35)</f>
        <v>0.68807339449541283</v>
      </c>
      <c r="P114">
        <f t="shared" si="74"/>
        <v>0.30949113149847096</v>
      </c>
      <c r="Q114">
        <f t="shared" si="75"/>
        <v>0.55897001268925939</v>
      </c>
      <c r="R114" s="22">
        <f t="shared" si="122"/>
        <v>0.55897001268925939</v>
      </c>
      <c r="T114" s="22">
        <f t="shared" ref="T114:T120" si="127">L114/($AA$35)</f>
        <v>-0.30949113149847096</v>
      </c>
    </row>
    <row r="115" spans="1:20" x14ac:dyDescent="0.3">
      <c r="A115" s="22" t="s">
        <v>63</v>
      </c>
      <c r="B115" s="22">
        <v>3</v>
      </c>
      <c r="C115" s="22">
        <v>185</v>
      </c>
      <c r="D115" s="22">
        <v>1.2669999999999999</v>
      </c>
      <c r="E115" s="22">
        <v>2.0499999999999998</v>
      </c>
      <c r="F115" s="22">
        <v>0.2</v>
      </c>
      <c r="G115" s="22">
        <f t="shared" si="123"/>
        <v>0.51295546558704441</v>
      </c>
      <c r="H115" s="22">
        <f t="shared" si="124"/>
        <v>0.17626827171109197</v>
      </c>
      <c r="I115" s="22">
        <f t="shared" si="125"/>
        <v>0.5811926605504586</v>
      </c>
      <c r="J115" s="22">
        <f t="shared" si="98"/>
        <v>1.3026444999999998</v>
      </c>
      <c r="K115" s="47">
        <v>1</v>
      </c>
      <c r="L115" s="22">
        <f t="shared" si="99"/>
        <v>-1.6052889999999995</v>
      </c>
      <c r="M115" s="22">
        <f t="shared" si="100"/>
        <v>-0.60528899999999974</v>
      </c>
      <c r="N115" s="22">
        <f t="shared" si="126"/>
        <v>1.0720419665577863</v>
      </c>
      <c r="O115" s="22">
        <f t="shared" ref="N114:O120" si="128">K115/($AA$35)</f>
        <v>0.4587155963302752</v>
      </c>
      <c r="P115">
        <f t="shared" si="74"/>
        <v>0.73637110091743097</v>
      </c>
      <c r="Q115">
        <f t="shared" si="75"/>
        <v>0.40995343969291792</v>
      </c>
      <c r="R115" s="22">
        <f t="shared" si="122"/>
        <v>-0.40995343969291792</v>
      </c>
      <c r="T115" s="22">
        <f t="shared" si="127"/>
        <v>-0.73637110091743097</v>
      </c>
    </row>
    <row r="116" spans="1:20" x14ac:dyDescent="0.3">
      <c r="A116" s="22" t="s">
        <v>63</v>
      </c>
      <c r="B116" s="22">
        <v>4</v>
      </c>
      <c r="C116" s="22">
        <v>186</v>
      </c>
      <c r="D116" s="22">
        <v>1.5329999999999999</v>
      </c>
      <c r="E116" s="47">
        <v>2.0499999999999998</v>
      </c>
      <c r="F116" s="47">
        <v>0.2</v>
      </c>
      <c r="G116" s="22">
        <f t="shared" si="123"/>
        <v>0.62064777327935217</v>
      </c>
      <c r="H116" s="22">
        <f t="shared" si="124"/>
        <v>0.17626827171109197</v>
      </c>
      <c r="I116" s="22">
        <f t="shared" si="125"/>
        <v>0.70321100917431179</v>
      </c>
      <c r="J116" s="22">
        <f t="shared" si="98"/>
        <v>1.6750444999999998</v>
      </c>
      <c r="K116" s="47">
        <v>1</v>
      </c>
      <c r="L116" s="22">
        <f t="shared" si="99"/>
        <v>-2.3500889999999997</v>
      </c>
      <c r="M116" s="22">
        <f t="shared" si="100"/>
        <v>-1.3500889999999997</v>
      </c>
      <c r="N116" s="22">
        <f t="shared" si="126"/>
        <v>1.378517316007402</v>
      </c>
      <c r="O116" s="22">
        <f t="shared" si="128"/>
        <v>0.4587155963302752</v>
      </c>
      <c r="P116">
        <f t="shared" si="74"/>
        <v>1.0780224770642199</v>
      </c>
      <c r="Q116">
        <f t="shared" si="75"/>
        <v>0.91439565140217638</v>
      </c>
      <c r="R116" s="22">
        <f t="shared" si="122"/>
        <v>-0.91439565140217638</v>
      </c>
      <c r="T116" s="22">
        <f t="shared" si="127"/>
        <v>-1.0780224770642199</v>
      </c>
    </row>
    <row r="117" spans="1:20" x14ac:dyDescent="0.3">
      <c r="A117" s="22" t="s">
        <v>63</v>
      </c>
      <c r="B117" s="22">
        <v>5</v>
      </c>
      <c r="C117" s="22">
        <v>187</v>
      </c>
      <c r="D117" s="22">
        <v>1.804</v>
      </c>
      <c r="E117" s="22">
        <v>4.62</v>
      </c>
      <c r="F117" s="22">
        <v>0.2</v>
      </c>
      <c r="G117" s="22">
        <f t="shared" si="123"/>
        <v>0.73036437246963559</v>
      </c>
      <c r="H117" s="22">
        <f t="shared" si="124"/>
        <v>0.39724849527085121</v>
      </c>
      <c r="I117" s="22">
        <f t="shared" si="125"/>
        <v>0.8275229357798165</v>
      </c>
      <c r="J117" s="22">
        <f t="shared" si="98"/>
        <v>2.127208</v>
      </c>
      <c r="K117" s="47">
        <v>1</v>
      </c>
      <c r="L117" s="22">
        <f t="shared" si="99"/>
        <v>-3.254416</v>
      </c>
      <c r="M117" s="22">
        <f t="shared" si="100"/>
        <v>-2.254416</v>
      </c>
      <c r="N117" s="22">
        <f t="shared" si="126"/>
        <v>1.7506359160902734</v>
      </c>
      <c r="O117" s="22">
        <f t="shared" si="128"/>
        <v>0.4587155963302752</v>
      </c>
      <c r="P117">
        <f t="shared" si="74"/>
        <v>1.492851376146789</v>
      </c>
      <c r="Q117">
        <f t="shared" si="75"/>
        <v>1.5268831809247312</v>
      </c>
      <c r="R117" s="22">
        <f t="shared" si="122"/>
        <v>-1.5268831809247312</v>
      </c>
      <c r="T117" s="22">
        <f t="shared" si="127"/>
        <v>-1.492851376146789</v>
      </c>
    </row>
    <row r="118" spans="1:20" x14ac:dyDescent="0.3">
      <c r="A118" s="22" t="s">
        <v>63</v>
      </c>
      <c r="B118" s="22">
        <v>6</v>
      </c>
      <c r="C118" s="22">
        <v>188</v>
      </c>
      <c r="D118" s="22">
        <v>1.893</v>
      </c>
      <c r="E118" s="22">
        <v>4.91</v>
      </c>
      <c r="F118" s="22">
        <v>0.6</v>
      </c>
      <c r="G118" s="22">
        <f t="shared" si="123"/>
        <v>0.76639676113360322</v>
      </c>
      <c r="H118" s="22">
        <f t="shared" si="124"/>
        <v>0.42218400687876179</v>
      </c>
      <c r="I118" s="22">
        <f t="shared" si="125"/>
        <v>0.86834862385321099</v>
      </c>
      <c r="J118" s="22">
        <f t="shared" si="98"/>
        <v>2.2917244999999999</v>
      </c>
      <c r="K118" s="47">
        <v>1</v>
      </c>
      <c r="L118" s="22">
        <f t="shared" si="99"/>
        <v>-3.5834489999999999</v>
      </c>
      <c r="M118" s="22">
        <f t="shared" si="100"/>
        <v>-2.5834489999999999</v>
      </c>
      <c r="N118" s="22">
        <f t="shared" si="126"/>
        <v>1.8860286438768674</v>
      </c>
      <c r="O118" s="22">
        <f t="shared" si="128"/>
        <v>0.4587155963302752</v>
      </c>
      <c r="P118">
        <f t="shared" si="74"/>
        <v>1.6437839449541283</v>
      </c>
      <c r="Q118">
        <f t="shared" si="75"/>
        <v>1.7497324481714183</v>
      </c>
      <c r="R118" s="22">
        <f t="shared" si="122"/>
        <v>-1.7497324481714183</v>
      </c>
      <c r="T118" s="22">
        <f t="shared" si="127"/>
        <v>-1.6437839449541283</v>
      </c>
    </row>
    <row r="119" spans="1:20" x14ac:dyDescent="0.3">
      <c r="A119" s="22" t="s">
        <v>63</v>
      </c>
      <c r="B119" s="22">
        <v>7</v>
      </c>
      <c r="C119" s="22">
        <v>189</v>
      </c>
      <c r="D119" s="22">
        <v>2.0299999999999998</v>
      </c>
      <c r="E119" s="22">
        <v>5.45</v>
      </c>
      <c r="F119" s="22">
        <v>0.7</v>
      </c>
      <c r="G119" s="22">
        <f t="shared" si="123"/>
        <v>0.82186234817813753</v>
      </c>
      <c r="H119" s="22">
        <f t="shared" si="124"/>
        <v>0.46861564918314702</v>
      </c>
      <c r="I119" s="22">
        <f t="shared" si="125"/>
        <v>0.93119266055045857</v>
      </c>
      <c r="J119" s="22">
        <f t="shared" si="98"/>
        <v>2.5604499999999994</v>
      </c>
      <c r="K119" s="47">
        <v>1</v>
      </c>
      <c r="L119" s="22">
        <f t="shared" si="99"/>
        <v>-4.1208999999999989</v>
      </c>
      <c r="M119" s="22">
        <f t="shared" si="100"/>
        <v>-3.1208999999999989</v>
      </c>
      <c r="N119" s="22">
        <f t="shared" si="126"/>
        <v>2.1071826221758001</v>
      </c>
      <c r="O119" s="22">
        <f t="shared" si="128"/>
        <v>0.4587155963302752</v>
      </c>
      <c r="P119">
        <f t="shared" si="74"/>
        <v>1.8903211009174306</v>
      </c>
      <c r="Q119">
        <f t="shared" si="75"/>
        <v>2.1137401967285507</v>
      </c>
      <c r="R119" s="22">
        <f t="shared" si="122"/>
        <v>-2.1137401967285507</v>
      </c>
      <c r="T119" s="22">
        <f t="shared" si="127"/>
        <v>-1.8903211009174306</v>
      </c>
    </row>
    <row r="120" spans="1:20" x14ac:dyDescent="0.3">
      <c r="A120" s="22" t="s">
        <v>63</v>
      </c>
      <c r="B120" s="21">
        <v>8</v>
      </c>
      <c r="C120" s="21">
        <v>190</v>
      </c>
      <c r="D120" s="21">
        <v>2.4700000000000002</v>
      </c>
      <c r="E120" s="21">
        <v>11.63</v>
      </c>
      <c r="F120" s="21">
        <v>0.7</v>
      </c>
      <c r="G120" s="22">
        <f t="shared" si="123"/>
        <v>1</v>
      </c>
      <c r="H120" s="22">
        <f t="shared" si="124"/>
        <v>1</v>
      </c>
      <c r="I120" s="22">
        <f t="shared" si="125"/>
        <v>1.1330275229357798</v>
      </c>
      <c r="J120" s="22">
        <f t="shared" si="98"/>
        <v>3.5504500000000005</v>
      </c>
      <c r="K120" s="47">
        <v>1</v>
      </c>
      <c r="L120" s="22">
        <f t="shared" si="99"/>
        <v>-6.1009000000000011</v>
      </c>
      <c r="M120" s="22">
        <f t="shared" si="100"/>
        <v>-5.1009000000000011</v>
      </c>
      <c r="N120" s="22">
        <f t="shared" si="126"/>
        <v>2.9219264351594729</v>
      </c>
      <c r="O120" s="22">
        <f t="shared" si="128"/>
        <v>0.4587155963302752</v>
      </c>
      <c r="P120">
        <f t="shared" si="74"/>
        <v>2.7985779816513765</v>
      </c>
      <c r="Q120">
        <f t="shared" si="75"/>
        <v>3.4547654104561727</v>
      </c>
      <c r="R120" s="22">
        <f t="shared" si="122"/>
        <v>-3.4547654104561727</v>
      </c>
      <c r="T120" s="22">
        <f t="shared" si="127"/>
        <v>-2.7985779816513765</v>
      </c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53"/>
  <sheetViews>
    <sheetView topLeftCell="B1" zoomScaleNormal="100" workbookViewId="0">
      <selection activeCell="L15" sqref="L15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3" width="11" customWidth="1"/>
    <col min="14" max="15" width="11" style="6" customWidth="1"/>
    <col min="16" max="16" width="11.5546875" customWidth="1"/>
    <col min="23" max="23" width="11" style="6" customWidth="1"/>
    <col min="25" max="25" width="11" style="6" customWidth="1"/>
    <col min="26" max="27" width="11" customWidth="1"/>
  </cols>
  <sheetData>
    <row r="1" spans="1:32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73</v>
      </c>
      <c r="O1" s="40" t="s">
        <v>74</v>
      </c>
      <c r="P1" s="40" t="s">
        <v>75</v>
      </c>
      <c r="Q1" s="40" t="s">
        <v>86</v>
      </c>
      <c r="R1" s="93" t="s">
        <v>82</v>
      </c>
      <c r="S1" s="2" t="s">
        <v>1</v>
      </c>
      <c r="T1" s="2" t="s">
        <v>2</v>
      </c>
      <c r="U1" s="40" t="s">
        <v>87</v>
      </c>
      <c r="V1" s="40" t="s">
        <v>88</v>
      </c>
      <c r="W1" s="40" t="s">
        <v>85</v>
      </c>
      <c r="X1" s="10" t="s">
        <v>45</v>
      </c>
      <c r="Y1" s="40" t="s">
        <v>76</v>
      </c>
      <c r="Z1" s="2"/>
      <c r="AA1" s="2" t="s">
        <v>1</v>
      </c>
      <c r="AB1" s="2" t="s">
        <v>2</v>
      </c>
      <c r="AC1" s="2" t="s">
        <v>4</v>
      </c>
      <c r="AD1" s="2" t="s">
        <v>5</v>
      </c>
      <c r="AE1" s="2" t="s">
        <v>7</v>
      </c>
      <c r="AF1" s="2" t="s">
        <v>8</v>
      </c>
    </row>
    <row r="2" spans="1:32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>-L2/($AF$3)</f>
        <v>0.69053708439897699</v>
      </c>
      <c r="I2" s="32">
        <f t="shared" ref="I2:I8" si="1">D2/($AF$3)</f>
        <v>0.52685421994884907</v>
      </c>
      <c r="J2" s="32">
        <f t="shared" ref="J2:J65" si="2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3">J2/($AF$3)</f>
        <v>0.53580562659846553</v>
      </c>
      <c r="O2" s="32">
        <f t="shared" si="3"/>
        <v>0.38107416879795397</v>
      </c>
      <c r="P2">
        <f>ABS(Y2)</f>
        <v>0.69053708439897699</v>
      </c>
      <c r="Q2">
        <f>ABS(W2)</f>
        <v>0.25319693094629153</v>
      </c>
      <c r="R2">
        <f t="shared" ref="R2:R8" si="4">($AF$3)</f>
        <v>3.91</v>
      </c>
      <c r="S2">
        <v>0</v>
      </c>
      <c r="T2">
        <v>0</v>
      </c>
      <c r="U2">
        <f>V2/R2</f>
        <v>-5.6265984654731455E-2</v>
      </c>
      <c r="V2">
        <v>-0.22</v>
      </c>
      <c r="W2" s="32">
        <f>M2/($AF$3)</f>
        <v>-0.25319693094629153</v>
      </c>
      <c r="X2" s="8">
        <v>368</v>
      </c>
      <c r="Y2" s="32">
        <f t="shared" ref="Y2:Y8" si="5">L2/($AF$3)</f>
        <v>-0.69053708439897699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</row>
    <row r="3" spans="1:32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ref="H3:H8" si="6">-L3/($AF$3)</f>
        <v>1.0997442455242965</v>
      </c>
      <c r="I3" s="32">
        <f t="shared" si="1"/>
        <v>0.67519181585677746</v>
      </c>
      <c r="J3" s="32">
        <f t="shared" si="2"/>
        <v>2.7850000000000001</v>
      </c>
      <c r="K3" s="49">
        <v>1.27</v>
      </c>
      <c r="L3" s="32">
        <v>-4.3</v>
      </c>
      <c r="M3" s="32">
        <v>-2.35</v>
      </c>
      <c r="N3" s="32">
        <f t="shared" si="3"/>
        <v>0.71227621483375958</v>
      </c>
      <c r="O3" s="32">
        <f t="shared" si="3"/>
        <v>0.32480818414322249</v>
      </c>
      <c r="P3">
        <f t="shared" ref="P3:P66" si="7">ABS(Y3)</f>
        <v>1.0997442455242965</v>
      </c>
      <c r="Q3">
        <f t="shared" ref="Q3:Q66" si="8">ABS(W3)</f>
        <v>0.60102301790281332</v>
      </c>
      <c r="R3">
        <f t="shared" si="4"/>
        <v>3.91</v>
      </c>
      <c r="S3">
        <v>0</v>
      </c>
      <c r="T3">
        <v>0</v>
      </c>
      <c r="U3">
        <f t="shared" ref="U3:U66" si="9">V3/R3</f>
        <v>-0.17135549872122763</v>
      </c>
      <c r="V3">
        <v>-0.67</v>
      </c>
      <c r="W3" s="32">
        <f t="shared" ref="W3:W8" si="10">M3/($AF$3)</f>
        <v>-0.60102301790281332</v>
      </c>
      <c r="X3" s="6">
        <v>158</v>
      </c>
      <c r="Y3" s="32">
        <f t="shared" si="5"/>
        <v>-1.0997442455242965</v>
      </c>
      <c r="Z3" t="s">
        <v>3</v>
      </c>
      <c r="AA3">
        <v>0</v>
      </c>
      <c r="AB3">
        <v>0</v>
      </c>
      <c r="AC3">
        <v>3.31</v>
      </c>
      <c r="AD3">
        <v>0.42</v>
      </c>
      <c r="AE3">
        <v>43</v>
      </c>
      <c r="AF3">
        <v>3.91</v>
      </c>
    </row>
    <row r="4" spans="1:32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6"/>
        <v>1.4066496163682864</v>
      </c>
      <c r="I4" s="32">
        <f t="shared" si="1"/>
        <v>0.7698209718670076</v>
      </c>
      <c r="J4" s="32">
        <f t="shared" si="2"/>
        <v>3.335</v>
      </c>
      <c r="K4" s="49">
        <v>1.17</v>
      </c>
      <c r="L4" s="32">
        <v>-5.5</v>
      </c>
      <c r="M4" s="32">
        <v>-3.32</v>
      </c>
      <c r="N4" s="32">
        <f t="shared" si="3"/>
        <v>0.8529411764705882</v>
      </c>
      <c r="O4" s="32">
        <f t="shared" si="3"/>
        <v>0.29923273657289001</v>
      </c>
      <c r="P4">
        <f t="shared" si="7"/>
        <v>1.4066496163682864</v>
      </c>
      <c r="Q4">
        <f t="shared" si="8"/>
        <v>0.84910485933503832</v>
      </c>
      <c r="R4">
        <f t="shared" si="4"/>
        <v>3.91</v>
      </c>
      <c r="S4">
        <v>0</v>
      </c>
      <c r="T4">
        <v>0</v>
      </c>
      <c r="U4">
        <f t="shared" si="9"/>
        <v>-0.26342710997442453</v>
      </c>
      <c r="V4">
        <v>-1.03</v>
      </c>
      <c r="W4" s="32">
        <f t="shared" si="10"/>
        <v>-0.84910485933503832</v>
      </c>
      <c r="X4" s="6">
        <v>110</v>
      </c>
      <c r="Y4" s="32">
        <f t="shared" si="5"/>
        <v>-1.4066496163682864</v>
      </c>
      <c r="Z4" t="s">
        <v>57</v>
      </c>
      <c r="AA4">
        <v>0</v>
      </c>
      <c r="AB4">
        <v>0</v>
      </c>
      <c r="AC4">
        <v>3.31</v>
      </c>
      <c r="AD4">
        <v>0.42</v>
      </c>
      <c r="AE4">
        <v>43</v>
      </c>
      <c r="AF4">
        <v>3.91</v>
      </c>
    </row>
    <row r="5" spans="1:32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6"/>
        <v>1.7391304347826086</v>
      </c>
      <c r="I5" s="32">
        <f t="shared" si="1"/>
        <v>0.93350383631713552</v>
      </c>
      <c r="J5" s="32">
        <f t="shared" si="2"/>
        <v>3.9449999999999998</v>
      </c>
      <c r="K5" s="49">
        <v>1.0900000000000001</v>
      </c>
      <c r="L5" s="32">
        <v>-6.8</v>
      </c>
      <c r="M5" s="32">
        <v>-4.29</v>
      </c>
      <c r="N5" s="32">
        <f t="shared" si="3"/>
        <v>1.0089514066496164</v>
      </c>
      <c r="O5" s="32">
        <f t="shared" si="3"/>
        <v>0.27877237851662406</v>
      </c>
      <c r="P5">
        <f t="shared" si="7"/>
        <v>1.7391304347826086</v>
      </c>
      <c r="Q5">
        <f t="shared" si="8"/>
        <v>1.0971867007672633</v>
      </c>
      <c r="R5">
        <f t="shared" si="4"/>
        <v>3.91</v>
      </c>
      <c r="S5">
        <v>0</v>
      </c>
      <c r="T5">
        <v>0</v>
      </c>
      <c r="U5">
        <f t="shared" si="9"/>
        <v>-0.3631713554987212</v>
      </c>
      <c r="V5">
        <v>-1.42</v>
      </c>
      <c r="W5" s="32">
        <f t="shared" si="10"/>
        <v>-1.0971867007672633</v>
      </c>
      <c r="X5" s="6">
        <v>101</v>
      </c>
      <c r="Y5" s="32">
        <f t="shared" si="5"/>
        <v>-1.7391304347826086</v>
      </c>
      <c r="Z5" t="s">
        <v>10</v>
      </c>
      <c r="AA5">
        <v>0.5</v>
      </c>
      <c r="AB5">
        <v>79</v>
      </c>
      <c r="AC5">
        <v>3.31</v>
      </c>
      <c r="AD5">
        <v>0</v>
      </c>
      <c r="AE5">
        <v>53.2</v>
      </c>
      <c r="AF5">
        <v>3.66</v>
      </c>
    </row>
    <row r="6" spans="1:32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6"/>
        <v>2.0204603580562659</v>
      </c>
      <c r="I6" s="32">
        <f t="shared" si="1"/>
        <v>1.0664961636828645</v>
      </c>
      <c r="J6" s="32">
        <f t="shared" si="2"/>
        <v>4.4700000000000006</v>
      </c>
      <c r="K6" s="49">
        <v>1.04</v>
      </c>
      <c r="L6" s="32">
        <v>-7.9</v>
      </c>
      <c r="M6" s="32">
        <v>-5.09</v>
      </c>
      <c r="N6" s="32">
        <f t="shared" si="3"/>
        <v>1.1432225063938619</v>
      </c>
      <c r="O6" s="32">
        <f t="shared" si="3"/>
        <v>0.26598465473145783</v>
      </c>
      <c r="P6">
        <f t="shared" si="7"/>
        <v>2.0204603580562659</v>
      </c>
      <c r="Q6">
        <f t="shared" si="8"/>
        <v>1.3017902813299231</v>
      </c>
      <c r="R6">
        <f t="shared" si="4"/>
        <v>3.91</v>
      </c>
      <c r="S6">
        <v>0</v>
      </c>
      <c r="T6">
        <v>0</v>
      </c>
      <c r="U6">
        <f t="shared" si="9"/>
        <v>-0.44501278772378516</v>
      </c>
      <c r="V6">
        <v>-1.74</v>
      </c>
      <c r="W6" s="32">
        <f t="shared" si="10"/>
        <v>-1.3017902813299231</v>
      </c>
      <c r="X6" s="6">
        <v>90</v>
      </c>
      <c r="Y6" s="32">
        <f t="shared" si="5"/>
        <v>-2.0204603580562659</v>
      </c>
      <c r="Z6" t="s">
        <v>11</v>
      </c>
      <c r="AA6">
        <v>0.5</v>
      </c>
      <c r="AB6">
        <v>79</v>
      </c>
      <c r="AC6">
        <v>3.31</v>
      </c>
      <c r="AD6">
        <v>0</v>
      </c>
      <c r="AE6">
        <v>53.2</v>
      </c>
      <c r="AF6">
        <v>3.66</v>
      </c>
    </row>
    <row r="7" spans="1:32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6"/>
        <v>2.3529411764705879</v>
      </c>
      <c r="I7" s="32">
        <f t="shared" si="1"/>
        <v>1.19693094629156</v>
      </c>
      <c r="J7" s="32">
        <f t="shared" si="2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3"/>
        <v>1.3030690537084397</v>
      </c>
      <c r="O7" s="32">
        <f t="shared" si="3"/>
        <v>0.25319693094629153</v>
      </c>
      <c r="P7">
        <f t="shared" si="7"/>
        <v>2.3529411764705879</v>
      </c>
      <c r="Q7">
        <f t="shared" si="8"/>
        <v>1.5447570332480818</v>
      </c>
      <c r="R7">
        <f t="shared" si="4"/>
        <v>3.91</v>
      </c>
      <c r="S7">
        <v>0</v>
      </c>
      <c r="T7">
        <v>0</v>
      </c>
      <c r="U7">
        <f t="shared" si="9"/>
        <v>-0.54475703324808178</v>
      </c>
      <c r="V7">
        <v>-2.13</v>
      </c>
      <c r="W7" s="32">
        <f t="shared" si="10"/>
        <v>-1.5447570332480818</v>
      </c>
      <c r="X7" s="6">
        <v>76</v>
      </c>
      <c r="Y7" s="32">
        <f t="shared" si="5"/>
        <v>-2.3529411764705879</v>
      </c>
      <c r="Z7" t="s">
        <v>12</v>
      </c>
      <c r="AA7">
        <v>1</v>
      </c>
      <c r="AB7">
        <v>79</v>
      </c>
      <c r="AC7">
        <v>3.31</v>
      </c>
      <c r="AD7">
        <v>0</v>
      </c>
      <c r="AE7">
        <v>57.5</v>
      </c>
      <c r="AF7">
        <v>4.13</v>
      </c>
    </row>
    <row r="8" spans="1:32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6"/>
        <v>2.7365728900255752</v>
      </c>
      <c r="I8" s="32">
        <f t="shared" si="1"/>
        <v>1.3324808184143222</v>
      </c>
      <c r="J8" s="32">
        <f t="shared" si="2"/>
        <v>5.8199999999999994</v>
      </c>
      <c r="K8" s="49">
        <v>0.94</v>
      </c>
      <c r="L8" s="32">
        <v>-10.7</v>
      </c>
      <c r="M8" s="32">
        <v>-7.14</v>
      </c>
      <c r="N8" s="32">
        <f t="shared" si="3"/>
        <v>1.4884910485933502</v>
      </c>
      <c r="O8" s="32">
        <f t="shared" si="3"/>
        <v>0.24040920716112529</v>
      </c>
      <c r="P8">
        <f t="shared" si="7"/>
        <v>2.7365728900255752</v>
      </c>
      <c r="Q8">
        <f t="shared" si="8"/>
        <v>1.826086956521739</v>
      </c>
      <c r="R8">
        <f t="shared" si="4"/>
        <v>3.91</v>
      </c>
      <c r="S8">
        <v>0</v>
      </c>
      <c r="T8">
        <v>0</v>
      </c>
      <c r="U8">
        <f t="shared" si="9"/>
        <v>-0.66240409207161122</v>
      </c>
      <c r="V8">
        <v>-2.59</v>
      </c>
      <c r="W8" s="32">
        <f t="shared" si="10"/>
        <v>-1.826086956521739</v>
      </c>
      <c r="X8" s="6">
        <v>72</v>
      </c>
      <c r="Y8" s="32">
        <f t="shared" si="5"/>
        <v>-2.7365728900255752</v>
      </c>
      <c r="Z8" t="s">
        <v>13</v>
      </c>
      <c r="AA8">
        <v>1</v>
      </c>
      <c r="AB8">
        <v>79</v>
      </c>
      <c r="AC8">
        <v>3.31</v>
      </c>
      <c r="AD8">
        <v>0</v>
      </c>
      <c r="AE8">
        <v>57.5</v>
      </c>
      <c r="AF8">
        <v>4.13</v>
      </c>
    </row>
    <row r="9" spans="1:32" x14ac:dyDescent="0.3">
      <c r="A9" s="27" t="s">
        <v>10</v>
      </c>
      <c r="B9" s="27">
        <v>1</v>
      </c>
      <c r="C9" s="27">
        <v>21</v>
      </c>
      <c r="D9" s="27">
        <v>2.31</v>
      </c>
      <c r="E9" s="27">
        <v>0.22</v>
      </c>
      <c r="F9" s="27">
        <v>0.08</v>
      </c>
      <c r="G9" s="27">
        <f>D9/$D$10</f>
        <v>0.74516129032258061</v>
      </c>
      <c r="H9" s="53">
        <f>-L9/($AF$5)</f>
        <v>0.66270491803278675</v>
      </c>
      <c r="I9" s="27">
        <f>D9/($AF$5)</f>
        <v>0.63114754098360659</v>
      </c>
      <c r="J9" s="27">
        <f t="shared" si="2"/>
        <v>2.3127499999999999</v>
      </c>
      <c r="K9" s="50">
        <v>2.2000000000000002</v>
      </c>
      <c r="L9" s="27">
        <f t="shared" ref="L9:L15" si="11">M9/2-SQRT(M9^2/4+D9^2)</f>
        <v>-2.4254999999999995</v>
      </c>
      <c r="M9" s="53">
        <f>-(D9^2-K9^2)/K9</f>
        <v>-0.22549999999999967</v>
      </c>
      <c r="N9" s="53">
        <f>J9/($AF$5)</f>
        <v>0.63189890710382512</v>
      </c>
      <c r="O9" s="53">
        <f>K9/($AF$5)</f>
        <v>0.60109289617486339</v>
      </c>
      <c r="P9">
        <f t="shared" si="7"/>
        <v>0.66270491803278675</v>
      </c>
      <c r="Q9">
        <f t="shared" si="8"/>
        <v>6.1612021857923409E-2</v>
      </c>
      <c r="R9">
        <v>3.66</v>
      </c>
      <c r="S9">
        <v>0.5</v>
      </c>
      <c r="T9">
        <v>79</v>
      </c>
      <c r="U9">
        <f t="shared" si="9"/>
        <v>0</v>
      </c>
      <c r="V9">
        <v>0</v>
      </c>
      <c r="W9" s="53">
        <f>M9/($AF$5)</f>
        <v>-6.1612021857923409E-2</v>
      </c>
      <c r="X9" s="8">
        <v>1260</v>
      </c>
      <c r="Y9" s="53">
        <f>L9/($AF$5)</f>
        <v>-0.66270491803278675</v>
      </c>
      <c r="Z9" t="s">
        <v>33</v>
      </c>
      <c r="AA9">
        <v>1</v>
      </c>
      <c r="AB9">
        <v>79</v>
      </c>
      <c r="AC9">
        <v>3.31</v>
      </c>
      <c r="AD9">
        <v>0</v>
      </c>
      <c r="AE9">
        <v>43.2</v>
      </c>
      <c r="AF9">
        <v>4</v>
      </c>
    </row>
    <row r="10" spans="1:32" x14ac:dyDescent="0.3">
      <c r="A10" s="27" t="s">
        <v>10</v>
      </c>
      <c r="B10" s="27">
        <v>2</v>
      </c>
      <c r="C10" s="27">
        <v>22</v>
      </c>
      <c r="D10" s="27">
        <v>3.1</v>
      </c>
      <c r="E10" s="27">
        <v>1.66</v>
      </c>
      <c r="F10" s="27">
        <v>0.19</v>
      </c>
      <c r="G10" s="27">
        <f>D10/$D$10</f>
        <v>1</v>
      </c>
      <c r="H10" s="53">
        <f>-L10/($AF$5)</f>
        <v>1.4587128111718277</v>
      </c>
      <c r="I10" s="27">
        <f>D10/($AF$5)</f>
        <v>0.84699453551912562</v>
      </c>
      <c r="J10" s="27">
        <f t="shared" si="2"/>
        <v>3.5694444444444446</v>
      </c>
      <c r="K10" s="50">
        <v>1.8</v>
      </c>
      <c r="L10" s="27">
        <f t="shared" si="11"/>
        <v>-5.3388888888888895</v>
      </c>
      <c r="M10" s="53">
        <f t="shared" ref="M10:M15" si="12">-(D10^2-K10^2)/K10</f>
        <v>-3.5388888888888892</v>
      </c>
      <c r="N10" s="53">
        <f>J10/($AF$5)</f>
        <v>0.97525804493017609</v>
      </c>
      <c r="O10" s="53">
        <f>K10/($AF$5)</f>
        <v>0.49180327868852458</v>
      </c>
      <c r="P10">
        <f t="shared" si="7"/>
        <v>1.4587128111718277</v>
      </c>
      <c r="Q10">
        <f t="shared" si="8"/>
        <v>0.96690953248330302</v>
      </c>
      <c r="R10">
        <v>3.66</v>
      </c>
      <c r="S10">
        <v>0.5</v>
      </c>
      <c r="T10">
        <v>79</v>
      </c>
      <c r="U10">
        <f t="shared" si="9"/>
        <v>0</v>
      </c>
      <c r="V10">
        <v>0</v>
      </c>
      <c r="W10" s="53">
        <f>M10/($AF$5)</f>
        <v>-0.96690953248330302</v>
      </c>
      <c r="X10" s="6">
        <v>149</v>
      </c>
      <c r="Y10" s="53">
        <f>L10/($AF$5)</f>
        <v>-1.4587128111718277</v>
      </c>
      <c r="Z10" t="s">
        <v>34</v>
      </c>
      <c r="AA10">
        <v>1</v>
      </c>
      <c r="AB10">
        <v>79</v>
      </c>
      <c r="AC10">
        <v>3.31</v>
      </c>
      <c r="AD10">
        <v>0</v>
      </c>
      <c r="AE10">
        <v>60.2</v>
      </c>
      <c r="AF10">
        <v>4.57</v>
      </c>
    </row>
    <row r="11" spans="1:32" x14ac:dyDescent="0.3">
      <c r="A11" s="28" t="s">
        <v>12</v>
      </c>
      <c r="B11" s="28">
        <v>1</v>
      </c>
      <c r="C11" s="28">
        <v>31</v>
      </c>
      <c r="D11" s="28">
        <v>1.81</v>
      </c>
      <c r="E11" s="28">
        <v>0.13800000000000001</v>
      </c>
      <c r="F11" s="28">
        <v>0.05</v>
      </c>
      <c r="G11" s="28">
        <f t="shared" ref="G11:G16" si="13">D11/$D$16</f>
        <v>0.39262472885032534</v>
      </c>
      <c r="H11" s="28">
        <f>-L11/($AF$7)</f>
        <v>0.30509405848388899</v>
      </c>
      <c r="I11" s="28">
        <f t="shared" ref="I11:I16" si="14">D11/($AF$7)</f>
        <v>0.43825665859564167</v>
      </c>
      <c r="J11" s="28">
        <f t="shared" si="2"/>
        <v>1.9300192307692308</v>
      </c>
      <c r="K11" s="56">
        <v>2.6</v>
      </c>
      <c r="L11" s="28">
        <f t="shared" si="11"/>
        <v>-1.2600384615384614</v>
      </c>
      <c r="M11" s="28">
        <f>-(D11^2-K11^2)/K11</f>
        <v>1.3399615384615386</v>
      </c>
      <c r="N11" s="28">
        <f t="shared" ref="N11:O16" si="15">J11/($AF$7)</f>
        <v>0.46731700502886947</v>
      </c>
      <c r="O11" s="28">
        <f t="shared" si="15"/>
        <v>0.6295399515738499</v>
      </c>
      <c r="P11">
        <f t="shared" si="7"/>
        <v>0.30509405848388899</v>
      </c>
      <c r="Q11">
        <f t="shared" si="8"/>
        <v>0.32444589308996091</v>
      </c>
      <c r="R11">
        <v>4.13</v>
      </c>
      <c r="S11">
        <v>1</v>
      </c>
      <c r="T11">
        <v>79</v>
      </c>
      <c r="U11">
        <f t="shared" si="9"/>
        <v>0</v>
      </c>
      <c r="V11">
        <v>0</v>
      </c>
      <c r="W11" s="28">
        <f>M11/($AF$7)</f>
        <v>0.32444589308996091</v>
      </c>
      <c r="X11" s="8">
        <v>1260</v>
      </c>
      <c r="Y11" s="28">
        <f t="shared" ref="Y11:Y16" si="16">L11/($AF$7)</f>
        <v>-0.30509405848388899</v>
      </c>
      <c r="Z11" t="s">
        <v>15</v>
      </c>
      <c r="AA11">
        <v>1.5</v>
      </c>
      <c r="AB11">
        <v>79</v>
      </c>
      <c r="AC11">
        <v>3.31</v>
      </c>
      <c r="AD11">
        <v>0</v>
      </c>
      <c r="AE11">
        <v>48.9</v>
      </c>
      <c r="AF11">
        <v>3.89</v>
      </c>
    </row>
    <row r="12" spans="1:32" x14ac:dyDescent="0.3">
      <c r="A12" s="28" t="s">
        <v>12</v>
      </c>
      <c r="B12" s="28">
        <v>2</v>
      </c>
      <c r="C12" s="28">
        <v>32</v>
      </c>
      <c r="D12" s="28">
        <v>2.57</v>
      </c>
      <c r="E12" s="28">
        <v>0.35</v>
      </c>
      <c r="F12" s="28">
        <v>0.09</v>
      </c>
      <c r="G12" s="28">
        <f t="shared" si="13"/>
        <v>0.55748373101952275</v>
      </c>
      <c r="H12" s="28">
        <f t="shared" ref="H12:H16" si="17">-L12/($AF$7)</f>
        <v>0.61509592102812438</v>
      </c>
      <c r="I12" s="28">
        <f t="shared" si="14"/>
        <v>0.62227602905569002</v>
      </c>
      <c r="J12" s="28">
        <f t="shared" si="2"/>
        <v>2.5701730769230768</v>
      </c>
      <c r="K12" s="56">
        <v>2.6</v>
      </c>
      <c r="L12" s="28">
        <f t="shared" si="11"/>
        <v>-2.5403461538461536</v>
      </c>
      <c r="M12" s="28">
        <f t="shared" si="12"/>
        <v>5.9653846153846841E-2</v>
      </c>
      <c r="N12" s="28">
        <f t="shared" si="15"/>
        <v>0.6223179363009872</v>
      </c>
      <c r="O12" s="28">
        <f t="shared" si="15"/>
        <v>0.6295399515738499</v>
      </c>
      <c r="P12">
        <f t="shared" si="7"/>
        <v>0.61509592102812438</v>
      </c>
      <c r="Q12">
        <f t="shared" si="8"/>
        <v>1.4444030545725628E-2</v>
      </c>
      <c r="R12">
        <v>4.13</v>
      </c>
      <c r="S12">
        <v>1</v>
      </c>
      <c r="T12">
        <v>79</v>
      </c>
      <c r="U12">
        <f t="shared" si="9"/>
        <v>0</v>
      </c>
      <c r="V12">
        <v>0</v>
      </c>
      <c r="W12" s="28">
        <f t="shared" ref="W12:W16" si="18">M12/($AF$7)</f>
        <v>1.4444030545725628E-2</v>
      </c>
      <c r="X12" s="6">
        <v>788</v>
      </c>
      <c r="Y12" s="28">
        <f t="shared" si="16"/>
        <v>-0.61509592102812438</v>
      </c>
      <c r="Z12" t="s">
        <v>16</v>
      </c>
      <c r="AA12">
        <v>1</v>
      </c>
      <c r="AB12">
        <v>55</v>
      </c>
      <c r="AC12">
        <v>3.31</v>
      </c>
      <c r="AD12">
        <v>0</v>
      </c>
      <c r="AE12">
        <v>50.1</v>
      </c>
      <c r="AF12">
        <v>3.32</v>
      </c>
    </row>
    <row r="13" spans="1:32" x14ac:dyDescent="0.3">
      <c r="A13" s="28" t="s">
        <v>12</v>
      </c>
      <c r="B13" s="28">
        <v>3</v>
      </c>
      <c r="C13" s="28">
        <v>33</v>
      </c>
      <c r="D13" s="28">
        <v>3.08</v>
      </c>
      <c r="E13" s="28">
        <v>0.6</v>
      </c>
      <c r="F13" s="28">
        <v>0.1</v>
      </c>
      <c r="G13" s="28">
        <f t="shared" si="13"/>
        <v>0.66811279826464209</v>
      </c>
      <c r="H13" s="28">
        <f t="shared" si="17"/>
        <v>0.91877966101694908</v>
      </c>
      <c r="I13" s="28">
        <f t="shared" si="14"/>
        <v>0.74576271186440679</v>
      </c>
      <c r="J13" s="28">
        <f t="shared" si="2"/>
        <v>3.1472799999999999</v>
      </c>
      <c r="K13" s="56">
        <v>2.5</v>
      </c>
      <c r="L13" s="28">
        <f t="shared" si="11"/>
        <v>-3.7945599999999997</v>
      </c>
      <c r="M13" s="28">
        <f t="shared" si="12"/>
        <v>-1.2945599999999999</v>
      </c>
      <c r="N13" s="28">
        <f t="shared" si="15"/>
        <v>0.76205326876513313</v>
      </c>
      <c r="O13" s="28">
        <f t="shared" si="15"/>
        <v>0.60532687651331718</v>
      </c>
      <c r="P13">
        <f t="shared" si="7"/>
        <v>0.91877966101694908</v>
      </c>
      <c r="Q13">
        <f t="shared" si="8"/>
        <v>0.31345278450363195</v>
      </c>
      <c r="R13">
        <v>4.13</v>
      </c>
      <c r="S13">
        <v>1</v>
      </c>
      <c r="T13">
        <v>79</v>
      </c>
      <c r="U13">
        <f t="shared" si="9"/>
        <v>0</v>
      </c>
      <c r="V13">
        <v>0</v>
      </c>
      <c r="W13" s="28">
        <f t="shared" si="18"/>
        <v>-0.31345278450363195</v>
      </c>
      <c r="X13" s="6">
        <v>252</v>
      </c>
      <c r="Y13" s="28">
        <f t="shared" si="16"/>
        <v>-0.91877966101694908</v>
      </c>
      <c r="Z13" t="s">
        <v>17</v>
      </c>
      <c r="AA13">
        <v>1</v>
      </c>
      <c r="AB13">
        <v>55</v>
      </c>
      <c r="AC13">
        <v>3.31</v>
      </c>
      <c r="AD13">
        <v>0</v>
      </c>
      <c r="AE13">
        <v>50.1</v>
      </c>
      <c r="AF13">
        <v>3.32</v>
      </c>
    </row>
    <row r="14" spans="1:32" x14ac:dyDescent="0.3">
      <c r="A14" s="28" t="s">
        <v>12</v>
      </c>
      <c r="B14" s="28">
        <v>4</v>
      </c>
      <c r="C14" s="28">
        <v>34</v>
      </c>
      <c r="D14" s="28">
        <v>3.62</v>
      </c>
      <c r="E14" s="28">
        <v>1.46</v>
      </c>
      <c r="F14" s="28">
        <v>0.11</v>
      </c>
      <c r="G14" s="28">
        <f t="shared" si="13"/>
        <v>0.78524945770065069</v>
      </c>
      <c r="H14" s="28">
        <f t="shared" si="17"/>
        <v>1.2691912832929784</v>
      </c>
      <c r="I14" s="28">
        <f t="shared" si="14"/>
        <v>0.87651331719128334</v>
      </c>
      <c r="J14" s="28">
        <f t="shared" si="2"/>
        <v>3.8708800000000001</v>
      </c>
      <c r="K14" s="56">
        <v>2.5</v>
      </c>
      <c r="L14" s="28">
        <f t="shared" si="11"/>
        <v>-5.2417600000000002</v>
      </c>
      <c r="M14" s="28">
        <f t="shared" si="12"/>
        <v>-2.7417600000000002</v>
      </c>
      <c r="N14" s="28">
        <f t="shared" si="15"/>
        <v>0.93725907990314772</v>
      </c>
      <c r="O14" s="28">
        <f t="shared" si="15"/>
        <v>0.60532687651331718</v>
      </c>
      <c r="P14">
        <f t="shared" si="7"/>
        <v>1.2691912832929784</v>
      </c>
      <c r="Q14">
        <f t="shared" si="8"/>
        <v>0.66386440677966108</v>
      </c>
      <c r="R14">
        <v>4.13</v>
      </c>
      <c r="S14">
        <v>1</v>
      </c>
      <c r="T14">
        <v>79</v>
      </c>
      <c r="U14">
        <f t="shared" si="9"/>
        <v>0</v>
      </c>
      <c r="V14">
        <v>0</v>
      </c>
      <c r="W14" s="28">
        <f t="shared" si="18"/>
        <v>-0.66386440677966108</v>
      </c>
      <c r="X14" s="6">
        <v>86</v>
      </c>
      <c r="Y14" s="28">
        <f t="shared" si="16"/>
        <v>-1.2691912832929784</v>
      </c>
      <c r="Z14" t="s">
        <v>18</v>
      </c>
      <c r="AA14">
        <v>0</v>
      </c>
      <c r="AB14">
        <v>0</v>
      </c>
      <c r="AC14">
        <v>3.31</v>
      </c>
      <c r="AD14">
        <v>0.42</v>
      </c>
      <c r="AE14">
        <v>65.7</v>
      </c>
      <c r="AF14">
        <v>4.07</v>
      </c>
    </row>
    <row r="15" spans="1:32" x14ac:dyDescent="0.3">
      <c r="A15" s="28" t="s">
        <v>12</v>
      </c>
      <c r="B15" s="28">
        <v>5</v>
      </c>
      <c r="C15" s="28">
        <v>35</v>
      </c>
      <c r="D15" s="28">
        <v>4.1399999999999997</v>
      </c>
      <c r="E15" s="28">
        <v>2.58</v>
      </c>
      <c r="F15" s="28">
        <v>0.13</v>
      </c>
      <c r="G15" s="28">
        <f t="shared" si="13"/>
        <v>0.89804772234273311</v>
      </c>
      <c r="H15" s="28">
        <f t="shared" si="17"/>
        <v>1.804358353510896</v>
      </c>
      <c r="I15" s="28">
        <f t="shared" si="14"/>
        <v>1.0024213075060533</v>
      </c>
      <c r="J15" s="28">
        <f t="shared" si="2"/>
        <v>4.8759999999999994</v>
      </c>
      <c r="K15" s="56">
        <v>2.2999999999999998</v>
      </c>
      <c r="L15" s="28">
        <f t="shared" si="11"/>
        <v>-7.452</v>
      </c>
      <c r="M15" s="28">
        <f t="shared" si="12"/>
        <v>-5.1520000000000001</v>
      </c>
      <c r="N15" s="28">
        <f t="shared" si="15"/>
        <v>1.1806295399515738</v>
      </c>
      <c r="O15" s="28">
        <f t="shared" si="15"/>
        <v>0.55690072639225174</v>
      </c>
      <c r="P15">
        <f t="shared" si="7"/>
        <v>1.804358353510896</v>
      </c>
      <c r="Q15">
        <f t="shared" si="8"/>
        <v>1.2474576271186442</v>
      </c>
      <c r="R15">
        <v>4.13</v>
      </c>
      <c r="S15">
        <v>1</v>
      </c>
      <c r="T15">
        <v>79</v>
      </c>
      <c r="U15">
        <f t="shared" si="9"/>
        <v>0</v>
      </c>
      <c r="V15">
        <v>0</v>
      </c>
      <c r="W15" s="28">
        <f t="shared" si="18"/>
        <v>-1.2474576271186442</v>
      </c>
      <c r="X15" s="6">
        <v>66</v>
      </c>
      <c r="Y15" s="28">
        <f t="shared" si="16"/>
        <v>-1.804358353510896</v>
      </c>
      <c r="Z15" t="s">
        <v>19</v>
      </c>
      <c r="AA15">
        <v>0.5</v>
      </c>
      <c r="AB15">
        <v>81</v>
      </c>
      <c r="AC15">
        <v>3.31</v>
      </c>
      <c r="AD15">
        <v>0</v>
      </c>
      <c r="AE15">
        <v>51.4</v>
      </c>
      <c r="AF15">
        <v>3.77</v>
      </c>
    </row>
    <row r="16" spans="1:32" x14ac:dyDescent="0.3">
      <c r="A16" s="28" t="s">
        <v>12</v>
      </c>
      <c r="B16" s="28">
        <v>6</v>
      </c>
      <c r="C16" s="28">
        <v>36</v>
      </c>
      <c r="D16" s="28">
        <v>4.6100000000000003</v>
      </c>
      <c r="E16" s="28">
        <v>4.21</v>
      </c>
      <c r="F16" s="28">
        <v>0.18</v>
      </c>
      <c r="G16" s="28">
        <f t="shared" si="13"/>
        <v>1</v>
      </c>
      <c r="H16" s="28">
        <f t="shared" si="17"/>
        <v>2.2372986630171603</v>
      </c>
      <c r="I16" s="28">
        <f t="shared" si="14"/>
        <v>1.116222760290557</v>
      </c>
      <c r="J16" s="28">
        <f t="shared" si="2"/>
        <v>5.7700217391304349</v>
      </c>
      <c r="K16" s="56">
        <v>2.2999999999999998</v>
      </c>
      <c r="L16" s="28">
        <f>M16/2-SQRT(M16^2/4+D16^2)</f>
        <v>-9.2400434782608709</v>
      </c>
      <c r="M16" s="28">
        <f>-(D16^2-K16^2)/K16</f>
        <v>-6.9400434782608711</v>
      </c>
      <c r="N16" s="28">
        <f t="shared" si="15"/>
        <v>1.3970996947047059</v>
      </c>
      <c r="O16" s="28">
        <f t="shared" si="15"/>
        <v>0.55690072639225174</v>
      </c>
      <c r="P16">
        <f t="shared" si="7"/>
        <v>2.2372986630171603</v>
      </c>
      <c r="Q16">
        <f t="shared" si="8"/>
        <v>1.6803979366249082</v>
      </c>
      <c r="R16">
        <v>4.13</v>
      </c>
      <c r="S16">
        <v>1</v>
      </c>
      <c r="T16">
        <v>79</v>
      </c>
      <c r="U16">
        <f t="shared" si="9"/>
        <v>0</v>
      </c>
      <c r="V16">
        <v>0</v>
      </c>
      <c r="W16" s="28">
        <f t="shared" si="18"/>
        <v>-1.6803979366249082</v>
      </c>
      <c r="X16" s="6">
        <v>55</v>
      </c>
      <c r="Y16" s="28">
        <f t="shared" si="16"/>
        <v>-2.2372986630171603</v>
      </c>
      <c r="Z16" t="s">
        <v>20</v>
      </c>
      <c r="AA16">
        <v>1</v>
      </c>
      <c r="AB16">
        <v>81</v>
      </c>
      <c r="AC16">
        <v>3.31</v>
      </c>
      <c r="AD16">
        <v>0</v>
      </c>
      <c r="AE16">
        <v>53.4</v>
      </c>
      <c r="AF16">
        <v>3.74</v>
      </c>
    </row>
    <row r="17" spans="1:32" x14ac:dyDescent="0.3">
      <c r="A17" s="26" t="s">
        <v>14</v>
      </c>
      <c r="B17" s="26">
        <v>1</v>
      </c>
      <c r="C17" s="26">
        <v>43</v>
      </c>
      <c r="D17" s="26">
        <v>3.12</v>
      </c>
      <c r="E17" s="26">
        <v>0.44</v>
      </c>
      <c r="F17" s="26">
        <v>0.05</v>
      </c>
      <c r="G17" s="26">
        <f>D17/$D$20</f>
        <v>0.67678958785249455</v>
      </c>
      <c r="H17" s="26">
        <f>-L17/($AF$29)</f>
        <v>0.83413881748071983</v>
      </c>
      <c r="I17" s="26">
        <f>D17/($AF$29)</f>
        <v>0.80205655526992292</v>
      </c>
      <c r="J17" s="26">
        <f t="shared" si="2"/>
        <v>3.1223999999999998</v>
      </c>
      <c r="K17" s="54">
        <v>3</v>
      </c>
      <c r="L17" s="26">
        <f t="shared" ref="L17:L30" si="19">M17/2-SQRT(M17^2/4+D17^2)</f>
        <v>-3.2448000000000001</v>
      </c>
      <c r="M17" s="26">
        <f t="shared" ref="M17:M30" si="20">-(D17^2-K17^2)/K17</f>
        <v>-0.24480000000000027</v>
      </c>
      <c r="N17" s="26">
        <f t="shared" ref="N17:O20" si="21">J17/($AF$29)</f>
        <v>0.80267352185089968</v>
      </c>
      <c r="O17" s="26">
        <f t="shared" si="21"/>
        <v>0.77120822622107965</v>
      </c>
      <c r="P17">
        <f t="shared" si="7"/>
        <v>0.83413881748071983</v>
      </c>
      <c r="Q17">
        <f t="shared" si="8"/>
        <v>6.2930591259640165E-2</v>
      </c>
      <c r="R17">
        <v>3.89</v>
      </c>
      <c r="S17">
        <v>1.5</v>
      </c>
      <c r="T17">
        <v>79</v>
      </c>
      <c r="U17">
        <f t="shared" si="9"/>
        <v>0</v>
      </c>
      <c r="V17">
        <v>0</v>
      </c>
      <c r="W17" s="26">
        <f>M17/($AF$29)</f>
        <v>-6.2930591259640165E-2</v>
      </c>
      <c r="X17" s="8">
        <v>315</v>
      </c>
      <c r="Y17" s="26">
        <f>L17/($AF$29)</f>
        <v>-0.83413881748071983</v>
      </c>
      <c r="Z17" t="s">
        <v>21</v>
      </c>
      <c r="AA17">
        <v>1.5</v>
      </c>
      <c r="AB17">
        <v>81</v>
      </c>
      <c r="AC17">
        <v>3.31</v>
      </c>
      <c r="AD17">
        <v>0</v>
      </c>
      <c r="AE17">
        <v>49.7</v>
      </c>
      <c r="AF17">
        <v>4.55</v>
      </c>
    </row>
    <row r="18" spans="1:32" x14ac:dyDescent="0.3">
      <c r="A18" s="26" t="s">
        <v>14</v>
      </c>
      <c r="B18" s="26">
        <v>2</v>
      </c>
      <c r="C18" s="26">
        <v>44</v>
      </c>
      <c r="D18" s="26">
        <v>3.7</v>
      </c>
      <c r="E18" s="26">
        <v>0.91</v>
      </c>
      <c r="F18" s="26">
        <v>0.06</v>
      </c>
      <c r="G18" s="26">
        <f>D18/$D$20</f>
        <v>0.8026030368763557</v>
      </c>
      <c r="H18" s="26">
        <f t="shared" ref="H18:H20" si="22">-L18/($AF$29)</f>
        <v>1.1352516792437184</v>
      </c>
      <c r="I18" s="26">
        <f>D18/($AF$29)</f>
        <v>0.95115681233933158</v>
      </c>
      <c r="J18" s="26">
        <f t="shared" si="2"/>
        <v>3.758064516129032</v>
      </c>
      <c r="K18" s="54">
        <v>3.1</v>
      </c>
      <c r="L18" s="26">
        <f t="shared" si="19"/>
        <v>-4.4161290322580644</v>
      </c>
      <c r="M18" s="26">
        <f t="shared" si="20"/>
        <v>-1.3161290322580645</v>
      </c>
      <c r="N18" s="26">
        <f t="shared" si="21"/>
        <v>0.96608342316941698</v>
      </c>
      <c r="O18" s="26">
        <f t="shared" si="21"/>
        <v>0.79691516709511567</v>
      </c>
      <c r="P18">
        <f t="shared" si="7"/>
        <v>1.1352516792437184</v>
      </c>
      <c r="Q18">
        <f t="shared" si="8"/>
        <v>0.33833651214860272</v>
      </c>
      <c r="R18">
        <v>3.89</v>
      </c>
      <c r="S18">
        <v>1.5</v>
      </c>
      <c r="T18">
        <v>79</v>
      </c>
      <c r="U18">
        <f t="shared" si="9"/>
        <v>0</v>
      </c>
      <c r="V18">
        <v>0</v>
      </c>
      <c r="W18" s="26">
        <f t="shared" ref="W18:W20" si="23">M18/($AF$29)</f>
        <v>-0.33833651214860272</v>
      </c>
      <c r="X18" s="6">
        <v>169</v>
      </c>
      <c r="Y18" s="26">
        <f>L18/($AF$29)</f>
        <v>-1.1352516792437184</v>
      </c>
      <c r="Z18" t="s">
        <v>22</v>
      </c>
      <c r="AA18">
        <v>1.5</v>
      </c>
      <c r="AB18">
        <v>79</v>
      </c>
      <c r="AC18">
        <v>3.31</v>
      </c>
      <c r="AD18">
        <v>0</v>
      </c>
      <c r="AE18">
        <v>59.7</v>
      </c>
      <c r="AF18">
        <v>4.2699999999999996</v>
      </c>
    </row>
    <row r="19" spans="1:32" x14ac:dyDescent="0.3">
      <c r="A19" s="26" t="s">
        <v>14</v>
      </c>
      <c r="B19" s="26">
        <v>3</v>
      </c>
      <c r="C19" s="26">
        <v>45</v>
      </c>
      <c r="D19" s="26">
        <v>4.17</v>
      </c>
      <c r="E19" s="26">
        <v>1.62</v>
      </c>
      <c r="F19" s="26">
        <v>0.06</v>
      </c>
      <c r="G19" s="26">
        <f>D19/$D$20</f>
        <v>0.90455531453362248</v>
      </c>
      <c r="H19" s="26">
        <f t="shared" si="22"/>
        <v>1.4419852392404013</v>
      </c>
      <c r="I19" s="26">
        <f>D19/($AF$29)</f>
        <v>1.0719794344473008</v>
      </c>
      <c r="J19" s="26">
        <f t="shared" si="2"/>
        <v>4.3546612903225803</v>
      </c>
      <c r="K19" s="54">
        <v>3.1</v>
      </c>
      <c r="L19" s="26">
        <f t="shared" si="19"/>
        <v>-5.609322580645161</v>
      </c>
      <c r="M19" s="26">
        <f t="shared" si="20"/>
        <v>-2.5093225806451609</v>
      </c>
      <c r="N19" s="26">
        <f t="shared" si="21"/>
        <v>1.1194502031677585</v>
      </c>
      <c r="O19" s="26">
        <f t="shared" si="21"/>
        <v>0.79691516709511567</v>
      </c>
      <c r="P19">
        <f t="shared" si="7"/>
        <v>1.4419852392404013</v>
      </c>
      <c r="Q19">
        <f t="shared" si="8"/>
        <v>0.64507007214528556</v>
      </c>
      <c r="R19">
        <v>3.89</v>
      </c>
      <c r="S19">
        <v>1.5</v>
      </c>
      <c r="T19">
        <v>79</v>
      </c>
      <c r="U19">
        <f t="shared" si="9"/>
        <v>0</v>
      </c>
      <c r="V19">
        <v>0</v>
      </c>
      <c r="W19" s="26">
        <f t="shared" si="23"/>
        <v>-0.64507007214528556</v>
      </c>
      <c r="X19" s="6">
        <v>110</v>
      </c>
      <c r="Y19" s="26">
        <f>L19/($AF$29)</f>
        <v>-1.4419852392404013</v>
      </c>
      <c r="Z19" t="s">
        <v>23</v>
      </c>
      <c r="AA19">
        <v>1.5</v>
      </c>
      <c r="AB19">
        <v>64</v>
      </c>
      <c r="AC19">
        <v>3.31</v>
      </c>
      <c r="AD19">
        <v>0</v>
      </c>
      <c r="AE19">
        <v>45.5</v>
      </c>
      <c r="AF19">
        <v>4.9400000000000004</v>
      </c>
    </row>
    <row r="20" spans="1:32" x14ac:dyDescent="0.3">
      <c r="A20" s="26" t="s">
        <v>14</v>
      </c>
      <c r="B20" s="26">
        <v>4</v>
      </c>
      <c r="C20" s="26">
        <v>46</v>
      </c>
      <c r="D20" s="26">
        <v>4.6100000000000003</v>
      </c>
      <c r="E20" s="26">
        <v>2.7</v>
      </c>
      <c r="F20" s="26">
        <v>0.12</v>
      </c>
      <c r="G20" s="26">
        <f>D20/$D$20</f>
        <v>1</v>
      </c>
      <c r="H20" s="26">
        <f t="shared" si="22"/>
        <v>1.7623434779003235</v>
      </c>
      <c r="I20" s="26">
        <f>D20/($AF$29)</f>
        <v>1.1850899742930592</v>
      </c>
      <c r="J20" s="26">
        <f t="shared" si="2"/>
        <v>4.977758064516129</v>
      </c>
      <c r="K20" s="54">
        <v>3.1</v>
      </c>
      <c r="L20" s="26">
        <f t="shared" si="19"/>
        <v>-6.8555161290322584</v>
      </c>
      <c r="M20" s="26">
        <f t="shared" si="20"/>
        <v>-3.7555161290322583</v>
      </c>
      <c r="N20" s="26">
        <f t="shared" si="21"/>
        <v>1.2796293224977195</v>
      </c>
      <c r="O20" s="26">
        <f t="shared" si="21"/>
        <v>0.79691516709511567</v>
      </c>
      <c r="P20">
        <f t="shared" si="7"/>
        <v>1.7623434779003235</v>
      </c>
      <c r="Q20">
        <f t="shared" si="8"/>
        <v>0.96542831080520775</v>
      </c>
      <c r="R20">
        <v>3.89</v>
      </c>
      <c r="S20">
        <v>1.5</v>
      </c>
      <c r="T20">
        <v>79</v>
      </c>
      <c r="U20">
        <f t="shared" si="9"/>
        <v>0</v>
      </c>
      <c r="V20">
        <v>0</v>
      </c>
      <c r="W20" s="26">
        <f t="shared" si="23"/>
        <v>-0.96542831080520775</v>
      </c>
      <c r="X20" s="6">
        <v>97</v>
      </c>
      <c r="Y20" s="26">
        <f>L20/($AF$29)</f>
        <v>-1.7623434779003235</v>
      </c>
      <c r="Z20" t="s">
        <v>24</v>
      </c>
      <c r="AA20">
        <v>0</v>
      </c>
      <c r="AB20">
        <v>0</v>
      </c>
      <c r="AC20">
        <v>3.31</v>
      </c>
      <c r="AD20">
        <v>0.42</v>
      </c>
      <c r="AE20">
        <v>90.5</v>
      </c>
      <c r="AF20">
        <v>4.13</v>
      </c>
    </row>
    <row r="21" spans="1:32" x14ac:dyDescent="0.3">
      <c r="A21" s="15" t="s">
        <v>16</v>
      </c>
      <c r="B21" s="15">
        <v>1</v>
      </c>
      <c r="C21" s="15">
        <v>57</v>
      </c>
      <c r="D21" s="15">
        <v>1.79</v>
      </c>
      <c r="E21" s="15">
        <v>0.21099999999999999</v>
      </c>
      <c r="F21" s="15">
        <v>0.05</v>
      </c>
      <c r="G21" s="15">
        <f>D21/$D$25</f>
        <v>0.47105263157894739</v>
      </c>
      <c r="H21" s="15">
        <f>-L21/($AF$12)</f>
        <v>0.45956683878370624</v>
      </c>
      <c r="I21" s="15">
        <f>D21/($AF$12)</f>
        <v>0.53915662650602414</v>
      </c>
      <c r="J21" s="15">
        <f t="shared" si="2"/>
        <v>1.8128809523809524</v>
      </c>
      <c r="K21" s="44">
        <v>2.1</v>
      </c>
      <c r="L21" s="15">
        <f t="shared" si="19"/>
        <v>-1.5257619047619047</v>
      </c>
      <c r="M21" s="15">
        <f t="shared" si="20"/>
        <v>0.57423809523809533</v>
      </c>
      <c r="N21" s="15">
        <f t="shared" ref="N21:O25" si="24">J21/($AF$12)</f>
        <v>0.546048479632817</v>
      </c>
      <c r="O21" s="15">
        <f t="shared" si="24"/>
        <v>0.6325301204819278</v>
      </c>
      <c r="P21">
        <f t="shared" si="7"/>
        <v>0.45956683878370624</v>
      </c>
      <c r="Q21">
        <f t="shared" si="8"/>
        <v>0.1729632816982215</v>
      </c>
      <c r="R21">
        <v>3.32</v>
      </c>
      <c r="S21">
        <v>1</v>
      </c>
      <c r="T21">
        <v>55</v>
      </c>
      <c r="U21">
        <f t="shared" si="9"/>
        <v>0</v>
      </c>
      <c r="V21">
        <v>0</v>
      </c>
      <c r="W21" s="15">
        <f>M21/($AF$12)</f>
        <v>0.1729632816982215</v>
      </c>
      <c r="X21" s="8">
        <v>1260</v>
      </c>
      <c r="Y21" s="15">
        <f>L21/($AF$12)</f>
        <v>-0.45956683878370624</v>
      </c>
      <c r="Z21" t="s">
        <v>25</v>
      </c>
      <c r="AA21">
        <v>1.5</v>
      </c>
      <c r="AB21">
        <v>81</v>
      </c>
      <c r="AC21">
        <v>3.31</v>
      </c>
      <c r="AD21">
        <v>0</v>
      </c>
      <c r="AE21">
        <v>79</v>
      </c>
      <c r="AF21">
        <v>4.99</v>
      </c>
    </row>
    <row r="22" spans="1:32" x14ac:dyDescent="0.3">
      <c r="A22" s="15" t="s">
        <v>16</v>
      </c>
      <c r="B22" s="15">
        <v>2</v>
      </c>
      <c r="C22" s="15">
        <v>58</v>
      </c>
      <c r="D22" s="15">
        <v>2.64</v>
      </c>
      <c r="E22" s="15">
        <v>0.56999999999999995</v>
      </c>
      <c r="F22" s="15">
        <v>0.11</v>
      </c>
      <c r="G22" s="15">
        <f>D22/$D$25</f>
        <v>0.69473684210526321</v>
      </c>
      <c r="H22" s="15">
        <f t="shared" ref="H22:H25" si="25">-L22/($AF$12)</f>
        <v>0.839710843373494</v>
      </c>
      <c r="I22" s="15">
        <f>D22/($AF$12)</f>
        <v>0.79518072289156638</v>
      </c>
      <c r="J22" s="15">
        <f t="shared" si="2"/>
        <v>2.64392</v>
      </c>
      <c r="K22" s="44">
        <v>2.5</v>
      </c>
      <c r="L22" s="15">
        <f t="shared" si="19"/>
        <v>-2.7878400000000001</v>
      </c>
      <c r="M22" s="15">
        <f t="shared" si="20"/>
        <v>-0.28784000000000026</v>
      </c>
      <c r="N22" s="15">
        <f t="shared" si="24"/>
        <v>0.79636144578313262</v>
      </c>
      <c r="O22" s="15">
        <f t="shared" si="24"/>
        <v>0.75301204819277112</v>
      </c>
      <c r="P22">
        <f t="shared" si="7"/>
        <v>0.839710843373494</v>
      </c>
      <c r="Q22">
        <f t="shared" si="8"/>
        <v>8.6698795180722973E-2</v>
      </c>
      <c r="R22">
        <v>3.32</v>
      </c>
      <c r="S22">
        <v>1</v>
      </c>
      <c r="T22">
        <v>55</v>
      </c>
      <c r="U22">
        <f t="shared" si="9"/>
        <v>0</v>
      </c>
      <c r="V22">
        <v>0</v>
      </c>
      <c r="W22" s="15">
        <f t="shared" ref="W22:W25" si="26">M22/($AF$12)</f>
        <v>-8.6698795180722973E-2</v>
      </c>
      <c r="X22" s="6">
        <v>284</v>
      </c>
      <c r="Y22" s="15">
        <f>L22/($AF$12)</f>
        <v>-0.839710843373494</v>
      </c>
      <c r="Z22" t="s">
        <v>26</v>
      </c>
      <c r="AA22">
        <v>1.5</v>
      </c>
      <c r="AB22">
        <v>79</v>
      </c>
      <c r="AC22">
        <v>3.31</v>
      </c>
      <c r="AD22">
        <v>0</v>
      </c>
      <c r="AE22">
        <v>76.5</v>
      </c>
      <c r="AF22">
        <v>4.72</v>
      </c>
    </row>
    <row r="23" spans="1:32" x14ac:dyDescent="0.3">
      <c r="A23" s="15" t="s">
        <v>16</v>
      </c>
      <c r="B23" s="15">
        <v>3</v>
      </c>
      <c r="C23" s="15">
        <v>59</v>
      </c>
      <c r="D23" s="15">
        <v>3.09</v>
      </c>
      <c r="E23" s="15">
        <v>1.19</v>
      </c>
      <c r="F23" s="15">
        <v>0.11</v>
      </c>
      <c r="G23" s="15">
        <f>D23/$D$25</f>
        <v>0.81315789473684208</v>
      </c>
      <c r="H23" s="15">
        <f t="shared" si="25"/>
        <v>1.1503734939759036</v>
      </c>
      <c r="I23" s="15">
        <f>D23/($AF$12)</f>
        <v>0.93072289156626509</v>
      </c>
      <c r="J23" s="15">
        <f t="shared" si="2"/>
        <v>3.1596199999999999</v>
      </c>
      <c r="K23" s="44">
        <v>2.5</v>
      </c>
      <c r="L23" s="15">
        <f t="shared" si="19"/>
        <v>-3.8192399999999997</v>
      </c>
      <c r="M23" s="15">
        <f t="shared" si="20"/>
        <v>-1.31924</v>
      </c>
      <c r="N23" s="15">
        <f t="shared" si="24"/>
        <v>0.95169277108433736</v>
      </c>
      <c r="O23" s="15">
        <f t="shared" si="24"/>
        <v>0.75301204819277112</v>
      </c>
      <c r="P23">
        <f t="shared" si="7"/>
        <v>1.1503734939759036</v>
      </c>
      <c r="Q23">
        <f t="shared" si="8"/>
        <v>0.39736144578313254</v>
      </c>
      <c r="R23">
        <v>3.32</v>
      </c>
      <c r="S23">
        <v>1</v>
      </c>
      <c r="T23">
        <v>55</v>
      </c>
      <c r="U23">
        <f t="shared" si="9"/>
        <v>0</v>
      </c>
      <c r="V23">
        <v>0</v>
      </c>
      <c r="W23" s="15">
        <f t="shared" si="26"/>
        <v>-0.39736144578313254</v>
      </c>
      <c r="X23" s="6">
        <v>127</v>
      </c>
      <c r="Y23" s="15">
        <f>L23/($AF$12)</f>
        <v>-1.1503734939759036</v>
      </c>
      <c r="Z23" t="s">
        <v>27</v>
      </c>
      <c r="AA23">
        <v>1.5</v>
      </c>
      <c r="AB23">
        <v>64</v>
      </c>
      <c r="AC23">
        <v>3.31</v>
      </c>
      <c r="AD23">
        <v>0</v>
      </c>
      <c r="AE23">
        <v>62</v>
      </c>
      <c r="AF23">
        <v>4.03</v>
      </c>
    </row>
    <row r="24" spans="1:32" x14ac:dyDescent="0.3">
      <c r="A24" s="15" t="s">
        <v>16</v>
      </c>
      <c r="B24" s="15">
        <v>4</v>
      </c>
      <c r="C24" s="15">
        <v>60</v>
      </c>
      <c r="D24" s="15">
        <v>3.66</v>
      </c>
      <c r="E24" s="15">
        <v>2.64</v>
      </c>
      <c r="F24" s="15">
        <v>0.19</v>
      </c>
      <c r="G24" s="15">
        <f>D24/$D$25</f>
        <v>0.96315789473684221</v>
      </c>
      <c r="H24" s="15">
        <f t="shared" si="25"/>
        <v>1.7932530120481933</v>
      </c>
      <c r="I24" s="15">
        <f>D24/($AF$12)</f>
        <v>1.102409638554217</v>
      </c>
      <c r="J24" s="15">
        <f t="shared" si="2"/>
        <v>4.1018000000000008</v>
      </c>
      <c r="K24" s="44">
        <v>2.25</v>
      </c>
      <c r="L24" s="15">
        <f t="shared" si="19"/>
        <v>-5.9536000000000016</v>
      </c>
      <c r="M24" s="15">
        <f t="shared" si="20"/>
        <v>-3.7036000000000007</v>
      </c>
      <c r="N24" s="15">
        <f t="shared" si="24"/>
        <v>1.2354819277108438</v>
      </c>
      <c r="O24" s="15">
        <f t="shared" si="24"/>
        <v>0.67771084337349397</v>
      </c>
      <c r="P24">
        <f t="shared" si="7"/>
        <v>1.7932530120481933</v>
      </c>
      <c r="Q24">
        <f t="shared" si="8"/>
        <v>1.1155421686746991</v>
      </c>
      <c r="R24">
        <v>3.32</v>
      </c>
      <c r="S24">
        <v>1</v>
      </c>
      <c r="T24">
        <v>55</v>
      </c>
      <c r="U24">
        <f t="shared" si="9"/>
        <v>0</v>
      </c>
      <c r="V24">
        <v>0</v>
      </c>
      <c r="W24" s="15">
        <f t="shared" si="26"/>
        <v>-1.1155421686746991</v>
      </c>
      <c r="X24" s="6">
        <v>88</v>
      </c>
      <c r="Y24" s="15">
        <f>L24/($AF$12)</f>
        <v>-1.7932530120481933</v>
      </c>
      <c r="Z24" t="s">
        <v>28</v>
      </c>
      <c r="AA24">
        <v>0</v>
      </c>
      <c r="AB24">
        <v>0</v>
      </c>
      <c r="AC24">
        <v>3.31</v>
      </c>
      <c r="AD24">
        <v>0.42</v>
      </c>
      <c r="AE24">
        <v>71.7</v>
      </c>
      <c r="AF24">
        <v>4.3499999999999996</v>
      </c>
    </row>
    <row r="25" spans="1:32" x14ac:dyDescent="0.3">
      <c r="A25" s="15" t="s">
        <v>16</v>
      </c>
      <c r="B25" s="15">
        <v>5</v>
      </c>
      <c r="C25" s="15">
        <v>61</v>
      </c>
      <c r="D25" s="15">
        <v>3.8</v>
      </c>
      <c r="E25" s="15">
        <v>3.08</v>
      </c>
      <c r="F25" s="15">
        <v>0.25</v>
      </c>
      <c r="G25" s="15">
        <f>D25/$D$25</f>
        <v>1</v>
      </c>
      <c r="H25" s="15">
        <f t="shared" si="25"/>
        <v>1.9330655957161982</v>
      </c>
      <c r="I25" s="15">
        <f>D25/($AF$12)</f>
        <v>1.1445783132530121</v>
      </c>
      <c r="J25" s="15">
        <f t="shared" si="2"/>
        <v>4.3338888888888887</v>
      </c>
      <c r="K25" s="44">
        <v>2.25</v>
      </c>
      <c r="L25" s="15">
        <f t="shared" si="19"/>
        <v>-6.4177777777777774</v>
      </c>
      <c r="M25" s="15">
        <f t="shared" si="20"/>
        <v>-4.1677777777777774</v>
      </c>
      <c r="N25" s="15">
        <f t="shared" si="24"/>
        <v>1.3053882195448461</v>
      </c>
      <c r="O25" s="15">
        <f t="shared" si="24"/>
        <v>0.67771084337349397</v>
      </c>
      <c r="P25">
        <f t="shared" si="7"/>
        <v>1.9330655957161982</v>
      </c>
      <c r="Q25">
        <f t="shared" si="8"/>
        <v>1.255354752342704</v>
      </c>
      <c r="R25">
        <v>3.32</v>
      </c>
      <c r="S25">
        <v>1</v>
      </c>
      <c r="T25">
        <v>55</v>
      </c>
      <c r="U25">
        <f t="shared" si="9"/>
        <v>0</v>
      </c>
      <c r="V25">
        <v>0</v>
      </c>
      <c r="W25" s="15">
        <f t="shared" si="26"/>
        <v>-1.255354752342704</v>
      </c>
      <c r="X25" s="6">
        <v>74</v>
      </c>
      <c r="Y25" s="15">
        <f>L25/($AF$12)</f>
        <v>-1.9330655957161982</v>
      </c>
      <c r="Z25" t="s">
        <v>29</v>
      </c>
      <c r="AA25">
        <v>1</v>
      </c>
      <c r="AB25" s="3">
        <f>30/0.38</f>
        <v>78.94736842105263</v>
      </c>
      <c r="AC25">
        <v>3.31</v>
      </c>
      <c r="AD25">
        <v>0</v>
      </c>
      <c r="AE25">
        <v>62.1</v>
      </c>
      <c r="AF25">
        <v>3.9</v>
      </c>
    </row>
    <row r="26" spans="1:32" x14ac:dyDescent="0.3">
      <c r="A26" s="31" t="s">
        <v>47</v>
      </c>
      <c r="B26" s="31">
        <v>1</v>
      </c>
      <c r="C26" s="31">
        <v>68</v>
      </c>
      <c r="D26" s="31">
        <v>2.11</v>
      </c>
      <c r="E26" s="31">
        <v>0.36099999999999999</v>
      </c>
      <c r="F26" s="31">
        <v>0.08</v>
      </c>
      <c r="G26" s="31">
        <f>D26/$D$30</f>
        <v>0.50843373493975896</v>
      </c>
      <c r="H26" s="31">
        <f>-L26/($AF$9)</f>
        <v>0.53001190476190463</v>
      </c>
      <c r="I26" s="31">
        <f>D26/($AF$9)</f>
        <v>0.52749999999999997</v>
      </c>
      <c r="J26" s="31">
        <f t="shared" si="2"/>
        <v>2.1100238095238093</v>
      </c>
      <c r="K26" s="55">
        <v>2.1</v>
      </c>
      <c r="L26" s="31">
        <f t="shared" si="19"/>
        <v>-2.1200476190476185</v>
      </c>
      <c r="M26" s="31">
        <f t="shared" si="20"/>
        <v>-2.0047619047618849E-2</v>
      </c>
      <c r="N26" s="31">
        <f t="shared" ref="N26:O30" si="27">J26/($AF$9)</f>
        <v>0.52750595238095233</v>
      </c>
      <c r="O26" s="31">
        <f t="shared" si="27"/>
        <v>0.52500000000000002</v>
      </c>
      <c r="P26">
        <f t="shared" si="7"/>
        <v>0.53001190476190463</v>
      </c>
      <c r="Q26">
        <f t="shared" si="8"/>
        <v>5.0119047619047122E-3</v>
      </c>
      <c r="R26">
        <v>4</v>
      </c>
      <c r="S26">
        <v>1</v>
      </c>
      <c r="T26">
        <v>79</v>
      </c>
      <c r="U26">
        <f t="shared" si="9"/>
        <v>0</v>
      </c>
      <c r="V26">
        <v>0</v>
      </c>
      <c r="W26" s="31">
        <f>M26/($AF$9)</f>
        <v>-5.0119047619047122E-3</v>
      </c>
      <c r="X26" s="8">
        <v>1260</v>
      </c>
      <c r="Y26" s="31">
        <f>L26/($AF$9)</f>
        <v>-0.53001190476190463</v>
      </c>
      <c r="Z26" t="s">
        <v>30</v>
      </c>
      <c r="AA26">
        <v>2</v>
      </c>
      <c r="AB26" s="3">
        <f>54/0.81</f>
        <v>66.666666666666657</v>
      </c>
      <c r="AC26">
        <v>3.31</v>
      </c>
      <c r="AD26">
        <v>0</v>
      </c>
      <c r="AE26">
        <v>50.9</v>
      </c>
      <c r="AF26">
        <v>4.49</v>
      </c>
    </row>
    <row r="27" spans="1:32" x14ac:dyDescent="0.3">
      <c r="A27" s="31" t="s">
        <v>47</v>
      </c>
      <c r="B27" s="31">
        <v>2</v>
      </c>
      <c r="C27" s="31">
        <v>69</v>
      </c>
      <c r="D27" s="31">
        <v>2.65</v>
      </c>
      <c r="E27" s="31">
        <v>0.66</v>
      </c>
      <c r="F27" s="31">
        <v>0.08</v>
      </c>
      <c r="G27" s="31">
        <f>D27/$D$30</f>
        <v>0.63855421686746983</v>
      </c>
      <c r="H27" s="31">
        <f t="shared" ref="H27:H30" si="28">-L27/($AF$9)</f>
        <v>0.81656976744186049</v>
      </c>
      <c r="I27" s="31">
        <f>D27/($AF$9)</f>
        <v>0.66249999999999998</v>
      </c>
      <c r="J27" s="31">
        <f t="shared" si="2"/>
        <v>2.7081395348837209</v>
      </c>
      <c r="K27" s="55">
        <v>2.15</v>
      </c>
      <c r="L27" s="31">
        <f t="shared" si="19"/>
        <v>-3.266279069767442</v>
      </c>
      <c r="M27" s="31">
        <f t="shared" si="20"/>
        <v>-1.1162790697674421</v>
      </c>
      <c r="N27" s="31">
        <f t="shared" si="27"/>
        <v>0.67703488372093024</v>
      </c>
      <c r="O27" s="31">
        <f t="shared" si="27"/>
        <v>0.53749999999999998</v>
      </c>
      <c r="P27">
        <f t="shared" si="7"/>
        <v>0.81656976744186049</v>
      </c>
      <c r="Q27">
        <f t="shared" si="8"/>
        <v>0.27906976744186052</v>
      </c>
      <c r="R27">
        <v>4</v>
      </c>
      <c r="S27">
        <v>1</v>
      </c>
      <c r="T27">
        <v>79</v>
      </c>
      <c r="U27">
        <f t="shared" si="9"/>
        <v>0</v>
      </c>
      <c r="V27">
        <v>0</v>
      </c>
      <c r="W27" s="31">
        <f t="shared" ref="W27:W30" si="29">M27/($AF$9)</f>
        <v>-0.27906976744186052</v>
      </c>
      <c r="X27" s="6">
        <v>252</v>
      </c>
      <c r="Y27" s="31">
        <f>L27/($AF$9)</f>
        <v>-0.81656976744186049</v>
      </c>
      <c r="Z27" t="s">
        <v>31</v>
      </c>
      <c r="AA27">
        <v>1</v>
      </c>
      <c r="AB27" s="3">
        <f>30/0.38</f>
        <v>78.94736842105263</v>
      </c>
      <c r="AC27">
        <v>3.31</v>
      </c>
      <c r="AD27">
        <v>0</v>
      </c>
      <c r="AE27">
        <v>64</v>
      </c>
      <c r="AF27">
        <v>4.76</v>
      </c>
    </row>
    <row r="28" spans="1:32" x14ac:dyDescent="0.3">
      <c r="A28" s="31" t="s">
        <v>47</v>
      </c>
      <c r="B28" s="31">
        <v>3</v>
      </c>
      <c r="C28" s="31">
        <v>70</v>
      </c>
      <c r="D28" s="31">
        <v>3.11</v>
      </c>
      <c r="E28" s="31">
        <v>1</v>
      </c>
      <c r="F28" s="31">
        <v>0.08</v>
      </c>
      <c r="G28" s="31">
        <f>D28/$D$30</f>
        <v>0.74939759036144571</v>
      </c>
      <c r="H28" s="31">
        <f t="shared" si="28"/>
        <v>1.1246627906976743</v>
      </c>
      <c r="I28" s="31">
        <f>D28/($AF$9)</f>
        <v>0.77749999999999997</v>
      </c>
      <c r="J28" s="31">
        <f t="shared" si="2"/>
        <v>3.3243255813953487</v>
      </c>
      <c r="K28" s="55">
        <v>2.15</v>
      </c>
      <c r="L28" s="31">
        <f t="shared" si="19"/>
        <v>-4.4986511627906971</v>
      </c>
      <c r="M28" s="31">
        <f t="shared" si="20"/>
        <v>-2.3486511627906972</v>
      </c>
      <c r="N28" s="31">
        <f t="shared" si="27"/>
        <v>0.83108139534883718</v>
      </c>
      <c r="O28" s="31">
        <f t="shared" si="27"/>
        <v>0.53749999999999998</v>
      </c>
      <c r="P28">
        <f t="shared" si="7"/>
        <v>1.1246627906976743</v>
      </c>
      <c r="Q28">
        <f t="shared" si="8"/>
        <v>0.5871627906976743</v>
      </c>
      <c r="R28">
        <v>4</v>
      </c>
      <c r="S28">
        <v>1</v>
      </c>
      <c r="T28">
        <v>79</v>
      </c>
      <c r="U28">
        <f t="shared" si="9"/>
        <v>0</v>
      </c>
      <c r="V28">
        <v>0</v>
      </c>
      <c r="W28" s="31">
        <f t="shared" si="29"/>
        <v>-0.5871627906976743</v>
      </c>
      <c r="X28" s="6">
        <v>158</v>
      </c>
      <c r="Y28" s="31">
        <f>L28/($AF$9)</f>
        <v>-1.1246627906976743</v>
      </c>
      <c r="Z28" t="s">
        <v>32</v>
      </c>
      <c r="AA28">
        <v>2</v>
      </c>
      <c r="AB28" s="3">
        <f>54/0.81</f>
        <v>66.666666666666657</v>
      </c>
      <c r="AC28">
        <v>3.31</v>
      </c>
      <c r="AD28">
        <v>0</v>
      </c>
      <c r="AE28">
        <v>54.3</v>
      </c>
      <c r="AF28">
        <v>4.67</v>
      </c>
    </row>
    <row r="29" spans="1:32" x14ac:dyDescent="0.3">
      <c r="A29" s="31" t="s">
        <v>47</v>
      </c>
      <c r="B29" s="31">
        <v>4</v>
      </c>
      <c r="C29" s="31">
        <v>71</v>
      </c>
      <c r="D29" s="31">
        <v>3.69</v>
      </c>
      <c r="E29" s="31">
        <v>2.2400000000000002</v>
      </c>
      <c r="F29" s="31">
        <v>0.11</v>
      </c>
      <c r="G29" s="31">
        <f>D29/$D$30</f>
        <v>0.88915662650602401</v>
      </c>
      <c r="H29" s="31">
        <f t="shared" si="28"/>
        <v>1.5832674418604651</v>
      </c>
      <c r="I29" s="31">
        <f>D29/($AF$9)</f>
        <v>0.92249999999999999</v>
      </c>
      <c r="J29" s="31">
        <f t="shared" si="2"/>
        <v>4.2415348837209299</v>
      </c>
      <c r="K29" s="55">
        <v>2.15</v>
      </c>
      <c r="L29" s="31">
        <f t="shared" si="19"/>
        <v>-6.3330697674418603</v>
      </c>
      <c r="M29" s="31">
        <f t="shared" si="20"/>
        <v>-4.1830697674418609</v>
      </c>
      <c r="N29" s="31">
        <f t="shared" si="27"/>
        <v>1.0603837209302325</v>
      </c>
      <c r="O29" s="31">
        <f t="shared" si="27"/>
        <v>0.53749999999999998</v>
      </c>
      <c r="P29">
        <f t="shared" si="7"/>
        <v>1.5832674418604651</v>
      </c>
      <c r="Q29">
        <f t="shared" si="8"/>
        <v>1.0457674418604652</v>
      </c>
      <c r="R29">
        <v>4</v>
      </c>
      <c r="S29">
        <v>1</v>
      </c>
      <c r="T29">
        <v>79</v>
      </c>
      <c r="U29">
        <f t="shared" si="9"/>
        <v>0</v>
      </c>
      <c r="V29">
        <v>0</v>
      </c>
      <c r="W29" s="31">
        <f t="shared" si="29"/>
        <v>-1.0457674418604652</v>
      </c>
      <c r="X29" s="6">
        <v>97</v>
      </c>
      <c r="Y29" s="31">
        <f>L29/($AF$9)</f>
        <v>-1.5832674418604651</v>
      </c>
      <c r="Z29" t="s">
        <v>14</v>
      </c>
      <c r="AA29">
        <v>1.5</v>
      </c>
      <c r="AB29" s="3">
        <v>79</v>
      </c>
      <c r="AC29">
        <v>3.31</v>
      </c>
      <c r="AD29">
        <v>0</v>
      </c>
      <c r="AE29">
        <v>48.9</v>
      </c>
      <c r="AF29">
        <v>3.89</v>
      </c>
    </row>
    <row r="30" spans="1:32" x14ac:dyDescent="0.3">
      <c r="A30" s="31" t="s">
        <v>47</v>
      </c>
      <c r="B30" s="31">
        <v>5</v>
      </c>
      <c r="C30" s="31">
        <v>72</v>
      </c>
      <c r="D30" s="31">
        <v>4.1500000000000004</v>
      </c>
      <c r="E30" s="31">
        <v>3.67</v>
      </c>
      <c r="F30" s="31">
        <v>0.14000000000000001</v>
      </c>
      <c r="G30" s="31">
        <f>D30/$D$30</f>
        <v>1</v>
      </c>
      <c r="H30" s="31">
        <f t="shared" si="28"/>
        <v>1.9571022727272731</v>
      </c>
      <c r="I30" s="31">
        <f>D30/($AF$9)</f>
        <v>1.0375000000000001</v>
      </c>
      <c r="J30" s="31">
        <f t="shared" si="2"/>
        <v>5.0142045454545467</v>
      </c>
      <c r="K30" s="55">
        <v>2.2000000000000002</v>
      </c>
      <c r="L30" s="31">
        <f t="shared" si="19"/>
        <v>-7.8284090909090924</v>
      </c>
      <c r="M30" s="31">
        <f t="shared" si="20"/>
        <v>-5.6284090909090922</v>
      </c>
      <c r="N30" s="31">
        <f t="shared" si="27"/>
        <v>1.2535511363636367</v>
      </c>
      <c r="O30" s="31">
        <f t="shared" si="27"/>
        <v>0.55000000000000004</v>
      </c>
      <c r="P30">
        <f t="shared" si="7"/>
        <v>1.9571022727272731</v>
      </c>
      <c r="Q30">
        <f t="shared" si="8"/>
        <v>1.4071022727272731</v>
      </c>
      <c r="R30">
        <v>4</v>
      </c>
      <c r="S30">
        <v>1</v>
      </c>
      <c r="T30">
        <v>79</v>
      </c>
      <c r="U30">
        <f t="shared" si="9"/>
        <v>0</v>
      </c>
      <c r="V30">
        <v>0</v>
      </c>
      <c r="W30" s="31">
        <f t="shared" si="29"/>
        <v>-1.4071022727272731</v>
      </c>
      <c r="X30" s="6">
        <v>90</v>
      </c>
      <c r="Y30" s="31">
        <f>L30/($AF$9)</f>
        <v>-1.9571022727272731</v>
      </c>
      <c r="Z30" t="s">
        <v>58</v>
      </c>
      <c r="AA30">
        <v>0</v>
      </c>
      <c r="AB30" s="3">
        <v>0</v>
      </c>
      <c r="AC30">
        <v>1.58</v>
      </c>
      <c r="AD30">
        <v>0.185</v>
      </c>
      <c r="AE30">
        <v>38.5</v>
      </c>
      <c r="AF30">
        <v>2.0499999999999998</v>
      </c>
    </row>
    <row r="31" spans="1:32" x14ac:dyDescent="0.3">
      <c r="A31" s="29" t="s">
        <v>18</v>
      </c>
      <c r="B31" s="29">
        <v>2</v>
      </c>
      <c r="C31" s="29">
        <v>77</v>
      </c>
      <c r="D31" s="29">
        <v>2.0099999999999998</v>
      </c>
      <c r="E31" s="29">
        <v>8.5999999999999993E-2</v>
      </c>
      <c r="F31" s="29">
        <v>0.1</v>
      </c>
      <c r="G31" s="29">
        <f>D31/$D$34</f>
        <v>0.36880733944954125</v>
      </c>
      <c r="H31" s="29">
        <f>-L31/($AF$14)</f>
        <v>0.39287469287469284</v>
      </c>
      <c r="I31" s="29">
        <f>D31/($AF$14)</f>
        <v>0.49385749385749378</v>
      </c>
      <c r="J31" s="29">
        <f t="shared" si="2"/>
        <v>2.0415000000000001</v>
      </c>
      <c r="K31" s="29">
        <v>2.484</v>
      </c>
      <c r="L31" s="29">
        <v>-1.599</v>
      </c>
      <c r="M31" s="29">
        <v>0.79600000000000004</v>
      </c>
      <c r="N31" s="29">
        <f t="shared" ref="N31:O34" si="30">J31/($AF$14)</f>
        <v>0.50159705159705159</v>
      </c>
      <c r="O31" s="29">
        <f t="shared" si="30"/>
        <v>0.61031941031941028</v>
      </c>
      <c r="P31">
        <f t="shared" si="7"/>
        <v>0.39287469287469284</v>
      </c>
      <c r="Q31">
        <f t="shared" si="8"/>
        <v>0.19557739557739556</v>
      </c>
      <c r="R31">
        <f>$AF$14</f>
        <v>4.07</v>
      </c>
      <c r="S31">
        <v>0</v>
      </c>
      <c r="T31">
        <v>0</v>
      </c>
      <c r="U31">
        <f t="shared" si="9"/>
        <v>3.1695331695331695E-2</v>
      </c>
      <c r="V31">
        <v>0.129</v>
      </c>
      <c r="W31" s="29">
        <f>M31/($AF$14)</f>
        <v>0.19557739557739556</v>
      </c>
      <c r="X31" s="8">
        <v>629</v>
      </c>
      <c r="Y31" s="29">
        <f>L31/($AF$14)</f>
        <v>-0.39287469287469284</v>
      </c>
      <c r="Z31" t="s">
        <v>59</v>
      </c>
      <c r="AA31">
        <v>0</v>
      </c>
      <c r="AB31" s="3">
        <v>0</v>
      </c>
      <c r="AC31">
        <v>1.58</v>
      </c>
      <c r="AD31">
        <v>0.185</v>
      </c>
      <c r="AE31">
        <v>38.200000000000003</v>
      </c>
      <c r="AF31">
        <v>2.04</v>
      </c>
    </row>
    <row r="32" spans="1:32" x14ac:dyDescent="0.3">
      <c r="A32" s="29" t="s">
        <v>18</v>
      </c>
      <c r="B32" s="29">
        <v>3</v>
      </c>
      <c r="C32" s="29">
        <v>78</v>
      </c>
      <c r="D32" s="29">
        <v>2.48</v>
      </c>
      <c r="E32" s="29">
        <v>0.30599999999999999</v>
      </c>
      <c r="F32" s="29">
        <v>0.1</v>
      </c>
      <c r="G32" s="29">
        <f>D32/$D$34</f>
        <v>0.455045871559633</v>
      </c>
      <c r="H32" s="29">
        <f t="shared" ref="H32:H34" si="31">-L32/($AF$14)</f>
        <v>0.58574938574938573</v>
      </c>
      <c r="I32" s="29">
        <f>D32/($AF$14)</f>
        <v>0.60933660933660927</v>
      </c>
      <c r="J32" s="29">
        <f t="shared" si="2"/>
        <v>2.4820000000000002</v>
      </c>
      <c r="K32" s="29">
        <v>2.58</v>
      </c>
      <c r="L32" s="29">
        <v>-2.3839999999999999</v>
      </c>
      <c r="M32" s="29">
        <v>0.23400000000000001</v>
      </c>
      <c r="N32" s="29">
        <f t="shared" si="30"/>
        <v>0.60982800982800989</v>
      </c>
      <c r="O32" s="29">
        <f t="shared" si="30"/>
        <v>0.63390663390663393</v>
      </c>
      <c r="P32">
        <f t="shared" si="7"/>
        <v>0.58574938574938573</v>
      </c>
      <c r="Q32">
        <f t="shared" si="8"/>
        <v>5.7493857493857492E-2</v>
      </c>
      <c r="R32">
        <f>$AF$14</f>
        <v>4.07</v>
      </c>
      <c r="S32">
        <v>0</v>
      </c>
      <c r="T32">
        <v>0</v>
      </c>
      <c r="U32">
        <f t="shared" si="9"/>
        <v>-8.8452088452088441E-3</v>
      </c>
      <c r="V32">
        <v>-3.5999999999999997E-2</v>
      </c>
      <c r="W32" s="29">
        <f t="shared" ref="W32:W34" si="32">M32/($AF$14)</f>
        <v>5.7493857493857492E-2</v>
      </c>
      <c r="X32" s="6">
        <v>252</v>
      </c>
      <c r="Y32" s="29">
        <f>L32/($AF$14)</f>
        <v>-0.58574938574938573</v>
      </c>
      <c r="Z32" t="s">
        <v>60</v>
      </c>
      <c r="AA32">
        <v>0</v>
      </c>
      <c r="AB32" s="3">
        <v>0</v>
      </c>
      <c r="AC32">
        <v>1.58</v>
      </c>
      <c r="AD32">
        <v>0.185</v>
      </c>
      <c r="AE32">
        <v>42</v>
      </c>
      <c r="AF32">
        <v>2.14</v>
      </c>
    </row>
    <row r="33" spans="1:32" x14ac:dyDescent="0.3">
      <c r="A33" s="29" t="s">
        <v>18</v>
      </c>
      <c r="B33" s="29">
        <v>6</v>
      </c>
      <c r="C33" s="29">
        <v>79</v>
      </c>
      <c r="D33" s="29">
        <v>3.83</v>
      </c>
      <c r="E33" s="29">
        <v>2.12</v>
      </c>
      <c r="F33" s="29">
        <v>0.3</v>
      </c>
      <c r="G33" s="29">
        <f>D33/$D$34</f>
        <v>0.70275229357798163</v>
      </c>
      <c r="H33" s="29">
        <f t="shared" si="31"/>
        <v>1.5628992628992628</v>
      </c>
      <c r="I33" s="29">
        <f>D33/($AF$14)</f>
        <v>0.94103194103194099</v>
      </c>
      <c r="J33" s="29">
        <f t="shared" si="2"/>
        <v>3.9924999999999997</v>
      </c>
      <c r="K33" s="29">
        <v>1.6240000000000001</v>
      </c>
      <c r="L33" s="29">
        <v>-6.3609999999999998</v>
      </c>
      <c r="M33" s="29">
        <v>-3.5049999999999999</v>
      </c>
      <c r="N33" s="29">
        <f t="shared" si="30"/>
        <v>0.98095823095823087</v>
      </c>
      <c r="O33" s="29">
        <f t="shared" si="30"/>
        <v>0.39901719901719901</v>
      </c>
      <c r="P33">
        <f t="shared" si="7"/>
        <v>1.5628992628992628</v>
      </c>
      <c r="Q33">
        <f t="shared" si="8"/>
        <v>0.86117936117936111</v>
      </c>
      <c r="R33">
        <f>$AF$14</f>
        <v>4.07</v>
      </c>
      <c r="S33">
        <v>0</v>
      </c>
      <c r="T33">
        <v>0</v>
      </c>
      <c r="U33">
        <f t="shared" si="9"/>
        <v>-0.30294840294840297</v>
      </c>
      <c r="V33">
        <v>-1.2330000000000001</v>
      </c>
      <c r="W33" s="29">
        <f t="shared" si="32"/>
        <v>-0.86117936117936111</v>
      </c>
      <c r="X33" s="6">
        <v>84</v>
      </c>
      <c r="Y33" s="29">
        <f>L33/($AF$14)</f>
        <v>-1.5628992628992628</v>
      </c>
      <c r="Z33" t="s">
        <v>61</v>
      </c>
      <c r="AA33">
        <v>0</v>
      </c>
      <c r="AB33" s="3">
        <v>0</v>
      </c>
      <c r="AC33">
        <v>1.65</v>
      </c>
      <c r="AD33">
        <v>0.19400000000000001</v>
      </c>
      <c r="AE33">
        <v>43.1</v>
      </c>
      <c r="AF33">
        <v>2.17</v>
      </c>
    </row>
    <row r="34" spans="1:32" x14ac:dyDescent="0.3">
      <c r="A34" s="29" t="s">
        <v>18</v>
      </c>
      <c r="B34" s="29">
        <v>11</v>
      </c>
      <c r="C34" s="29">
        <v>80</v>
      </c>
      <c r="D34" s="29">
        <v>5.45</v>
      </c>
      <c r="E34" s="29">
        <v>4.63</v>
      </c>
      <c r="F34" s="29">
        <v>0.55000000000000004</v>
      </c>
      <c r="G34" s="29">
        <f>D34/$D$34</f>
        <v>1</v>
      </c>
      <c r="H34" s="29">
        <f t="shared" si="31"/>
        <v>2.6869778869778869</v>
      </c>
      <c r="I34" s="29">
        <f>D34/($AF$14)</f>
        <v>1.3390663390663391</v>
      </c>
      <c r="J34" s="29">
        <f t="shared" si="2"/>
        <v>6.1364999999999998</v>
      </c>
      <c r="K34" s="29">
        <v>1.337</v>
      </c>
      <c r="L34" s="29">
        <v>-10.936</v>
      </c>
      <c r="M34" s="29">
        <v>-7.6239999999999997</v>
      </c>
      <c r="N34" s="29">
        <f t="shared" si="30"/>
        <v>1.5077395577395576</v>
      </c>
      <c r="O34" s="29">
        <f t="shared" si="30"/>
        <v>0.32850122850122848</v>
      </c>
      <c r="P34">
        <f t="shared" si="7"/>
        <v>2.6869778869778869</v>
      </c>
      <c r="Q34">
        <f t="shared" si="8"/>
        <v>1.8732186732186731</v>
      </c>
      <c r="R34">
        <f>$AF$14</f>
        <v>4.07</v>
      </c>
      <c r="S34">
        <v>0</v>
      </c>
      <c r="T34">
        <v>0</v>
      </c>
      <c r="U34">
        <f t="shared" si="9"/>
        <v>-0.48550368550368544</v>
      </c>
      <c r="V34">
        <v>-1.976</v>
      </c>
      <c r="W34" s="29">
        <f t="shared" si="32"/>
        <v>-1.8732186732186731</v>
      </c>
      <c r="X34" s="6">
        <v>57</v>
      </c>
      <c r="Y34" s="29">
        <f>L34/($AF$14)</f>
        <v>-2.6869778869778869</v>
      </c>
      <c r="Z34" t="s">
        <v>62</v>
      </c>
      <c r="AA34">
        <v>0</v>
      </c>
      <c r="AB34" s="3">
        <v>0</v>
      </c>
      <c r="AC34">
        <v>1.58</v>
      </c>
      <c r="AD34">
        <v>0.185</v>
      </c>
      <c r="AE34">
        <v>38.1</v>
      </c>
      <c r="AF34">
        <v>2.04</v>
      </c>
    </row>
    <row r="35" spans="1:32" x14ac:dyDescent="0.3">
      <c r="A35" s="38" t="s">
        <v>19</v>
      </c>
      <c r="B35" s="38">
        <v>2</v>
      </c>
      <c r="C35" s="38">
        <v>81</v>
      </c>
      <c r="D35" s="38">
        <v>2.09</v>
      </c>
      <c r="E35" s="38">
        <v>0.19700000000000001</v>
      </c>
      <c r="F35" s="38">
        <v>0.05</v>
      </c>
      <c r="G35" s="38">
        <f>D35/$D$38</f>
        <v>0.61111111111111105</v>
      </c>
      <c r="H35" s="38">
        <f>-L35/($AF$15)</f>
        <v>0.54588859416445623</v>
      </c>
      <c r="I35" s="38">
        <f>D35/($AF$15)</f>
        <v>0.55437665782493362</v>
      </c>
      <c r="J35" s="38">
        <f t="shared" si="2"/>
        <v>2.1029999999999998</v>
      </c>
      <c r="K35" s="38">
        <v>2.1480000000000001</v>
      </c>
      <c r="L35" s="38">
        <v>-2.0579999999999998</v>
      </c>
      <c r="M35" s="38">
        <v>0.09</v>
      </c>
      <c r="N35" s="38">
        <f t="shared" ref="N35:O38" si="33">J35/($AF$15)</f>
        <v>0.55782493368700259</v>
      </c>
      <c r="O35" s="38">
        <f t="shared" si="33"/>
        <v>0.56976127320954906</v>
      </c>
      <c r="P35">
        <f t="shared" si="7"/>
        <v>0.54588859416445623</v>
      </c>
      <c r="Q35">
        <f t="shared" si="8"/>
        <v>2.3872679045092837E-2</v>
      </c>
      <c r="R35">
        <v>3.77</v>
      </c>
      <c r="S35">
        <v>0.5</v>
      </c>
      <c r="T35">
        <v>81</v>
      </c>
      <c r="U35">
        <f t="shared" si="9"/>
        <v>0</v>
      </c>
      <c r="V35">
        <v>0</v>
      </c>
      <c r="W35" s="38">
        <f>M35/($AF$15)</f>
        <v>2.3872679045092837E-2</v>
      </c>
      <c r="X35" s="8">
        <v>629</v>
      </c>
      <c r="Y35" s="38">
        <f>L35/($AF$15)</f>
        <v>-0.54588859416445623</v>
      </c>
      <c r="Z35" t="s">
        <v>63</v>
      </c>
      <c r="AA35">
        <v>0</v>
      </c>
      <c r="AB35" s="3">
        <v>0</v>
      </c>
      <c r="AC35">
        <v>1.58</v>
      </c>
      <c r="AD35">
        <v>0.185</v>
      </c>
      <c r="AE35">
        <v>43.5</v>
      </c>
      <c r="AF35">
        <v>2.1800000000000002</v>
      </c>
    </row>
    <row r="36" spans="1:32" x14ac:dyDescent="0.3">
      <c r="A36" s="38" t="s">
        <v>19</v>
      </c>
      <c r="B36" s="38">
        <v>4</v>
      </c>
      <c r="C36" s="38">
        <v>82</v>
      </c>
      <c r="D36" s="38">
        <v>3.03</v>
      </c>
      <c r="E36" s="38">
        <v>0.56799999999999995</v>
      </c>
      <c r="F36" s="38">
        <v>0.3</v>
      </c>
      <c r="G36" s="38">
        <f>D36/$D$38</f>
        <v>0.88596491228070173</v>
      </c>
      <c r="H36" s="38">
        <f t="shared" ref="H36:H38" si="34">-L36/($AF$15)</f>
        <v>1.0095490716180371</v>
      </c>
      <c r="I36" s="38">
        <f>D36/($AF$15)</f>
        <v>0.80371352785145878</v>
      </c>
      <c r="J36" s="38">
        <f t="shared" si="2"/>
        <v>3.1044999999999998</v>
      </c>
      <c r="K36" s="38">
        <v>2.403</v>
      </c>
      <c r="L36" s="38">
        <v>-3.806</v>
      </c>
      <c r="M36" s="38">
        <v>-1.403</v>
      </c>
      <c r="N36" s="38">
        <f t="shared" si="33"/>
        <v>0.8234748010610079</v>
      </c>
      <c r="O36" s="38">
        <f t="shared" si="33"/>
        <v>0.63740053050397882</v>
      </c>
      <c r="P36">
        <f t="shared" si="7"/>
        <v>1.0095490716180371</v>
      </c>
      <c r="Q36">
        <f t="shared" si="8"/>
        <v>0.37214854111405837</v>
      </c>
      <c r="R36">
        <v>3.77</v>
      </c>
      <c r="S36">
        <v>0.5</v>
      </c>
      <c r="T36">
        <v>81</v>
      </c>
      <c r="U36">
        <f t="shared" si="9"/>
        <v>0</v>
      </c>
      <c r="V36">
        <v>0</v>
      </c>
      <c r="W36" s="38">
        <f t="shared" ref="W36:W38" si="35">M36/($AF$15)</f>
        <v>-0.37214854111405837</v>
      </c>
      <c r="X36" s="6">
        <v>252</v>
      </c>
      <c r="Y36" s="38">
        <f>L36/($AF$15)</f>
        <v>-1.0095490716180371</v>
      </c>
    </row>
    <row r="37" spans="1:32" x14ac:dyDescent="0.3">
      <c r="A37" s="38" t="s">
        <v>19</v>
      </c>
      <c r="B37" s="38">
        <v>5</v>
      </c>
      <c r="C37" s="38">
        <v>83</v>
      </c>
      <c r="D37" s="38">
        <v>3.31</v>
      </c>
      <c r="E37" s="38">
        <v>0.76</v>
      </c>
      <c r="F37" s="38">
        <v>0.4</v>
      </c>
      <c r="G37" s="38">
        <f>D37/$D$38</f>
        <v>0.96783625730994161</v>
      </c>
      <c r="H37" s="38">
        <f t="shared" si="34"/>
        <v>1.2750663129973476</v>
      </c>
      <c r="I37" s="38">
        <f>D37/($AF$15)</f>
        <v>0.87798408488063662</v>
      </c>
      <c r="J37" s="38">
        <f t="shared" si="2"/>
        <v>3.5455000000000001</v>
      </c>
      <c r="K37" s="38">
        <v>2.2839999999999998</v>
      </c>
      <c r="L37" s="38">
        <v>-4.8070000000000004</v>
      </c>
      <c r="M37" s="38">
        <v>-2.5230000000000001</v>
      </c>
      <c r="N37" s="38">
        <f t="shared" si="33"/>
        <v>0.94045092838196287</v>
      </c>
      <c r="O37" s="38">
        <f t="shared" si="33"/>
        <v>0.60583554376657822</v>
      </c>
      <c r="P37">
        <f t="shared" si="7"/>
        <v>1.2750663129973476</v>
      </c>
      <c r="Q37">
        <f t="shared" si="8"/>
        <v>0.6692307692307693</v>
      </c>
      <c r="R37">
        <v>3.77</v>
      </c>
      <c r="S37">
        <v>0.5</v>
      </c>
      <c r="T37">
        <v>81</v>
      </c>
      <c r="U37">
        <f t="shared" si="9"/>
        <v>0</v>
      </c>
      <c r="V37">
        <v>0</v>
      </c>
      <c r="W37" s="38">
        <f t="shared" si="35"/>
        <v>-0.6692307692307693</v>
      </c>
      <c r="X37" s="6">
        <v>180</v>
      </c>
      <c r="Y37" s="38">
        <f>L37/($AF$15)</f>
        <v>-1.2750663129973476</v>
      </c>
    </row>
    <row r="38" spans="1:32" x14ac:dyDescent="0.3">
      <c r="A38" s="38" t="s">
        <v>19</v>
      </c>
      <c r="B38" s="38">
        <v>6</v>
      </c>
      <c r="C38" s="38">
        <v>84</v>
      </c>
      <c r="D38" s="38">
        <v>3.42</v>
      </c>
      <c r="E38" s="38">
        <v>1.85</v>
      </c>
      <c r="F38" s="38">
        <v>0.55000000000000004</v>
      </c>
      <c r="G38" s="38">
        <f>D38/$D$38</f>
        <v>1</v>
      </c>
      <c r="H38" s="38">
        <f t="shared" si="34"/>
        <v>1.6347480106100796</v>
      </c>
      <c r="I38" s="38">
        <f>D38/($AF$15)</f>
        <v>0.90716180371352784</v>
      </c>
      <c r="J38" s="38">
        <f t="shared" si="2"/>
        <v>4.0285000000000002</v>
      </c>
      <c r="K38" s="38">
        <v>1.8939999999999999</v>
      </c>
      <c r="L38" s="38">
        <v>-6.1630000000000003</v>
      </c>
      <c r="M38" s="38">
        <v>-4.2690000000000001</v>
      </c>
      <c r="N38" s="38">
        <f t="shared" si="33"/>
        <v>1.0685676392572945</v>
      </c>
      <c r="O38" s="38">
        <f t="shared" si="33"/>
        <v>0.50238726790450927</v>
      </c>
      <c r="P38">
        <f t="shared" si="7"/>
        <v>1.6347480106100796</v>
      </c>
      <c r="Q38">
        <f t="shared" si="8"/>
        <v>1.1323607427055704</v>
      </c>
      <c r="R38">
        <v>3.77</v>
      </c>
      <c r="S38">
        <v>0.5</v>
      </c>
      <c r="T38">
        <v>81</v>
      </c>
      <c r="U38">
        <f t="shared" si="9"/>
        <v>0</v>
      </c>
      <c r="V38">
        <v>0</v>
      </c>
      <c r="W38" s="38">
        <f t="shared" si="35"/>
        <v>-1.1323607427055704</v>
      </c>
      <c r="X38" s="6">
        <v>114</v>
      </c>
      <c r="Y38" s="38">
        <f>L38/($AF$15)</f>
        <v>-1.6347480106100796</v>
      </c>
    </row>
    <row r="39" spans="1:32" x14ac:dyDescent="0.3">
      <c r="A39" s="20" t="s">
        <v>20</v>
      </c>
      <c r="B39" s="20">
        <v>2</v>
      </c>
      <c r="C39" s="20">
        <v>85</v>
      </c>
      <c r="D39" s="20">
        <v>2.65</v>
      </c>
      <c r="E39" s="20">
        <v>0.14000000000000001</v>
      </c>
      <c r="F39" s="20">
        <v>0.1</v>
      </c>
      <c r="G39" s="20">
        <f>D39/$D$42</f>
        <v>0.53</v>
      </c>
      <c r="H39" s="20">
        <f>-L39/($AF$16)</f>
        <v>0.72112299465240637</v>
      </c>
      <c r="I39" s="20">
        <f>D39/($AF$16)</f>
        <v>0.70855614973262027</v>
      </c>
      <c r="J39" s="20">
        <f t="shared" si="2"/>
        <v>2.657</v>
      </c>
      <c r="K39" s="20">
        <v>2.617</v>
      </c>
      <c r="L39" s="20">
        <v>-2.6970000000000001</v>
      </c>
      <c r="M39" s="20">
        <v>-0.08</v>
      </c>
      <c r="N39" s="20">
        <f t="shared" ref="N39:O42" si="36">J39/($AF$16)</f>
        <v>0.71042780748663104</v>
      </c>
      <c r="O39" s="20">
        <f t="shared" si="36"/>
        <v>0.69973262032085559</v>
      </c>
      <c r="P39">
        <f t="shared" si="7"/>
        <v>0.72112299465240637</v>
      </c>
      <c r="Q39">
        <f t="shared" si="8"/>
        <v>2.1390374331550801E-2</v>
      </c>
      <c r="R39">
        <v>3.74</v>
      </c>
      <c r="S39">
        <v>1</v>
      </c>
      <c r="T39">
        <v>81</v>
      </c>
      <c r="U39">
        <f t="shared" si="9"/>
        <v>0</v>
      </c>
      <c r="V39">
        <v>0</v>
      </c>
      <c r="W39" s="20">
        <f>M39/($AF$16)</f>
        <v>-2.1390374331550801E-2</v>
      </c>
      <c r="X39" s="8">
        <v>420</v>
      </c>
      <c r="Y39" s="20">
        <f>L39/($AF$16)</f>
        <v>-0.72112299465240637</v>
      </c>
    </row>
    <row r="40" spans="1:32" x14ac:dyDescent="0.3">
      <c r="A40" s="20" t="s">
        <v>20</v>
      </c>
      <c r="B40" s="20">
        <v>5</v>
      </c>
      <c r="C40" s="20">
        <v>86</v>
      </c>
      <c r="D40" s="20">
        <v>3.28</v>
      </c>
      <c r="E40" s="20">
        <v>0.59899999999999998</v>
      </c>
      <c r="F40" s="20">
        <v>0.1</v>
      </c>
      <c r="G40" s="20">
        <f>D40/$D$42</f>
        <v>0.65599999999999992</v>
      </c>
      <c r="H40" s="20">
        <f t="shared" ref="H40:H42" si="37">-L40/($AF$16)</f>
        <v>1.0639037433155081</v>
      </c>
      <c r="I40" s="20">
        <f>D40/($AF$16)</f>
        <v>0.87700534759358284</v>
      </c>
      <c r="J40" s="20">
        <f t="shared" si="2"/>
        <v>3.3425000000000002</v>
      </c>
      <c r="K40" s="20">
        <v>2.706</v>
      </c>
      <c r="L40" s="20">
        <v>-3.9790000000000001</v>
      </c>
      <c r="M40" s="20">
        <v>-1.2729999999999999</v>
      </c>
      <c r="N40" s="20">
        <f t="shared" si="36"/>
        <v>0.89371657754010692</v>
      </c>
      <c r="O40" s="20">
        <f t="shared" si="36"/>
        <v>0.72352941176470587</v>
      </c>
      <c r="P40">
        <f t="shared" si="7"/>
        <v>1.0639037433155081</v>
      </c>
      <c r="Q40">
        <f t="shared" si="8"/>
        <v>0.3403743315508021</v>
      </c>
      <c r="R40">
        <v>3.74</v>
      </c>
      <c r="S40">
        <v>1</v>
      </c>
      <c r="T40">
        <v>81</v>
      </c>
      <c r="U40">
        <f t="shared" si="9"/>
        <v>0</v>
      </c>
      <c r="V40">
        <v>0</v>
      </c>
      <c r="W40" s="20">
        <f t="shared" ref="W40:W42" si="38">M40/($AF$16)</f>
        <v>-0.3403743315508021</v>
      </c>
      <c r="X40" s="6">
        <v>140</v>
      </c>
      <c r="Y40" s="20">
        <f>L40/($AF$16)</f>
        <v>-1.0639037433155081</v>
      </c>
    </row>
    <row r="41" spans="1:32" x14ac:dyDescent="0.3">
      <c r="A41" s="20" t="s">
        <v>20</v>
      </c>
      <c r="B41" s="20">
        <v>9</v>
      </c>
      <c r="C41" s="20">
        <v>87</v>
      </c>
      <c r="D41" s="20">
        <v>4.1399999999999997</v>
      </c>
      <c r="E41" s="20">
        <v>1.68</v>
      </c>
      <c r="F41" s="20">
        <v>0.2</v>
      </c>
      <c r="G41" s="20">
        <f>D41/$D$42</f>
        <v>0.82799999999999996</v>
      </c>
      <c r="H41" s="20">
        <f t="shared" si="37"/>
        <v>1.7740641711229945</v>
      </c>
      <c r="I41" s="20">
        <f>D41/($AF$16)</f>
        <v>1.1069518716577538</v>
      </c>
      <c r="J41" s="20">
        <f t="shared" si="2"/>
        <v>4.6074999999999999</v>
      </c>
      <c r="K41" s="20">
        <v>2.58</v>
      </c>
      <c r="L41" s="20">
        <v>-6.6349999999999998</v>
      </c>
      <c r="M41" s="20">
        <v>-4.0549999999999997</v>
      </c>
      <c r="N41" s="20">
        <f t="shared" si="36"/>
        <v>1.231951871657754</v>
      </c>
      <c r="O41" s="20">
        <f t="shared" si="36"/>
        <v>0.68983957219251335</v>
      </c>
      <c r="P41">
        <f t="shared" si="7"/>
        <v>1.7740641711229945</v>
      </c>
      <c r="Q41">
        <f t="shared" si="8"/>
        <v>1.0842245989304811</v>
      </c>
      <c r="R41">
        <v>3.74</v>
      </c>
      <c r="S41">
        <v>1</v>
      </c>
      <c r="T41">
        <v>81</v>
      </c>
      <c r="U41">
        <f t="shared" si="9"/>
        <v>0</v>
      </c>
      <c r="V41">
        <v>0</v>
      </c>
      <c r="W41" s="20">
        <f t="shared" si="38"/>
        <v>-1.0842245989304811</v>
      </c>
      <c r="X41" s="6">
        <v>74</v>
      </c>
      <c r="Y41" s="20">
        <f>L41/($AF$16)</f>
        <v>-1.7740641711229945</v>
      </c>
    </row>
    <row r="42" spans="1:32" x14ac:dyDescent="0.3">
      <c r="A42" s="20" t="s">
        <v>20</v>
      </c>
      <c r="B42" s="20">
        <v>13</v>
      </c>
      <c r="C42" s="20">
        <v>88</v>
      </c>
      <c r="D42" s="20">
        <v>5</v>
      </c>
      <c r="E42" s="20">
        <v>4.43</v>
      </c>
      <c r="F42" s="20">
        <v>0.45</v>
      </c>
      <c r="G42" s="20">
        <f>D42/$D$42</f>
        <v>1</v>
      </c>
      <c r="H42" s="20">
        <f t="shared" si="37"/>
        <v>2.4978609625668451</v>
      </c>
      <c r="I42" s="20">
        <f>D42/($AF$16)</f>
        <v>1.3368983957219251</v>
      </c>
      <c r="J42" s="20">
        <f t="shared" si="2"/>
        <v>6.01</v>
      </c>
      <c r="K42" s="20">
        <v>2.6779999999999999</v>
      </c>
      <c r="L42" s="20">
        <v>-9.3420000000000005</v>
      </c>
      <c r="M42" s="20">
        <v>-6.665</v>
      </c>
      <c r="N42" s="20">
        <f t="shared" si="36"/>
        <v>1.6069518716577538</v>
      </c>
      <c r="O42" s="20">
        <f t="shared" si="36"/>
        <v>0.71604278074866301</v>
      </c>
      <c r="P42">
        <f t="shared" si="7"/>
        <v>2.4978609625668451</v>
      </c>
      <c r="Q42">
        <f t="shared" si="8"/>
        <v>1.7820855614973261</v>
      </c>
      <c r="R42">
        <v>3.74</v>
      </c>
      <c r="S42">
        <v>1</v>
      </c>
      <c r="T42">
        <v>81</v>
      </c>
      <c r="U42">
        <f t="shared" si="9"/>
        <v>0</v>
      </c>
      <c r="V42">
        <v>0</v>
      </c>
      <c r="W42" s="20">
        <f t="shared" si="38"/>
        <v>-1.7820855614973261</v>
      </c>
      <c r="X42" s="6">
        <v>55</v>
      </c>
      <c r="Y42" s="20">
        <f>L42/($AF$16)</f>
        <v>-2.4978609625668451</v>
      </c>
    </row>
    <row r="43" spans="1:32" x14ac:dyDescent="0.3">
      <c r="A43" s="29" t="s">
        <v>21</v>
      </c>
      <c r="B43" s="29">
        <v>2</v>
      </c>
      <c r="C43" s="29">
        <v>89</v>
      </c>
      <c r="D43" s="29">
        <v>2.94</v>
      </c>
      <c r="E43" s="29">
        <v>0.31</v>
      </c>
      <c r="F43" s="29">
        <v>0.1</v>
      </c>
      <c r="G43" s="29">
        <f>D43/$D$46</f>
        <v>0.56429942418426104</v>
      </c>
      <c r="H43" s="29">
        <f>-L43/($AF$17)</f>
        <v>0.7127472527472527</v>
      </c>
      <c r="I43" s="29">
        <f>D43/($AF$17)</f>
        <v>0.64615384615384619</v>
      </c>
      <c r="J43" s="29">
        <f t="shared" si="2"/>
        <v>2.9535</v>
      </c>
      <c r="K43" s="29">
        <v>2.6640000000000001</v>
      </c>
      <c r="L43" s="29">
        <v>-3.2429999999999999</v>
      </c>
      <c r="M43" s="29">
        <v>-0.57899999999999996</v>
      </c>
      <c r="N43" s="29">
        <f t="shared" ref="N43:O46" si="39">J43/($AF$17)</f>
        <v>0.64912087912087912</v>
      </c>
      <c r="O43" s="29">
        <f t="shared" si="39"/>
        <v>0.58549450549450555</v>
      </c>
      <c r="P43">
        <f t="shared" si="7"/>
        <v>0.7127472527472527</v>
      </c>
      <c r="Q43">
        <f t="shared" si="8"/>
        <v>0.12725274725274724</v>
      </c>
      <c r="R43">
        <v>4.55</v>
      </c>
      <c r="S43">
        <v>1.5</v>
      </c>
      <c r="T43">
        <v>81</v>
      </c>
      <c r="U43">
        <f t="shared" si="9"/>
        <v>0</v>
      </c>
      <c r="V43">
        <v>0</v>
      </c>
      <c r="W43" s="29">
        <f>M43/($AF$17)</f>
        <v>-0.12725274725274724</v>
      </c>
      <c r="X43" s="8">
        <v>420</v>
      </c>
      <c r="Y43" s="29">
        <f>L43/($AF$17)</f>
        <v>-0.7127472527472527</v>
      </c>
    </row>
    <row r="44" spans="1:32" x14ac:dyDescent="0.3">
      <c r="A44" s="29" t="s">
        <v>21</v>
      </c>
      <c r="B44" s="29">
        <v>3</v>
      </c>
      <c r="C44" s="29">
        <v>90</v>
      </c>
      <c r="D44" s="29">
        <v>3.5</v>
      </c>
      <c r="E44" s="29">
        <v>0.67100000000000004</v>
      </c>
      <c r="F44" s="29">
        <v>0.2</v>
      </c>
      <c r="G44" s="29">
        <f>D44/$D$46</f>
        <v>0.67178502879078694</v>
      </c>
      <c r="H44" s="29">
        <f t="shared" ref="H44:H46" si="40">-L44/($AF$17)</f>
        <v>0.97758241758241771</v>
      </c>
      <c r="I44" s="29">
        <f>D44/($AF$17)</f>
        <v>0.76923076923076927</v>
      </c>
      <c r="J44" s="29">
        <f t="shared" si="2"/>
        <v>3.6035000000000004</v>
      </c>
      <c r="K44" s="29">
        <v>2.7589999999999999</v>
      </c>
      <c r="L44" s="29">
        <v>-4.4480000000000004</v>
      </c>
      <c r="M44" s="29">
        <v>-1.6890000000000001</v>
      </c>
      <c r="N44" s="29">
        <f t="shared" si="39"/>
        <v>0.79197802197802214</v>
      </c>
      <c r="O44" s="29">
        <f t="shared" si="39"/>
        <v>0.60637362637362635</v>
      </c>
      <c r="P44">
        <f t="shared" si="7"/>
        <v>0.97758241758241771</v>
      </c>
      <c r="Q44">
        <f t="shared" si="8"/>
        <v>0.37120879120879124</v>
      </c>
      <c r="R44">
        <v>4.55</v>
      </c>
      <c r="S44">
        <v>1.5</v>
      </c>
      <c r="T44">
        <v>81</v>
      </c>
      <c r="U44">
        <f t="shared" si="9"/>
        <v>0</v>
      </c>
      <c r="V44">
        <v>0</v>
      </c>
      <c r="W44" s="29">
        <f t="shared" ref="W44:W46" si="41">M44/($AF$17)</f>
        <v>-0.37120879120879124</v>
      </c>
      <c r="X44" s="6">
        <v>180</v>
      </c>
      <c r="Y44" s="29">
        <f>L44/($AF$17)</f>
        <v>-0.97758241758241771</v>
      </c>
    </row>
    <row r="45" spans="1:32" x14ac:dyDescent="0.3">
      <c r="A45" s="29" t="s">
        <v>21</v>
      </c>
      <c r="B45" s="29">
        <v>6</v>
      </c>
      <c r="C45" s="29">
        <v>91</v>
      </c>
      <c r="D45" s="29">
        <v>4.16</v>
      </c>
      <c r="E45" s="29">
        <v>1.4</v>
      </c>
      <c r="F45" s="29">
        <v>0.3</v>
      </c>
      <c r="G45" s="29">
        <f>D45/$D$46</f>
        <v>0.79846449136276398</v>
      </c>
      <c r="H45" s="29">
        <f t="shared" si="40"/>
        <v>1.4134065934065936</v>
      </c>
      <c r="I45" s="29">
        <f>D45/($AF$17)</f>
        <v>0.91428571428571437</v>
      </c>
      <c r="J45" s="29">
        <f t="shared" si="2"/>
        <v>4.5600000000000005</v>
      </c>
      <c r="K45" s="29">
        <v>2.6890000000000001</v>
      </c>
      <c r="L45" s="29">
        <v>-6.431</v>
      </c>
      <c r="M45" s="29">
        <v>-3.7429999999999999</v>
      </c>
      <c r="N45" s="29">
        <f t="shared" si="39"/>
        <v>1.0021978021978024</v>
      </c>
      <c r="O45" s="29">
        <f t="shared" si="39"/>
        <v>0.59098901098901102</v>
      </c>
      <c r="P45">
        <f t="shared" si="7"/>
        <v>1.4134065934065936</v>
      </c>
      <c r="Q45">
        <f t="shared" si="8"/>
        <v>0.82263736263736265</v>
      </c>
      <c r="R45">
        <v>4.55</v>
      </c>
      <c r="S45">
        <v>1.5</v>
      </c>
      <c r="T45">
        <v>81</v>
      </c>
      <c r="U45">
        <f t="shared" si="9"/>
        <v>0</v>
      </c>
      <c r="V45">
        <v>0</v>
      </c>
      <c r="W45" s="29">
        <f t="shared" si="41"/>
        <v>-0.82263736263736265</v>
      </c>
      <c r="X45" s="6">
        <v>97</v>
      </c>
      <c r="Y45" s="29">
        <f>L45/($AF$17)</f>
        <v>-1.4134065934065936</v>
      </c>
    </row>
    <row r="46" spans="1:32" x14ac:dyDescent="0.3">
      <c r="A46" s="29" t="s">
        <v>21</v>
      </c>
      <c r="B46" s="29">
        <v>11</v>
      </c>
      <c r="C46" s="29">
        <v>92</v>
      </c>
      <c r="D46" s="29">
        <v>5.21</v>
      </c>
      <c r="E46" s="29">
        <v>4.03</v>
      </c>
      <c r="F46" s="29">
        <v>0.45</v>
      </c>
      <c r="G46" s="29">
        <f>D46/$D$46</f>
        <v>1</v>
      </c>
      <c r="H46" s="29">
        <f t="shared" si="40"/>
        <v>2.1747252747252745</v>
      </c>
      <c r="I46" s="29">
        <f>D46/($AF$17)</f>
        <v>1.145054945054945</v>
      </c>
      <c r="J46" s="29">
        <f t="shared" si="2"/>
        <v>6.3215000000000003</v>
      </c>
      <c r="K46" s="29">
        <v>2.7480000000000002</v>
      </c>
      <c r="L46" s="29">
        <v>-9.8949999999999996</v>
      </c>
      <c r="M46" s="29">
        <v>-7.1470000000000002</v>
      </c>
      <c r="N46" s="29">
        <f t="shared" si="39"/>
        <v>1.3893406593406594</v>
      </c>
      <c r="O46" s="29">
        <f t="shared" si="39"/>
        <v>0.60395604395604408</v>
      </c>
      <c r="P46">
        <f t="shared" si="7"/>
        <v>2.1747252747252745</v>
      </c>
      <c r="Q46">
        <f t="shared" si="8"/>
        <v>1.5707692307692309</v>
      </c>
      <c r="R46">
        <v>4.55</v>
      </c>
      <c r="S46">
        <v>1.5</v>
      </c>
      <c r="T46">
        <v>81</v>
      </c>
      <c r="U46">
        <f t="shared" si="9"/>
        <v>0</v>
      </c>
      <c r="V46">
        <v>0</v>
      </c>
      <c r="W46" s="29">
        <f t="shared" si="41"/>
        <v>-1.5707692307692309</v>
      </c>
      <c r="X46" s="6">
        <v>57</v>
      </c>
      <c r="Y46" s="29">
        <f>L46/($AF$17)</f>
        <v>-2.1747252747252745</v>
      </c>
    </row>
    <row r="47" spans="1:32" x14ac:dyDescent="0.3">
      <c r="A47" s="23" t="s">
        <v>22</v>
      </c>
      <c r="B47" s="23">
        <v>2</v>
      </c>
      <c r="C47" s="23">
        <v>93</v>
      </c>
      <c r="D47" s="23">
        <v>1.85</v>
      </c>
      <c r="E47" s="23">
        <v>7.0000000000000007E-2</v>
      </c>
      <c r="F47" s="23">
        <v>0.05</v>
      </c>
      <c r="G47" s="23">
        <f>D47/$D$50</f>
        <v>0.2846153846153846</v>
      </c>
      <c r="H47" s="23">
        <f>-L47/($AF$18)</f>
        <v>0.41264637002341925</v>
      </c>
      <c r="I47" s="23">
        <f>D47/($AF$18)</f>
        <v>0.43325526932084313</v>
      </c>
      <c r="J47" s="23">
        <f t="shared" si="2"/>
        <v>1.8180000000000001</v>
      </c>
      <c r="K47" s="23">
        <v>1.8740000000000001</v>
      </c>
      <c r="L47" s="23">
        <v>-1.762</v>
      </c>
      <c r="M47" s="23">
        <v>0.11</v>
      </c>
      <c r="N47" s="23">
        <f t="shared" ref="N47:O50" si="42">J47/($AF$18)</f>
        <v>0.42576112412177991</v>
      </c>
      <c r="O47" s="23">
        <f t="shared" si="42"/>
        <v>0.43887587822014057</v>
      </c>
      <c r="P47">
        <f t="shared" si="7"/>
        <v>0.41264637002341925</v>
      </c>
      <c r="Q47">
        <f t="shared" si="8"/>
        <v>2.5761124121779864E-2</v>
      </c>
      <c r="R47">
        <v>4.2699999999999996</v>
      </c>
      <c r="S47">
        <v>1.5</v>
      </c>
      <c r="T47">
        <v>79</v>
      </c>
      <c r="U47">
        <f t="shared" si="9"/>
        <v>0</v>
      </c>
      <c r="V47">
        <v>0</v>
      </c>
      <c r="W47" s="23">
        <f>M47/($AF$18)</f>
        <v>2.5761124121779864E-2</v>
      </c>
      <c r="X47" s="8">
        <v>629</v>
      </c>
      <c r="Y47" s="23">
        <f>L47/($AF$18)</f>
        <v>-0.41264637002341925</v>
      </c>
    </row>
    <row r="48" spans="1:32" x14ac:dyDescent="0.3">
      <c r="A48" s="23" t="s">
        <v>22</v>
      </c>
      <c r="B48" s="23">
        <v>6</v>
      </c>
      <c r="C48" s="23">
        <v>94</v>
      </c>
      <c r="D48" s="23">
        <v>3.6</v>
      </c>
      <c r="E48" s="23">
        <v>0.373</v>
      </c>
      <c r="F48" s="23">
        <v>0.2</v>
      </c>
      <c r="G48" s="23">
        <f>D48/$D$50</f>
        <v>0.55384615384615388</v>
      </c>
      <c r="H48" s="23">
        <f t="shared" ref="H48:H50" si="43">-L48/($AF$18)</f>
        <v>0.97423887587822022</v>
      </c>
      <c r="I48" s="23">
        <f>D48/($AF$18)</f>
        <v>0.84309133489461374</v>
      </c>
      <c r="J48" s="23">
        <f t="shared" si="2"/>
        <v>3.6669999999999998</v>
      </c>
      <c r="K48" s="23">
        <v>3.1739999999999999</v>
      </c>
      <c r="L48" s="23">
        <v>-4.16</v>
      </c>
      <c r="M48" s="23">
        <v>-0.98599999999999999</v>
      </c>
      <c r="N48" s="23">
        <f t="shared" si="42"/>
        <v>0.85878220140515227</v>
      </c>
      <c r="O48" s="23">
        <f t="shared" si="42"/>
        <v>0.74332552693208431</v>
      </c>
      <c r="P48">
        <f t="shared" si="7"/>
        <v>0.97423887587822022</v>
      </c>
      <c r="Q48">
        <f t="shared" si="8"/>
        <v>0.23091334894613585</v>
      </c>
      <c r="R48">
        <v>4.2699999999999996</v>
      </c>
      <c r="S48">
        <v>1.5</v>
      </c>
      <c r="T48">
        <v>79</v>
      </c>
      <c r="U48">
        <f t="shared" si="9"/>
        <v>0</v>
      </c>
      <c r="V48">
        <v>0</v>
      </c>
      <c r="W48" s="23">
        <f t="shared" ref="W48:W50" si="44">M48/($AF$18)</f>
        <v>-0.23091334894613585</v>
      </c>
      <c r="X48" s="6">
        <v>114</v>
      </c>
      <c r="Y48" s="23">
        <f>L48/($AF$18)</f>
        <v>-0.97423887587822022</v>
      </c>
    </row>
    <row r="49" spans="1:25" x14ac:dyDescent="0.3">
      <c r="A49" s="23" t="s">
        <v>22</v>
      </c>
      <c r="B49" s="23">
        <v>9</v>
      </c>
      <c r="C49" s="23">
        <v>95</v>
      </c>
      <c r="D49" s="23">
        <v>4.67</v>
      </c>
      <c r="E49" s="23">
        <v>1.39</v>
      </c>
      <c r="F49" s="23">
        <v>0.25</v>
      </c>
      <c r="G49" s="23">
        <f>D49/$D$50</f>
        <v>0.71846153846153848</v>
      </c>
      <c r="H49" s="23">
        <f t="shared" si="43"/>
        <v>1.5594847775175644</v>
      </c>
      <c r="I49" s="23">
        <f>D49/($AF$18)</f>
        <v>1.0936768149882905</v>
      </c>
      <c r="J49" s="23">
        <f t="shared" si="2"/>
        <v>4.9674999999999994</v>
      </c>
      <c r="K49" s="23">
        <v>3.2759999999999998</v>
      </c>
      <c r="L49" s="23">
        <v>-6.6589999999999998</v>
      </c>
      <c r="M49" s="23">
        <v>-3.383</v>
      </c>
      <c r="N49" s="23">
        <f t="shared" si="42"/>
        <v>1.1633489461358313</v>
      </c>
      <c r="O49" s="23">
        <f t="shared" si="42"/>
        <v>0.76721311475409837</v>
      </c>
      <c r="P49">
        <f t="shared" si="7"/>
        <v>1.5594847775175644</v>
      </c>
      <c r="Q49">
        <f t="shared" si="8"/>
        <v>0.79227166276346617</v>
      </c>
      <c r="R49">
        <v>4.2699999999999996</v>
      </c>
      <c r="S49">
        <v>1.5</v>
      </c>
      <c r="T49">
        <v>79</v>
      </c>
      <c r="U49">
        <f t="shared" si="9"/>
        <v>0</v>
      </c>
      <c r="V49">
        <v>0</v>
      </c>
      <c r="W49" s="23">
        <f t="shared" si="44"/>
        <v>-0.79227166276346617</v>
      </c>
      <c r="X49" s="6">
        <v>63</v>
      </c>
      <c r="Y49" s="23">
        <f>L49/($AF$18)</f>
        <v>-1.5594847775175644</v>
      </c>
    </row>
    <row r="50" spans="1:25" x14ac:dyDescent="0.3">
      <c r="A50" s="23" t="s">
        <v>22</v>
      </c>
      <c r="B50" s="23">
        <v>14</v>
      </c>
      <c r="C50" s="23">
        <v>96</v>
      </c>
      <c r="D50" s="23">
        <v>6.5</v>
      </c>
      <c r="E50" s="23">
        <v>5.31</v>
      </c>
      <c r="F50" s="23">
        <v>0.45</v>
      </c>
      <c r="G50" s="23">
        <f>D50/$D$50</f>
        <v>1</v>
      </c>
      <c r="H50" s="23">
        <f t="shared" si="43"/>
        <v>2.6288056206088997</v>
      </c>
      <c r="I50" s="23">
        <f>D50/($AF$18)</f>
        <v>1.5222482435597191</v>
      </c>
      <c r="J50" s="23">
        <f t="shared" si="2"/>
        <v>7.4924999999999997</v>
      </c>
      <c r="K50" s="23">
        <v>3.76</v>
      </c>
      <c r="L50" s="23">
        <v>-11.225</v>
      </c>
      <c r="M50" s="23">
        <v>-7.4640000000000004</v>
      </c>
      <c r="N50" s="23">
        <f t="shared" si="42"/>
        <v>1.7546838407494145</v>
      </c>
      <c r="O50" s="23">
        <f t="shared" si="42"/>
        <v>0.88056206088992983</v>
      </c>
      <c r="P50">
        <f t="shared" si="7"/>
        <v>2.6288056206088997</v>
      </c>
      <c r="Q50">
        <f t="shared" si="8"/>
        <v>1.7480093676814992</v>
      </c>
      <c r="R50">
        <v>4.2699999999999996</v>
      </c>
      <c r="S50">
        <v>1.5</v>
      </c>
      <c r="T50">
        <v>79</v>
      </c>
      <c r="U50">
        <f t="shared" si="9"/>
        <v>0</v>
      </c>
      <c r="V50">
        <v>0</v>
      </c>
      <c r="W50" s="23">
        <f t="shared" si="44"/>
        <v>-1.7480093676814992</v>
      </c>
      <c r="X50" s="6">
        <v>38</v>
      </c>
      <c r="Y50" s="23">
        <f>L50/($AF$18)</f>
        <v>-2.6288056206088997</v>
      </c>
    </row>
    <row r="51" spans="1:25" x14ac:dyDescent="0.3">
      <c r="A51" s="35" t="s">
        <v>23</v>
      </c>
      <c r="B51" s="35">
        <v>2</v>
      </c>
      <c r="C51" s="35">
        <v>97</v>
      </c>
      <c r="D51" s="35">
        <v>2.2400000000000002</v>
      </c>
      <c r="E51" s="35">
        <v>0.11799999999999999</v>
      </c>
      <c r="F51" s="35">
        <v>0.05</v>
      </c>
      <c r="G51" s="35">
        <f>D51/$D$54</f>
        <v>0.43159922928709055</v>
      </c>
      <c r="H51" s="35">
        <f>-L51/($AF$19)</f>
        <v>0.47307692307692306</v>
      </c>
      <c r="I51" s="35">
        <f>D51/($AF$19)</f>
        <v>0.45344129554655871</v>
      </c>
      <c r="J51" s="35">
        <f t="shared" si="2"/>
        <v>2.2004999999999999</v>
      </c>
      <c r="K51" s="35">
        <v>2.0640000000000001</v>
      </c>
      <c r="L51" s="35">
        <v>-2.3370000000000002</v>
      </c>
      <c r="M51" s="35">
        <v>-0.27300000000000002</v>
      </c>
      <c r="N51" s="35">
        <f t="shared" ref="N51:O54" si="45">J51/($AF$19)</f>
        <v>0.44544534412955461</v>
      </c>
      <c r="O51" s="35">
        <f t="shared" si="45"/>
        <v>0.41781376518218621</v>
      </c>
      <c r="P51">
        <f t="shared" si="7"/>
        <v>0.47307692307692306</v>
      </c>
      <c r="Q51">
        <f t="shared" si="8"/>
        <v>5.526315789473684E-2</v>
      </c>
      <c r="R51">
        <v>4.9400000000000004</v>
      </c>
      <c r="S51">
        <v>1.5</v>
      </c>
      <c r="T51">
        <v>64</v>
      </c>
      <c r="U51">
        <f t="shared" si="9"/>
        <v>0</v>
      </c>
      <c r="V51">
        <v>0</v>
      </c>
      <c r="W51" s="35">
        <f>M51/($AF$19)</f>
        <v>-5.526315789473684E-2</v>
      </c>
      <c r="X51" s="8">
        <v>420</v>
      </c>
      <c r="Y51" s="35">
        <f>L51/($AF$19)</f>
        <v>-0.47307692307692306</v>
      </c>
    </row>
    <row r="52" spans="1:25" x14ac:dyDescent="0.3">
      <c r="A52" s="35" t="s">
        <v>23</v>
      </c>
      <c r="B52" s="35">
        <v>6</v>
      </c>
      <c r="C52" s="35">
        <v>98</v>
      </c>
      <c r="D52" s="35">
        <v>3.38</v>
      </c>
      <c r="E52" s="35">
        <v>0.28199999999999997</v>
      </c>
      <c r="F52" s="35">
        <v>0.1</v>
      </c>
      <c r="G52" s="35">
        <f>D52/$D$54</f>
        <v>0.65125240847784194</v>
      </c>
      <c r="H52" s="35">
        <f t="shared" ref="H52:H54" si="46">-L52/($AF$19)</f>
        <v>0.69898785425101206</v>
      </c>
      <c r="I52" s="35">
        <f>D52/($AF$19)</f>
        <v>0.68421052631578938</v>
      </c>
      <c r="J52" s="35">
        <f t="shared" si="2"/>
        <v>3.3664999999999998</v>
      </c>
      <c r="K52" s="35">
        <v>3.28</v>
      </c>
      <c r="L52" s="35">
        <v>-3.4529999999999998</v>
      </c>
      <c r="M52" s="35">
        <v>-0.17299999999999999</v>
      </c>
      <c r="N52" s="35">
        <f t="shared" si="45"/>
        <v>0.6814777327935222</v>
      </c>
      <c r="O52" s="35">
        <f t="shared" si="45"/>
        <v>0.66396761133603233</v>
      </c>
      <c r="P52">
        <f t="shared" si="7"/>
        <v>0.69898785425101206</v>
      </c>
      <c r="Q52">
        <f t="shared" si="8"/>
        <v>3.5020242914979752E-2</v>
      </c>
      <c r="R52">
        <v>4.9400000000000004</v>
      </c>
      <c r="S52">
        <v>1.5</v>
      </c>
      <c r="T52">
        <v>64</v>
      </c>
      <c r="U52">
        <f t="shared" si="9"/>
        <v>0</v>
      </c>
      <c r="V52">
        <v>0</v>
      </c>
      <c r="W52" s="35">
        <f t="shared" ref="W52:W54" si="47">M52/($AF$19)</f>
        <v>-3.5020242914979752E-2</v>
      </c>
      <c r="X52" s="6">
        <v>157</v>
      </c>
      <c r="Y52" s="35">
        <f>L52/($AF$19)</f>
        <v>-0.69898785425101206</v>
      </c>
    </row>
    <row r="53" spans="1:25" x14ac:dyDescent="0.3">
      <c r="A53" s="35" t="s">
        <v>23</v>
      </c>
      <c r="B53" s="35">
        <v>10</v>
      </c>
      <c r="C53" s="35">
        <v>99</v>
      </c>
      <c r="D53" s="35">
        <v>4.46</v>
      </c>
      <c r="E53" s="35">
        <v>1.07</v>
      </c>
      <c r="F53" s="35">
        <v>0.25</v>
      </c>
      <c r="G53" s="35">
        <f>D53/$D$54</f>
        <v>0.85934489402697489</v>
      </c>
      <c r="H53" s="35">
        <f t="shared" si="46"/>
        <v>1.1234817813765181</v>
      </c>
      <c r="I53" s="35">
        <f>D53/($AF$19)</f>
        <v>0.90283400809716596</v>
      </c>
      <c r="J53" s="35">
        <f t="shared" si="2"/>
        <v>4.5730000000000004</v>
      </c>
      <c r="K53" s="35">
        <v>3.5960000000000001</v>
      </c>
      <c r="L53" s="35">
        <v>-5.55</v>
      </c>
      <c r="M53" s="35">
        <v>-1.9550000000000001</v>
      </c>
      <c r="N53" s="35">
        <f t="shared" si="45"/>
        <v>0.92570850202429156</v>
      </c>
      <c r="O53" s="35">
        <f t="shared" si="45"/>
        <v>0.72793522267206479</v>
      </c>
      <c r="P53">
        <f t="shared" si="7"/>
        <v>1.1234817813765181</v>
      </c>
      <c r="Q53">
        <f t="shared" si="8"/>
        <v>0.395748987854251</v>
      </c>
      <c r="R53">
        <v>4.9400000000000004</v>
      </c>
      <c r="S53">
        <v>1.5</v>
      </c>
      <c r="T53">
        <v>64</v>
      </c>
      <c r="U53">
        <f t="shared" si="9"/>
        <v>0</v>
      </c>
      <c r="V53">
        <v>0</v>
      </c>
      <c r="W53" s="35">
        <f t="shared" si="47"/>
        <v>-0.395748987854251</v>
      </c>
      <c r="X53" s="6">
        <v>90</v>
      </c>
      <c r="Y53" s="35">
        <f>L53/($AF$19)</f>
        <v>-1.1234817813765181</v>
      </c>
    </row>
    <row r="54" spans="1:25" x14ac:dyDescent="0.3">
      <c r="A54" s="35" t="s">
        <v>23</v>
      </c>
      <c r="B54" s="35">
        <v>13</v>
      </c>
      <c r="C54" s="35">
        <v>100</v>
      </c>
      <c r="D54" s="35">
        <v>5.19</v>
      </c>
      <c r="E54" s="35">
        <v>2.73</v>
      </c>
      <c r="F54" s="35">
        <v>0.5</v>
      </c>
      <c r="G54" s="35">
        <f>D54/$D$54</f>
        <v>1</v>
      </c>
      <c r="H54" s="35">
        <f t="shared" si="46"/>
        <v>1.7325910931174087</v>
      </c>
      <c r="I54" s="35">
        <f>D54/($AF$19)</f>
        <v>1.0506072874493928</v>
      </c>
      <c r="J54" s="35">
        <f t="shared" si="2"/>
        <v>5.8579999999999997</v>
      </c>
      <c r="K54" s="35">
        <v>3.157</v>
      </c>
      <c r="L54" s="35">
        <v>-8.5589999999999993</v>
      </c>
      <c r="M54" s="35">
        <v>-5.4029999999999996</v>
      </c>
      <c r="N54" s="35">
        <f t="shared" si="45"/>
        <v>1.1858299595141699</v>
      </c>
      <c r="O54" s="35">
        <f t="shared" si="45"/>
        <v>0.63906882591093117</v>
      </c>
      <c r="P54">
        <f t="shared" si="7"/>
        <v>1.7325910931174087</v>
      </c>
      <c r="Q54">
        <f t="shared" si="8"/>
        <v>1.0937246963562752</v>
      </c>
      <c r="R54">
        <v>4.9400000000000004</v>
      </c>
      <c r="S54">
        <v>1.5</v>
      </c>
      <c r="T54">
        <v>64</v>
      </c>
      <c r="U54">
        <f t="shared" si="9"/>
        <v>0</v>
      </c>
      <c r="V54">
        <v>0</v>
      </c>
      <c r="W54" s="35">
        <f t="shared" si="47"/>
        <v>-1.0937246963562752</v>
      </c>
      <c r="X54" s="6">
        <v>57</v>
      </c>
      <c r="Y54" s="35">
        <f>L54/($AF$19)</f>
        <v>-1.7325910931174087</v>
      </c>
    </row>
    <row r="55" spans="1:25" x14ac:dyDescent="0.3">
      <c r="A55" s="14" t="s">
        <v>24</v>
      </c>
      <c r="B55" s="14">
        <v>2</v>
      </c>
      <c r="C55" s="14">
        <v>101</v>
      </c>
      <c r="D55" s="14">
        <v>2.57</v>
      </c>
      <c r="E55" s="14">
        <v>9.9000000000000005E-2</v>
      </c>
      <c r="F55" s="14">
        <v>0.15</v>
      </c>
      <c r="G55" s="14">
        <f>D55/$D$58</f>
        <v>0.42762063227953412</v>
      </c>
      <c r="H55" s="14">
        <f>-L55/($AF$20)</f>
        <v>0.70992736077481844</v>
      </c>
      <c r="I55" s="14">
        <f>D55/($AF$20)</f>
        <v>0.62227602905569002</v>
      </c>
      <c r="J55" s="14">
        <f t="shared" si="2"/>
        <v>2.5999999999999996</v>
      </c>
      <c r="K55" s="14">
        <v>2.2679999999999998</v>
      </c>
      <c r="L55" s="14">
        <v>-2.9319999999999999</v>
      </c>
      <c r="M55" s="14">
        <v>-0.49399999999999999</v>
      </c>
      <c r="N55" s="14">
        <f t="shared" ref="N55:O58" si="48">J55/($AF$20)</f>
        <v>0.62953995157384979</v>
      </c>
      <c r="O55" s="14">
        <f t="shared" si="48"/>
        <v>0.54915254237288136</v>
      </c>
      <c r="P55">
        <f t="shared" si="7"/>
        <v>0.70992736077481844</v>
      </c>
      <c r="Q55">
        <f t="shared" si="8"/>
        <v>0.11961259079903148</v>
      </c>
      <c r="R55">
        <f>$AF$20</f>
        <v>4.13</v>
      </c>
      <c r="S55">
        <v>0</v>
      </c>
      <c r="T55">
        <v>0</v>
      </c>
      <c r="U55">
        <f t="shared" si="9"/>
        <v>-4.0920096852300247E-2</v>
      </c>
      <c r="V55">
        <v>-0.16900000000000001</v>
      </c>
      <c r="W55" s="14">
        <f>M55/($AF$20)</f>
        <v>-0.11961259079903148</v>
      </c>
      <c r="X55" s="8">
        <v>315</v>
      </c>
      <c r="Y55" s="14">
        <f>L55/($AF$20)</f>
        <v>-0.70992736077481844</v>
      </c>
    </row>
    <row r="56" spans="1:25" x14ac:dyDescent="0.3">
      <c r="A56" s="14" t="s">
        <v>24</v>
      </c>
      <c r="B56" s="14">
        <v>3</v>
      </c>
      <c r="C56" s="14">
        <v>102</v>
      </c>
      <c r="D56" s="14">
        <v>3.1</v>
      </c>
      <c r="E56" s="14">
        <v>0.52800000000000002</v>
      </c>
      <c r="F56" s="14">
        <v>0.25</v>
      </c>
      <c r="G56" s="14">
        <f>D56/$D$58</f>
        <v>0.51580698835274541</v>
      </c>
      <c r="H56" s="14">
        <f t="shared" ref="H56:H58" si="49">-L56/($AF$20)</f>
        <v>1.0377723970944308</v>
      </c>
      <c r="I56" s="14">
        <f>D56/($AF$20)</f>
        <v>0.75060532687651338</v>
      </c>
      <c r="J56" s="14">
        <f t="shared" si="2"/>
        <v>3.1534999999999997</v>
      </c>
      <c r="K56" s="14">
        <v>2.0209999999999999</v>
      </c>
      <c r="L56" s="14">
        <v>-4.2859999999999996</v>
      </c>
      <c r="M56" s="14">
        <v>-1.772</v>
      </c>
      <c r="N56" s="14">
        <f t="shared" si="48"/>
        <v>0.76355932203389831</v>
      </c>
      <c r="O56" s="14">
        <f t="shared" si="48"/>
        <v>0.4893462469733656</v>
      </c>
      <c r="P56">
        <f t="shared" si="7"/>
        <v>1.0377723970944308</v>
      </c>
      <c r="Q56">
        <f t="shared" si="8"/>
        <v>0.42905569007263922</v>
      </c>
      <c r="R56">
        <f>$AF$20</f>
        <v>4.13</v>
      </c>
      <c r="S56">
        <v>0</v>
      </c>
      <c r="T56">
        <v>0</v>
      </c>
      <c r="U56">
        <f t="shared" si="9"/>
        <v>-0.11937046004842615</v>
      </c>
      <c r="V56">
        <v>-0.49299999999999999</v>
      </c>
      <c r="W56" s="14">
        <f t="shared" ref="W56:W58" si="50">M56/($AF$20)</f>
        <v>-0.42905569007263922</v>
      </c>
      <c r="X56" s="6">
        <v>157</v>
      </c>
      <c r="Y56" s="14">
        <f>L56/($AF$20)</f>
        <v>-1.0377723970944308</v>
      </c>
    </row>
    <row r="57" spans="1:25" x14ac:dyDescent="0.3">
      <c r="A57" s="14" t="s">
        <v>24</v>
      </c>
      <c r="B57" s="14">
        <v>6</v>
      </c>
      <c r="C57" s="14">
        <v>103</v>
      </c>
      <c r="D57" s="14">
        <v>4.87</v>
      </c>
      <c r="E57" s="14">
        <v>3.16</v>
      </c>
      <c r="F57" s="14">
        <v>0.3</v>
      </c>
      <c r="G57" s="14">
        <f>D57/$D$58</f>
        <v>0.81031613976705497</v>
      </c>
      <c r="H57" s="14">
        <f t="shared" si="49"/>
        <v>2.3937046004842615</v>
      </c>
      <c r="I57" s="14">
        <f>D57/($AF$20)</f>
        <v>1.179176755447942</v>
      </c>
      <c r="J57" s="14">
        <f t="shared" si="2"/>
        <v>5.5204999999999993</v>
      </c>
      <c r="K57" s="14">
        <v>1.155</v>
      </c>
      <c r="L57" s="14">
        <v>-9.8859999999999992</v>
      </c>
      <c r="M57" s="14">
        <v>-6.968</v>
      </c>
      <c r="N57" s="14">
        <f t="shared" si="48"/>
        <v>1.3366828087167069</v>
      </c>
      <c r="O57" s="14">
        <f t="shared" si="48"/>
        <v>0.27966101694915257</v>
      </c>
      <c r="P57">
        <f t="shared" si="7"/>
        <v>2.3937046004842615</v>
      </c>
      <c r="Q57">
        <f t="shared" si="8"/>
        <v>1.6871670702179178</v>
      </c>
      <c r="R57">
        <f>$AF$20</f>
        <v>4.13</v>
      </c>
      <c r="S57">
        <v>0</v>
      </c>
      <c r="T57">
        <v>0</v>
      </c>
      <c r="U57">
        <f t="shared" si="9"/>
        <v>-0.42711864406779665</v>
      </c>
      <c r="V57">
        <v>-1.764</v>
      </c>
      <c r="W57" s="14">
        <f t="shared" si="50"/>
        <v>-1.6871670702179178</v>
      </c>
      <c r="X57" s="6">
        <v>84</v>
      </c>
      <c r="Y57" s="14">
        <f>L57/($AF$20)</f>
        <v>-2.3937046004842615</v>
      </c>
    </row>
    <row r="58" spans="1:25" x14ac:dyDescent="0.3">
      <c r="A58" s="14" t="s">
        <v>24</v>
      </c>
      <c r="B58" s="14">
        <v>8</v>
      </c>
      <c r="C58" s="14">
        <v>104</v>
      </c>
      <c r="D58" s="14">
        <v>6.01</v>
      </c>
      <c r="E58" s="14">
        <v>5.29</v>
      </c>
      <c r="F58" s="14">
        <v>0.5</v>
      </c>
      <c r="G58" s="14">
        <f>D58/$D$58</f>
        <v>1</v>
      </c>
      <c r="H58" s="14">
        <f t="shared" si="49"/>
        <v>3.1627118644067798</v>
      </c>
      <c r="I58" s="14">
        <f>D58/($AF$20)</f>
        <v>1.4552058111380146</v>
      </c>
      <c r="J58" s="14">
        <f t="shared" si="2"/>
        <v>7.1609999999999996</v>
      </c>
      <c r="K58" s="14">
        <v>1.26</v>
      </c>
      <c r="L58" s="14">
        <v>-13.061999999999999</v>
      </c>
      <c r="M58" s="14">
        <v>-9.7859999999999996</v>
      </c>
      <c r="N58" s="14">
        <f t="shared" si="48"/>
        <v>1.7338983050847456</v>
      </c>
      <c r="O58" s="14">
        <f t="shared" si="48"/>
        <v>0.30508474576271188</v>
      </c>
      <c r="P58">
        <f t="shared" si="7"/>
        <v>3.1627118644067798</v>
      </c>
      <c r="Q58">
        <f t="shared" si="8"/>
        <v>2.369491525423729</v>
      </c>
      <c r="R58">
        <f>$AF$20</f>
        <v>4.13</v>
      </c>
      <c r="S58">
        <v>0</v>
      </c>
      <c r="T58">
        <v>0</v>
      </c>
      <c r="U58">
        <f t="shared" si="9"/>
        <v>-0.488135593220339</v>
      </c>
      <c r="V58">
        <v>-2.016</v>
      </c>
      <c r="W58" s="14">
        <f t="shared" si="50"/>
        <v>-2.369491525423729</v>
      </c>
      <c r="X58" s="6">
        <v>66</v>
      </c>
      <c r="Y58" s="14">
        <f>L58/($AF$20)</f>
        <v>-3.1627118644067798</v>
      </c>
    </row>
    <row r="59" spans="1:25" x14ac:dyDescent="0.3">
      <c r="A59" s="36" t="s">
        <v>25</v>
      </c>
      <c r="B59" s="36">
        <v>6</v>
      </c>
      <c r="C59" s="36">
        <v>106</v>
      </c>
      <c r="D59" s="36">
        <v>3.21</v>
      </c>
      <c r="E59" s="36">
        <v>0.307</v>
      </c>
      <c r="F59" s="36">
        <v>0.25</v>
      </c>
      <c r="G59" s="36">
        <f>D59/$D$61</f>
        <v>0.48053892215568866</v>
      </c>
      <c r="H59" s="36">
        <f>-L59/($AF$21)</f>
        <v>0.77755511022044088</v>
      </c>
      <c r="I59" s="36">
        <f>D59/($AF$21)</f>
        <v>0.64328657314629256</v>
      </c>
      <c r="J59" s="36">
        <f t="shared" si="2"/>
        <v>3.2720000000000002</v>
      </c>
      <c r="K59" s="36">
        <v>2.6640000000000001</v>
      </c>
      <c r="L59" s="36">
        <v>-3.88</v>
      </c>
      <c r="M59" s="36">
        <v>-1.2170000000000001</v>
      </c>
      <c r="N59" s="36">
        <f t="shared" ref="N59:O61" si="51">J59/($AF$21)</f>
        <v>0.65571142284569139</v>
      </c>
      <c r="O59" s="36">
        <f t="shared" si="51"/>
        <v>0.53386773547094191</v>
      </c>
      <c r="P59">
        <f t="shared" si="7"/>
        <v>0.77755511022044088</v>
      </c>
      <c r="Q59">
        <f t="shared" si="8"/>
        <v>0.24388777555110222</v>
      </c>
      <c r="R59">
        <v>4.99</v>
      </c>
      <c r="S59">
        <v>1.5</v>
      </c>
      <c r="T59">
        <v>81</v>
      </c>
      <c r="U59">
        <f t="shared" si="9"/>
        <v>0</v>
      </c>
      <c r="V59">
        <v>0</v>
      </c>
      <c r="W59" s="36">
        <f>M59/($AF$21)</f>
        <v>-0.24388777555110222</v>
      </c>
      <c r="X59" s="8">
        <v>114</v>
      </c>
      <c r="Y59" s="36">
        <f>L59/($AF$21)</f>
        <v>-0.77755511022044088</v>
      </c>
    </row>
    <row r="60" spans="1:25" x14ac:dyDescent="0.3">
      <c r="A60" s="36" t="s">
        <v>25</v>
      </c>
      <c r="B60" s="36">
        <v>10</v>
      </c>
      <c r="C60" s="36">
        <v>107</v>
      </c>
      <c r="D60" s="36">
        <v>5.07</v>
      </c>
      <c r="E60" s="36">
        <v>1.95</v>
      </c>
      <c r="F60" s="36">
        <v>0.35</v>
      </c>
      <c r="G60" s="36">
        <f>D60/$D$61</f>
        <v>0.75898203592814384</v>
      </c>
      <c r="H60" s="36">
        <f t="shared" ref="H60:H61" si="52">-L60/($AF$21)</f>
        <v>1.5240480961923848</v>
      </c>
      <c r="I60" s="36">
        <f>D60/($AF$21)</f>
        <v>1.0160320641282565</v>
      </c>
      <c r="J60" s="36">
        <f t="shared" si="2"/>
        <v>5.4890000000000008</v>
      </c>
      <c r="K60" s="36">
        <v>3.3730000000000002</v>
      </c>
      <c r="L60" s="36">
        <v>-7.6050000000000004</v>
      </c>
      <c r="M60" s="36">
        <v>-4.2320000000000002</v>
      </c>
      <c r="N60" s="36">
        <f t="shared" si="51"/>
        <v>1.1000000000000001</v>
      </c>
      <c r="O60" s="36">
        <f t="shared" si="51"/>
        <v>0.67595190380761527</v>
      </c>
      <c r="P60">
        <f t="shared" si="7"/>
        <v>1.5240480961923848</v>
      </c>
      <c r="Q60">
        <f t="shared" si="8"/>
        <v>0.84809619238476952</v>
      </c>
      <c r="R60">
        <v>4.99</v>
      </c>
      <c r="S60">
        <v>1.5</v>
      </c>
      <c r="T60">
        <v>81</v>
      </c>
      <c r="U60">
        <f t="shared" si="9"/>
        <v>0</v>
      </c>
      <c r="V60">
        <v>0</v>
      </c>
      <c r="W60" s="36">
        <f t="shared" ref="W60:W61" si="53">M60/($AF$21)</f>
        <v>-0.84809619238476952</v>
      </c>
      <c r="X60" s="6">
        <v>55</v>
      </c>
      <c r="Y60" s="36">
        <f>L60/($AF$21)</f>
        <v>-1.5240480961923848</v>
      </c>
    </row>
    <row r="61" spans="1:25" x14ac:dyDescent="0.3">
      <c r="A61" s="36" t="s">
        <v>25</v>
      </c>
      <c r="B61" s="36">
        <v>15</v>
      </c>
      <c r="C61" s="36">
        <v>108</v>
      </c>
      <c r="D61" s="36">
        <v>6.68</v>
      </c>
      <c r="E61" s="36">
        <v>4.33</v>
      </c>
      <c r="F61" s="36">
        <v>0.7</v>
      </c>
      <c r="G61" s="36">
        <f>D61/$D$61</f>
        <v>1</v>
      </c>
      <c r="H61" s="36">
        <f t="shared" si="52"/>
        <v>2.4322645290581164</v>
      </c>
      <c r="I61" s="36">
        <f>D61/($AF$21)</f>
        <v>1.3386773547094186</v>
      </c>
      <c r="J61" s="36">
        <f t="shared" si="2"/>
        <v>7.9065000000000003</v>
      </c>
      <c r="K61" s="36">
        <v>3.6760000000000002</v>
      </c>
      <c r="L61" s="36">
        <v>-12.137</v>
      </c>
      <c r="M61" s="36">
        <v>-8.4610000000000003</v>
      </c>
      <c r="N61" s="36">
        <f t="shared" si="51"/>
        <v>1.5844689378757515</v>
      </c>
      <c r="O61" s="36">
        <f t="shared" si="51"/>
        <v>0.7366733466933868</v>
      </c>
      <c r="P61">
        <f t="shared" si="7"/>
        <v>2.4322645290581164</v>
      </c>
      <c r="Q61">
        <f t="shared" si="8"/>
        <v>1.6955911823647294</v>
      </c>
      <c r="R61">
        <v>4.99</v>
      </c>
      <c r="S61">
        <v>1.5</v>
      </c>
      <c r="T61">
        <v>81</v>
      </c>
      <c r="U61">
        <f t="shared" si="9"/>
        <v>0</v>
      </c>
      <c r="V61">
        <v>0</v>
      </c>
      <c r="W61" s="36">
        <f t="shared" si="53"/>
        <v>-1.6955911823647294</v>
      </c>
      <c r="X61" s="6">
        <v>36</v>
      </c>
      <c r="Y61" s="36">
        <f>L61/($AF$21)</f>
        <v>-2.4322645290581164</v>
      </c>
    </row>
    <row r="62" spans="1:25" x14ac:dyDescent="0.3">
      <c r="A62" s="20" t="s">
        <v>26</v>
      </c>
      <c r="B62" s="20">
        <v>1</v>
      </c>
      <c r="C62" s="20">
        <v>109</v>
      </c>
      <c r="D62" s="20">
        <v>1.59</v>
      </c>
      <c r="E62" s="20">
        <v>0.11</v>
      </c>
      <c r="F62" s="20">
        <v>0.05</v>
      </c>
      <c r="G62" s="20">
        <f>D62/$D$65</f>
        <v>0.26588628762541805</v>
      </c>
      <c r="H62" s="20">
        <f>-L62/($AF$22)</f>
        <v>0.34449152542372879</v>
      </c>
      <c r="I62" s="20">
        <f>D62/($AF$22)</f>
        <v>0.33686440677966106</v>
      </c>
      <c r="J62" s="20">
        <f t="shared" si="2"/>
        <v>1.5914999999999999</v>
      </c>
      <c r="K62" s="20">
        <v>1.5569999999999999</v>
      </c>
      <c r="L62" s="20">
        <v>-1.6259999999999999</v>
      </c>
      <c r="M62" s="20">
        <v>-6.9000000000000006E-2</v>
      </c>
      <c r="N62" s="20">
        <f t="shared" ref="N62:O65" si="54">J62/($AF$22)</f>
        <v>0.33718220338983051</v>
      </c>
      <c r="O62" s="20">
        <f t="shared" si="54"/>
        <v>0.32987288135593223</v>
      </c>
      <c r="P62">
        <f t="shared" si="7"/>
        <v>0.34449152542372879</v>
      </c>
      <c r="Q62">
        <f t="shared" si="8"/>
        <v>1.4618644067796612E-2</v>
      </c>
      <c r="R62">
        <v>4.72</v>
      </c>
      <c r="S62">
        <v>1.5</v>
      </c>
      <c r="T62">
        <v>79</v>
      </c>
      <c r="U62">
        <f t="shared" si="9"/>
        <v>0</v>
      </c>
      <c r="V62">
        <v>0</v>
      </c>
      <c r="W62" s="20">
        <f>M62/($AF$22)</f>
        <v>-1.4618644067796612E-2</v>
      </c>
      <c r="X62" s="8">
        <v>210</v>
      </c>
      <c r="Y62" s="20">
        <f>L62/($AF$22)</f>
        <v>-0.34449152542372879</v>
      </c>
    </row>
    <row r="63" spans="1:25" x14ac:dyDescent="0.3">
      <c r="A63" s="20" t="s">
        <v>26</v>
      </c>
      <c r="B63" s="20">
        <v>4</v>
      </c>
      <c r="C63" s="20">
        <v>110</v>
      </c>
      <c r="D63" s="20">
        <v>2.93</v>
      </c>
      <c r="E63" s="20">
        <v>0.46300000000000002</v>
      </c>
      <c r="F63" s="20">
        <v>0.15</v>
      </c>
      <c r="G63" s="20">
        <f>D63/$D$65</f>
        <v>0.48996655518394649</v>
      </c>
      <c r="H63" s="20">
        <f t="shared" ref="H63:H65" si="55">-L63/($AF$22)</f>
        <v>0.73177966101694925</v>
      </c>
      <c r="I63" s="20">
        <f>D63/($AF$22)</f>
        <v>0.62076271186440679</v>
      </c>
      <c r="J63" s="20">
        <f t="shared" si="2"/>
        <v>2.9580000000000002</v>
      </c>
      <c r="K63" s="20">
        <v>2.4620000000000002</v>
      </c>
      <c r="L63" s="20">
        <v>-3.4540000000000002</v>
      </c>
      <c r="M63" s="20">
        <v>-0.99199999999999999</v>
      </c>
      <c r="N63" s="20">
        <f t="shared" si="54"/>
        <v>0.62669491525423737</v>
      </c>
      <c r="O63" s="20">
        <f t="shared" si="54"/>
        <v>0.5216101694915255</v>
      </c>
      <c r="P63">
        <f t="shared" si="7"/>
        <v>0.73177966101694925</v>
      </c>
      <c r="Q63">
        <f t="shared" si="8"/>
        <v>0.21016949152542375</v>
      </c>
      <c r="R63">
        <v>4.72</v>
      </c>
      <c r="S63">
        <v>1.5</v>
      </c>
      <c r="T63">
        <v>79</v>
      </c>
      <c r="U63">
        <f t="shared" si="9"/>
        <v>0</v>
      </c>
      <c r="V63">
        <v>0</v>
      </c>
      <c r="W63" s="20">
        <f t="shared" ref="W63:W65" si="56">M63/($AF$22)</f>
        <v>-0.21016949152542375</v>
      </c>
      <c r="X63" s="6">
        <v>126</v>
      </c>
      <c r="Y63" s="20">
        <f>L63/($AF$22)</f>
        <v>-0.73177966101694925</v>
      </c>
    </row>
    <row r="64" spans="1:25" x14ac:dyDescent="0.3">
      <c r="A64" s="20" t="s">
        <v>26</v>
      </c>
      <c r="B64" s="20">
        <v>8</v>
      </c>
      <c r="C64" s="20">
        <v>111</v>
      </c>
      <c r="D64" s="20">
        <v>4.21</v>
      </c>
      <c r="E64" s="20">
        <v>1.29</v>
      </c>
      <c r="F64" s="20">
        <v>0.2</v>
      </c>
      <c r="G64" s="20">
        <f>D64/$D$65</f>
        <v>0.70401337792642138</v>
      </c>
      <c r="H64" s="20">
        <f t="shared" si="55"/>
        <v>1.2550847457627121</v>
      </c>
      <c r="I64" s="20">
        <f>D64/($AF$22)</f>
        <v>0.89194915254237295</v>
      </c>
      <c r="J64" s="20">
        <f t="shared" si="2"/>
        <v>4.4560000000000004</v>
      </c>
      <c r="K64" s="20">
        <v>2.988</v>
      </c>
      <c r="L64" s="20">
        <v>-5.9240000000000004</v>
      </c>
      <c r="M64" s="20">
        <v>-2.9359999999999999</v>
      </c>
      <c r="N64" s="20">
        <f t="shared" si="54"/>
        <v>0.9440677966101696</v>
      </c>
      <c r="O64" s="20">
        <f t="shared" si="54"/>
        <v>0.63305084745762719</v>
      </c>
      <c r="P64">
        <f t="shared" si="7"/>
        <v>1.2550847457627121</v>
      </c>
      <c r="Q64">
        <f t="shared" si="8"/>
        <v>0.62203389830508482</v>
      </c>
      <c r="R64">
        <v>4.72</v>
      </c>
      <c r="S64">
        <v>1.5</v>
      </c>
      <c r="T64">
        <v>79</v>
      </c>
      <c r="U64">
        <f t="shared" si="9"/>
        <v>0</v>
      </c>
      <c r="V64">
        <v>0</v>
      </c>
      <c r="W64" s="20">
        <f t="shared" si="56"/>
        <v>-0.62203389830508482</v>
      </c>
      <c r="X64" s="6">
        <v>66</v>
      </c>
      <c r="Y64" s="20">
        <f>L64/($AF$22)</f>
        <v>-1.2550847457627121</v>
      </c>
    </row>
    <row r="65" spans="1:25" x14ac:dyDescent="0.3">
      <c r="A65" s="20" t="s">
        <v>26</v>
      </c>
      <c r="B65" s="20">
        <v>12</v>
      </c>
      <c r="C65" s="20">
        <v>112</v>
      </c>
      <c r="D65" s="20">
        <v>5.98</v>
      </c>
      <c r="E65" s="20">
        <v>3.58</v>
      </c>
      <c r="F65" s="20">
        <v>0.65</v>
      </c>
      <c r="G65" s="20">
        <f>D65/$D$65</f>
        <v>1</v>
      </c>
      <c r="H65" s="20">
        <f t="shared" si="55"/>
        <v>2.2286016949152545</v>
      </c>
      <c r="I65" s="20">
        <f>D65/($AF$22)</f>
        <v>1.2669491525423731</v>
      </c>
      <c r="J65" s="20">
        <f t="shared" si="2"/>
        <v>6.9610000000000003</v>
      </c>
      <c r="K65" s="20">
        <v>3.403</v>
      </c>
      <c r="L65" s="20">
        <v>-10.519</v>
      </c>
      <c r="M65" s="20">
        <v>-7.1150000000000002</v>
      </c>
      <c r="N65" s="20">
        <f t="shared" si="54"/>
        <v>1.4747881355932204</v>
      </c>
      <c r="O65" s="20">
        <f t="shared" si="54"/>
        <v>0.72097457627118644</v>
      </c>
      <c r="P65">
        <f t="shared" si="7"/>
        <v>2.2286016949152545</v>
      </c>
      <c r="Q65">
        <f t="shared" si="8"/>
        <v>1.5074152542372883</v>
      </c>
      <c r="R65">
        <v>4.72</v>
      </c>
      <c r="S65">
        <v>1.5</v>
      </c>
      <c r="T65">
        <v>79</v>
      </c>
      <c r="U65">
        <f t="shared" si="9"/>
        <v>0</v>
      </c>
      <c r="V65">
        <v>0</v>
      </c>
      <c r="W65" s="20">
        <f t="shared" si="56"/>
        <v>-1.5074152542372883</v>
      </c>
      <c r="X65" s="6">
        <v>47</v>
      </c>
      <c r="Y65" s="20">
        <f>L65/($AF$22)</f>
        <v>-2.2286016949152545</v>
      </c>
    </row>
    <row r="66" spans="1:25" x14ac:dyDescent="0.3">
      <c r="A66" s="22" t="s">
        <v>27</v>
      </c>
      <c r="B66" s="22">
        <v>2</v>
      </c>
      <c r="C66" s="22">
        <v>113</v>
      </c>
      <c r="D66" s="22">
        <v>2.1</v>
      </c>
      <c r="E66" s="22">
        <v>0.222</v>
      </c>
      <c r="F66" s="22">
        <v>0.1</v>
      </c>
      <c r="G66" s="22">
        <f>D66/$D$69</f>
        <v>0.38391224862888484</v>
      </c>
      <c r="H66" s="22">
        <f>-L66/($AF$23)</f>
        <v>0.54193548387096779</v>
      </c>
      <c r="I66" s="22">
        <f>D66/($AF$23)</f>
        <v>0.52109181141439209</v>
      </c>
      <c r="J66" s="22">
        <f t="shared" ref="J66:J69" si="57">ABS(K66-L66)/2</f>
        <v>2.0860000000000003</v>
      </c>
      <c r="K66" s="22">
        <v>1.988</v>
      </c>
      <c r="L66" s="22">
        <v>-2.1840000000000002</v>
      </c>
      <c r="M66" s="22">
        <v>-0.19700000000000001</v>
      </c>
      <c r="N66" s="22">
        <f t="shared" ref="N66:O69" si="58">J66/($AF$23)</f>
        <v>0.51761786600496285</v>
      </c>
      <c r="O66" s="22">
        <f t="shared" si="58"/>
        <v>0.49330024813895779</v>
      </c>
      <c r="P66">
        <f t="shared" si="7"/>
        <v>0.54193548387096779</v>
      </c>
      <c r="Q66">
        <f t="shared" si="8"/>
        <v>4.8883374689826301E-2</v>
      </c>
      <c r="R66">
        <v>4.03</v>
      </c>
      <c r="S66">
        <v>1.5</v>
      </c>
      <c r="T66">
        <v>64</v>
      </c>
      <c r="U66">
        <f t="shared" si="9"/>
        <v>0</v>
      </c>
      <c r="V66">
        <v>0</v>
      </c>
      <c r="W66" s="22">
        <f>M66/($AF$23)</f>
        <v>-4.8883374689826301E-2</v>
      </c>
      <c r="X66" s="8">
        <v>420</v>
      </c>
      <c r="Y66" s="22">
        <f>L66/($AF$23)</f>
        <v>-0.54193548387096779</v>
      </c>
    </row>
    <row r="67" spans="1:25" x14ac:dyDescent="0.3">
      <c r="A67" s="22" t="s">
        <v>27</v>
      </c>
      <c r="B67" s="22">
        <v>3</v>
      </c>
      <c r="C67" s="22">
        <v>114</v>
      </c>
      <c r="D67" s="22">
        <v>2.64</v>
      </c>
      <c r="E67" s="22">
        <v>0.39800000000000002</v>
      </c>
      <c r="F67" s="22">
        <v>0.15</v>
      </c>
      <c r="G67" s="22">
        <f>D67/$D$69</f>
        <v>0.48263254113345527</v>
      </c>
      <c r="H67" s="22">
        <f t="shared" ref="H67:H69" si="59">-L67/($AF$23)</f>
        <v>0.78064516129032246</v>
      </c>
      <c r="I67" s="22">
        <f>D67/($AF$23)</f>
        <v>0.6550868486352357</v>
      </c>
      <c r="J67" s="22">
        <f t="shared" si="57"/>
        <v>2.6574999999999998</v>
      </c>
      <c r="K67" s="22">
        <v>2.169</v>
      </c>
      <c r="L67" s="22">
        <v>-3.1459999999999999</v>
      </c>
      <c r="M67" s="22">
        <v>-0.97799999999999998</v>
      </c>
      <c r="N67" s="22">
        <f t="shared" si="58"/>
        <v>0.6594292803970222</v>
      </c>
      <c r="O67" s="22">
        <f t="shared" si="58"/>
        <v>0.53821339950372205</v>
      </c>
      <c r="P67">
        <f t="shared" ref="P67:P120" si="60">ABS(Y67)</f>
        <v>0.78064516129032246</v>
      </c>
      <c r="Q67">
        <f t="shared" ref="Q67:Q120" si="61">ABS(W67)</f>
        <v>0.24267990074441687</v>
      </c>
      <c r="R67">
        <v>4.03</v>
      </c>
      <c r="S67">
        <v>1.5</v>
      </c>
      <c r="T67">
        <v>64</v>
      </c>
      <c r="U67">
        <f t="shared" ref="U67:U120" si="62">V67/R67</f>
        <v>0</v>
      </c>
      <c r="V67">
        <v>0</v>
      </c>
      <c r="W67" s="22">
        <f t="shared" ref="W67:W69" si="63">M67/($AF$23)</f>
        <v>-0.24267990074441687</v>
      </c>
      <c r="X67" s="6">
        <v>180</v>
      </c>
      <c r="Y67" s="22">
        <f t="shared" ref="Y67:Y69" si="64">L67/($AF$23)</f>
        <v>-0.78064516129032246</v>
      </c>
    </row>
    <row r="68" spans="1:25" x14ac:dyDescent="0.3">
      <c r="A68" s="22" t="s">
        <v>27</v>
      </c>
      <c r="B68" s="22">
        <v>6</v>
      </c>
      <c r="C68" s="22">
        <v>115</v>
      </c>
      <c r="D68" s="22">
        <v>4.17</v>
      </c>
      <c r="E68" s="22">
        <v>1.81</v>
      </c>
      <c r="F68" s="22">
        <v>0.3</v>
      </c>
      <c r="G68" s="22">
        <f>D68/$D$69</f>
        <v>0.76234003656307137</v>
      </c>
      <c r="H68" s="22">
        <f t="shared" si="59"/>
        <v>1.76848635235732</v>
      </c>
      <c r="I68" s="22">
        <f>D68/($AF$23)</f>
        <v>1.0347394540942927</v>
      </c>
      <c r="J68" s="22">
        <f t="shared" si="57"/>
        <v>4.7690000000000001</v>
      </c>
      <c r="K68" s="22">
        <v>2.411</v>
      </c>
      <c r="L68" s="22">
        <v>-7.1269999999999998</v>
      </c>
      <c r="M68" s="22">
        <v>-4.7160000000000002</v>
      </c>
      <c r="N68" s="22">
        <f t="shared" si="58"/>
        <v>1.1833746898263027</v>
      </c>
      <c r="O68" s="22">
        <f t="shared" si="58"/>
        <v>0.59826302729528535</v>
      </c>
      <c r="P68">
        <f t="shared" si="60"/>
        <v>1.76848635235732</v>
      </c>
      <c r="Q68">
        <f t="shared" si="61"/>
        <v>1.1702233250620346</v>
      </c>
      <c r="R68">
        <v>4.03</v>
      </c>
      <c r="S68">
        <v>1.5</v>
      </c>
      <c r="T68">
        <v>64</v>
      </c>
      <c r="U68">
        <f t="shared" si="62"/>
        <v>0</v>
      </c>
      <c r="V68">
        <v>0</v>
      </c>
      <c r="W68" s="22">
        <f t="shared" si="63"/>
        <v>-1.1702233250620346</v>
      </c>
      <c r="X68" s="6">
        <v>63</v>
      </c>
      <c r="Y68" s="22">
        <f t="shared" si="64"/>
        <v>-1.76848635235732</v>
      </c>
    </row>
    <row r="69" spans="1:25" x14ac:dyDescent="0.3">
      <c r="A69" s="22" t="s">
        <v>27</v>
      </c>
      <c r="B69" s="22">
        <v>9</v>
      </c>
      <c r="C69" s="22">
        <v>116</v>
      </c>
      <c r="D69" s="22">
        <v>5.47</v>
      </c>
      <c r="E69" s="22">
        <v>4.2300000000000004</v>
      </c>
      <c r="F69" s="22">
        <v>0.6</v>
      </c>
      <c r="G69" s="22">
        <f>D69/$D$69</f>
        <v>1</v>
      </c>
      <c r="H69" s="22">
        <f t="shared" si="59"/>
        <v>2.601488833746898</v>
      </c>
      <c r="I69" s="22">
        <f>D69/($AF$23)</f>
        <v>1.3573200992555829</v>
      </c>
      <c r="J69" s="22">
        <f t="shared" si="57"/>
        <v>6.6675000000000004</v>
      </c>
      <c r="K69" s="22">
        <v>2.851</v>
      </c>
      <c r="L69" s="22">
        <v>-10.484</v>
      </c>
      <c r="M69" s="22">
        <v>-7.633</v>
      </c>
      <c r="N69" s="22">
        <f t="shared" si="58"/>
        <v>1.6544665012406947</v>
      </c>
      <c r="O69" s="22">
        <f t="shared" si="58"/>
        <v>0.70744416873449123</v>
      </c>
      <c r="P69">
        <f t="shared" si="60"/>
        <v>2.601488833746898</v>
      </c>
      <c r="Q69">
        <f t="shared" si="61"/>
        <v>1.8940446650124068</v>
      </c>
      <c r="R69">
        <v>4.03</v>
      </c>
      <c r="S69">
        <v>1.5</v>
      </c>
      <c r="T69">
        <v>64</v>
      </c>
      <c r="U69">
        <f t="shared" si="62"/>
        <v>0</v>
      </c>
      <c r="V69">
        <v>0</v>
      </c>
      <c r="W69" s="22">
        <f t="shared" si="63"/>
        <v>-1.8940446650124068</v>
      </c>
      <c r="X69" s="6">
        <v>41</v>
      </c>
      <c r="Y69" s="22">
        <f t="shared" si="64"/>
        <v>-2.601488833746898</v>
      </c>
    </row>
    <row r="70" spans="1:25" x14ac:dyDescent="0.3">
      <c r="A70" s="27" t="s">
        <v>50</v>
      </c>
      <c r="B70" s="27">
        <v>2</v>
      </c>
      <c r="C70" s="27">
        <v>126</v>
      </c>
      <c r="D70" s="27">
        <v>2.6</v>
      </c>
      <c r="E70" s="27">
        <v>0.13600000000000001</v>
      </c>
      <c r="F70" s="27">
        <v>0.05</v>
      </c>
      <c r="G70" s="27">
        <f t="shared" ref="G70:G76" si="65">D70/$D$76</f>
        <v>0.44905008635578586</v>
      </c>
      <c r="H70" s="27">
        <f>-L70/($AF$31)</f>
        <v>1.1045751633986931</v>
      </c>
      <c r="I70" s="27">
        <f>D70/($AF$25)</f>
        <v>0.66666666666666674</v>
      </c>
      <c r="J70" s="27">
        <f>ABS(K70-L70)/2</f>
        <v>2.6266666666666669</v>
      </c>
      <c r="K70" s="27">
        <v>3</v>
      </c>
      <c r="L70" s="27">
        <f>M70/2-SQRT(M70^2/4+D70^2)</f>
        <v>-2.2533333333333339</v>
      </c>
      <c r="M70" s="27">
        <f>-(D70^2-K70^2)/K70</f>
        <v>0.74666666666666648</v>
      </c>
      <c r="N70" s="27">
        <f>J70/($AF$31)</f>
        <v>1.2875816993464053</v>
      </c>
      <c r="O70" s="27">
        <f>K70/($AF$31)</f>
        <v>1.4705882352941175</v>
      </c>
      <c r="P70">
        <f t="shared" si="60"/>
        <v>1.1045751633986931</v>
      </c>
      <c r="Q70">
        <f t="shared" si="61"/>
        <v>0.36601307189542476</v>
      </c>
      <c r="R70">
        <v>3.9</v>
      </c>
      <c r="S70">
        <v>1</v>
      </c>
      <c r="T70">
        <v>78.94736842105263</v>
      </c>
      <c r="U70">
        <f t="shared" si="62"/>
        <v>0</v>
      </c>
      <c r="V70">
        <v>0</v>
      </c>
      <c r="W70" s="27">
        <f>M70/($AF$31)</f>
        <v>0.36601307189542476</v>
      </c>
      <c r="X70" s="8">
        <v>500</v>
      </c>
      <c r="Y70" s="27">
        <f>L70/($AF$31)</f>
        <v>-1.1045751633986931</v>
      </c>
    </row>
    <row r="71" spans="1:25" x14ac:dyDescent="0.3">
      <c r="A71" s="27" t="s">
        <v>50</v>
      </c>
      <c r="B71" s="27">
        <v>4</v>
      </c>
      <c r="C71" s="27">
        <v>127</v>
      </c>
      <c r="D71" s="27">
        <v>3.36</v>
      </c>
      <c r="E71" s="27">
        <v>0.443</v>
      </c>
      <c r="F71" s="27">
        <v>5.5E-2</v>
      </c>
      <c r="G71" s="27">
        <f t="shared" si="65"/>
        <v>0.5803108808290155</v>
      </c>
      <c r="H71" s="27">
        <f t="shared" ref="H71:H76" si="66">-L71/($AF$31)</f>
        <v>1.729411764705882</v>
      </c>
      <c r="I71" s="27">
        <f t="shared" ref="I71:I76" si="67">D71/($AF$25)</f>
        <v>0.86153846153846148</v>
      </c>
      <c r="J71" s="27">
        <f t="shared" ref="J71:J83" si="68">ABS(K71-L71)/2</f>
        <v>3.3639999999999999</v>
      </c>
      <c r="K71" s="27">
        <v>3.2</v>
      </c>
      <c r="L71" s="27">
        <f t="shared" ref="L71:L83" si="69">M71/2-SQRT(M71^2/4+D71^2)</f>
        <v>-3.5279999999999991</v>
      </c>
      <c r="M71" s="27">
        <f t="shared" ref="M71:M83" si="70">-(D71^2-K71^2)/K71</f>
        <v>-0.32799999999999885</v>
      </c>
      <c r="N71" s="27">
        <f t="shared" ref="N71:O76" si="71">J71/($AF$31)</f>
        <v>1.6490196078431372</v>
      </c>
      <c r="O71" s="27">
        <f t="shared" si="71"/>
        <v>1.5686274509803921</v>
      </c>
      <c r="P71">
        <f t="shared" si="60"/>
        <v>1.729411764705882</v>
      </c>
      <c r="Q71">
        <f t="shared" si="61"/>
        <v>0.16078431372548962</v>
      </c>
      <c r="R71">
        <v>3.9</v>
      </c>
      <c r="S71">
        <v>1</v>
      </c>
      <c r="T71">
        <v>78.94736842105263</v>
      </c>
      <c r="U71">
        <f t="shared" si="62"/>
        <v>0</v>
      </c>
      <c r="V71">
        <v>0</v>
      </c>
      <c r="W71" s="27">
        <f t="shared" ref="W71:W76" si="72">M71/($AF$31)</f>
        <v>-0.16078431372548962</v>
      </c>
      <c r="X71" s="6">
        <v>330</v>
      </c>
      <c r="Y71" s="27">
        <f t="shared" ref="Y71:Y76" si="73">L71/($AF$31)</f>
        <v>-1.729411764705882</v>
      </c>
    </row>
    <row r="72" spans="1:25" x14ac:dyDescent="0.3">
      <c r="A72" s="27" t="s">
        <v>50</v>
      </c>
      <c r="B72" s="27">
        <v>6</v>
      </c>
      <c r="C72" s="27">
        <v>128</v>
      </c>
      <c r="D72" s="27">
        <v>3.9</v>
      </c>
      <c r="E72" s="27">
        <v>0.82299999999999995</v>
      </c>
      <c r="F72" s="27">
        <v>5.8999999999999997E-2</v>
      </c>
      <c r="G72" s="27">
        <f t="shared" si="65"/>
        <v>0.67357512953367871</v>
      </c>
      <c r="H72" s="27">
        <f t="shared" si="66"/>
        <v>2.3299632352941169</v>
      </c>
      <c r="I72" s="27">
        <f t="shared" si="67"/>
        <v>1</v>
      </c>
      <c r="J72" s="27">
        <f>ABS(K72-L72)/2</f>
        <v>3.9765624999999996</v>
      </c>
      <c r="K72" s="27">
        <v>3.2</v>
      </c>
      <c r="L72" s="27">
        <f t="shared" si="69"/>
        <v>-4.7531249999999989</v>
      </c>
      <c r="M72" s="27">
        <f t="shared" si="70"/>
        <v>-1.553124999999999</v>
      </c>
      <c r="N72" s="27">
        <f t="shared" si="71"/>
        <v>1.9492953431372546</v>
      </c>
      <c r="O72" s="27">
        <f t="shared" si="71"/>
        <v>1.5686274509803921</v>
      </c>
      <c r="P72">
        <f t="shared" si="60"/>
        <v>2.3299632352941169</v>
      </c>
      <c r="Q72">
        <f t="shared" si="61"/>
        <v>0.76133578431372495</v>
      </c>
      <c r="R72">
        <v>3.9</v>
      </c>
      <c r="S72">
        <v>1</v>
      </c>
      <c r="T72">
        <v>78.94736842105263</v>
      </c>
      <c r="U72">
        <f t="shared" si="62"/>
        <v>0</v>
      </c>
      <c r="V72">
        <v>0</v>
      </c>
      <c r="W72" s="27">
        <f t="shared" si="72"/>
        <v>-0.76133578431372495</v>
      </c>
      <c r="X72" s="6">
        <v>150</v>
      </c>
      <c r="Y72" s="27">
        <f t="shared" si="73"/>
        <v>-2.3299632352941169</v>
      </c>
    </row>
    <row r="73" spans="1:25" x14ac:dyDescent="0.3">
      <c r="A73" s="27" t="s">
        <v>50</v>
      </c>
      <c r="B73" s="27">
        <v>8</v>
      </c>
      <c r="C73" s="27">
        <v>129</v>
      </c>
      <c r="D73" s="27">
        <v>4.4400000000000004</v>
      </c>
      <c r="E73" s="27">
        <v>1.389</v>
      </c>
      <c r="F73" s="27">
        <v>8.7999999999999995E-2</v>
      </c>
      <c r="G73" s="27">
        <f t="shared" si="65"/>
        <v>0.76683937823834203</v>
      </c>
      <c r="H73" s="27">
        <f t="shared" si="66"/>
        <v>3.1172675521821636</v>
      </c>
      <c r="I73" s="27">
        <f t="shared" si="67"/>
        <v>1.1384615384615386</v>
      </c>
      <c r="J73" s="27">
        <f t="shared" si="68"/>
        <v>4.7296129032258065</v>
      </c>
      <c r="K73" s="27">
        <v>3.1</v>
      </c>
      <c r="L73" s="27">
        <f t="shared" si="69"/>
        <v>-6.3592258064516134</v>
      </c>
      <c r="M73" s="27">
        <f t="shared" si="70"/>
        <v>-3.2592258064516133</v>
      </c>
      <c r="N73" s="27">
        <f t="shared" si="71"/>
        <v>2.318437697659709</v>
      </c>
      <c r="O73" s="27">
        <f t="shared" si="71"/>
        <v>1.5196078431372548</v>
      </c>
      <c r="P73">
        <f t="shared" si="60"/>
        <v>3.1172675521821636</v>
      </c>
      <c r="Q73">
        <f t="shared" si="61"/>
        <v>1.5976597090449085</v>
      </c>
      <c r="R73">
        <v>3.9</v>
      </c>
      <c r="S73">
        <v>1</v>
      </c>
      <c r="T73">
        <v>78.94736842105263</v>
      </c>
      <c r="U73">
        <f t="shared" si="62"/>
        <v>0</v>
      </c>
      <c r="V73">
        <v>0</v>
      </c>
      <c r="W73" s="27">
        <f t="shared" si="72"/>
        <v>-1.5976597090449085</v>
      </c>
      <c r="X73" s="6">
        <v>74</v>
      </c>
      <c r="Y73" s="27">
        <f t="shared" si="73"/>
        <v>-3.1172675521821636</v>
      </c>
    </row>
    <row r="74" spans="1:25" x14ac:dyDescent="0.3">
      <c r="A74" s="27" t="s">
        <v>50</v>
      </c>
      <c r="B74" s="27">
        <v>10</v>
      </c>
      <c r="C74" s="27">
        <v>130</v>
      </c>
      <c r="D74" s="27">
        <v>4.9800000000000004</v>
      </c>
      <c r="E74" s="27">
        <v>2.33</v>
      </c>
      <c r="F74" s="27">
        <v>0.11</v>
      </c>
      <c r="G74" s="27">
        <f t="shared" si="65"/>
        <v>0.86010362694300524</v>
      </c>
      <c r="H74" s="27">
        <f t="shared" si="66"/>
        <v>3.9859209257473491</v>
      </c>
      <c r="I74" s="27">
        <f t="shared" si="67"/>
        <v>1.276923076923077</v>
      </c>
      <c r="J74" s="27">
        <f>ABS(K74-L74)/2</f>
        <v>5.5906393442622964</v>
      </c>
      <c r="K74" s="27">
        <v>3.05</v>
      </c>
      <c r="L74" s="27">
        <f t="shared" si="69"/>
        <v>-8.131278688524592</v>
      </c>
      <c r="M74" s="27">
        <f t="shared" si="70"/>
        <v>-5.0812786885245922</v>
      </c>
      <c r="N74" s="27">
        <f t="shared" si="71"/>
        <v>2.7405094824815177</v>
      </c>
      <c r="O74" s="27">
        <f t="shared" si="71"/>
        <v>1.4950980392156861</v>
      </c>
      <c r="P74">
        <f t="shared" si="60"/>
        <v>3.9859209257473491</v>
      </c>
      <c r="Q74">
        <f t="shared" si="61"/>
        <v>2.4908228865316628</v>
      </c>
      <c r="R74">
        <v>3.9</v>
      </c>
      <c r="S74">
        <v>1</v>
      </c>
      <c r="T74">
        <v>78.94736842105263</v>
      </c>
      <c r="U74">
        <f t="shared" si="62"/>
        <v>0</v>
      </c>
      <c r="V74">
        <v>0</v>
      </c>
      <c r="W74" s="27">
        <f t="shared" si="72"/>
        <v>-2.4908228865316628</v>
      </c>
      <c r="X74" s="6">
        <v>69</v>
      </c>
      <c r="Y74" s="27">
        <f t="shared" si="73"/>
        <v>-3.9859209257473491</v>
      </c>
    </row>
    <row r="75" spans="1:25" x14ac:dyDescent="0.3">
      <c r="A75" s="27" t="s">
        <v>50</v>
      </c>
      <c r="B75" s="27">
        <v>12</v>
      </c>
      <c r="C75" s="27">
        <v>131</v>
      </c>
      <c r="D75" s="27">
        <v>5.52</v>
      </c>
      <c r="E75" s="27">
        <v>3.9</v>
      </c>
      <c r="F75" s="27">
        <v>0.18</v>
      </c>
      <c r="G75" s="27">
        <f t="shared" si="65"/>
        <v>0.95336787564766834</v>
      </c>
      <c r="H75" s="27">
        <f t="shared" si="66"/>
        <v>4.9788235294117644</v>
      </c>
      <c r="I75" s="27">
        <f t="shared" si="67"/>
        <v>1.4153846153846152</v>
      </c>
      <c r="J75" s="27">
        <f t="shared" si="68"/>
        <v>6.5783999999999994</v>
      </c>
      <c r="K75" s="27">
        <v>3</v>
      </c>
      <c r="L75" s="27">
        <f t="shared" si="69"/>
        <v>-10.156799999999999</v>
      </c>
      <c r="M75" s="27">
        <f t="shared" si="70"/>
        <v>-7.1567999999999978</v>
      </c>
      <c r="N75" s="27">
        <f t="shared" si="71"/>
        <v>3.2247058823529406</v>
      </c>
      <c r="O75" s="27">
        <f t="shared" si="71"/>
        <v>1.4705882352941175</v>
      </c>
      <c r="P75">
        <f t="shared" si="60"/>
        <v>4.9788235294117644</v>
      </c>
      <c r="Q75">
        <f t="shared" si="61"/>
        <v>3.5082352941176458</v>
      </c>
      <c r="R75">
        <v>3.9</v>
      </c>
      <c r="S75">
        <v>1</v>
      </c>
      <c r="T75">
        <v>78.94736842105263</v>
      </c>
      <c r="U75">
        <f t="shared" si="62"/>
        <v>0</v>
      </c>
      <c r="V75">
        <v>0</v>
      </c>
      <c r="W75" s="27">
        <f t="shared" si="72"/>
        <v>-3.5082352941176458</v>
      </c>
      <c r="X75" s="6">
        <v>51</v>
      </c>
      <c r="Y75" s="27">
        <f t="shared" si="73"/>
        <v>-4.9788235294117644</v>
      </c>
    </row>
    <row r="76" spans="1:25" x14ac:dyDescent="0.3">
      <c r="A76" s="27" t="s">
        <v>50</v>
      </c>
      <c r="B76" s="27">
        <v>13</v>
      </c>
      <c r="C76" s="27">
        <v>132</v>
      </c>
      <c r="D76" s="27">
        <v>5.79</v>
      </c>
      <c r="E76" s="27">
        <v>4.8600000000000003</v>
      </c>
      <c r="F76" s="27">
        <v>0.21</v>
      </c>
      <c r="G76" s="27">
        <f t="shared" si="65"/>
        <v>1</v>
      </c>
      <c r="H76" s="27">
        <f t="shared" si="66"/>
        <v>5.4777941176470577</v>
      </c>
      <c r="I76" s="27">
        <f t="shared" si="67"/>
        <v>1.4846153846153847</v>
      </c>
      <c r="J76" s="27">
        <f t="shared" si="68"/>
        <v>7.0873499999999989</v>
      </c>
      <c r="K76" s="27">
        <v>3</v>
      </c>
      <c r="L76" s="27">
        <f t="shared" si="69"/>
        <v>-11.174699999999998</v>
      </c>
      <c r="M76" s="27">
        <f t="shared" si="70"/>
        <v>-8.1746999999999996</v>
      </c>
      <c r="N76" s="27">
        <f t="shared" si="71"/>
        <v>3.4741911764705877</v>
      </c>
      <c r="O76" s="27">
        <f t="shared" si="71"/>
        <v>1.4705882352941175</v>
      </c>
      <c r="P76">
        <f t="shared" si="60"/>
        <v>5.4777941176470577</v>
      </c>
      <c r="Q76">
        <f t="shared" si="61"/>
        <v>4.0072058823529408</v>
      </c>
      <c r="R76">
        <v>3.9</v>
      </c>
      <c r="S76">
        <v>1</v>
      </c>
      <c r="T76">
        <v>78.94736842105263</v>
      </c>
      <c r="U76">
        <f t="shared" si="62"/>
        <v>0</v>
      </c>
      <c r="V76">
        <v>0</v>
      </c>
      <c r="W76" s="27">
        <f t="shared" si="72"/>
        <v>-4.0072058823529408</v>
      </c>
      <c r="X76" s="6">
        <v>43</v>
      </c>
      <c r="Y76" s="27">
        <f t="shared" si="73"/>
        <v>-5.4777941176470577</v>
      </c>
    </row>
    <row r="77" spans="1:25" x14ac:dyDescent="0.3">
      <c r="A77" s="23" t="s">
        <v>51</v>
      </c>
      <c r="B77" s="23">
        <v>3</v>
      </c>
      <c r="C77" s="23">
        <v>133</v>
      </c>
      <c r="D77" s="23">
        <v>2.17</v>
      </c>
      <c r="E77" s="23">
        <v>0.14799999999999999</v>
      </c>
      <c r="F77" s="23">
        <v>0.11</v>
      </c>
      <c r="G77" s="23">
        <f t="shared" ref="G77:G83" si="74">D77/$D$83</f>
        <v>0.58967391304347827</v>
      </c>
      <c r="H77" s="23">
        <f>-L77/($AF$32)</f>
        <v>1.1002102803738316</v>
      </c>
      <c r="I77" s="23">
        <f>D77/($AF$26)</f>
        <v>0.48329621380846322</v>
      </c>
      <c r="J77" s="23">
        <f>ABS(K77-L77)/2</f>
        <v>2.177225</v>
      </c>
      <c r="K77" s="23">
        <v>2</v>
      </c>
      <c r="L77" s="23">
        <f t="shared" si="69"/>
        <v>-2.3544499999999999</v>
      </c>
      <c r="M77" s="23">
        <f t="shared" si="70"/>
        <v>-0.35444999999999993</v>
      </c>
      <c r="N77" s="23">
        <f>J77/($AF$32)</f>
        <v>1.017394859813084</v>
      </c>
      <c r="O77" s="23">
        <f>K77/($AF$32)</f>
        <v>0.93457943925233644</v>
      </c>
      <c r="P77">
        <f t="shared" si="60"/>
        <v>1.1002102803738316</v>
      </c>
      <c r="Q77">
        <f t="shared" si="61"/>
        <v>0.16563084112149529</v>
      </c>
      <c r="R77">
        <v>4.49</v>
      </c>
      <c r="S77">
        <v>2</v>
      </c>
      <c r="T77">
        <v>66.666666666666657</v>
      </c>
      <c r="U77">
        <f t="shared" si="62"/>
        <v>0</v>
      </c>
      <c r="V77">
        <v>0</v>
      </c>
      <c r="W77" s="23">
        <f>M77/($AF$32)</f>
        <v>-0.16563084112149529</v>
      </c>
      <c r="X77" s="8">
        <v>670</v>
      </c>
      <c r="Y77" s="23">
        <f>L77/($AF$32)</f>
        <v>-1.1002102803738316</v>
      </c>
    </row>
    <row r="78" spans="1:25" x14ac:dyDescent="0.3">
      <c r="A78" s="23" t="s">
        <v>51</v>
      </c>
      <c r="B78" s="23">
        <v>5</v>
      </c>
      <c r="C78" s="23">
        <v>134</v>
      </c>
      <c r="D78" s="23">
        <v>2.82</v>
      </c>
      <c r="E78" s="23">
        <v>0.42899999999999999</v>
      </c>
      <c r="F78" s="23">
        <v>0.113</v>
      </c>
      <c r="G78" s="23">
        <f t="shared" si="74"/>
        <v>0.76630434782608692</v>
      </c>
      <c r="H78" s="23">
        <f t="shared" ref="H78:H83" si="75">-L78/($AF$32)</f>
        <v>1.6515887850467288</v>
      </c>
      <c r="I78" s="23">
        <f t="shared" ref="I78:I83" si="76">D78/($AF$26)</f>
        <v>0.62806236080178168</v>
      </c>
      <c r="J78" s="23">
        <f t="shared" si="68"/>
        <v>2.8921999999999999</v>
      </c>
      <c r="K78" s="23">
        <v>2.25</v>
      </c>
      <c r="L78" s="23">
        <f t="shared" si="69"/>
        <v>-3.5343999999999998</v>
      </c>
      <c r="M78" s="23">
        <f t="shared" si="70"/>
        <v>-1.2843999999999995</v>
      </c>
      <c r="N78" s="23">
        <f t="shared" ref="N78:O83" si="77">J78/($AF$32)</f>
        <v>1.3514953271028036</v>
      </c>
      <c r="O78" s="23">
        <f t="shared" si="77"/>
        <v>1.0514018691588785</v>
      </c>
      <c r="P78">
        <f t="shared" si="60"/>
        <v>1.6515887850467288</v>
      </c>
      <c r="Q78">
        <f t="shared" si="61"/>
        <v>0.60018691588785023</v>
      </c>
      <c r="R78">
        <v>4.49</v>
      </c>
      <c r="S78">
        <v>2</v>
      </c>
      <c r="T78">
        <v>66.666666666666657</v>
      </c>
      <c r="U78">
        <f t="shared" si="62"/>
        <v>0</v>
      </c>
      <c r="V78">
        <v>0</v>
      </c>
      <c r="W78" s="23">
        <f t="shared" ref="W78:W83" si="78">M78/($AF$32)</f>
        <v>-0.60018691588785023</v>
      </c>
      <c r="X78" s="6">
        <v>310</v>
      </c>
      <c r="Y78" s="23">
        <f t="shared" ref="Y78:Y83" si="79">L78/($AF$32)</f>
        <v>-1.6515887850467288</v>
      </c>
    </row>
    <row r="79" spans="1:25" x14ac:dyDescent="0.3">
      <c r="A79" s="23" t="s">
        <v>51</v>
      </c>
      <c r="B79" s="23">
        <v>7</v>
      </c>
      <c r="C79" s="23">
        <v>135</v>
      </c>
      <c r="D79" s="23">
        <v>3.25</v>
      </c>
      <c r="E79" s="23">
        <v>1.3979999999999999</v>
      </c>
      <c r="F79" s="23">
        <v>0.2</v>
      </c>
      <c r="G79" s="23">
        <f t="shared" si="74"/>
        <v>0.88315217391304346</v>
      </c>
      <c r="H79" s="23">
        <f t="shared" si="75"/>
        <v>2.3503560302625726</v>
      </c>
      <c r="I79" s="23">
        <f t="shared" si="76"/>
        <v>0.72383073496659245</v>
      </c>
      <c r="J79" s="23">
        <f t="shared" si="68"/>
        <v>3.5648809523809524</v>
      </c>
      <c r="K79" s="23">
        <v>2.1</v>
      </c>
      <c r="L79" s="23">
        <f t="shared" si="69"/>
        <v>-5.0297619047619051</v>
      </c>
      <c r="M79" s="23">
        <f t="shared" si="70"/>
        <v>-2.9297619047619046</v>
      </c>
      <c r="N79" s="23">
        <f t="shared" si="77"/>
        <v>1.6658322207387628</v>
      </c>
      <c r="O79" s="23">
        <f t="shared" si="77"/>
        <v>0.98130841121495327</v>
      </c>
      <c r="P79">
        <f t="shared" si="60"/>
        <v>2.3503560302625726</v>
      </c>
      <c r="Q79">
        <f t="shared" si="61"/>
        <v>1.3690476190476188</v>
      </c>
      <c r="R79">
        <v>4.49</v>
      </c>
      <c r="S79">
        <v>2</v>
      </c>
      <c r="T79">
        <v>66.666666666666657</v>
      </c>
      <c r="U79">
        <f t="shared" si="62"/>
        <v>0</v>
      </c>
      <c r="V79">
        <v>0</v>
      </c>
      <c r="W79" s="23">
        <f t="shared" si="78"/>
        <v>-1.3690476190476188</v>
      </c>
      <c r="X79" s="6">
        <v>140</v>
      </c>
      <c r="Y79" s="23">
        <f t="shared" si="79"/>
        <v>-2.3503560302625726</v>
      </c>
    </row>
    <row r="80" spans="1:25" x14ac:dyDescent="0.3">
      <c r="A80" s="23" t="s">
        <v>51</v>
      </c>
      <c r="B80" s="23">
        <v>8</v>
      </c>
      <c r="C80" s="23">
        <v>136</v>
      </c>
      <c r="D80" s="23">
        <v>3.36</v>
      </c>
      <c r="E80" s="23">
        <v>1.952</v>
      </c>
      <c r="F80" s="23">
        <v>0.34</v>
      </c>
      <c r="G80" s="23">
        <f t="shared" si="74"/>
        <v>0.91304347826086951</v>
      </c>
      <c r="H80" s="23">
        <f t="shared" si="75"/>
        <v>2.5734214725324818</v>
      </c>
      <c r="I80" s="23">
        <f t="shared" si="76"/>
        <v>0.74832962138084624</v>
      </c>
      <c r="J80" s="23">
        <f t="shared" si="68"/>
        <v>3.7785609756097558</v>
      </c>
      <c r="K80" s="23">
        <v>2.0499999999999998</v>
      </c>
      <c r="L80" s="23">
        <f t="shared" si="69"/>
        <v>-5.5071219512195118</v>
      </c>
      <c r="M80" s="23">
        <f t="shared" si="70"/>
        <v>-3.4571219512195119</v>
      </c>
      <c r="N80" s="23">
        <f t="shared" si="77"/>
        <v>1.7656826988830634</v>
      </c>
      <c r="O80" s="23">
        <f t="shared" si="77"/>
        <v>0.95794392523364469</v>
      </c>
      <c r="P80">
        <f t="shared" si="60"/>
        <v>2.5734214725324818</v>
      </c>
      <c r="Q80">
        <f t="shared" si="61"/>
        <v>1.6154775472988372</v>
      </c>
      <c r="R80">
        <v>4.49</v>
      </c>
      <c r="S80">
        <v>2</v>
      </c>
      <c r="T80">
        <v>66.666666666666657</v>
      </c>
      <c r="U80">
        <f t="shared" si="62"/>
        <v>0</v>
      </c>
      <c r="V80">
        <v>0</v>
      </c>
      <c r="W80" s="23">
        <f t="shared" si="78"/>
        <v>-1.6154775472988372</v>
      </c>
      <c r="X80" s="6">
        <v>99</v>
      </c>
      <c r="Y80" s="23">
        <f t="shared" si="79"/>
        <v>-2.5734214725324818</v>
      </c>
    </row>
    <row r="81" spans="1:25" x14ac:dyDescent="0.3">
      <c r="A81" s="23" t="s">
        <v>51</v>
      </c>
      <c r="B81" s="23">
        <v>9</v>
      </c>
      <c r="C81" s="23">
        <v>137</v>
      </c>
      <c r="D81" s="23">
        <v>3.47</v>
      </c>
      <c r="E81" s="23">
        <v>4.1900000000000004</v>
      </c>
      <c r="F81" s="23">
        <v>0.39</v>
      </c>
      <c r="G81" s="23">
        <f t="shared" si="74"/>
        <v>0.94293478260869568</v>
      </c>
      <c r="H81" s="23">
        <f t="shared" si="75"/>
        <v>2.8132943925233644</v>
      </c>
      <c r="I81" s="23">
        <f t="shared" si="76"/>
        <v>0.77282850779510026</v>
      </c>
      <c r="J81" s="23">
        <f t="shared" si="68"/>
        <v>4.0102250000000002</v>
      </c>
      <c r="K81" s="23">
        <v>2</v>
      </c>
      <c r="L81" s="23">
        <f t="shared" si="69"/>
        <v>-6.0204500000000003</v>
      </c>
      <c r="M81" s="23">
        <f t="shared" si="70"/>
        <v>-4.0204500000000003</v>
      </c>
      <c r="N81" s="23">
        <f t="shared" si="77"/>
        <v>1.8739369158878505</v>
      </c>
      <c r="O81" s="23">
        <f t="shared" si="77"/>
        <v>0.93457943925233644</v>
      </c>
      <c r="P81">
        <f t="shared" si="60"/>
        <v>2.8132943925233644</v>
      </c>
      <c r="Q81">
        <f t="shared" si="61"/>
        <v>1.8787149532710281</v>
      </c>
      <c r="R81">
        <v>4.49</v>
      </c>
      <c r="S81">
        <v>2</v>
      </c>
      <c r="T81">
        <v>66.666666666666657</v>
      </c>
      <c r="U81">
        <f t="shared" si="62"/>
        <v>0</v>
      </c>
      <c r="V81">
        <v>0</v>
      </c>
      <c r="W81" s="23">
        <f t="shared" si="78"/>
        <v>-1.8787149532710281</v>
      </c>
      <c r="X81" s="6">
        <v>83</v>
      </c>
      <c r="Y81" s="23">
        <f t="shared" si="79"/>
        <v>-2.8132943925233644</v>
      </c>
    </row>
    <row r="82" spans="1:25" x14ac:dyDescent="0.3">
      <c r="A82" s="23" t="s">
        <v>51</v>
      </c>
      <c r="B82" s="23">
        <v>10</v>
      </c>
      <c r="C82" s="23">
        <v>138</v>
      </c>
      <c r="D82" s="23">
        <v>3.57</v>
      </c>
      <c r="E82" s="23">
        <v>5.05</v>
      </c>
      <c r="F82" s="23">
        <v>0.53</v>
      </c>
      <c r="G82" s="23">
        <f t="shared" si="74"/>
        <v>0.97010869565217384</v>
      </c>
      <c r="H82" s="23">
        <f t="shared" si="75"/>
        <v>3.1345056566650267</v>
      </c>
      <c r="I82" s="23">
        <f t="shared" si="76"/>
        <v>0.7951002227171492</v>
      </c>
      <c r="J82" s="23">
        <f t="shared" si="68"/>
        <v>4.303921052631579</v>
      </c>
      <c r="K82" s="23">
        <v>1.9</v>
      </c>
      <c r="L82" s="23">
        <f t="shared" si="69"/>
        <v>-6.7078421052631576</v>
      </c>
      <c r="M82" s="23">
        <f t="shared" si="70"/>
        <v>-4.8078421052631581</v>
      </c>
      <c r="N82" s="23">
        <f t="shared" si="77"/>
        <v>2.0111780619773731</v>
      </c>
      <c r="O82" s="23">
        <f t="shared" si="77"/>
        <v>0.8878504672897195</v>
      </c>
      <c r="P82">
        <f t="shared" si="60"/>
        <v>3.1345056566650267</v>
      </c>
      <c r="Q82">
        <f t="shared" si="61"/>
        <v>2.2466551893753075</v>
      </c>
      <c r="R82">
        <v>4.49</v>
      </c>
      <c r="S82">
        <v>2</v>
      </c>
      <c r="T82">
        <v>66.666666666666657</v>
      </c>
      <c r="U82">
        <f t="shared" si="62"/>
        <v>0</v>
      </c>
      <c r="V82">
        <v>0</v>
      </c>
      <c r="W82" s="23">
        <f t="shared" si="78"/>
        <v>-2.2466551893753075</v>
      </c>
      <c r="X82" s="6">
        <v>83</v>
      </c>
      <c r="Y82" s="23">
        <f t="shared" si="79"/>
        <v>-3.1345056566650267</v>
      </c>
    </row>
    <row r="83" spans="1:25" x14ac:dyDescent="0.3">
      <c r="A83" s="23" t="s">
        <v>51</v>
      </c>
      <c r="B83" s="23">
        <v>11</v>
      </c>
      <c r="C83" s="23">
        <v>139</v>
      </c>
      <c r="D83" s="23">
        <v>3.68</v>
      </c>
      <c r="E83" s="23">
        <v>6.2</v>
      </c>
      <c r="F83" s="23">
        <v>0.56999999999999995</v>
      </c>
      <c r="G83" s="23">
        <f t="shared" si="74"/>
        <v>1</v>
      </c>
      <c r="H83" s="23">
        <f t="shared" si="75"/>
        <v>3.3306443679291688</v>
      </c>
      <c r="I83" s="23">
        <f t="shared" si="76"/>
        <v>0.8195991091314031</v>
      </c>
      <c r="J83" s="23">
        <f t="shared" si="68"/>
        <v>4.513789473684211</v>
      </c>
      <c r="K83" s="23">
        <v>1.9</v>
      </c>
      <c r="L83" s="23">
        <f t="shared" si="69"/>
        <v>-7.1275789473684217</v>
      </c>
      <c r="M83" s="23">
        <f t="shared" si="70"/>
        <v>-5.2275789473684222</v>
      </c>
      <c r="N83" s="23">
        <f t="shared" si="77"/>
        <v>2.1092474176094442</v>
      </c>
      <c r="O83" s="23">
        <f t="shared" si="77"/>
        <v>0.8878504672897195</v>
      </c>
      <c r="P83">
        <f t="shared" si="60"/>
        <v>3.3306443679291688</v>
      </c>
      <c r="Q83">
        <f t="shared" si="61"/>
        <v>2.4427939006394497</v>
      </c>
      <c r="R83">
        <v>4.49</v>
      </c>
      <c r="S83">
        <v>2</v>
      </c>
      <c r="T83">
        <v>66.666666666666657</v>
      </c>
      <c r="U83">
        <f t="shared" si="62"/>
        <v>0</v>
      </c>
      <c r="V83">
        <v>0</v>
      </c>
      <c r="W83" s="23">
        <f t="shared" si="78"/>
        <v>-2.4427939006394497</v>
      </c>
      <c r="X83" s="6">
        <v>72</v>
      </c>
      <c r="Y83" s="23">
        <f t="shared" si="79"/>
        <v>-3.3306443679291688</v>
      </c>
    </row>
    <row r="84" spans="1:25" x14ac:dyDescent="0.3">
      <c r="A84" s="18" t="s">
        <v>58</v>
      </c>
      <c r="B84" s="18">
        <v>1</v>
      </c>
      <c r="C84" s="18">
        <v>154</v>
      </c>
      <c r="D84" s="18">
        <v>2.23</v>
      </c>
      <c r="E84" s="18">
        <v>0.17</v>
      </c>
      <c r="F84" s="18">
        <v>0.4</v>
      </c>
      <c r="G84" s="18">
        <f>D84/$D$90</f>
        <v>0.51740139211136893</v>
      </c>
      <c r="H84" s="18">
        <f>-L84/($AF$30)</f>
        <v>2.3414634146341466</v>
      </c>
      <c r="I84" s="18">
        <f>D84/($AF$30)</f>
        <v>1.0878048780487806</v>
      </c>
      <c r="J84" s="18">
        <f>SQRT(M84^2/4+D84^2)</f>
        <v>2.9135073365275743</v>
      </c>
      <c r="K84" s="41">
        <v>1.01</v>
      </c>
      <c r="L84" s="18">
        <v>-4.8</v>
      </c>
      <c r="M84" s="18">
        <v>-3.75</v>
      </c>
      <c r="N84" s="18">
        <f>J84/($AF$30)</f>
        <v>1.4212230909890609</v>
      </c>
      <c r="O84" s="18">
        <f>K84/($AF$30)</f>
        <v>0.49268292682926834</v>
      </c>
      <c r="P84">
        <f t="shared" si="60"/>
        <v>2.3414634146341466</v>
      </c>
      <c r="Q84">
        <f t="shared" si="61"/>
        <v>1.8292682926829269</v>
      </c>
      <c r="R84">
        <f t="shared" ref="R84:R90" si="80">$AF$30</f>
        <v>2.0499999999999998</v>
      </c>
      <c r="S84">
        <v>0</v>
      </c>
      <c r="T84">
        <v>0</v>
      </c>
      <c r="U84">
        <f t="shared" si="62"/>
        <v>0</v>
      </c>
      <c r="V84">
        <v>0</v>
      </c>
      <c r="W84" s="18">
        <f>M84/($AF$30)</f>
        <v>-1.8292682926829269</v>
      </c>
      <c r="Y84" s="18">
        <f>L84/($AF$30)</f>
        <v>-2.3414634146341466</v>
      </c>
    </row>
    <row r="85" spans="1:25" x14ac:dyDescent="0.3">
      <c r="A85" s="18" t="s">
        <v>58</v>
      </c>
      <c r="B85" s="18">
        <v>2</v>
      </c>
      <c r="C85" s="18">
        <v>155</v>
      </c>
      <c r="D85" s="18">
        <v>2.63</v>
      </c>
      <c r="E85" s="18">
        <v>0.2</v>
      </c>
      <c r="F85" s="18">
        <v>0.6</v>
      </c>
      <c r="G85" s="18">
        <f t="shared" ref="G85:G90" si="81">D85/$D$90</f>
        <v>0.61020881670533644</v>
      </c>
      <c r="H85" s="18">
        <f t="shared" ref="H85:H90" si="82">-L85/($AF$30)</f>
        <v>2.8292682926829271</v>
      </c>
      <c r="I85" s="18">
        <f t="shared" ref="I85:I90" si="83">D85/($AF$30)</f>
        <v>1.2829268292682927</v>
      </c>
      <c r="J85" s="18">
        <f t="shared" ref="J85:J120" si="84">SQRT(M85^2/4+D85^2)</f>
        <v>3.4741617694056792</v>
      </c>
      <c r="K85" s="41">
        <v>1.22</v>
      </c>
      <c r="L85" s="18">
        <v>-5.8</v>
      </c>
      <c r="M85" s="18">
        <v>-4.54</v>
      </c>
      <c r="N85" s="18">
        <f t="shared" ref="N85:O90" si="85">J85/($AF$30)</f>
        <v>1.694713058246673</v>
      </c>
      <c r="O85" s="18">
        <f t="shared" si="85"/>
        <v>0.59512195121951228</v>
      </c>
      <c r="P85">
        <f t="shared" si="60"/>
        <v>2.8292682926829271</v>
      </c>
      <c r="Q85">
        <f t="shared" si="61"/>
        <v>2.2146341463414636</v>
      </c>
      <c r="R85">
        <f t="shared" si="80"/>
        <v>2.0499999999999998</v>
      </c>
      <c r="S85">
        <v>0</v>
      </c>
      <c r="T85">
        <v>0</v>
      </c>
      <c r="U85">
        <f t="shared" si="62"/>
        <v>0</v>
      </c>
      <c r="V85">
        <v>0</v>
      </c>
      <c r="W85" s="18">
        <f t="shared" ref="W85:W90" si="86">M85/($AF$30)</f>
        <v>-2.2146341463414636</v>
      </c>
      <c r="Y85" s="18">
        <f t="shared" ref="Y85:Y90" si="87">L85/($AF$30)</f>
        <v>-2.8292682926829271</v>
      </c>
    </row>
    <row r="86" spans="1:25" x14ac:dyDescent="0.3">
      <c r="A86" s="18" t="s">
        <v>58</v>
      </c>
      <c r="B86" s="18">
        <v>3</v>
      </c>
      <c r="C86" s="18">
        <v>156</v>
      </c>
      <c r="D86" s="18">
        <v>3.06</v>
      </c>
      <c r="E86" s="18">
        <v>0.2</v>
      </c>
      <c r="F86" s="18">
        <v>0.6</v>
      </c>
      <c r="G86" s="18">
        <f t="shared" si="81"/>
        <v>0.70997679814385162</v>
      </c>
      <c r="H86" s="18">
        <f t="shared" si="82"/>
        <v>3.0731707317073171</v>
      </c>
      <c r="I86" s="18">
        <f t="shared" si="83"/>
        <v>1.4926829268292685</v>
      </c>
      <c r="J86" s="18">
        <f t="shared" si="84"/>
        <v>3.9514048134808966</v>
      </c>
      <c r="K86" s="41">
        <v>1.34</v>
      </c>
      <c r="L86" s="18">
        <v>-6.3</v>
      </c>
      <c r="M86" s="18">
        <v>-5</v>
      </c>
      <c r="N86" s="18">
        <f t="shared" si="85"/>
        <v>1.9275145431614131</v>
      </c>
      <c r="O86" s="18">
        <f t="shared" si="85"/>
        <v>0.65365853658536599</v>
      </c>
      <c r="P86">
        <f t="shared" si="60"/>
        <v>3.0731707317073171</v>
      </c>
      <c r="Q86">
        <f t="shared" si="61"/>
        <v>2.4390243902439028</v>
      </c>
      <c r="R86">
        <f t="shared" si="80"/>
        <v>2.0499999999999998</v>
      </c>
      <c r="S86">
        <v>0</v>
      </c>
      <c r="T86">
        <v>0</v>
      </c>
      <c r="U86">
        <f t="shared" si="62"/>
        <v>0</v>
      </c>
      <c r="V86">
        <v>0</v>
      </c>
      <c r="W86" s="18">
        <f t="shared" si="86"/>
        <v>-2.4390243902439028</v>
      </c>
      <c r="Y86" s="18">
        <f t="shared" si="87"/>
        <v>-3.0731707317073171</v>
      </c>
    </row>
    <row r="87" spans="1:25" x14ac:dyDescent="0.3">
      <c r="A87" s="18" t="s">
        <v>58</v>
      </c>
      <c r="B87" s="18">
        <v>4</v>
      </c>
      <c r="C87" s="18">
        <v>157</v>
      </c>
      <c r="D87" s="18">
        <v>3.46</v>
      </c>
      <c r="E87" s="18">
        <v>0.21</v>
      </c>
      <c r="F87" s="18">
        <v>0.6</v>
      </c>
      <c r="G87" s="18">
        <f t="shared" si="81"/>
        <v>0.80278422273781913</v>
      </c>
      <c r="H87" s="18">
        <f t="shared" si="82"/>
        <v>3.7073170731707319</v>
      </c>
      <c r="I87" s="18">
        <f t="shared" si="83"/>
        <v>1.6878048780487807</v>
      </c>
      <c r="J87" s="18">
        <f>SQRT(M87^2/4+D87^2)</f>
        <v>4.5827529935618392</v>
      </c>
      <c r="K87" s="41">
        <v>1.49</v>
      </c>
      <c r="L87" s="18">
        <v>-7.6</v>
      </c>
      <c r="M87" s="18">
        <v>-6.01</v>
      </c>
      <c r="N87" s="18">
        <f t="shared" si="85"/>
        <v>2.235489265152117</v>
      </c>
      <c r="O87" s="18">
        <f t="shared" si="85"/>
        <v>0.72682926829268302</v>
      </c>
      <c r="P87">
        <f t="shared" si="60"/>
        <v>3.7073170731707319</v>
      </c>
      <c r="Q87">
        <f t="shared" si="61"/>
        <v>2.9317073170731707</v>
      </c>
      <c r="R87">
        <f t="shared" si="80"/>
        <v>2.0499999999999998</v>
      </c>
      <c r="S87">
        <v>0</v>
      </c>
      <c r="T87">
        <v>0</v>
      </c>
      <c r="U87">
        <f t="shared" si="62"/>
        <v>-3.4146341463414644E-2</v>
      </c>
      <c r="V87">
        <v>-7.0000000000000007E-2</v>
      </c>
      <c r="W87" s="18">
        <f t="shared" si="86"/>
        <v>-2.9317073170731707</v>
      </c>
      <c r="Y87" s="18">
        <f t="shared" si="87"/>
        <v>-3.7073170731707319</v>
      </c>
    </row>
    <row r="88" spans="1:25" x14ac:dyDescent="0.3">
      <c r="A88" s="18" t="s">
        <v>58</v>
      </c>
      <c r="B88" s="18">
        <v>5</v>
      </c>
      <c r="C88" s="18">
        <v>158</v>
      </c>
      <c r="D88" s="18">
        <v>3.84</v>
      </c>
      <c r="E88" s="18">
        <v>0.86</v>
      </c>
      <c r="F88" s="18">
        <v>0.6</v>
      </c>
      <c r="G88" s="18">
        <f t="shared" si="81"/>
        <v>0.89095127610208824</v>
      </c>
      <c r="H88" s="18">
        <f t="shared" si="82"/>
        <v>4.0975609756097562</v>
      </c>
      <c r="I88" s="18">
        <f t="shared" si="83"/>
        <v>1.8731707317073172</v>
      </c>
      <c r="J88" s="18">
        <f t="shared" si="84"/>
        <v>5.0794906240685203</v>
      </c>
      <c r="K88" s="41">
        <v>1.78</v>
      </c>
      <c r="L88" s="18">
        <v>-8.4</v>
      </c>
      <c r="M88" s="18">
        <v>-6.65</v>
      </c>
      <c r="N88" s="18">
        <f t="shared" si="85"/>
        <v>2.4778003044236687</v>
      </c>
      <c r="O88" s="18">
        <f t="shared" si="85"/>
        <v>0.86829268292682937</v>
      </c>
      <c r="P88">
        <f t="shared" si="60"/>
        <v>4.0975609756097562</v>
      </c>
      <c r="Q88">
        <f t="shared" si="61"/>
        <v>3.2439024390243909</v>
      </c>
      <c r="R88">
        <f t="shared" si="80"/>
        <v>2.0499999999999998</v>
      </c>
      <c r="S88">
        <v>0</v>
      </c>
      <c r="T88">
        <v>0</v>
      </c>
      <c r="U88">
        <f t="shared" si="62"/>
        <v>0</v>
      </c>
      <c r="V88">
        <v>0</v>
      </c>
      <c r="W88" s="18">
        <f t="shared" si="86"/>
        <v>-3.2439024390243909</v>
      </c>
      <c r="Y88" s="18">
        <f t="shared" si="87"/>
        <v>-4.0975609756097562</v>
      </c>
    </row>
    <row r="89" spans="1:25" x14ac:dyDescent="0.3">
      <c r="A89" s="18" t="s">
        <v>58</v>
      </c>
      <c r="B89" s="18">
        <v>6</v>
      </c>
      <c r="C89" s="18">
        <v>159</v>
      </c>
      <c r="D89" s="18">
        <v>4.04</v>
      </c>
      <c r="E89" s="18">
        <v>3.73</v>
      </c>
      <c r="F89" s="18">
        <v>0.65</v>
      </c>
      <c r="G89" s="18">
        <f t="shared" si="81"/>
        <v>0.93735498839907205</v>
      </c>
      <c r="H89" s="18">
        <f t="shared" si="82"/>
        <v>4.0975609756097562</v>
      </c>
      <c r="I89" s="18">
        <f t="shared" si="83"/>
        <v>1.9707317073170734</v>
      </c>
      <c r="J89" s="18">
        <f>SQRT(M89^2/4+D89^2)</f>
        <v>5.2323250090184574</v>
      </c>
      <c r="K89" s="41">
        <v>1.78</v>
      </c>
      <c r="L89" s="18">
        <v>-8.4</v>
      </c>
      <c r="M89" s="18">
        <v>-6.65</v>
      </c>
      <c r="N89" s="18">
        <f>J89/($AF$30)</f>
        <v>2.552353662935833</v>
      </c>
      <c r="O89" s="18">
        <f t="shared" si="85"/>
        <v>0.86829268292682937</v>
      </c>
      <c r="P89">
        <f t="shared" si="60"/>
        <v>4.0975609756097562</v>
      </c>
      <c r="Q89">
        <f t="shared" si="61"/>
        <v>3.2439024390243909</v>
      </c>
      <c r="R89">
        <f t="shared" si="80"/>
        <v>2.0499999999999998</v>
      </c>
      <c r="S89">
        <v>0</v>
      </c>
      <c r="T89">
        <v>0</v>
      </c>
      <c r="U89">
        <f t="shared" si="62"/>
        <v>0</v>
      </c>
      <c r="W89" s="18">
        <f t="shared" si="86"/>
        <v>-3.2439024390243909</v>
      </c>
      <c r="Y89" s="18">
        <f t="shared" si="87"/>
        <v>-4.0975609756097562</v>
      </c>
    </row>
    <row r="90" spans="1:25" x14ac:dyDescent="0.3">
      <c r="A90" s="18" t="s">
        <v>58</v>
      </c>
      <c r="B90" s="18">
        <v>7</v>
      </c>
      <c r="C90" s="18">
        <v>160</v>
      </c>
      <c r="D90" s="18">
        <v>4.3099999999999996</v>
      </c>
      <c r="E90" s="18">
        <v>7.55</v>
      </c>
      <c r="F90" s="41">
        <v>0.65</v>
      </c>
      <c r="G90" s="18">
        <f t="shared" si="81"/>
        <v>1</v>
      </c>
      <c r="H90" s="18">
        <f t="shared" si="82"/>
        <v>4.0975609756097562</v>
      </c>
      <c r="I90" s="18">
        <f t="shared" si="83"/>
        <v>2.102439024390244</v>
      </c>
      <c r="J90" s="18">
        <f t="shared" si="84"/>
        <v>5.4435030081740559</v>
      </c>
      <c r="K90" s="41">
        <v>1.78</v>
      </c>
      <c r="L90" s="18">
        <v>-8.4</v>
      </c>
      <c r="M90" s="18">
        <v>-6.65</v>
      </c>
      <c r="N90" s="18">
        <f t="shared" si="85"/>
        <v>2.6553673210605151</v>
      </c>
      <c r="O90" s="18">
        <f t="shared" si="85"/>
        <v>0.86829268292682937</v>
      </c>
      <c r="P90">
        <f t="shared" si="60"/>
        <v>4.0975609756097562</v>
      </c>
      <c r="Q90">
        <f t="shared" si="61"/>
        <v>3.2439024390243909</v>
      </c>
      <c r="R90">
        <f t="shared" si="80"/>
        <v>2.0499999999999998</v>
      </c>
      <c r="S90">
        <v>0</v>
      </c>
      <c r="T90">
        <v>0</v>
      </c>
      <c r="U90">
        <f t="shared" si="62"/>
        <v>0</v>
      </c>
      <c r="W90" s="18">
        <f t="shared" si="86"/>
        <v>-3.2439024390243909</v>
      </c>
      <c r="Y90" s="18">
        <f t="shared" si="87"/>
        <v>-4.0975609756097562</v>
      </c>
    </row>
    <row r="91" spans="1:25" x14ac:dyDescent="0.3">
      <c r="A91" s="16" t="s">
        <v>59</v>
      </c>
      <c r="B91" s="16">
        <v>1</v>
      </c>
      <c r="C91" s="16">
        <v>161</v>
      </c>
      <c r="D91" s="16">
        <v>2.1</v>
      </c>
      <c r="E91" s="16">
        <v>0.18</v>
      </c>
      <c r="F91" s="16">
        <v>0.1</v>
      </c>
      <c r="G91" s="16">
        <f>D91/$D$96</f>
        <v>0.65420560747663559</v>
      </c>
      <c r="H91" s="16">
        <f>-L91/($AF$31)</f>
        <v>1.5441176470588234</v>
      </c>
      <c r="I91" s="16">
        <f>D91/($AF$31)</f>
        <v>1.0294117647058825</v>
      </c>
      <c r="J91" s="16">
        <f t="shared" si="84"/>
        <v>2.2749999999999999</v>
      </c>
      <c r="K91" s="43">
        <v>1.4</v>
      </c>
      <c r="L91" s="16">
        <f t="shared" ref="L91" si="88">M91/2-SQRT(M91^2/4+D91^2)</f>
        <v>-3.15</v>
      </c>
      <c r="M91" s="16">
        <f t="shared" ref="M91" si="89">-(D91^2-K91^2)/K91</f>
        <v>-1.7500000000000002</v>
      </c>
      <c r="N91" s="16">
        <f>J91/($AF$31)</f>
        <v>1.1151960784313726</v>
      </c>
      <c r="O91" s="16">
        <f>K91/($AF$31)</f>
        <v>0.68627450980392146</v>
      </c>
      <c r="P91">
        <f t="shared" si="60"/>
        <v>1.5441176470588234</v>
      </c>
      <c r="Q91">
        <f t="shared" si="61"/>
        <v>0.85784313725490202</v>
      </c>
      <c r="R91">
        <f t="shared" ref="R91:R96" si="90">$AF$31</f>
        <v>2.04</v>
      </c>
      <c r="S91">
        <v>0</v>
      </c>
      <c r="T91">
        <v>0</v>
      </c>
      <c r="U91">
        <f t="shared" si="62"/>
        <v>0</v>
      </c>
      <c r="V91">
        <v>0</v>
      </c>
      <c r="W91" s="16">
        <f>M91/($AF$31)</f>
        <v>-0.85784313725490202</v>
      </c>
      <c r="Y91" s="16">
        <f>L91/($AF$31)</f>
        <v>-1.5441176470588234</v>
      </c>
    </row>
    <row r="92" spans="1:25" x14ac:dyDescent="0.3">
      <c r="A92" s="16" t="s">
        <v>59</v>
      </c>
      <c r="B92" s="16">
        <v>2</v>
      </c>
      <c r="C92" s="16">
        <v>162</v>
      </c>
      <c r="D92" s="16">
        <v>2.36</v>
      </c>
      <c r="E92" s="16">
        <v>0.38</v>
      </c>
      <c r="F92" s="16">
        <v>0.1</v>
      </c>
      <c r="G92" s="16">
        <f t="shared" ref="G92:G96" si="91">D92/$D$96</f>
        <v>0.73520249221183798</v>
      </c>
      <c r="H92" s="16">
        <f t="shared" ref="H92:H96" si="92">-L92/($AF$31)</f>
        <v>1.8137254901960784</v>
      </c>
      <c r="I92" s="16">
        <f t="shared" ref="I92:I96" si="93">D92/($AF$31)</f>
        <v>1.1568627450980391</v>
      </c>
      <c r="J92" s="16">
        <f>SQRT(M92^2/4+D92^2)</f>
        <v>2.5995576546789647</v>
      </c>
      <c r="K92" s="103">
        <v>1.46</v>
      </c>
      <c r="L92" s="104">
        <v>-3.7</v>
      </c>
      <c r="M92" s="104">
        <v>-2.1800000000000002</v>
      </c>
      <c r="N92" s="16">
        <f>J92/($AF$31)</f>
        <v>1.2742929679798847</v>
      </c>
      <c r="O92" s="16">
        <f t="shared" ref="N92:O96" si="94">K92/($AF$31)</f>
        <v>0.71568627450980393</v>
      </c>
      <c r="P92">
        <f t="shared" si="60"/>
        <v>1.8137254901960784</v>
      </c>
      <c r="Q92">
        <f t="shared" si="61"/>
        <v>1.0686274509803921</v>
      </c>
      <c r="R92">
        <f t="shared" si="90"/>
        <v>2.04</v>
      </c>
      <c r="S92">
        <v>0</v>
      </c>
      <c r="T92">
        <v>0</v>
      </c>
      <c r="U92">
        <f t="shared" si="62"/>
        <v>-2.9411764705882353E-2</v>
      </c>
      <c r="V92">
        <v>-0.06</v>
      </c>
      <c r="W92" s="16">
        <f t="shared" ref="W92:W96" si="95">M92/($AF$31)</f>
        <v>-1.0686274509803921</v>
      </c>
      <c r="Y92" s="16">
        <f t="shared" ref="Y92:Y96" si="96">L92/($AF$31)</f>
        <v>-1.8137254901960784</v>
      </c>
    </row>
    <row r="93" spans="1:25" x14ac:dyDescent="0.3">
      <c r="A93" s="16" t="s">
        <v>59</v>
      </c>
      <c r="B93" s="16">
        <v>3</v>
      </c>
      <c r="C93" s="16">
        <v>163</v>
      </c>
      <c r="D93" s="16">
        <v>2.67</v>
      </c>
      <c r="E93" s="16">
        <v>0.97</v>
      </c>
      <c r="F93" s="16">
        <v>0.3</v>
      </c>
      <c r="G93" s="16">
        <f t="shared" si="91"/>
        <v>0.83177570093457942</v>
      </c>
      <c r="H93" s="16">
        <f t="shared" si="92"/>
        <v>2.5</v>
      </c>
      <c r="I93" s="16">
        <f t="shared" si="93"/>
        <v>1.3088235294117647</v>
      </c>
      <c r="J93" s="16">
        <f t="shared" si="84"/>
        <v>3.2228752690726337</v>
      </c>
      <c r="K93" s="103">
        <v>0.98</v>
      </c>
      <c r="L93">
        <v>-5.0999999999999996</v>
      </c>
      <c r="M93">
        <v>-3.61</v>
      </c>
      <c r="N93" s="16">
        <f t="shared" si="94"/>
        <v>1.5798408181728596</v>
      </c>
      <c r="O93" s="16">
        <f t="shared" si="94"/>
        <v>0.48039215686274506</v>
      </c>
      <c r="P93">
        <f t="shared" si="60"/>
        <v>2.5</v>
      </c>
      <c r="Q93">
        <f t="shared" si="61"/>
        <v>1.7696078431372548</v>
      </c>
      <c r="R93">
        <f t="shared" si="90"/>
        <v>2.04</v>
      </c>
      <c r="S93">
        <v>0</v>
      </c>
      <c r="T93">
        <v>0</v>
      </c>
      <c r="U93">
        <f t="shared" si="62"/>
        <v>-0.26470588235294118</v>
      </c>
      <c r="V93">
        <v>-0.54</v>
      </c>
      <c r="W93" s="16">
        <f t="shared" si="95"/>
        <v>-1.7696078431372548</v>
      </c>
      <c r="Y93" s="16">
        <f t="shared" si="96"/>
        <v>-2.5</v>
      </c>
    </row>
    <row r="94" spans="1:25" x14ac:dyDescent="0.3">
      <c r="A94" s="16" t="s">
        <v>59</v>
      </c>
      <c r="B94" s="16">
        <v>4</v>
      </c>
      <c r="C94" s="16">
        <v>164</v>
      </c>
      <c r="D94" s="16">
        <v>2.81</v>
      </c>
      <c r="E94" s="16">
        <v>1.91</v>
      </c>
      <c r="F94" s="16">
        <v>0.65</v>
      </c>
      <c r="G94" s="16">
        <f t="shared" si="91"/>
        <v>0.87538940809968846</v>
      </c>
      <c r="H94" s="16">
        <f t="shared" si="92"/>
        <v>2.7450980392156858</v>
      </c>
      <c r="I94" s="16">
        <f t="shared" si="93"/>
        <v>1.3774509803921569</v>
      </c>
      <c r="J94" s="16">
        <f t="shared" si="84"/>
        <v>3.4577919254923368</v>
      </c>
      <c r="K94" s="103">
        <v>0.92</v>
      </c>
      <c r="L94">
        <v>-5.6</v>
      </c>
      <c r="M94">
        <v>-4.03</v>
      </c>
      <c r="N94" s="16">
        <f t="shared" si="94"/>
        <v>1.6949960419080081</v>
      </c>
      <c r="O94" s="16">
        <f t="shared" si="94"/>
        <v>0.45098039215686275</v>
      </c>
      <c r="P94">
        <f t="shared" si="60"/>
        <v>2.7450980392156858</v>
      </c>
      <c r="Q94">
        <f t="shared" si="61"/>
        <v>1.9754901960784315</v>
      </c>
      <c r="R94">
        <f t="shared" si="90"/>
        <v>2.04</v>
      </c>
      <c r="S94">
        <v>0</v>
      </c>
      <c r="T94">
        <v>0</v>
      </c>
      <c r="U94">
        <f t="shared" si="62"/>
        <v>-0.33333333333333337</v>
      </c>
      <c r="V94">
        <v>-0.68</v>
      </c>
      <c r="W94" s="16">
        <f t="shared" si="95"/>
        <v>-1.9754901960784315</v>
      </c>
      <c r="Y94" s="16">
        <f t="shared" si="96"/>
        <v>-2.7450980392156858</v>
      </c>
    </row>
    <row r="95" spans="1:25" x14ac:dyDescent="0.3">
      <c r="A95" s="16" t="s">
        <v>59</v>
      </c>
      <c r="B95" s="16">
        <v>5</v>
      </c>
      <c r="C95" s="16">
        <v>165</v>
      </c>
      <c r="D95" s="16">
        <v>2.97</v>
      </c>
      <c r="E95" s="16">
        <v>3.21</v>
      </c>
      <c r="F95" s="16">
        <v>0.8</v>
      </c>
      <c r="G95" s="16">
        <f t="shared" si="91"/>
        <v>0.92523364485981319</v>
      </c>
      <c r="H95" s="16">
        <f t="shared" si="92"/>
        <v>2.892156862745098</v>
      </c>
      <c r="I95" s="16">
        <f t="shared" si="93"/>
        <v>1.4558823529411766</v>
      </c>
      <c r="J95" s="16">
        <f t="shared" si="84"/>
        <v>3.6577486244956749</v>
      </c>
      <c r="K95" s="103">
        <v>0.9</v>
      </c>
      <c r="L95">
        <v>-5.9</v>
      </c>
      <c r="M95">
        <v>-4.2699999999999996</v>
      </c>
      <c r="N95" s="16">
        <f t="shared" si="94"/>
        <v>1.793014031615527</v>
      </c>
      <c r="O95" s="16">
        <f t="shared" si="94"/>
        <v>0.44117647058823528</v>
      </c>
      <c r="P95">
        <f t="shared" si="60"/>
        <v>2.892156862745098</v>
      </c>
      <c r="Q95">
        <f t="shared" si="61"/>
        <v>2.0931372549019605</v>
      </c>
      <c r="R95">
        <f t="shared" si="90"/>
        <v>2.04</v>
      </c>
      <c r="S95">
        <v>0</v>
      </c>
      <c r="T95">
        <v>0</v>
      </c>
      <c r="U95">
        <f t="shared" si="62"/>
        <v>-0.36764705882352938</v>
      </c>
      <c r="V95">
        <v>-0.75</v>
      </c>
      <c r="W95" s="16">
        <f t="shared" si="95"/>
        <v>-2.0931372549019605</v>
      </c>
      <c r="Y95" s="16">
        <f t="shared" si="96"/>
        <v>-2.892156862745098</v>
      </c>
    </row>
    <row r="96" spans="1:25" x14ac:dyDescent="0.3">
      <c r="A96" s="16" t="s">
        <v>59</v>
      </c>
      <c r="B96" s="16">
        <v>6</v>
      </c>
      <c r="C96" s="16">
        <v>166</v>
      </c>
      <c r="D96" s="16">
        <v>3.21</v>
      </c>
      <c r="E96" s="16">
        <v>6.77</v>
      </c>
      <c r="F96" s="43">
        <v>0.8</v>
      </c>
      <c r="G96" s="16">
        <f t="shared" si="91"/>
        <v>1</v>
      </c>
      <c r="H96" s="16">
        <f t="shared" si="92"/>
        <v>3.0392156862745097</v>
      </c>
      <c r="I96" s="16">
        <f t="shared" si="93"/>
        <v>1.5735294117647058</v>
      </c>
      <c r="J96" s="16">
        <f t="shared" si="84"/>
        <v>3.9257738090725502</v>
      </c>
      <c r="K96" s="103">
        <v>0.85</v>
      </c>
      <c r="L96">
        <v>-6.2</v>
      </c>
      <c r="M96">
        <v>-4.5199999999999996</v>
      </c>
      <c r="N96" s="16">
        <f t="shared" si="94"/>
        <v>1.924398926015956</v>
      </c>
      <c r="O96" s="16">
        <f t="shared" si="94"/>
        <v>0.41666666666666663</v>
      </c>
      <c r="P96">
        <f t="shared" si="60"/>
        <v>3.0392156862745097</v>
      </c>
      <c r="Q96">
        <f t="shared" si="61"/>
        <v>2.2156862745098036</v>
      </c>
      <c r="R96">
        <f t="shared" si="90"/>
        <v>2.04</v>
      </c>
      <c r="S96">
        <v>0</v>
      </c>
      <c r="T96">
        <v>0</v>
      </c>
      <c r="U96">
        <f t="shared" si="62"/>
        <v>-0.41176470588235292</v>
      </c>
      <c r="V96">
        <v>-0.84</v>
      </c>
      <c r="W96" s="16">
        <f t="shared" si="95"/>
        <v>-2.2156862745098036</v>
      </c>
      <c r="Y96" s="16">
        <f t="shared" si="96"/>
        <v>-3.0392156862745097</v>
      </c>
    </row>
    <row r="97" spans="1:25" x14ac:dyDescent="0.3">
      <c r="A97" s="15" t="s">
        <v>60</v>
      </c>
      <c r="B97" s="15">
        <v>1</v>
      </c>
      <c r="C97" s="15">
        <v>167</v>
      </c>
      <c r="D97" s="15">
        <v>0.67100000000000004</v>
      </c>
      <c r="E97" s="15">
        <v>0.04</v>
      </c>
      <c r="F97" s="15">
        <v>0.1</v>
      </c>
      <c r="G97" s="15">
        <f>D97/$D$105</f>
        <v>0.22072368421052632</v>
      </c>
      <c r="H97" s="15">
        <f>-L97/($AF$32)</f>
        <v>0.23364485981308411</v>
      </c>
      <c r="I97" s="15">
        <f>D97/($AF$32)</f>
        <v>0.31355140186915886</v>
      </c>
      <c r="J97" s="15">
        <f t="shared" si="84"/>
        <v>0.73098631998143448</v>
      </c>
      <c r="K97" s="44">
        <v>1.04</v>
      </c>
      <c r="L97" s="15">
        <v>-0.5</v>
      </c>
      <c r="M97" s="15">
        <v>0.57999999999999996</v>
      </c>
      <c r="N97" s="15">
        <f>J97/($AF$32)</f>
        <v>0.34158239251468897</v>
      </c>
      <c r="O97" s="15">
        <f>K97/($AF$32)</f>
        <v>0.48598130841121495</v>
      </c>
      <c r="P97">
        <f t="shared" si="60"/>
        <v>0.23364485981308411</v>
      </c>
      <c r="Q97">
        <f t="shared" si="61"/>
        <v>0.27102803738317754</v>
      </c>
      <c r="R97">
        <f t="shared" ref="R97:R105" si="97">$AF$32</f>
        <v>2.14</v>
      </c>
      <c r="S97">
        <v>0</v>
      </c>
      <c r="T97">
        <v>0</v>
      </c>
      <c r="U97">
        <f t="shared" si="62"/>
        <v>0</v>
      </c>
      <c r="V97">
        <v>0</v>
      </c>
      <c r="W97" s="15">
        <f>M97/($AF$32)</f>
        <v>0.27102803738317754</v>
      </c>
      <c r="Y97" s="15">
        <f>L97/($AF$32)</f>
        <v>-0.23364485981308411</v>
      </c>
    </row>
    <row r="98" spans="1:25" x14ac:dyDescent="0.3">
      <c r="A98" s="15" t="s">
        <v>60</v>
      </c>
      <c r="B98" s="15">
        <v>2</v>
      </c>
      <c r="C98" s="15">
        <v>168</v>
      </c>
      <c r="D98" s="15">
        <v>1.1859999999999999</v>
      </c>
      <c r="E98" s="15">
        <v>0.13</v>
      </c>
      <c r="F98" s="15">
        <v>0.25</v>
      </c>
      <c r="G98" s="15">
        <f t="shared" ref="G98:G105" si="98">D98/$D$105</f>
        <v>0.39013157894736838</v>
      </c>
      <c r="H98" s="15">
        <f t="shared" ref="H98:H105" si="99">-L98/($AF$32)</f>
        <v>0.5140186915887851</v>
      </c>
      <c r="I98" s="15">
        <f t="shared" ref="I98:I105" si="100">D98/($AF$32)</f>
        <v>0.5542056074766355</v>
      </c>
      <c r="J98" s="15">
        <f t="shared" si="84"/>
        <v>1.1974226488587896</v>
      </c>
      <c r="K98" s="103">
        <v>1.33</v>
      </c>
      <c r="L98">
        <v>-1.1000000000000001</v>
      </c>
      <c r="M98">
        <v>0.33</v>
      </c>
      <c r="N98" s="15">
        <f t="shared" ref="N98:O105" si="101">J98/($AF$32)</f>
        <v>0.55954329385924739</v>
      </c>
      <c r="O98" s="15">
        <f t="shared" si="101"/>
        <v>0.62149532710280375</v>
      </c>
      <c r="P98">
        <f t="shared" si="60"/>
        <v>0.5140186915887851</v>
      </c>
      <c r="Q98">
        <f t="shared" si="61"/>
        <v>0.1542056074766355</v>
      </c>
      <c r="R98">
        <f t="shared" si="97"/>
        <v>2.14</v>
      </c>
      <c r="S98">
        <v>0</v>
      </c>
      <c r="T98">
        <v>0</v>
      </c>
      <c r="U98">
        <f t="shared" si="62"/>
        <v>-3.2710280373831779E-2</v>
      </c>
      <c r="V98">
        <v>-7.0000000000000007E-2</v>
      </c>
      <c r="W98" s="15">
        <f t="shared" ref="W98:W105" si="102">M98/($AF$32)</f>
        <v>0.1542056074766355</v>
      </c>
      <c r="Y98" s="15">
        <f t="shared" ref="Y98:Y105" si="103">L98/($AF$32)</f>
        <v>-0.5140186915887851</v>
      </c>
    </row>
    <row r="99" spans="1:25" x14ac:dyDescent="0.3">
      <c r="A99" s="15" t="s">
        <v>60</v>
      </c>
      <c r="B99" s="15">
        <v>3</v>
      </c>
      <c r="C99" s="15">
        <v>169</v>
      </c>
      <c r="D99" s="15">
        <v>1.34</v>
      </c>
      <c r="E99" s="15">
        <v>0.65</v>
      </c>
      <c r="F99" s="15">
        <v>0.3</v>
      </c>
      <c r="G99" s="15">
        <f t="shared" si="98"/>
        <v>0.44078947368421056</v>
      </c>
      <c r="H99" s="15">
        <f t="shared" si="99"/>
        <v>0.42056074766355139</v>
      </c>
      <c r="I99" s="15">
        <f t="shared" si="100"/>
        <v>0.62616822429906538</v>
      </c>
      <c r="J99" s="15">
        <f t="shared" si="84"/>
        <v>1.4561936684383709</v>
      </c>
      <c r="K99" s="44">
        <v>2.02</v>
      </c>
      <c r="L99" s="15">
        <v>-0.9</v>
      </c>
      <c r="M99" s="15">
        <v>1.1399999999999999</v>
      </c>
      <c r="N99" s="15">
        <f t="shared" si="101"/>
        <v>0.68046433104596771</v>
      </c>
      <c r="O99" s="15">
        <f t="shared" si="101"/>
        <v>0.94392523364485981</v>
      </c>
      <c r="P99">
        <f t="shared" si="60"/>
        <v>0.42056074766355139</v>
      </c>
      <c r="Q99">
        <f t="shared" si="61"/>
        <v>0.53271028037383172</v>
      </c>
      <c r="R99">
        <f t="shared" si="97"/>
        <v>2.14</v>
      </c>
      <c r="S99">
        <v>0</v>
      </c>
      <c r="T99">
        <v>0</v>
      </c>
      <c r="U99">
        <f t="shared" si="62"/>
        <v>0</v>
      </c>
      <c r="V99">
        <v>0</v>
      </c>
      <c r="W99" s="15">
        <f t="shared" si="102"/>
        <v>0.53271028037383172</v>
      </c>
      <c r="Y99" s="15">
        <f t="shared" si="103"/>
        <v>-0.42056074766355139</v>
      </c>
    </row>
    <row r="100" spans="1:25" x14ac:dyDescent="0.3">
      <c r="A100" s="15" t="s">
        <v>60</v>
      </c>
      <c r="B100" s="15">
        <v>4</v>
      </c>
      <c r="C100" s="15">
        <v>170</v>
      </c>
      <c r="D100" s="15">
        <v>1.5940000000000001</v>
      </c>
      <c r="E100" s="44">
        <v>4.5</v>
      </c>
      <c r="F100" s="44">
        <v>0.65</v>
      </c>
      <c r="G100" s="15">
        <f t="shared" si="98"/>
        <v>0.52434210526315794</v>
      </c>
      <c r="H100" s="15">
        <f t="shared" si="99"/>
        <v>1.0280373831775702</v>
      </c>
      <c r="I100" s="15">
        <f t="shared" si="100"/>
        <v>0.7448598130841122</v>
      </c>
      <c r="J100" s="15">
        <f t="shared" si="84"/>
        <v>1.6446461625529061</v>
      </c>
      <c r="K100" s="103">
        <v>1</v>
      </c>
      <c r="L100">
        <v>-2.2000000000000002</v>
      </c>
      <c r="M100">
        <v>-0.81</v>
      </c>
      <c r="N100" s="15">
        <f t="shared" si="101"/>
        <v>0.76852624418360094</v>
      </c>
      <c r="O100" s="15">
        <f t="shared" si="101"/>
        <v>0.46728971962616822</v>
      </c>
      <c r="P100">
        <f t="shared" si="60"/>
        <v>1.0280373831775702</v>
      </c>
      <c r="Q100">
        <f t="shared" si="61"/>
        <v>0.37850467289719625</v>
      </c>
      <c r="R100">
        <f t="shared" si="97"/>
        <v>2.14</v>
      </c>
      <c r="S100">
        <v>0</v>
      </c>
      <c r="T100">
        <v>0</v>
      </c>
      <c r="U100">
        <f t="shared" si="62"/>
        <v>-0.17757009345794392</v>
      </c>
      <c r="V100">
        <v>-0.38</v>
      </c>
      <c r="W100" s="15">
        <f t="shared" si="102"/>
        <v>-0.37850467289719625</v>
      </c>
      <c r="Y100" s="15">
        <f t="shared" si="103"/>
        <v>-1.0280373831775702</v>
      </c>
    </row>
    <row r="101" spans="1:25" x14ac:dyDescent="0.3">
      <c r="A101" s="15" t="s">
        <v>60</v>
      </c>
      <c r="B101" s="15">
        <v>5</v>
      </c>
      <c r="C101" s="15">
        <v>171</v>
      </c>
      <c r="D101" s="15">
        <v>1.7789999999999999</v>
      </c>
      <c r="E101" s="44">
        <v>4.5</v>
      </c>
      <c r="F101" s="44">
        <v>0.65</v>
      </c>
      <c r="G101" s="15">
        <f t="shared" si="98"/>
        <v>0.58519736842105263</v>
      </c>
      <c r="H101" s="15">
        <f t="shared" si="99"/>
        <v>1.2616822429906542</v>
      </c>
      <c r="I101" s="15">
        <f t="shared" si="100"/>
        <v>0.83130841121495314</v>
      </c>
      <c r="J101" s="15">
        <f t="shared" si="84"/>
        <v>1.8823033761856773</v>
      </c>
      <c r="K101" s="105">
        <v>0.92</v>
      </c>
      <c r="L101" s="106">
        <v>-2.7</v>
      </c>
      <c r="M101" s="107">
        <v>-1.23</v>
      </c>
      <c r="N101" s="15">
        <f t="shared" si="101"/>
        <v>0.87958101690919499</v>
      </c>
      <c r="O101" s="15">
        <f t="shared" si="101"/>
        <v>0.42990654205607476</v>
      </c>
      <c r="P101">
        <f t="shared" si="60"/>
        <v>1.2616822429906542</v>
      </c>
      <c r="Q101">
        <f t="shared" si="61"/>
        <v>0.57476635514018692</v>
      </c>
      <c r="R101">
        <f t="shared" si="97"/>
        <v>2.14</v>
      </c>
      <c r="S101">
        <v>0</v>
      </c>
      <c r="T101">
        <v>0</v>
      </c>
      <c r="U101">
        <f t="shared" si="62"/>
        <v>-0.25233644859813087</v>
      </c>
      <c r="V101">
        <v>-0.54</v>
      </c>
      <c r="W101" s="15">
        <f t="shared" si="102"/>
        <v>-0.57476635514018692</v>
      </c>
      <c r="Y101" s="15">
        <f t="shared" si="103"/>
        <v>-1.2616822429906542</v>
      </c>
    </row>
    <row r="102" spans="1:25" x14ac:dyDescent="0.3">
      <c r="A102" s="15" t="s">
        <v>60</v>
      </c>
      <c r="B102" s="15">
        <v>6</v>
      </c>
      <c r="C102" s="15">
        <v>172</v>
      </c>
      <c r="D102" s="15">
        <v>2.06</v>
      </c>
      <c r="E102" s="15">
        <v>4.5599999999999996</v>
      </c>
      <c r="F102" s="15">
        <v>0.65</v>
      </c>
      <c r="G102" s="15">
        <f t="shared" si="98"/>
        <v>0.67763157894736847</v>
      </c>
      <c r="H102" s="15">
        <f t="shared" si="99"/>
        <v>1.542056074766355</v>
      </c>
      <c r="I102" s="15">
        <f t="shared" si="100"/>
        <v>0.96261682242990654</v>
      </c>
      <c r="J102" s="15">
        <f t="shared" si="84"/>
        <v>2.2381297996318263</v>
      </c>
      <c r="K102" s="103">
        <v>0.85</v>
      </c>
      <c r="L102">
        <v>-3.3</v>
      </c>
      <c r="M102">
        <v>-1.75</v>
      </c>
      <c r="N102" s="15">
        <f t="shared" si="101"/>
        <v>1.0458550465569281</v>
      </c>
      <c r="O102" s="15">
        <f t="shared" si="101"/>
        <v>0.39719626168224298</v>
      </c>
      <c r="P102">
        <f t="shared" si="60"/>
        <v>1.542056074766355</v>
      </c>
      <c r="Q102">
        <f t="shared" si="61"/>
        <v>0.81775700934579432</v>
      </c>
      <c r="R102">
        <f t="shared" si="97"/>
        <v>2.14</v>
      </c>
      <c r="S102">
        <v>0</v>
      </c>
      <c r="T102">
        <v>0</v>
      </c>
      <c r="U102">
        <f t="shared" si="62"/>
        <v>-0.35046728971962615</v>
      </c>
      <c r="V102">
        <v>-0.75</v>
      </c>
      <c r="W102" s="15">
        <f t="shared" si="102"/>
        <v>-0.81775700934579432</v>
      </c>
      <c r="Y102" s="15">
        <f t="shared" si="103"/>
        <v>-1.542056074766355</v>
      </c>
    </row>
    <row r="103" spans="1:25" x14ac:dyDescent="0.3">
      <c r="A103" s="15" t="s">
        <v>60</v>
      </c>
      <c r="B103" s="15">
        <v>7</v>
      </c>
      <c r="C103" s="15">
        <v>173</v>
      </c>
      <c r="D103" s="15">
        <v>2.29</v>
      </c>
      <c r="E103" s="15">
        <v>4.55</v>
      </c>
      <c r="F103" s="15">
        <v>0.65</v>
      </c>
      <c r="G103" s="15">
        <f t="shared" si="98"/>
        <v>0.75328947368421051</v>
      </c>
      <c r="H103" s="15">
        <f t="shared" si="99"/>
        <v>1.8224299065420559</v>
      </c>
      <c r="I103" s="15">
        <f t="shared" si="100"/>
        <v>1.0700934579439252</v>
      </c>
      <c r="J103" s="15">
        <f t="shared" si="84"/>
        <v>2.5340333462683557</v>
      </c>
      <c r="K103" s="105">
        <v>0.8</v>
      </c>
      <c r="L103" s="106">
        <v>-3.9</v>
      </c>
      <c r="M103" s="107">
        <v>-2.17</v>
      </c>
      <c r="N103" s="15">
        <f t="shared" si="101"/>
        <v>1.1841277319011008</v>
      </c>
      <c r="O103" s="15">
        <f t="shared" si="101"/>
        <v>0.37383177570093457</v>
      </c>
      <c r="P103">
        <f t="shared" si="60"/>
        <v>1.8224299065420559</v>
      </c>
      <c r="Q103">
        <f t="shared" si="61"/>
        <v>1.014018691588785</v>
      </c>
      <c r="R103">
        <f t="shared" si="97"/>
        <v>2.14</v>
      </c>
      <c r="S103">
        <v>0</v>
      </c>
      <c r="T103">
        <v>0</v>
      </c>
      <c r="U103">
        <f t="shared" si="62"/>
        <v>-0.43457943925233644</v>
      </c>
      <c r="V103">
        <v>-0.93</v>
      </c>
      <c r="W103" s="15">
        <f t="shared" si="102"/>
        <v>-1.014018691588785</v>
      </c>
      <c r="Y103" s="15">
        <f t="shared" si="103"/>
        <v>-1.8224299065420559</v>
      </c>
    </row>
    <row r="104" spans="1:25" x14ac:dyDescent="0.3">
      <c r="A104" s="15" t="s">
        <v>60</v>
      </c>
      <c r="B104" s="15">
        <v>8</v>
      </c>
      <c r="C104" s="15">
        <v>174</v>
      </c>
      <c r="D104" s="15">
        <v>2.62</v>
      </c>
      <c r="E104" s="15">
        <v>6.3</v>
      </c>
      <c r="F104" s="15">
        <v>0.7</v>
      </c>
      <c r="G104" s="15">
        <f t="shared" si="98"/>
        <v>0.86184210526315796</v>
      </c>
      <c r="H104" s="15">
        <f t="shared" si="99"/>
        <v>1.8224299065420559</v>
      </c>
      <c r="I104" s="15">
        <f t="shared" si="100"/>
        <v>1.2242990654205608</v>
      </c>
      <c r="J104" s="15">
        <f t="shared" si="84"/>
        <v>2.835775907930667</v>
      </c>
      <c r="K104" s="105">
        <v>0.8</v>
      </c>
      <c r="L104" s="106">
        <v>-3.9</v>
      </c>
      <c r="M104" s="107">
        <v>-2.17</v>
      </c>
      <c r="N104" s="15">
        <f t="shared" si="101"/>
        <v>1.325128928939564</v>
      </c>
      <c r="O104" s="15">
        <f t="shared" si="101"/>
        <v>0.37383177570093457</v>
      </c>
      <c r="P104">
        <f t="shared" si="60"/>
        <v>1.8224299065420559</v>
      </c>
      <c r="Q104">
        <f t="shared" si="61"/>
        <v>1.014018691588785</v>
      </c>
      <c r="R104">
        <f t="shared" si="97"/>
        <v>2.14</v>
      </c>
      <c r="S104">
        <v>0</v>
      </c>
      <c r="T104">
        <v>0</v>
      </c>
      <c r="U104">
        <f t="shared" si="62"/>
        <v>0</v>
      </c>
      <c r="W104" s="15">
        <f t="shared" si="102"/>
        <v>-1.014018691588785</v>
      </c>
      <c r="Y104" s="15">
        <f t="shared" si="103"/>
        <v>-1.8224299065420559</v>
      </c>
    </row>
    <row r="105" spans="1:25" x14ac:dyDescent="0.3">
      <c r="A105" s="15" t="s">
        <v>60</v>
      </c>
      <c r="B105" s="15">
        <v>9</v>
      </c>
      <c r="C105" s="15">
        <v>175</v>
      </c>
      <c r="D105" s="15">
        <v>3.04</v>
      </c>
      <c r="E105" s="15">
        <v>11.1</v>
      </c>
      <c r="F105" s="44">
        <v>0.7</v>
      </c>
      <c r="G105" s="15">
        <f t="shared" si="98"/>
        <v>1</v>
      </c>
      <c r="H105" s="15">
        <f t="shared" si="99"/>
        <v>1.8224299065420559</v>
      </c>
      <c r="I105" s="15">
        <f t="shared" si="100"/>
        <v>1.4205607476635513</v>
      </c>
      <c r="J105" s="15">
        <f t="shared" si="84"/>
        <v>3.227820472083291</v>
      </c>
      <c r="K105" s="105">
        <v>0.8</v>
      </c>
      <c r="L105" s="106">
        <v>-3.9</v>
      </c>
      <c r="M105" s="107">
        <v>-2.17</v>
      </c>
      <c r="N105" s="15">
        <f t="shared" si="101"/>
        <v>1.5083273234034069</v>
      </c>
      <c r="O105" s="15">
        <f t="shared" si="101"/>
        <v>0.37383177570093457</v>
      </c>
      <c r="P105">
        <f t="shared" si="60"/>
        <v>1.8224299065420559</v>
      </c>
      <c r="Q105">
        <f t="shared" si="61"/>
        <v>1.014018691588785</v>
      </c>
      <c r="R105">
        <f t="shared" si="97"/>
        <v>2.14</v>
      </c>
      <c r="S105">
        <v>0</v>
      </c>
      <c r="T105">
        <v>0</v>
      </c>
      <c r="U105">
        <f t="shared" si="62"/>
        <v>0</v>
      </c>
      <c r="W105" s="15">
        <f t="shared" si="102"/>
        <v>-1.014018691588785</v>
      </c>
      <c r="Y105" s="15">
        <f t="shared" si="103"/>
        <v>-1.8224299065420559</v>
      </c>
    </row>
    <row r="106" spans="1:25" x14ac:dyDescent="0.3">
      <c r="A106" s="19" t="s">
        <v>61</v>
      </c>
      <c r="B106" s="19">
        <v>1</v>
      </c>
      <c r="C106" s="19">
        <v>176</v>
      </c>
      <c r="D106" s="19">
        <v>3.41</v>
      </c>
      <c r="E106" s="19">
        <v>0.7</v>
      </c>
      <c r="F106" s="19">
        <v>0.2</v>
      </c>
      <c r="G106" s="19">
        <f>D106/$D$107</f>
        <v>0.70893970893970903</v>
      </c>
      <c r="H106" s="19">
        <f>-L106/($AF$33)</f>
        <v>4.4700460829493087</v>
      </c>
      <c r="I106" s="19">
        <f>D106/($AF$33)</f>
        <v>1.5714285714285716</v>
      </c>
      <c r="J106" s="19">
        <f t="shared" si="84"/>
        <v>5.4333231083748377</v>
      </c>
      <c r="K106" s="45">
        <v>1.27</v>
      </c>
      <c r="L106" s="19">
        <v>-9.6999999999999993</v>
      </c>
      <c r="M106" s="19">
        <v>-8.4600000000000009</v>
      </c>
      <c r="N106" s="19">
        <f>J106/($AF$33)</f>
        <v>2.5038355338132892</v>
      </c>
      <c r="O106" s="19">
        <f>K106/($AF$33)</f>
        <v>0.58525345622119818</v>
      </c>
      <c r="P106">
        <f t="shared" si="60"/>
        <v>4.4700460829493087</v>
      </c>
      <c r="Q106">
        <f t="shared" si="61"/>
        <v>3.898617511520738</v>
      </c>
      <c r="R106">
        <f>$AF$33</f>
        <v>2.17</v>
      </c>
      <c r="S106">
        <v>0</v>
      </c>
      <c r="T106">
        <v>0</v>
      </c>
      <c r="U106">
        <f t="shared" si="62"/>
        <v>0</v>
      </c>
      <c r="V106">
        <v>0</v>
      </c>
      <c r="W106" s="19">
        <f>M106/($AF$33)</f>
        <v>-3.898617511520738</v>
      </c>
      <c r="Y106" s="19">
        <f>L106/($AF$33)</f>
        <v>-4.4700460829493087</v>
      </c>
    </row>
    <row r="107" spans="1:25" x14ac:dyDescent="0.3">
      <c r="A107" s="19" t="s">
        <v>61</v>
      </c>
      <c r="B107" s="19">
        <v>2</v>
      </c>
      <c r="C107" s="19">
        <v>177</v>
      </c>
      <c r="D107" s="19">
        <v>4.8099999999999996</v>
      </c>
      <c r="E107" s="19">
        <v>3.51</v>
      </c>
      <c r="F107" s="45">
        <v>0.2</v>
      </c>
      <c r="G107" s="19">
        <f>D107/$D$107</f>
        <v>1</v>
      </c>
      <c r="H107" s="19">
        <f>-L107/($AF$33)</f>
        <v>5.9447004608294938</v>
      </c>
      <c r="I107" s="19">
        <f>D107/($AF$33)</f>
        <v>2.2165898617511521</v>
      </c>
      <c r="J107" s="19">
        <f>SQRT(M107^2/4+D107^2)</f>
        <v>7.3973305996149721</v>
      </c>
      <c r="K107" s="45">
        <v>1.69</v>
      </c>
      <c r="L107" s="19">
        <v>-12.9</v>
      </c>
      <c r="M107" s="19">
        <v>-11.24</v>
      </c>
      <c r="N107" s="19">
        <f>J107/($AF$33)</f>
        <v>3.4089081104216463</v>
      </c>
      <c r="O107" s="19">
        <f>K107/($AF$33)</f>
        <v>0.77880184331797231</v>
      </c>
      <c r="P107">
        <f t="shared" si="60"/>
        <v>5.9447004608294938</v>
      </c>
      <c r="Q107">
        <f t="shared" si="61"/>
        <v>5.1797235023041477</v>
      </c>
      <c r="R107">
        <f>$AF$33</f>
        <v>2.17</v>
      </c>
      <c r="S107">
        <v>0</v>
      </c>
      <c r="T107">
        <v>0</v>
      </c>
      <c r="U107">
        <f t="shared" si="62"/>
        <v>0</v>
      </c>
      <c r="V107">
        <v>0</v>
      </c>
      <c r="W107" s="19">
        <f>M107/($AF$33)</f>
        <v>-5.1797235023041477</v>
      </c>
      <c r="Y107" s="19">
        <f>L107/($AF$33)</f>
        <v>-5.9447004608294938</v>
      </c>
    </row>
    <row r="108" spans="1:25" x14ac:dyDescent="0.3">
      <c r="A108" s="20" t="s">
        <v>62</v>
      </c>
      <c r="B108" s="20">
        <v>1</v>
      </c>
      <c r="C108" s="20">
        <v>178</v>
      </c>
      <c r="D108" s="20">
        <v>1.7470000000000001</v>
      </c>
      <c r="E108" s="20">
        <v>0.34</v>
      </c>
      <c r="F108" s="20">
        <v>0.25</v>
      </c>
      <c r="G108" s="20">
        <f>D108/$D$112</f>
        <v>0.54423676012461064</v>
      </c>
      <c r="H108" s="20">
        <f>-L108/($AF$34)</f>
        <v>1.1764705882352942</v>
      </c>
      <c r="I108" s="20">
        <f>D108/($AF$34)</f>
        <v>0.85637254901960791</v>
      </c>
      <c r="J108" s="20">
        <f t="shared" si="84"/>
        <v>1.8213275378141078</v>
      </c>
      <c r="K108" s="46">
        <v>1.1499999999999999</v>
      </c>
      <c r="L108" s="20">
        <v>-2.4</v>
      </c>
      <c r="M108" s="20">
        <v>-1.03</v>
      </c>
      <c r="N108" s="20">
        <f>J108/($AF$34)</f>
        <v>0.89280761657554308</v>
      </c>
      <c r="O108" s="20">
        <f>K108/($AF$34)</f>
        <v>0.56372549019607843</v>
      </c>
      <c r="P108">
        <f t="shared" si="60"/>
        <v>1.1764705882352942</v>
      </c>
      <c r="Q108">
        <f t="shared" si="61"/>
        <v>0.50490196078431371</v>
      </c>
      <c r="R108">
        <f>$AF$34</f>
        <v>2.04</v>
      </c>
      <c r="S108">
        <v>0</v>
      </c>
      <c r="T108">
        <v>0</v>
      </c>
      <c r="U108">
        <f t="shared" si="62"/>
        <v>-0.10784313725490197</v>
      </c>
      <c r="V108">
        <v>-0.22</v>
      </c>
      <c r="W108" s="20">
        <f>M108/($AF$34)</f>
        <v>-0.50490196078431371</v>
      </c>
      <c r="Y108" s="20">
        <f>L108/($AF$34)</f>
        <v>-1.1764705882352942</v>
      </c>
    </row>
    <row r="109" spans="1:25" x14ac:dyDescent="0.3">
      <c r="A109" s="20" t="s">
        <v>62</v>
      </c>
      <c r="B109" s="20">
        <v>2</v>
      </c>
      <c r="C109" s="20">
        <v>179</v>
      </c>
      <c r="D109" s="20">
        <v>2.1</v>
      </c>
      <c r="E109" s="20">
        <v>1.43</v>
      </c>
      <c r="F109" s="20">
        <v>0.35</v>
      </c>
      <c r="G109" s="20">
        <f>D109/$D$112</f>
        <v>0.65420560747663559</v>
      </c>
      <c r="H109" s="20">
        <f t="shared" ref="H109:H112" si="104">-L109/($AF$34)</f>
        <v>1.7647058823529411</v>
      </c>
      <c r="I109" s="20">
        <f t="shared" ref="I109:I112" si="105">D109/($AF$34)</f>
        <v>1.0294117647058825</v>
      </c>
      <c r="J109" s="20">
        <f t="shared" si="84"/>
        <v>2.3478713763747794</v>
      </c>
      <c r="K109" s="46">
        <v>0.94</v>
      </c>
      <c r="L109" s="20">
        <v>-3.6</v>
      </c>
      <c r="M109" s="20">
        <v>-2.1</v>
      </c>
      <c r="N109" s="20">
        <f t="shared" ref="N109:O112" si="106">J109/($AF$34)</f>
        <v>1.1509173413601859</v>
      </c>
      <c r="O109" s="20">
        <f t="shared" si="106"/>
        <v>0.46078431372549017</v>
      </c>
      <c r="P109">
        <f t="shared" si="60"/>
        <v>1.7647058823529411</v>
      </c>
      <c r="Q109">
        <f t="shared" si="61"/>
        <v>1.0294117647058825</v>
      </c>
      <c r="R109">
        <f>$AF$34</f>
        <v>2.04</v>
      </c>
      <c r="S109">
        <v>0</v>
      </c>
      <c r="T109">
        <v>0</v>
      </c>
      <c r="U109">
        <f t="shared" si="62"/>
        <v>-0.27450980392156865</v>
      </c>
      <c r="V109">
        <v>-0.56000000000000005</v>
      </c>
      <c r="W109" s="20">
        <f t="shared" ref="W109:W112" si="107">M109/($AF$34)</f>
        <v>-1.0294117647058825</v>
      </c>
      <c r="Y109" s="20">
        <f t="shared" ref="Y109:Y112" si="108">L109/($AF$34)</f>
        <v>-1.7647058823529411</v>
      </c>
    </row>
    <row r="110" spans="1:25" x14ac:dyDescent="0.3">
      <c r="A110" s="20" t="s">
        <v>62</v>
      </c>
      <c r="B110" s="20">
        <v>3</v>
      </c>
      <c r="C110" s="20">
        <v>180</v>
      </c>
      <c r="D110" s="20">
        <v>2.4700000000000002</v>
      </c>
      <c r="E110" s="20">
        <v>3.19</v>
      </c>
      <c r="F110" s="20">
        <v>0.5</v>
      </c>
      <c r="G110" s="20">
        <f>D110/$D$112</f>
        <v>0.76947040498442376</v>
      </c>
      <c r="H110" s="20">
        <f t="shared" si="104"/>
        <v>2.107843137254902</v>
      </c>
      <c r="I110" s="20">
        <f t="shared" si="105"/>
        <v>1.2107843137254903</v>
      </c>
      <c r="J110" s="20">
        <f t="shared" si="84"/>
        <v>2.8148534597737056</v>
      </c>
      <c r="K110" s="46">
        <v>0.86</v>
      </c>
      <c r="L110" s="20">
        <v>-4.3</v>
      </c>
      <c r="M110" s="20">
        <v>-2.7</v>
      </c>
      <c r="N110" s="20">
        <f t="shared" si="106"/>
        <v>1.3798301273400517</v>
      </c>
      <c r="O110" s="20">
        <f t="shared" si="106"/>
        <v>0.42156862745098039</v>
      </c>
      <c r="P110">
        <f t="shared" si="60"/>
        <v>2.107843137254902</v>
      </c>
      <c r="Q110">
        <f t="shared" si="61"/>
        <v>1.3235294117647058</v>
      </c>
      <c r="R110">
        <f>$AF$34</f>
        <v>2.04</v>
      </c>
      <c r="S110">
        <v>0</v>
      </c>
      <c r="T110">
        <v>0</v>
      </c>
      <c r="U110">
        <f t="shared" si="62"/>
        <v>-0.38235294117647062</v>
      </c>
      <c r="V110">
        <v>-0.78</v>
      </c>
      <c r="W110" s="20">
        <f t="shared" si="107"/>
        <v>-1.3235294117647058</v>
      </c>
      <c r="Y110" s="20">
        <f t="shared" si="108"/>
        <v>-2.107843137254902</v>
      </c>
    </row>
    <row r="111" spans="1:25" x14ac:dyDescent="0.3">
      <c r="A111" s="20" t="s">
        <v>62</v>
      </c>
      <c r="B111" s="20">
        <v>4</v>
      </c>
      <c r="C111" s="20">
        <v>181</v>
      </c>
      <c r="D111" s="20">
        <v>2.9</v>
      </c>
      <c r="E111" s="20">
        <v>5.44</v>
      </c>
      <c r="F111" s="20">
        <v>0.75</v>
      </c>
      <c r="G111" s="20">
        <f>D111/$D$112</f>
        <v>0.90342679127725856</v>
      </c>
      <c r="H111" s="20">
        <f t="shared" si="104"/>
        <v>2.107843137254902</v>
      </c>
      <c r="I111" s="20">
        <f t="shared" si="105"/>
        <v>1.4215686274509802</v>
      </c>
      <c r="J111" s="20">
        <f t="shared" si="84"/>
        <v>3.1988279103446624</v>
      </c>
      <c r="K111" s="46">
        <v>0.86</v>
      </c>
      <c r="L111" s="20">
        <v>-4.3</v>
      </c>
      <c r="M111" s="20">
        <v>-2.7</v>
      </c>
      <c r="N111" s="20">
        <f t="shared" si="106"/>
        <v>1.5680528972277756</v>
      </c>
      <c r="O111" s="20">
        <f t="shared" si="106"/>
        <v>0.42156862745098039</v>
      </c>
      <c r="P111">
        <f t="shared" si="60"/>
        <v>2.107843137254902</v>
      </c>
      <c r="Q111">
        <f t="shared" si="61"/>
        <v>1.3235294117647058</v>
      </c>
      <c r="R111">
        <f>$AF$34</f>
        <v>2.04</v>
      </c>
      <c r="S111">
        <v>0</v>
      </c>
      <c r="T111">
        <v>0</v>
      </c>
      <c r="U111">
        <f t="shared" si="62"/>
        <v>0</v>
      </c>
      <c r="W111" s="20">
        <f t="shared" si="107"/>
        <v>-1.3235294117647058</v>
      </c>
      <c r="Y111" s="20">
        <f t="shared" si="108"/>
        <v>-2.107843137254902</v>
      </c>
    </row>
    <row r="112" spans="1:25" x14ac:dyDescent="0.3">
      <c r="A112" s="20" t="s">
        <v>62</v>
      </c>
      <c r="B112" s="20">
        <v>5</v>
      </c>
      <c r="C112" s="20">
        <v>182</v>
      </c>
      <c r="D112" s="20">
        <v>3.21</v>
      </c>
      <c r="E112" s="20">
        <v>11.65</v>
      </c>
      <c r="F112" s="46">
        <v>0.75</v>
      </c>
      <c r="G112" s="20">
        <f>D112/$D$112</f>
        <v>1</v>
      </c>
      <c r="H112" s="20">
        <f t="shared" si="104"/>
        <v>2.107843137254902</v>
      </c>
      <c r="I112" s="20">
        <f t="shared" si="105"/>
        <v>1.5735294117647058</v>
      </c>
      <c r="J112" s="20">
        <f t="shared" si="84"/>
        <v>3.4823268083280179</v>
      </c>
      <c r="K112" s="46">
        <v>0.86</v>
      </c>
      <c r="L112" s="20">
        <v>-4.3</v>
      </c>
      <c r="M112" s="20">
        <v>-2.7</v>
      </c>
      <c r="N112" s="20">
        <f t="shared" si="106"/>
        <v>1.7070229452588324</v>
      </c>
      <c r="O112" s="20">
        <f t="shared" si="106"/>
        <v>0.42156862745098039</v>
      </c>
      <c r="P112">
        <f t="shared" si="60"/>
        <v>2.107843137254902</v>
      </c>
      <c r="Q112">
        <f t="shared" si="61"/>
        <v>1.3235294117647058</v>
      </c>
      <c r="R112">
        <f>$AF$34</f>
        <v>2.04</v>
      </c>
      <c r="S112">
        <v>0</v>
      </c>
      <c r="T112">
        <v>0</v>
      </c>
      <c r="U112">
        <f t="shared" si="62"/>
        <v>0</v>
      </c>
      <c r="W112" s="20">
        <f t="shared" si="107"/>
        <v>-1.3235294117647058</v>
      </c>
      <c r="Y112" s="20">
        <f t="shared" si="108"/>
        <v>-2.107843137254902</v>
      </c>
    </row>
    <row r="113" spans="1:25" x14ac:dyDescent="0.3">
      <c r="A113" s="22" t="s">
        <v>63</v>
      </c>
      <c r="B113" s="22">
        <v>1</v>
      </c>
      <c r="C113" s="22">
        <v>183</v>
      </c>
      <c r="D113" s="22">
        <v>0.754</v>
      </c>
      <c r="E113" s="22">
        <v>0.43</v>
      </c>
      <c r="F113" s="22">
        <v>0.1</v>
      </c>
      <c r="G113" s="22">
        <f>D113/$D$120</f>
        <v>0.30526315789473679</v>
      </c>
      <c r="H113" s="22">
        <f>-L113/($AF$35)</f>
        <v>0.2293577981651376</v>
      </c>
      <c r="I113" s="22">
        <f>D113/($AF$35)</f>
        <v>0.34587155963302751</v>
      </c>
      <c r="J113" s="22">
        <f t="shared" si="84"/>
        <v>0.87048319914861083</v>
      </c>
      <c r="K113" s="47">
        <v>1.29</v>
      </c>
      <c r="L113" s="22">
        <v>-0.5</v>
      </c>
      <c r="M113" s="22">
        <v>0.87</v>
      </c>
      <c r="N113" s="22">
        <f>J113/($AF$35)</f>
        <v>0.39930421979294073</v>
      </c>
      <c r="O113" s="22">
        <f>K113/($AF$35)</f>
        <v>0.59174311926605505</v>
      </c>
      <c r="P113">
        <f t="shared" si="60"/>
        <v>0.2293577981651376</v>
      </c>
      <c r="Q113">
        <f t="shared" si="61"/>
        <v>0.39908256880733944</v>
      </c>
      <c r="R113">
        <f t="shared" ref="R113:R120" si="109">$AF$35</f>
        <v>2.1800000000000002</v>
      </c>
      <c r="S113">
        <v>0</v>
      </c>
      <c r="T113">
        <v>0</v>
      </c>
      <c r="U113">
        <f t="shared" si="62"/>
        <v>-2.2935779816513763E-2</v>
      </c>
      <c r="V113">
        <v>-0.05</v>
      </c>
      <c r="W113" s="22">
        <f>M113/($AF$35)</f>
        <v>0.39908256880733944</v>
      </c>
      <c r="Y113" s="22">
        <f>L113/($AF$35)</f>
        <v>-0.2293577981651376</v>
      </c>
    </row>
    <row r="114" spans="1:25" x14ac:dyDescent="0.3">
      <c r="A114" s="22" t="s">
        <v>63</v>
      </c>
      <c r="B114" s="22">
        <v>2</v>
      </c>
      <c r="C114" s="22">
        <v>184</v>
      </c>
      <c r="D114" s="22">
        <v>1.006</v>
      </c>
      <c r="E114" s="22">
        <v>1.26</v>
      </c>
      <c r="F114" s="22">
        <v>0.15</v>
      </c>
      <c r="G114" s="22">
        <f t="shared" ref="G114:G120" si="110">D114/$D$120</f>
        <v>0.4072874493927125</v>
      </c>
      <c r="H114" s="22">
        <f t="shared" ref="H114:H120" si="111">-L114/($AF$35)</f>
        <v>0.50458715596330272</v>
      </c>
      <c r="I114" s="22">
        <f t="shared" ref="I114:I120" si="112">D114/($AF$35)</f>
        <v>0.46146788990825682</v>
      </c>
      <c r="J114" s="22">
        <f t="shared" si="84"/>
        <v>1.0095845680278597</v>
      </c>
      <c r="K114" s="47">
        <v>1.04</v>
      </c>
      <c r="L114" s="22">
        <v>-1.1000000000000001</v>
      </c>
      <c r="M114" s="22">
        <v>0.17</v>
      </c>
      <c r="N114" s="22">
        <f t="shared" ref="N114:O120" si="113">J114/($AF$35)</f>
        <v>0.46311218716874292</v>
      </c>
      <c r="O114" s="22">
        <f>K114/($AF$35)</f>
        <v>0.47706422018348621</v>
      </c>
      <c r="P114">
        <f t="shared" si="60"/>
        <v>0.50458715596330272</v>
      </c>
      <c r="Q114">
        <f t="shared" si="61"/>
        <v>7.7981651376146793E-2</v>
      </c>
      <c r="R114">
        <f t="shared" si="109"/>
        <v>2.1800000000000002</v>
      </c>
      <c r="S114">
        <v>0</v>
      </c>
      <c r="T114">
        <v>0</v>
      </c>
      <c r="U114">
        <f t="shared" si="62"/>
        <v>-0.10550458715596329</v>
      </c>
      <c r="V114">
        <v>-0.23</v>
      </c>
      <c r="W114" s="22">
        <f t="shared" ref="W114:W120" si="114">M114/($AF$35)</f>
        <v>7.7981651376146793E-2</v>
      </c>
      <c r="Y114" s="22">
        <f t="shared" ref="Y114:Y120" si="115">L114/($AF$35)</f>
        <v>-0.50458715596330272</v>
      </c>
    </row>
    <row r="115" spans="1:25" x14ac:dyDescent="0.3">
      <c r="A115" s="22" t="s">
        <v>63</v>
      </c>
      <c r="B115" s="22">
        <v>3</v>
      </c>
      <c r="C115" s="22">
        <v>185</v>
      </c>
      <c r="D115" s="22">
        <v>1.2669999999999999</v>
      </c>
      <c r="E115" s="22">
        <v>2.0499999999999998</v>
      </c>
      <c r="F115" s="22">
        <v>0.2</v>
      </c>
      <c r="G115" s="22">
        <f t="shared" si="110"/>
        <v>0.51295546558704441</v>
      </c>
      <c r="H115" s="22">
        <f t="shared" si="111"/>
        <v>0.73394495412844041</v>
      </c>
      <c r="I115" s="22">
        <f t="shared" si="112"/>
        <v>0.5811926605504586</v>
      </c>
      <c r="J115" s="22">
        <f t="shared" si="84"/>
        <v>1.27584834521976</v>
      </c>
      <c r="K115" s="47">
        <v>0.92</v>
      </c>
      <c r="L115" s="22">
        <v>-1.6</v>
      </c>
      <c r="M115" s="22">
        <v>-0.3</v>
      </c>
      <c r="N115" s="22">
        <f>J115/($AF$35)</f>
        <v>0.58525153450447698</v>
      </c>
      <c r="O115" s="22">
        <f t="shared" si="113"/>
        <v>0.42201834862385318</v>
      </c>
      <c r="P115">
        <f t="shared" si="60"/>
        <v>0.73394495412844041</v>
      </c>
      <c r="Q115">
        <f t="shared" si="61"/>
        <v>0.13761467889908255</v>
      </c>
      <c r="R115">
        <f t="shared" si="109"/>
        <v>2.1800000000000002</v>
      </c>
      <c r="S115">
        <v>0</v>
      </c>
      <c r="T115">
        <v>0</v>
      </c>
      <c r="U115">
        <f t="shared" si="62"/>
        <v>-0.19724770642201833</v>
      </c>
      <c r="V115">
        <v>-0.43</v>
      </c>
      <c r="W115" s="22">
        <f t="shared" si="114"/>
        <v>-0.13761467889908255</v>
      </c>
      <c r="Y115" s="22">
        <f t="shared" si="115"/>
        <v>-0.73394495412844041</v>
      </c>
    </row>
    <row r="116" spans="1:25" x14ac:dyDescent="0.3">
      <c r="A116" s="22" t="s">
        <v>63</v>
      </c>
      <c r="B116" s="22">
        <v>4</v>
      </c>
      <c r="C116" s="22">
        <v>186</v>
      </c>
      <c r="D116" s="22">
        <v>1.5329999999999999</v>
      </c>
      <c r="E116" s="47">
        <v>2.0499999999999998</v>
      </c>
      <c r="F116" s="47">
        <v>0.2</v>
      </c>
      <c r="G116" s="22">
        <f t="shared" si="110"/>
        <v>0.62064777327935217</v>
      </c>
      <c r="H116" s="22">
        <f t="shared" si="111"/>
        <v>1.0550458715596329</v>
      </c>
      <c r="I116" s="22">
        <f t="shared" si="112"/>
        <v>0.70321100917431179</v>
      </c>
      <c r="J116" s="22">
        <f t="shared" si="84"/>
        <v>1.585595787078157</v>
      </c>
      <c r="K116" s="47">
        <v>0.83</v>
      </c>
      <c r="L116" s="22">
        <v>-2.2999999999999998</v>
      </c>
      <c r="M116" s="22">
        <v>-0.81</v>
      </c>
      <c r="N116" s="22">
        <f t="shared" si="113"/>
        <v>0.72733751700832883</v>
      </c>
      <c r="O116" s="22">
        <f t="shared" si="113"/>
        <v>0.38073394495412838</v>
      </c>
      <c r="P116">
        <f t="shared" si="60"/>
        <v>1.0550458715596329</v>
      </c>
      <c r="Q116">
        <f t="shared" si="61"/>
        <v>0.37155963302752293</v>
      </c>
      <c r="R116">
        <f t="shared" si="109"/>
        <v>2.1800000000000002</v>
      </c>
      <c r="S116">
        <v>0</v>
      </c>
      <c r="T116">
        <v>0</v>
      </c>
      <c r="U116">
        <f t="shared" si="62"/>
        <v>-0.31651376146788984</v>
      </c>
      <c r="V116">
        <v>-0.69</v>
      </c>
      <c r="W116" s="22">
        <f t="shared" si="114"/>
        <v>-0.37155963302752293</v>
      </c>
      <c r="Y116" s="22">
        <f t="shared" si="115"/>
        <v>-1.0550458715596329</v>
      </c>
    </row>
    <row r="117" spans="1:25" x14ac:dyDescent="0.3">
      <c r="A117" s="22" t="s">
        <v>63</v>
      </c>
      <c r="B117" s="22">
        <v>5</v>
      </c>
      <c r="C117" s="22">
        <v>187</v>
      </c>
      <c r="D117" s="22">
        <v>1.804</v>
      </c>
      <c r="E117" s="22">
        <v>4.62</v>
      </c>
      <c r="F117" s="22">
        <v>0.2</v>
      </c>
      <c r="G117" s="22">
        <f t="shared" si="110"/>
        <v>0.73036437246963559</v>
      </c>
      <c r="H117" s="22">
        <f t="shared" si="111"/>
        <v>1.2844036697247705</v>
      </c>
      <c r="I117" s="22">
        <f t="shared" si="112"/>
        <v>0.8275229357798165</v>
      </c>
      <c r="J117" s="22">
        <f t="shared" si="84"/>
        <v>1.8889192677295661</v>
      </c>
      <c r="K117" s="47">
        <v>0.78</v>
      </c>
      <c r="L117" s="22">
        <v>-2.8</v>
      </c>
      <c r="M117" s="22">
        <v>-1.1200000000000001</v>
      </c>
      <c r="N117" s="22">
        <f t="shared" si="113"/>
        <v>0.86647672831631461</v>
      </c>
      <c r="O117" s="22">
        <f t="shared" si="113"/>
        <v>0.35779816513761464</v>
      </c>
      <c r="P117">
        <f t="shared" si="60"/>
        <v>1.2844036697247705</v>
      </c>
      <c r="Q117">
        <f t="shared" si="61"/>
        <v>0.51376146788990829</v>
      </c>
      <c r="R117">
        <f t="shared" si="109"/>
        <v>2.1800000000000002</v>
      </c>
      <c r="S117">
        <v>0</v>
      </c>
      <c r="T117">
        <v>0</v>
      </c>
      <c r="U117">
        <f t="shared" si="62"/>
        <v>-0.39449541284403666</v>
      </c>
      <c r="V117">
        <v>-0.86</v>
      </c>
      <c r="W117" s="22">
        <f t="shared" si="114"/>
        <v>-0.51376146788990829</v>
      </c>
      <c r="Y117" s="22">
        <f t="shared" si="115"/>
        <v>-1.2844036697247705</v>
      </c>
    </row>
    <row r="118" spans="1:25" x14ac:dyDescent="0.3">
      <c r="A118" s="22" t="s">
        <v>63</v>
      </c>
      <c r="B118" s="22">
        <v>6</v>
      </c>
      <c r="C118" s="22">
        <v>188</v>
      </c>
      <c r="D118" s="22">
        <v>1.893</v>
      </c>
      <c r="E118" s="22">
        <v>4.91</v>
      </c>
      <c r="F118" s="22">
        <v>0.6</v>
      </c>
      <c r="G118" s="22">
        <f t="shared" si="110"/>
        <v>0.76639676113360322</v>
      </c>
      <c r="H118" s="22">
        <f t="shared" si="111"/>
        <v>1.3761467889908257</v>
      </c>
      <c r="I118" s="22">
        <f t="shared" si="112"/>
        <v>0.86834862385321099</v>
      </c>
      <c r="J118" s="22">
        <f t="shared" si="84"/>
        <v>1.9998684956766533</v>
      </c>
      <c r="K118" s="47">
        <v>0.76</v>
      </c>
      <c r="L118" s="22">
        <v>-3</v>
      </c>
      <c r="M118" s="22">
        <v>-1.29</v>
      </c>
      <c r="N118" s="22">
        <f t="shared" si="113"/>
        <v>0.91737086957644642</v>
      </c>
      <c r="O118" s="22">
        <f t="shared" si="113"/>
        <v>0.34862385321100914</v>
      </c>
      <c r="P118">
        <f t="shared" si="60"/>
        <v>1.3761467889908257</v>
      </c>
      <c r="Q118">
        <f t="shared" si="61"/>
        <v>0.59174311926605505</v>
      </c>
      <c r="R118">
        <f t="shared" si="109"/>
        <v>2.1800000000000002</v>
      </c>
      <c r="S118">
        <v>0</v>
      </c>
      <c r="T118">
        <v>0</v>
      </c>
      <c r="U118">
        <f t="shared" si="62"/>
        <v>-0.44036697247706419</v>
      </c>
      <c r="V118">
        <v>-0.96</v>
      </c>
      <c r="W118" s="22">
        <f t="shared" si="114"/>
        <v>-0.59174311926605505</v>
      </c>
      <c r="Y118" s="22">
        <f t="shared" si="115"/>
        <v>-1.3761467889908257</v>
      </c>
    </row>
    <row r="119" spans="1:25" x14ac:dyDescent="0.3">
      <c r="A119" s="22" t="s">
        <v>63</v>
      </c>
      <c r="B119" s="22">
        <v>7</v>
      </c>
      <c r="C119" s="22">
        <v>189</v>
      </c>
      <c r="D119" s="22">
        <v>2.0299999999999998</v>
      </c>
      <c r="E119" s="22">
        <v>5.45</v>
      </c>
      <c r="F119" s="22">
        <v>0.7</v>
      </c>
      <c r="G119" s="22">
        <f t="shared" si="110"/>
        <v>0.82186234817813753</v>
      </c>
      <c r="H119" s="22">
        <f t="shared" si="111"/>
        <v>1.5596330275229355</v>
      </c>
      <c r="I119" s="22">
        <f t="shared" si="112"/>
        <v>0.93119266055045857</v>
      </c>
      <c r="J119" s="22">
        <f t="shared" si="84"/>
        <v>2.1950227789250842</v>
      </c>
      <c r="K119" s="47">
        <v>0.71</v>
      </c>
      <c r="L119" s="22">
        <v>-3.4</v>
      </c>
      <c r="M119" s="22">
        <v>-1.67</v>
      </c>
      <c r="N119" s="22">
        <f t="shared" si="113"/>
        <v>1.0068911829931579</v>
      </c>
      <c r="O119" s="22">
        <f t="shared" si="113"/>
        <v>0.32568807339449535</v>
      </c>
      <c r="P119">
        <f t="shared" si="60"/>
        <v>1.5596330275229355</v>
      </c>
      <c r="Q119">
        <f t="shared" si="61"/>
        <v>0.76605504587155959</v>
      </c>
      <c r="R119">
        <f t="shared" si="109"/>
        <v>2.1800000000000002</v>
      </c>
      <c r="S119">
        <v>0</v>
      </c>
      <c r="T119">
        <v>0</v>
      </c>
      <c r="U119">
        <f t="shared" si="62"/>
        <v>-0.46330275229357792</v>
      </c>
      <c r="V119">
        <v>-1.01</v>
      </c>
      <c r="W119" s="22">
        <f t="shared" si="114"/>
        <v>-0.76605504587155959</v>
      </c>
      <c r="Y119" s="22">
        <f t="shared" si="115"/>
        <v>-1.5596330275229355</v>
      </c>
    </row>
    <row r="120" spans="1:25" x14ac:dyDescent="0.3">
      <c r="A120" s="22" t="s">
        <v>63</v>
      </c>
      <c r="B120" s="21">
        <v>8</v>
      </c>
      <c r="C120" s="21">
        <v>190</v>
      </c>
      <c r="D120" s="21">
        <v>2.4700000000000002</v>
      </c>
      <c r="E120" s="21">
        <v>11.63</v>
      </c>
      <c r="F120" s="21">
        <v>0.7</v>
      </c>
      <c r="G120" s="22">
        <f t="shared" si="110"/>
        <v>1</v>
      </c>
      <c r="H120" s="22">
        <f t="shared" si="111"/>
        <v>1.5596330275229355</v>
      </c>
      <c r="I120" s="22">
        <f t="shared" si="112"/>
        <v>1.1330275229357798</v>
      </c>
      <c r="J120" s="22">
        <f t="shared" si="84"/>
        <v>2.6073214224563874</v>
      </c>
      <c r="K120" s="47">
        <v>0.71</v>
      </c>
      <c r="L120" s="22">
        <v>-3.4</v>
      </c>
      <c r="M120" s="22">
        <v>-1.67</v>
      </c>
      <c r="N120" s="22">
        <f t="shared" si="113"/>
        <v>1.1960190011267831</v>
      </c>
      <c r="O120" s="22">
        <f t="shared" si="113"/>
        <v>0.32568807339449535</v>
      </c>
      <c r="P120">
        <f t="shared" si="60"/>
        <v>1.5596330275229355</v>
      </c>
      <c r="Q120">
        <f t="shared" si="61"/>
        <v>0.76605504587155959</v>
      </c>
      <c r="R120">
        <f t="shared" si="109"/>
        <v>2.1800000000000002</v>
      </c>
      <c r="S120">
        <v>0</v>
      </c>
      <c r="T120">
        <v>0</v>
      </c>
      <c r="U120">
        <f t="shared" si="62"/>
        <v>0</v>
      </c>
      <c r="W120" s="22">
        <f t="shared" si="114"/>
        <v>-0.76605504587155959</v>
      </c>
      <c r="Y120" s="22">
        <f t="shared" si="115"/>
        <v>-1.5596330275229355</v>
      </c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12"/>
  <sheetViews>
    <sheetView topLeftCell="K1" zoomScaleNormal="100" workbookViewId="0">
      <selection activeCell="U2" sqref="U2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3.6640625" customWidth="1"/>
    <col min="8" max="8" width="12.44140625" customWidth="1"/>
    <col min="9" max="9" width="15" customWidth="1"/>
    <col min="10" max="10" width="8.88671875" customWidth="1"/>
    <col min="11" max="13" width="11" customWidth="1"/>
    <col min="14" max="15" width="11" style="6" customWidth="1"/>
    <col min="16" max="16" width="11.5546875" customWidth="1"/>
    <col min="17" max="22" width="8.88671875" customWidth="1"/>
    <col min="26" max="27" width="11" style="6" customWidth="1"/>
    <col min="29" max="30" width="11" customWidth="1"/>
  </cols>
  <sheetData>
    <row r="1" spans="1:35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40" t="s">
        <v>66</v>
      </c>
      <c r="M1" s="40" t="s">
        <v>64</v>
      </c>
      <c r="N1" s="40" t="s">
        <v>73</v>
      </c>
      <c r="O1" s="40" t="s">
        <v>74</v>
      </c>
      <c r="P1" s="40" t="s">
        <v>75</v>
      </c>
      <c r="Q1" s="40" t="s">
        <v>86</v>
      </c>
      <c r="R1" s="93" t="s">
        <v>82</v>
      </c>
      <c r="S1" s="110" t="s">
        <v>1</v>
      </c>
      <c r="T1" s="110" t="s">
        <v>2</v>
      </c>
      <c r="U1" s="40" t="s">
        <v>87</v>
      </c>
      <c r="V1" s="40" t="s">
        <v>88</v>
      </c>
      <c r="W1" s="40" t="s">
        <v>89</v>
      </c>
      <c r="X1" s="109" t="s">
        <v>90</v>
      </c>
      <c r="Y1" s="108" t="s">
        <v>91</v>
      </c>
      <c r="Z1" s="40" t="s">
        <v>85</v>
      </c>
      <c r="AA1" s="40" t="s">
        <v>76</v>
      </c>
      <c r="AC1" s="2"/>
      <c r="AD1" s="2" t="s">
        <v>1</v>
      </c>
      <c r="AE1" s="2" t="s">
        <v>2</v>
      </c>
      <c r="AF1" s="2" t="s">
        <v>4</v>
      </c>
      <c r="AG1" s="2" t="s">
        <v>5</v>
      </c>
      <c r="AH1" s="2" t="s">
        <v>7</v>
      </c>
      <c r="AI1" s="2" t="s">
        <v>8</v>
      </c>
    </row>
    <row r="2" spans="1:35" x14ac:dyDescent="0.3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>-L2/($AI$3)</f>
        <v>0.69053708439897699</v>
      </c>
      <c r="I2" s="32">
        <f t="shared" ref="I2:I8" si="1">D2/($AI$3)</f>
        <v>0.52685421994884907</v>
      </c>
      <c r="J2" s="32">
        <f t="shared" ref="J2:J8" si="2">ABS(K2-L2)/2</f>
        <v>2.0950000000000002</v>
      </c>
      <c r="K2" s="49">
        <v>1.49</v>
      </c>
      <c r="L2" s="32">
        <v>-2.7</v>
      </c>
      <c r="M2" s="32">
        <v>-0.99</v>
      </c>
      <c r="N2" s="32">
        <f t="shared" ref="N2:O8" si="3">J2/($AI$3)</f>
        <v>0.53580562659846553</v>
      </c>
      <c r="O2" s="32">
        <f t="shared" si="3"/>
        <v>0.38107416879795397</v>
      </c>
      <c r="P2" s="6">
        <f t="shared" ref="P2:P46" si="4">ABS(AA2)</f>
        <v>0.69053708439897699</v>
      </c>
      <c r="Q2" s="6">
        <f>ABS(Z2)</f>
        <v>0.25319693094629153</v>
      </c>
      <c r="R2" s="6">
        <f t="shared" ref="R2:R8" si="5">($AI$3)</f>
        <v>3.91</v>
      </c>
      <c r="S2" s="6">
        <v>0</v>
      </c>
      <c r="T2" s="6">
        <v>0</v>
      </c>
      <c r="U2" s="6">
        <f>V2/R2</f>
        <v>-5.6265984654731455E-2</v>
      </c>
      <c r="V2" s="6">
        <v>-0.22</v>
      </c>
      <c r="W2" s="6">
        <v>90</v>
      </c>
      <c r="Z2" s="32">
        <f>M2/($AI$3)</f>
        <v>-0.25319693094629153</v>
      </c>
      <c r="AA2" s="32">
        <f t="shared" ref="AA2:AA8" si="6">L2/($AI$3)</f>
        <v>-0.69053708439897699</v>
      </c>
      <c r="AC2" t="s">
        <v>35</v>
      </c>
      <c r="AD2" t="s">
        <v>36</v>
      </c>
      <c r="AE2" t="s">
        <v>37</v>
      </c>
      <c r="AF2" t="s">
        <v>38</v>
      </c>
      <c r="AG2" t="s">
        <v>39</v>
      </c>
      <c r="AH2" t="s">
        <v>40</v>
      </c>
      <c r="AI2" t="s">
        <v>41</v>
      </c>
    </row>
    <row r="3" spans="1:35" x14ac:dyDescent="0.3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ref="H3:H8" si="7">-L3/($AI$3)</f>
        <v>1.0997442455242965</v>
      </c>
      <c r="I3" s="32">
        <f t="shared" si="1"/>
        <v>0.67519181585677746</v>
      </c>
      <c r="J3" s="32">
        <f t="shared" si="2"/>
        <v>2.7850000000000001</v>
      </c>
      <c r="K3" s="49">
        <v>1.27</v>
      </c>
      <c r="L3" s="32">
        <v>-4.3</v>
      </c>
      <c r="M3" s="32">
        <v>-2.35</v>
      </c>
      <c r="N3" s="32">
        <f t="shared" si="3"/>
        <v>0.71227621483375958</v>
      </c>
      <c r="O3" s="32">
        <f t="shared" si="3"/>
        <v>0.32480818414322249</v>
      </c>
      <c r="P3" s="6">
        <f t="shared" si="4"/>
        <v>1.0997442455242965</v>
      </c>
      <c r="Q3" s="6">
        <f t="shared" ref="Q3:Q8" si="8">ABS(Z3)</f>
        <v>0.60102301790281332</v>
      </c>
      <c r="R3" s="6">
        <f t="shared" si="5"/>
        <v>3.91</v>
      </c>
      <c r="S3" s="6">
        <v>0</v>
      </c>
      <c r="T3" s="6">
        <v>0</v>
      </c>
      <c r="U3" s="6">
        <f t="shared" ref="U3:U8" si="9">V3/R3</f>
        <v>-0.17135549872122763</v>
      </c>
      <c r="V3" s="6">
        <v>-0.67</v>
      </c>
      <c r="W3" s="6">
        <v>90</v>
      </c>
      <c r="Z3" s="32">
        <f t="shared" ref="Z3:Z8" si="10">M3/($AI$3)</f>
        <v>-0.60102301790281332</v>
      </c>
      <c r="AA3" s="32">
        <f t="shared" si="6"/>
        <v>-1.0997442455242965</v>
      </c>
      <c r="AC3" t="s">
        <v>3</v>
      </c>
      <c r="AD3">
        <v>0</v>
      </c>
      <c r="AE3">
        <v>0</v>
      </c>
      <c r="AF3">
        <v>3.31</v>
      </c>
      <c r="AG3">
        <v>0.42</v>
      </c>
      <c r="AH3">
        <v>43</v>
      </c>
      <c r="AI3">
        <v>3.91</v>
      </c>
    </row>
    <row r="4" spans="1:35" x14ac:dyDescent="0.3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7"/>
        <v>1.4066496163682864</v>
      </c>
      <c r="I4" s="32">
        <f t="shared" si="1"/>
        <v>0.7698209718670076</v>
      </c>
      <c r="J4" s="32">
        <f t="shared" si="2"/>
        <v>3.335</v>
      </c>
      <c r="K4" s="49">
        <v>1.17</v>
      </c>
      <c r="L4" s="32">
        <v>-5.5</v>
      </c>
      <c r="M4" s="32">
        <v>-3.32</v>
      </c>
      <c r="N4" s="32">
        <f t="shared" si="3"/>
        <v>0.8529411764705882</v>
      </c>
      <c r="O4" s="32">
        <f t="shared" si="3"/>
        <v>0.29923273657289001</v>
      </c>
      <c r="P4" s="6">
        <f t="shared" si="4"/>
        <v>1.4066496163682864</v>
      </c>
      <c r="Q4" s="6">
        <f t="shared" si="8"/>
        <v>0.84910485933503832</v>
      </c>
      <c r="R4" s="6">
        <f t="shared" si="5"/>
        <v>3.91</v>
      </c>
      <c r="S4" s="6">
        <v>0</v>
      </c>
      <c r="T4" s="6">
        <v>0</v>
      </c>
      <c r="U4" s="6">
        <f t="shared" si="9"/>
        <v>-0.26342710997442453</v>
      </c>
      <c r="V4" s="6">
        <v>-1.03</v>
      </c>
      <c r="W4" s="6">
        <v>90</v>
      </c>
      <c r="Z4" s="32">
        <f t="shared" si="10"/>
        <v>-0.84910485933503832</v>
      </c>
      <c r="AA4" s="32">
        <f t="shared" si="6"/>
        <v>-1.4066496163682864</v>
      </c>
      <c r="AC4" t="s">
        <v>57</v>
      </c>
      <c r="AD4">
        <v>0</v>
      </c>
      <c r="AE4">
        <v>0</v>
      </c>
      <c r="AF4">
        <v>3.31</v>
      </c>
      <c r="AG4">
        <v>0.42</v>
      </c>
      <c r="AH4">
        <v>43</v>
      </c>
      <c r="AI4">
        <v>3.91</v>
      </c>
    </row>
    <row r="5" spans="1:35" x14ac:dyDescent="0.3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7"/>
        <v>1.7391304347826086</v>
      </c>
      <c r="I5" s="32">
        <f t="shared" si="1"/>
        <v>0.93350383631713552</v>
      </c>
      <c r="J5" s="32">
        <f t="shared" si="2"/>
        <v>3.9449999999999998</v>
      </c>
      <c r="K5" s="49">
        <v>1.0900000000000001</v>
      </c>
      <c r="L5" s="32">
        <v>-6.8</v>
      </c>
      <c r="M5" s="32">
        <v>-4.29</v>
      </c>
      <c r="N5" s="32">
        <f t="shared" si="3"/>
        <v>1.0089514066496164</v>
      </c>
      <c r="O5" s="32">
        <f t="shared" si="3"/>
        <v>0.27877237851662406</v>
      </c>
      <c r="P5" s="6">
        <f t="shared" si="4"/>
        <v>1.7391304347826086</v>
      </c>
      <c r="Q5" s="6">
        <f t="shared" si="8"/>
        <v>1.0971867007672633</v>
      </c>
      <c r="R5" s="6">
        <f t="shared" si="5"/>
        <v>3.91</v>
      </c>
      <c r="S5" s="6">
        <v>0</v>
      </c>
      <c r="T5" s="6">
        <v>0</v>
      </c>
      <c r="U5" s="6">
        <f t="shared" si="9"/>
        <v>-0.3631713554987212</v>
      </c>
      <c r="V5" s="6">
        <v>-1.42</v>
      </c>
      <c r="W5" s="6">
        <v>90</v>
      </c>
      <c r="Z5" s="32">
        <f t="shared" si="10"/>
        <v>-1.0971867007672633</v>
      </c>
      <c r="AA5" s="32">
        <f t="shared" si="6"/>
        <v>-1.7391304347826086</v>
      </c>
      <c r="AC5" t="s">
        <v>10</v>
      </c>
      <c r="AD5">
        <v>0.5</v>
      </c>
      <c r="AE5">
        <v>79</v>
      </c>
      <c r="AF5">
        <v>3.31</v>
      </c>
      <c r="AG5">
        <v>0</v>
      </c>
      <c r="AH5">
        <v>53.2</v>
      </c>
      <c r="AI5">
        <v>3.66</v>
      </c>
    </row>
    <row r="6" spans="1:35" x14ac:dyDescent="0.3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7"/>
        <v>2.0204603580562659</v>
      </c>
      <c r="I6" s="32">
        <f t="shared" si="1"/>
        <v>1.0664961636828645</v>
      </c>
      <c r="J6" s="32">
        <f t="shared" si="2"/>
        <v>4.4700000000000006</v>
      </c>
      <c r="K6" s="49">
        <v>1.04</v>
      </c>
      <c r="L6" s="32">
        <v>-7.9</v>
      </c>
      <c r="M6" s="32">
        <v>-5.09</v>
      </c>
      <c r="N6" s="32">
        <f t="shared" si="3"/>
        <v>1.1432225063938619</v>
      </c>
      <c r="O6" s="32">
        <f t="shared" si="3"/>
        <v>0.26598465473145783</v>
      </c>
      <c r="P6" s="6">
        <f t="shared" si="4"/>
        <v>2.0204603580562659</v>
      </c>
      <c r="Q6" s="6">
        <f t="shared" si="8"/>
        <v>1.3017902813299231</v>
      </c>
      <c r="R6" s="6">
        <f t="shared" si="5"/>
        <v>3.91</v>
      </c>
      <c r="S6" s="6">
        <v>0</v>
      </c>
      <c r="T6" s="6">
        <v>0</v>
      </c>
      <c r="U6" s="6">
        <f t="shared" si="9"/>
        <v>-0.44501278772378516</v>
      </c>
      <c r="V6" s="6">
        <v>-1.74</v>
      </c>
      <c r="W6" s="6">
        <v>90</v>
      </c>
      <c r="Z6" s="32">
        <f t="shared" si="10"/>
        <v>-1.3017902813299231</v>
      </c>
      <c r="AA6" s="32">
        <f t="shared" si="6"/>
        <v>-2.0204603580562659</v>
      </c>
      <c r="AC6" t="s">
        <v>11</v>
      </c>
      <c r="AD6">
        <v>0.5</v>
      </c>
      <c r="AE6">
        <v>79</v>
      </c>
      <c r="AF6">
        <v>3.31</v>
      </c>
      <c r="AG6">
        <v>0</v>
      </c>
      <c r="AH6">
        <v>53.2</v>
      </c>
      <c r="AI6">
        <v>3.66</v>
      </c>
    </row>
    <row r="7" spans="1:35" x14ac:dyDescent="0.3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7"/>
        <v>2.3529411764705879</v>
      </c>
      <c r="I7" s="32">
        <f t="shared" si="1"/>
        <v>1.19693094629156</v>
      </c>
      <c r="J7" s="32">
        <f t="shared" si="2"/>
        <v>5.0949999999999998</v>
      </c>
      <c r="K7" s="49">
        <v>0.99</v>
      </c>
      <c r="L7" s="32">
        <v>-9.1999999999999993</v>
      </c>
      <c r="M7" s="32">
        <v>-6.04</v>
      </c>
      <c r="N7" s="32">
        <f t="shared" si="3"/>
        <v>1.3030690537084397</v>
      </c>
      <c r="O7" s="32">
        <f t="shared" si="3"/>
        <v>0.25319693094629153</v>
      </c>
      <c r="P7" s="6">
        <f t="shared" si="4"/>
        <v>2.3529411764705879</v>
      </c>
      <c r="Q7" s="6">
        <f t="shared" si="8"/>
        <v>1.5447570332480818</v>
      </c>
      <c r="R7" s="6">
        <f t="shared" si="5"/>
        <v>3.91</v>
      </c>
      <c r="S7" s="6">
        <v>0</v>
      </c>
      <c r="T7" s="6">
        <v>0</v>
      </c>
      <c r="U7" s="6">
        <f t="shared" si="9"/>
        <v>-0.54475703324808178</v>
      </c>
      <c r="V7" s="6">
        <v>-2.13</v>
      </c>
      <c r="W7" s="6">
        <v>90</v>
      </c>
      <c r="Z7" s="32">
        <f t="shared" si="10"/>
        <v>-1.5447570332480818</v>
      </c>
      <c r="AA7" s="32">
        <f t="shared" si="6"/>
        <v>-2.3529411764705879</v>
      </c>
      <c r="AC7" t="s">
        <v>12</v>
      </c>
      <c r="AD7">
        <v>1</v>
      </c>
      <c r="AE7">
        <v>79</v>
      </c>
      <c r="AF7">
        <v>3.31</v>
      </c>
      <c r="AG7">
        <v>0</v>
      </c>
      <c r="AH7">
        <v>57.5</v>
      </c>
      <c r="AI7">
        <v>4.13</v>
      </c>
    </row>
    <row r="8" spans="1:35" x14ac:dyDescent="0.3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7"/>
        <v>2.7365728900255752</v>
      </c>
      <c r="I8" s="32">
        <f t="shared" si="1"/>
        <v>1.3324808184143222</v>
      </c>
      <c r="J8" s="32">
        <f t="shared" si="2"/>
        <v>5.8199999999999994</v>
      </c>
      <c r="K8" s="49">
        <v>0.94</v>
      </c>
      <c r="L8" s="32">
        <v>-10.7</v>
      </c>
      <c r="M8" s="32">
        <v>-7.14</v>
      </c>
      <c r="N8" s="32">
        <f t="shared" si="3"/>
        <v>1.4884910485933502</v>
      </c>
      <c r="O8" s="32">
        <f t="shared" si="3"/>
        <v>0.24040920716112529</v>
      </c>
      <c r="P8" s="6">
        <f t="shared" si="4"/>
        <v>2.7365728900255752</v>
      </c>
      <c r="Q8" s="6">
        <f t="shared" si="8"/>
        <v>1.826086956521739</v>
      </c>
      <c r="R8" s="6">
        <f t="shared" si="5"/>
        <v>3.91</v>
      </c>
      <c r="S8" s="6">
        <v>0</v>
      </c>
      <c r="T8" s="6">
        <v>0</v>
      </c>
      <c r="U8" s="6">
        <f t="shared" si="9"/>
        <v>-0.66240409207161122</v>
      </c>
      <c r="V8" s="6">
        <v>-2.59</v>
      </c>
      <c r="W8" s="6">
        <v>90</v>
      </c>
      <c r="Z8" s="32">
        <f t="shared" si="10"/>
        <v>-1.826086956521739</v>
      </c>
      <c r="AA8" s="32">
        <f t="shared" si="6"/>
        <v>-2.7365728900255752</v>
      </c>
      <c r="AC8" t="s">
        <v>13</v>
      </c>
      <c r="AD8">
        <v>1</v>
      </c>
      <c r="AE8">
        <v>79</v>
      </c>
      <c r="AF8">
        <v>3.31</v>
      </c>
      <c r="AG8">
        <v>0</v>
      </c>
      <c r="AH8">
        <v>57.5</v>
      </c>
      <c r="AI8">
        <v>4.13</v>
      </c>
    </row>
    <row r="9" spans="1:35" x14ac:dyDescent="0.3">
      <c r="A9" s="29" t="s">
        <v>18</v>
      </c>
      <c r="B9" s="29">
        <v>2</v>
      </c>
      <c r="C9" s="29">
        <v>77</v>
      </c>
      <c r="D9" s="29">
        <v>2.0099999999999998</v>
      </c>
      <c r="E9" s="29">
        <v>8.5999999999999993E-2</v>
      </c>
      <c r="F9" s="29">
        <v>0.1</v>
      </c>
      <c r="G9" s="29">
        <f>D9/$D$12</f>
        <v>0.36880733944954125</v>
      </c>
      <c r="H9" s="29">
        <f>-L9/($AI$14)</f>
        <v>0.39287469287469284</v>
      </c>
      <c r="I9" s="29">
        <f>D9/($AI$14)</f>
        <v>0.49385749385749378</v>
      </c>
      <c r="J9" s="29">
        <f t="shared" ref="J9:J16" si="11">ABS(K9-L9)/2</f>
        <v>2.0415000000000001</v>
      </c>
      <c r="K9" s="29">
        <v>2.484</v>
      </c>
      <c r="L9" s="29">
        <v>-1.599</v>
      </c>
      <c r="M9" s="29">
        <v>0.79600000000000004</v>
      </c>
      <c r="N9" s="29">
        <f t="shared" ref="N9:O12" si="12">J9/($AI$14)</f>
        <v>0.50159705159705159</v>
      </c>
      <c r="O9" s="29">
        <f t="shared" si="12"/>
        <v>0.61031941031941028</v>
      </c>
      <c r="P9" s="6">
        <f t="shared" si="4"/>
        <v>0.39287469287469284</v>
      </c>
      <c r="Q9" s="6">
        <f t="shared" ref="Q9:Q46" si="13">ABS(Z9)</f>
        <v>0.19557739557739556</v>
      </c>
      <c r="R9" s="6">
        <f>$AI$14</f>
        <v>4.07</v>
      </c>
      <c r="S9" s="6">
        <v>0</v>
      </c>
      <c r="T9" s="6">
        <v>0</v>
      </c>
      <c r="U9" s="6">
        <f t="shared" ref="U9:U46" si="14">V9/R9</f>
        <v>3.1695331695331695E-2</v>
      </c>
      <c r="V9" s="6">
        <v>0.129</v>
      </c>
      <c r="W9" s="6">
        <v>47.2</v>
      </c>
      <c r="Z9" s="29">
        <f>M9/($AI$14)</f>
        <v>0.19557739557739556</v>
      </c>
      <c r="AA9" s="29">
        <f>L9/($AI$14)</f>
        <v>-0.39287469287469284</v>
      </c>
      <c r="AC9" t="s">
        <v>33</v>
      </c>
      <c r="AD9">
        <v>1</v>
      </c>
      <c r="AE9">
        <v>79</v>
      </c>
      <c r="AF9">
        <v>3.31</v>
      </c>
      <c r="AG9">
        <v>0</v>
      </c>
      <c r="AH9">
        <v>43.2</v>
      </c>
      <c r="AI9">
        <v>4</v>
      </c>
    </row>
    <row r="10" spans="1:35" x14ac:dyDescent="0.3">
      <c r="A10" s="29" t="s">
        <v>18</v>
      </c>
      <c r="B10" s="29">
        <v>3</v>
      </c>
      <c r="C10" s="29">
        <v>78</v>
      </c>
      <c r="D10" s="29">
        <v>2.48</v>
      </c>
      <c r="E10" s="29">
        <v>0.30599999999999999</v>
      </c>
      <c r="F10" s="29">
        <v>0.1</v>
      </c>
      <c r="G10" s="29">
        <f>D10/$D$12</f>
        <v>0.455045871559633</v>
      </c>
      <c r="H10" s="29">
        <f t="shared" ref="H10:H12" si="15">-L10/($AI$14)</f>
        <v>0.58574938574938573</v>
      </c>
      <c r="I10" s="29">
        <f>D10/($AI$14)</f>
        <v>0.60933660933660927</v>
      </c>
      <c r="J10" s="29">
        <f t="shared" si="11"/>
        <v>2.4820000000000002</v>
      </c>
      <c r="K10" s="29">
        <v>2.58</v>
      </c>
      <c r="L10" s="29">
        <v>-2.3839999999999999</v>
      </c>
      <c r="M10" s="29">
        <v>0.23400000000000001</v>
      </c>
      <c r="N10" s="29">
        <f t="shared" si="12"/>
        <v>0.60982800982800989</v>
      </c>
      <c r="O10" s="29">
        <f t="shared" si="12"/>
        <v>0.63390663390663393</v>
      </c>
      <c r="P10" s="6">
        <f t="shared" si="4"/>
        <v>0.58574938574938573</v>
      </c>
      <c r="Q10" s="6">
        <f t="shared" si="13"/>
        <v>5.7493857493857492E-2</v>
      </c>
      <c r="R10" s="6">
        <f>$AI$14</f>
        <v>4.07</v>
      </c>
      <c r="S10" s="6">
        <v>0</v>
      </c>
      <c r="T10" s="6">
        <v>0</v>
      </c>
      <c r="U10" s="6">
        <f t="shared" si="14"/>
        <v>-8.8452088452088441E-3</v>
      </c>
      <c r="V10" s="6">
        <v>-3.5999999999999997E-2</v>
      </c>
      <c r="W10" s="6">
        <v>53.7</v>
      </c>
      <c r="Z10" s="29">
        <f t="shared" ref="Z10:Z12" si="16">M10/($AI$14)</f>
        <v>5.7493857493857492E-2</v>
      </c>
      <c r="AA10" s="29">
        <f>L10/($AI$14)</f>
        <v>-0.58574938574938573</v>
      </c>
      <c r="AC10" t="s">
        <v>34</v>
      </c>
      <c r="AD10">
        <v>1</v>
      </c>
      <c r="AE10">
        <v>79</v>
      </c>
      <c r="AF10">
        <v>3.31</v>
      </c>
      <c r="AG10">
        <v>0</v>
      </c>
      <c r="AH10">
        <v>60.2</v>
      </c>
      <c r="AI10">
        <v>4.57</v>
      </c>
    </row>
    <row r="11" spans="1:35" x14ac:dyDescent="0.3">
      <c r="A11" s="29" t="s">
        <v>18</v>
      </c>
      <c r="B11" s="29">
        <v>6</v>
      </c>
      <c r="C11" s="29">
        <v>79</v>
      </c>
      <c r="D11" s="29">
        <v>3.83</v>
      </c>
      <c r="E11" s="29">
        <v>2.12</v>
      </c>
      <c r="F11" s="29">
        <v>0.3</v>
      </c>
      <c r="G11" s="29">
        <f>D11/$D$12</f>
        <v>0.70275229357798163</v>
      </c>
      <c r="H11" s="29">
        <f t="shared" si="15"/>
        <v>1.5628992628992628</v>
      </c>
      <c r="I11" s="29">
        <f>D11/($AI$14)</f>
        <v>0.94103194103194099</v>
      </c>
      <c r="J11" s="29">
        <f t="shared" si="11"/>
        <v>3.9924999999999997</v>
      </c>
      <c r="K11" s="29">
        <v>1.6240000000000001</v>
      </c>
      <c r="L11" s="29">
        <v>-6.3609999999999998</v>
      </c>
      <c r="M11" s="29">
        <v>-3.5049999999999999</v>
      </c>
      <c r="N11" s="29">
        <f t="shared" si="12"/>
        <v>0.98095823095823087</v>
      </c>
      <c r="O11" s="29">
        <f t="shared" si="12"/>
        <v>0.39901719901719901</v>
      </c>
      <c r="P11" s="6">
        <f t="shared" si="4"/>
        <v>1.5628992628992628</v>
      </c>
      <c r="Q11" s="6">
        <f t="shared" si="13"/>
        <v>0.86117936117936111</v>
      </c>
      <c r="R11" s="6">
        <f>$AI$14</f>
        <v>4.07</v>
      </c>
      <c r="S11" s="6">
        <v>0</v>
      </c>
      <c r="T11" s="6">
        <v>0</v>
      </c>
      <c r="U11" s="6">
        <f t="shared" si="14"/>
        <v>-0.30294840294840297</v>
      </c>
      <c r="V11" s="6">
        <v>-1.2330000000000001</v>
      </c>
      <c r="W11" s="6">
        <v>55.8</v>
      </c>
      <c r="Z11" s="29">
        <f t="shared" si="16"/>
        <v>-0.86117936117936111</v>
      </c>
      <c r="AA11" s="29">
        <f>L11/($AI$14)</f>
        <v>-1.5628992628992628</v>
      </c>
      <c r="AC11" t="s">
        <v>15</v>
      </c>
      <c r="AD11">
        <v>1.5</v>
      </c>
      <c r="AE11">
        <v>79</v>
      </c>
      <c r="AF11">
        <v>3.31</v>
      </c>
      <c r="AG11">
        <v>0</v>
      </c>
      <c r="AH11">
        <v>48.9</v>
      </c>
      <c r="AI11">
        <v>3.89</v>
      </c>
    </row>
    <row r="12" spans="1:35" x14ac:dyDescent="0.3">
      <c r="A12" s="29" t="s">
        <v>18</v>
      </c>
      <c r="B12" s="29">
        <v>11</v>
      </c>
      <c r="C12" s="29">
        <v>80</v>
      </c>
      <c r="D12" s="29">
        <v>5.45</v>
      </c>
      <c r="E12" s="29">
        <v>4.63</v>
      </c>
      <c r="F12" s="29">
        <v>0.55000000000000004</v>
      </c>
      <c r="G12" s="29">
        <f>D12/$D$12</f>
        <v>1</v>
      </c>
      <c r="H12" s="29">
        <f t="shared" si="15"/>
        <v>2.6869778869778869</v>
      </c>
      <c r="I12" s="29">
        <f>D12/($AI$14)</f>
        <v>1.3390663390663391</v>
      </c>
      <c r="J12" s="29">
        <f t="shared" si="11"/>
        <v>6.1364999999999998</v>
      </c>
      <c r="K12" s="29">
        <v>1.337</v>
      </c>
      <c r="L12" s="29">
        <v>-10.936</v>
      </c>
      <c r="M12" s="29">
        <v>-7.6239999999999997</v>
      </c>
      <c r="N12" s="29">
        <f t="shared" si="12"/>
        <v>1.5077395577395576</v>
      </c>
      <c r="O12" s="29">
        <f t="shared" si="12"/>
        <v>0.32850122850122848</v>
      </c>
      <c r="P12" s="6">
        <f t="shared" si="4"/>
        <v>2.6869778869778869</v>
      </c>
      <c r="Q12" s="6">
        <f t="shared" si="13"/>
        <v>1.8732186732186731</v>
      </c>
      <c r="R12" s="6">
        <f>$AI$14</f>
        <v>4.07</v>
      </c>
      <c r="S12" s="6">
        <v>0</v>
      </c>
      <c r="T12" s="6">
        <v>0</v>
      </c>
      <c r="U12" s="6">
        <f t="shared" si="14"/>
        <v>-0.48550368550368544</v>
      </c>
      <c r="V12" s="6">
        <v>-1.976</v>
      </c>
      <c r="W12" s="6">
        <v>57.5</v>
      </c>
      <c r="Z12" s="29">
        <f t="shared" si="16"/>
        <v>-1.8732186732186731</v>
      </c>
      <c r="AA12" s="29">
        <f>L12/($AI$14)</f>
        <v>-2.6869778869778869</v>
      </c>
      <c r="AC12" t="s">
        <v>16</v>
      </c>
      <c r="AD12">
        <v>1</v>
      </c>
      <c r="AE12">
        <v>55</v>
      </c>
      <c r="AF12">
        <v>3.31</v>
      </c>
      <c r="AG12">
        <v>0</v>
      </c>
      <c r="AH12">
        <v>50.1</v>
      </c>
      <c r="AI12">
        <v>3.32</v>
      </c>
    </row>
    <row r="13" spans="1:35" x14ac:dyDescent="0.3">
      <c r="A13" s="14" t="s">
        <v>24</v>
      </c>
      <c r="B13" s="14">
        <v>2</v>
      </c>
      <c r="C13" s="14">
        <v>101</v>
      </c>
      <c r="D13" s="14">
        <v>2.57</v>
      </c>
      <c r="E13" s="14">
        <v>9.9000000000000005E-2</v>
      </c>
      <c r="F13" s="14">
        <v>0.15</v>
      </c>
      <c r="G13" s="14">
        <f>D13/$D$16</f>
        <v>0.42762063227953412</v>
      </c>
      <c r="H13" s="14">
        <f>-L13/($AI$20)</f>
        <v>0.70992736077481844</v>
      </c>
      <c r="I13" s="14">
        <f>D13/($AI$20)</f>
        <v>0.62227602905569002</v>
      </c>
      <c r="J13" s="14">
        <f t="shared" si="11"/>
        <v>2.5999999999999996</v>
      </c>
      <c r="K13" s="14">
        <v>2.2679999999999998</v>
      </c>
      <c r="L13" s="14">
        <v>-2.9319999999999999</v>
      </c>
      <c r="M13" s="14">
        <v>-0.49399999999999999</v>
      </c>
      <c r="N13" s="14">
        <f t="shared" ref="N13:O16" si="17">J13/($AI$20)</f>
        <v>0.62953995157384979</v>
      </c>
      <c r="O13" s="14">
        <f t="shared" si="17"/>
        <v>0.54915254237288136</v>
      </c>
      <c r="P13" s="6">
        <f t="shared" si="4"/>
        <v>0.70992736077481844</v>
      </c>
      <c r="Q13" s="6">
        <f t="shared" si="13"/>
        <v>0.11961259079903148</v>
      </c>
      <c r="R13" s="6">
        <f>$AI$20</f>
        <v>4.13</v>
      </c>
      <c r="S13" s="6">
        <v>0</v>
      </c>
      <c r="T13" s="6">
        <v>0</v>
      </c>
      <c r="U13" s="6">
        <f t="shared" si="14"/>
        <v>-4.0920096852300247E-2</v>
      </c>
      <c r="V13" s="6">
        <v>-0.16900000000000001</v>
      </c>
      <c r="W13" s="6">
        <v>42.3</v>
      </c>
      <c r="Z13" s="14">
        <f>M13/($AI$20)</f>
        <v>-0.11961259079903148</v>
      </c>
      <c r="AA13" s="14">
        <f>L13/($AI$20)</f>
        <v>-0.70992736077481844</v>
      </c>
      <c r="AC13" t="s">
        <v>17</v>
      </c>
      <c r="AD13">
        <v>1</v>
      </c>
      <c r="AE13">
        <v>55</v>
      </c>
      <c r="AF13">
        <v>3.31</v>
      </c>
      <c r="AG13">
        <v>0</v>
      </c>
      <c r="AH13">
        <v>50.1</v>
      </c>
      <c r="AI13">
        <v>3.32</v>
      </c>
    </row>
    <row r="14" spans="1:35" x14ac:dyDescent="0.3">
      <c r="A14" s="14" t="s">
        <v>24</v>
      </c>
      <c r="B14" s="14">
        <v>3</v>
      </c>
      <c r="C14" s="14">
        <v>102</v>
      </c>
      <c r="D14" s="14">
        <v>3.1</v>
      </c>
      <c r="E14" s="14">
        <v>0.52800000000000002</v>
      </c>
      <c r="F14" s="14">
        <v>0.25</v>
      </c>
      <c r="G14" s="14">
        <f>D14/$D$16</f>
        <v>0.51580698835274541</v>
      </c>
      <c r="H14" s="14">
        <f t="shared" ref="H14:H16" si="18">-L14/($AI$20)</f>
        <v>1.0377723970944308</v>
      </c>
      <c r="I14" s="14">
        <f>D14/($AI$20)</f>
        <v>0.75060532687651338</v>
      </c>
      <c r="J14" s="14">
        <f t="shared" si="11"/>
        <v>3.1534999999999997</v>
      </c>
      <c r="K14" s="14">
        <v>2.0209999999999999</v>
      </c>
      <c r="L14" s="14">
        <v>-4.2859999999999996</v>
      </c>
      <c r="M14" s="14">
        <v>-1.772</v>
      </c>
      <c r="N14" s="14">
        <f t="shared" si="17"/>
        <v>0.76355932203389831</v>
      </c>
      <c r="O14" s="14">
        <f t="shared" si="17"/>
        <v>0.4893462469733656</v>
      </c>
      <c r="P14" s="6">
        <f t="shared" si="4"/>
        <v>1.0377723970944308</v>
      </c>
      <c r="Q14" s="6">
        <f t="shared" si="13"/>
        <v>0.42905569007263922</v>
      </c>
      <c r="R14" s="6">
        <f>$AI$20</f>
        <v>4.13</v>
      </c>
      <c r="S14" s="6">
        <v>0</v>
      </c>
      <c r="T14" s="6">
        <v>0</v>
      </c>
      <c r="U14" s="6">
        <f t="shared" si="14"/>
        <v>-0.11937046004842615</v>
      </c>
      <c r="V14" s="6">
        <v>-0.49299999999999999</v>
      </c>
      <c r="W14" s="6">
        <v>55</v>
      </c>
      <c r="Z14" s="14">
        <f t="shared" ref="Z14:Z16" si="19">M14/($AI$20)</f>
        <v>-0.42905569007263922</v>
      </c>
      <c r="AA14" s="14">
        <f>L14/($AI$20)</f>
        <v>-1.0377723970944308</v>
      </c>
      <c r="AC14" t="s">
        <v>18</v>
      </c>
      <c r="AD14">
        <v>0</v>
      </c>
      <c r="AE14">
        <v>0</v>
      </c>
      <c r="AF14">
        <v>3.31</v>
      </c>
      <c r="AG14">
        <v>0.42</v>
      </c>
      <c r="AH14">
        <v>65.7</v>
      </c>
      <c r="AI14">
        <v>4.07</v>
      </c>
    </row>
    <row r="15" spans="1:35" x14ac:dyDescent="0.3">
      <c r="A15" s="14" t="s">
        <v>24</v>
      </c>
      <c r="B15" s="14">
        <v>6</v>
      </c>
      <c r="C15" s="14">
        <v>103</v>
      </c>
      <c r="D15" s="14">
        <v>4.87</v>
      </c>
      <c r="E15" s="14">
        <v>3.16</v>
      </c>
      <c r="F15" s="14">
        <v>0.3</v>
      </c>
      <c r="G15" s="14">
        <f>D15/$D$16</f>
        <v>0.81031613976705497</v>
      </c>
      <c r="H15" s="14">
        <f t="shared" si="18"/>
        <v>2.3937046004842615</v>
      </c>
      <c r="I15" s="14">
        <f>D15/($AI$20)</f>
        <v>1.179176755447942</v>
      </c>
      <c r="J15" s="14">
        <f t="shared" si="11"/>
        <v>5.5204999999999993</v>
      </c>
      <c r="K15" s="14">
        <v>1.155</v>
      </c>
      <c r="L15" s="14">
        <v>-9.8859999999999992</v>
      </c>
      <c r="M15" s="14">
        <v>-6.968</v>
      </c>
      <c r="N15" s="14">
        <f t="shared" si="17"/>
        <v>1.3366828087167069</v>
      </c>
      <c r="O15" s="14">
        <f t="shared" si="17"/>
        <v>0.27966101694915257</v>
      </c>
      <c r="P15" s="6">
        <f t="shared" si="4"/>
        <v>2.3937046004842615</v>
      </c>
      <c r="Q15" s="6">
        <f t="shared" si="13"/>
        <v>1.6871670702179178</v>
      </c>
      <c r="R15" s="6">
        <f>$AI$20</f>
        <v>4.13</v>
      </c>
      <c r="S15" s="6">
        <v>0</v>
      </c>
      <c r="T15" s="6">
        <v>0</v>
      </c>
      <c r="U15" s="6">
        <f t="shared" si="14"/>
        <v>-0.42711864406779665</v>
      </c>
      <c r="V15" s="6">
        <v>-1.764</v>
      </c>
      <c r="W15" s="6">
        <v>55.7</v>
      </c>
      <c r="Z15" s="14">
        <f t="shared" si="19"/>
        <v>-1.6871670702179178</v>
      </c>
      <c r="AA15" s="14">
        <f>L15/($AI$20)</f>
        <v>-2.3937046004842615</v>
      </c>
      <c r="AC15" t="s">
        <v>19</v>
      </c>
      <c r="AD15">
        <v>0.5</v>
      </c>
      <c r="AE15">
        <v>81</v>
      </c>
      <c r="AF15">
        <v>3.31</v>
      </c>
      <c r="AG15">
        <v>0</v>
      </c>
      <c r="AH15">
        <v>51.4</v>
      </c>
      <c r="AI15">
        <v>3.77</v>
      </c>
    </row>
    <row r="16" spans="1:35" x14ac:dyDescent="0.3">
      <c r="A16" s="14" t="s">
        <v>24</v>
      </c>
      <c r="B16" s="14">
        <v>8</v>
      </c>
      <c r="C16" s="14">
        <v>104</v>
      </c>
      <c r="D16" s="14">
        <v>6.01</v>
      </c>
      <c r="E16" s="14">
        <v>5.29</v>
      </c>
      <c r="F16" s="14">
        <v>0.5</v>
      </c>
      <c r="G16" s="14">
        <f>D16/$D$16</f>
        <v>1</v>
      </c>
      <c r="H16" s="14">
        <f t="shared" si="18"/>
        <v>3.1627118644067798</v>
      </c>
      <c r="I16" s="14">
        <f>D16/($AI$20)</f>
        <v>1.4552058111380146</v>
      </c>
      <c r="J16" s="14">
        <f t="shared" si="11"/>
        <v>7.1609999999999996</v>
      </c>
      <c r="K16" s="14">
        <v>1.26</v>
      </c>
      <c r="L16" s="14">
        <v>-13.061999999999999</v>
      </c>
      <c r="M16" s="14">
        <v>-9.7859999999999996</v>
      </c>
      <c r="N16" s="14">
        <f t="shared" si="17"/>
        <v>1.7338983050847456</v>
      </c>
      <c r="O16" s="14">
        <f t="shared" si="17"/>
        <v>0.30508474576271188</v>
      </c>
      <c r="P16" s="6">
        <f t="shared" si="4"/>
        <v>3.1627118644067798</v>
      </c>
      <c r="Q16" s="6">
        <f t="shared" si="13"/>
        <v>2.369491525423729</v>
      </c>
      <c r="R16" s="6">
        <f>$AI$20</f>
        <v>4.13</v>
      </c>
      <c r="S16" s="6">
        <v>0</v>
      </c>
      <c r="T16" s="6">
        <v>0</v>
      </c>
      <c r="U16" s="6">
        <f t="shared" si="14"/>
        <v>-0.488135593220339</v>
      </c>
      <c r="V16" s="6">
        <v>-2.016</v>
      </c>
      <c r="W16" s="6">
        <v>59.3</v>
      </c>
      <c r="Z16" s="14">
        <f t="shared" si="19"/>
        <v>-2.369491525423729</v>
      </c>
      <c r="AA16" s="14">
        <f>L16/($AI$20)</f>
        <v>-3.1627118644067798</v>
      </c>
      <c r="AC16" t="s">
        <v>20</v>
      </c>
      <c r="AD16">
        <v>1</v>
      </c>
      <c r="AE16">
        <v>81</v>
      </c>
      <c r="AF16">
        <v>3.31</v>
      </c>
      <c r="AG16">
        <v>0</v>
      </c>
      <c r="AH16">
        <v>53.4</v>
      </c>
      <c r="AI16">
        <v>3.74</v>
      </c>
    </row>
    <row r="17" spans="1:35" x14ac:dyDescent="0.3">
      <c r="A17" s="18" t="s">
        <v>58</v>
      </c>
      <c r="B17" s="18">
        <v>1</v>
      </c>
      <c r="C17" s="18">
        <v>154</v>
      </c>
      <c r="D17" s="18">
        <v>2.23</v>
      </c>
      <c r="E17" s="18">
        <v>0.17</v>
      </c>
      <c r="F17" s="18">
        <v>0.4</v>
      </c>
      <c r="G17" s="18">
        <f>D17/$D$21</f>
        <v>0.58072916666666663</v>
      </c>
      <c r="H17" s="18">
        <f>-L17/($AI$28)</f>
        <v>2.3414634146341466</v>
      </c>
      <c r="I17" s="18">
        <f>D17/($AI$28)</f>
        <v>1.0878048780487806</v>
      </c>
      <c r="J17" s="18">
        <f>SQRT(M17^2/4+D17^2)</f>
        <v>2.9135073365275743</v>
      </c>
      <c r="K17" s="41">
        <v>1.01</v>
      </c>
      <c r="L17" s="18">
        <v>-4.8</v>
      </c>
      <c r="M17" s="18">
        <v>-3.75</v>
      </c>
      <c r="N17" s="18">
        <f t="shared" ref="N17:O21" si="20">J17/($AI$28)</f>
        <v>1.4212230909890609</v>
      </c>
      <c r="O17" s="18">
        <f t="shared" si="20"/>
        <v>0.49268292682926834</v>
      </c>
      <c r="P17" s="6">
        <f t="shared" si="4"/>
        <v>2.3414634146341466</v>
      </c>
      <c r="Q17" s="6">
        <f t="shared" si="13"/>
        <v>1.8292682926829269</v>
      </c>
      <c r="R17" s="6">
        <f>$AI$28</f>
        <v>2.0499999999999998</v>
      </c>
      <c r="S17" s="6">
        <v>0</v>
      </c>
      <c r="T17" s="6">
        <v>0</v>
      </c>
      <c r="U17" s="6">
        <f t="shared" si="14"/>
        <v>0</v>
      </c>
      <c r="V17" s="6">
        <v>0</v>
      </c>
      <c r="W17" s="6">
        <v>66.400000000000006</v>
      </c>
      <c r="X17">
        <v>-0.15</v>
      </c>
      <c r="Y17">
        <v>0.01</v>
      </c>
      <c r="Z17" s="18">
        <f>M17/($AI$28)</f>
        <v>-1.8292682926829269</v>
      </c>
      <c r="AA17" s="18">
        <f>L17/($AI$28)</f>
        <v>-2.3414634146341466</v>
      </c>
      <c r="AC17" t="s">
        <v>21</v>
      </c>
      <c r="AD17">
        <v>1.5</v>
      </c>
      <c r="AE17">
        <v>81</v>
      </c>
      <c r="AF17">
        <v>3.31</v>
      </c>
      <c r="AG17">
        <v>0</v>
      </c>
      <c r="AH17">
        <v>49.7</v>
      </c>
      <c r="AI17">
        <v>4.55</v>
      </c>
    </row>
    <row r="18" spans="1:35" ht="15" customHeight="1" x14ac:dyDescent="0.3">
      <c r="A18" s="18" t="s">
        <v>58</v>
      </c>
      <c r="B18" s="18">
        <v>2</v>
      </c>
      <c r="C18" s="18">
        <v>155</v>
      </c>
      <c r="D18" s="18">
        <v>2.63</v>
      </c>
      <c r="E18" s="18">
        <v>0.2</v>
      </c>
      <c r="F18" s="18">
        <v>0.6</v>
      </c>
      <c r="G18" s="18">
        <f>D18/$D$21</f>
        <v>0.68489583333333337</v>
      </c>
      <c r="H18" s="18">
        <f>-L18/($AI$28)</f>
        <v>2.8292682926829271</v>
      </c>
      <c r="I18" s="18">
        <f>D18/($AI$28)</f>
        <v>1.2829268292682927</v>
      </c>
      <c r="J18" s="18">
        <f t="shared" ref="J18:J20" si="21">SQRT(M18^2/4+D18^2)</f>
        <v>3.4741617694056792</v>
      </c>
      <c r="K18" s="41">
        <v>1.22</v>
      </c>
      <c r="L18" s="18">
        <v>-5.8</v>
      </c>
      <c r="M18" s="18">
        <v>-4.54</v>
      </c>
      <c r="N18" s="18">
        <f t="shared" si="20"/>
        <v>1.694713058246673</v>
      </c>
      <c r="O18" s="18">
        <f t="shared" si="20"/>
        <v>0.59512195121951228</v>
      </c>
      <c r="P18" s="6">
        <f t="shared" si="4"/>
        <v>2.8292682926829271</v>
      </c>
      <c r="Q18" s="6">
        <f t="shared" si="13"/>
        <v>2.2146341463414636</v>
      </c>
      <c r="R18" s="6">
        <f>$AI$28</f>
        <v>2.0499999999999998</v>
      </c>
      <c r="S18" s="6">
        <v>0</v>
      </c>
      <c r="T18" s="6">
        <v>0</v>
      </c>
      <c r="U18" s="6">
        <f t="shared" si="14"/>
        <v>0</v>
      </c>
      <c r="V18" s="6">
        <v>0</v>
      </c>
      <c r="W18" s="6">
        <v>66.599999999999994</v>
      </c>
      <c r="X18">
        <v>-0.17</v>
      </c>
      <c r="Y18">
        <v>0.01</v>
      </c>
      <c r="Z18" s="18">
        <f>M18/($AI$28)</f>
        <v>-2.2146341463414636</v>
      </c>
      <c r="AA18" s="18">
        <f>L18/($AI$28)</f>
        <v>-2.8292682926829271</v>
      </c>
      <c r="AC18" t="s">
        <v>22</v>
      </c>
      <c r="AD18">
        <v>1.5</v>
      </c>
      <c r="AE18">
        <v>79</v>
      </c>
      <c r="AF18">
        <v>3.31</v>
      </c>
      <c r="AG18">
        <v>0</v>
      </c>
      <c r="AH18">
        <v>59.7</v>
      </c>
      <c r="AI18">
        <v>4.2699999999999996</v>
      </c>
    </row>
    <row r="19" spans="1:35" x14ac:dyDescent="0.3">
      <c r="A19" s="18" t="s">
        <v>58</v>
      </c>
      <c r="B19" s="18">
        <v>3</v>
      </c>
      <c r="C19" s="18">
        <v>156</v>
      </c>
      <c r="D19" s="18">
        <v>3.06</v>
      </c>
      <c r="E19" s="18">
        <v>0.2</v>
      </c>
      <c r="F19" s="18">
        <v>0.6</v>
      </c>
      <c r="G19" s="18">
        <f>D19/$D$21</f>
        <v>0.796875</v>
      </c>
      <c r="H19" s="18">
        <f>-L19/($AI$28)</f>
        <v>3.0731707317073171</v>
      </c>
      <c r="I19" s="18">
        <f>D19/($AI$28)</f>
        <v>1.4926829268292685</v>
      </c>
      <c r="J19" s="18">
        <f t="shared" si="21"/>
        <v>3.9514048134808966</v>
      </c>
      <c r="K19" s="41">
        <v>1.34</v>
      </c>
      <c r="L19" s="18">
        <v>-6.3</v>
      </c>
      <c r="M19" s="18">
        <v>-5</v>
      </c>
      <c r="N19" s="18">
        <f t="shared" si="20"/>
        <v>1.9275145431614131</v>
      </c>
      <c r="O19" s="18">
        <f t="shared" si="20"/>
        <v>0.65365853658536599</v>
      </c>
      <c r="P19" s="6">
        <f t="shared" si="4"/>
        <v>3.0731707317073171</v>
      </c>
      <c r="Q19" s="6">
        <f t="shared" si="13"/>
        <v>2.4390243902439028</v>
      </c>
      <c r="R19" s="6">
        <f>$AI$28</f>
        <v>2.0499999999999998</v>
      </c>
      <c r="S19" s="6">
        <v>0</v>
      </c>
      <c r="T19" s="6">
        <v>0</v>
      </c>
      <c r="U19" s="6">
        <f t="shared" si="14"/>
        <v>0</v>
      </c>
      <c r="V19" s="6">
        <v>0</v>
      </c>
      <c r="W19" s="6">
        <v>90</v>
      </c>
      <c r="Z19" s="18">
        <f>M19/($AI$28)</f>
        <v>-2.4390243902439028</v>
      </c>
      <c r="AA19" s="18">
        <f>L19/($AI$28)</f>
        <v>-3.0731707317073171</v>
      </c>
      <c r="AC19" t="s">
        <v>23</v>
      </c>
      <c r="AD19">
        <v>1.5</v>
      </c>
      <c r="AE19">
        <v>64</v>
      </c>
      <c r="AF19">
        <v>3.31</v>
      </c>
      <c r="AG19">
        <v>0</v>
      </c>
      <c r="AH19">
        <v>45.5</v>
      </c>
      <c r="AI19">
        <v>4.9400000000000004</v>
      </c>
    </row>
    <row r="20" spans="1:35" x14ac:dyDescent="0.3">
      <c r="A20" s="18" t="s">
        <v>58</v>
      </c>
      <c r="B20" s="18">
        <v>4</v>
      </c>
      <c r="C20" s="18">
        <v>157</v>
      </c>
      <c r="D20" s="18">
        <v>3.46</v>
      </c>
      <c r="E20" s="18">
        <v>0.21</v>
      </c>
      <c r="F20" s="18">
        <v>0.6</v>
      </c>
      <c r="G20" s="18">
        <f>D20/$D$21</f>
        <v>0.90104166666666674</v>
      </c>
      <c r="H20" s="18">
        <f>-L20/($AI$28)</f>
        <v>3.7073170731707319</v>
      </c>
      <c r="I20" s="18">
        <f>D20/($AI$28)</f>
        <v>1.6878048780487807</v>
      </c>
      <c r="J20" s="18">
        <f t="shared" si="21"/>
        <v>4.5827529935618392</v>
      </c>
      <c r="K20" s="41">
        <v>1.49</v>
      </c>
      <c r="L20" s="18">
        <v>-7.6</v>
      </c>
      <c r="M20" s="18">
        <v>-6.01</v>
      </c>
      <c r="N20" s="18">
        <f t="shared" si="20"/>
        <v>2.235489265152117</v>
      </c>
      <c r="O20" s="18">
        <f t="shared" si="20"/>
        <v>0.72682926829268302</v>
      </c>
      <c r="P20" s="6">
        <f t="shared" si="4"/>
        <v>3.7073170731707319</v>
      </c>
      <c r="Q20" s="6">
        <f t="shared" si="13"/>
        <v>2.9317073170731707</v>
      </c>
      <c r="R20" s="6">
        <f>$AI$28</f>
        <v>2.0499999999999998</v>
      </c>
      <c r="S20" s="6">
        <v>0</v>
      </c>
      <c r="T20" s="6">
        <v>0</v>
      </c>
      <c r="U20" s="6">
        <f t="shared" si="14"/>
        <v>-3.4146341463414644E-2</v>
      </c>
      <c r="V20" s="6">
        <v>-7.0000000000000007E-2</v>
      </c>
      <c r="W20" s="6">
        <v>69.900000000000006</v>
      </c>
      <c r="X20">
        <v>-0.23</v>
      </c>
      <c r="Y20">
        <v>0.02</v>
      </c>
      <c r="Z20" s="18">
        <f>M20/($AI$28)</f>
        <v>-2.9317073170731707</v>
      </c>
      <c r="AA20" s="18">
        <f>L20/($AI$28)</f>
        <v>-3.7073170731707319</v>
      </c>
      <c r="AC20" t="s">
        <v>24</v>
      </c>
      <c r="AD20">
        <v>0</v>
      </c>
      <c r="AE20">
        <v>0</v>
      </c>
      <c r="AF20">
        <v>3.31</v>
      </c>
      <c r="AG20">
        <v>0.42</v>
      </c>
      <c r="AH20">
        <v>90.5</v>
      </c>
      <c r="AI20">
        <v>4.13</v>
      </c>
    </row>
    <row r="21" spans="1:35" x14ac:dyDescent="0.3">
      <c r="A21" s="18" t="s">
        <v>58</v>
      </c>
      <c r="B21" s="18">
        <v>5</v>
      </c>
      <c r="C21" s="18">
        <v>158</v>
      </c>
      <c r="D21" s="18">
        <v>3.84</v>
      </c>
      <c r="E21" s="18">
        <v>0.86</v>
      </c>
      <c r="F21" s="18">
        <v>0.6</v>
      </c>
      <c r="G21" s="18">
        <f>D21/$D$21</f>
        <v>1</v>
      </c>
      <c r="H21" s="18">
        <f>-L21/($AI$28)</f>
        <v>4.0975609756097562</v>
      </c>
      <c r="I21" s="18">
        <f>D21/($AI$28)</f>
        <v>1.8731707317073172</v>
      </c>
      <c r="J21" s="18">
        <f t="shared" ref="J21:J46" si="22">SQRT(M21^2/4+D21^2)</f>
        <v>5.0794906240685203</v>
      </c>
      <c r="K21" s="41">
        <v>1.78</v>
      </c>
      <c r="L21" s="18">
        <v>-8.4</v>
      </c>
      <c r="M21" s="18">
        <v>-6.65</v>
      </c>
      <c r="N21" s="18">
        <f t="shared" si="20"/>
        <v>2.4778003044236687</v>
      </c>
      <c r="O21" s="18">
        <f t="shared" si="20"/>
        <v>0.86829268292682937</v>
      </c>
      <c r="P21" s="6">
        <f t="shared" si="4"/>
        <v>4.0975609756097562</v>
      </c>
      <c r="Q21" s="6">
        <f t="shared" si="13"/>
        <v>3.2439024390243909</v>
      </c>
      <c r="R21" s="6">
        <f>$AI$28</f>
        <v>2.0499999999999998</v>
      </c>
      <c r="S21" s="6">
        <v>0</v>
      </c>
      <c r="T21" s="6">
        <v>0</v>
      </c>
      <c r="U21" s="6">
        <f t="shared" si="14"/>
        <v>0</v>
      </c>
      <c r="V21" s="6">
        <v>0</v>
      </c>
      <c r="W21" s="6">
        <v>73.099999999999994</v>
      </c>
      <c r="X21">
        <v>-0.21</v>
      </c>
      <c r="Y21">
        <v>1.07</v>
      </c>
      <c r="Z21" s="18">
        <f>M21/($AI$28)</f>
        <v>-3.2439024390243909</v>
      </c>
      <c r="AA21" s="18">
        <f>L21/($AI$28)</f>
        <v>-4.0975609756097562</v>
      </c>
      <c r="AC21" t="s">
        <v>25</v>
      </c>
      <c r="AD21">
        <v>1.5</v>
      </c>
      <c r="AE21">
        <v>81</v>
      </c>
      <c r="AF21">
        <v>3.31</v>
      </c>
      <c r="AG21">
        <v>0</v>
      </c>
      <c r="AH21">
        <v>79</v>
      </c>
      <c r="AI21">
        <v>4.99</v>
      </c>
    </row>
    <row r="22" spans="1:35" x14ac:dyDescent="0.3">
      <c r="A22" s="16" t="s">
        <v>59</v>
      </c>
      <c r="B22" s="16">
        <v>1</v>
      </c>
      <c r="C22" s="16">
        <v>161</v>
      </c>
      <c r="D22" s="16">
        <v>2.1</v>
      </c>
      <c r="E22" s="16">
        <v>0.18</v>
      </c>
      <c r="F22" s="16">
        <v>0.1</v>
      </c>
      <c r="G22" s="16">
        <f t="shared" ref="G22:G27" si="23">D22/$D$27</f>
        <v>0.65420560747663559</v>
      </c>
      <c r="H22" s="16">
        <f>-L22/($AI$29)</f>
        <v>1.5441176470588234</v>
      </c>
      <c r="I22" s="16">
        <f t="shared" ref="I22:I27" si="24">D22/($AI$29)</f>
        <v>1.0294117647058825</v>
      </c>
      <c r="J22" s="16">
        <f t="shared" si="22"/>
        <v>2.2749999999999999</v>
      </c>
      <c r="K22" s="43">
        <v>1.4</v>
      </c>
      <c r="L22" s="16">
        <f>M22/2-SQRT(M22^2/4+D22^2)</f>
        <v>-3.15</v>
      </c>
      <c r="M22" s="16">
        <f>-(D22^2-K22^2)/K22</f>
        <v>-1.7500000000000002</v>
      </c>
      <c r="N22" s="16">
        <f t="shared" ref="N22:O27" si="25">J22/($AI$29)</f>
        <v>1.1151960784313726</v>
      </c>
      <c r="O22" s="16">
        <f t="shared" si="25"/>
        <v>0.68627450980392146</v>
      </c>
      <c r="P22" s="6">
        <f t="shared" si="4"/>
        <v>1.5441176470588234</v>
      </c>
      <c r="Q22" s="6">
        <f t="shared" si="13"/>
        <v>0.85784313725490202</v>
      </c>
      <c r="R22" s="6">
        <f t="shared" ref="R22:R27" si="26">$AI$29</f>
        <v>2.04</v>
      </c>
      <c r="S22" s="6">
        <v>0</v>
      </c>
      <c r="T22" s="6">
        <v>0</v>
      </c>
      <c r="U22" s="6">
        <f t="shared" si="14"/>
        <v>0</v>
      </c>
      <c r="V22" s="6">
        <v>0</v>
      </c>
      <c r="W22" s="6">
        <v>53.5</v>
      </c>
      <c r="X22">
        <v>-0.05</v>
      </c>
      <c r="Y22">
        <v>0</v>
      </c>
      <c r="Z22" s="16">
        <f>M22/($AI$29)</f>
        <v>-0.85784313725490202</v>
      </c>
      <c r="AA22" s="16">
        <f t="shared" ref="AA22:AA27" si="27">L22/($AI$29)</f>
        <v>-1.5441176470588234</v>
      </c>
      <c r="AC22" t="s">
        <v>28</v>
      </c>
      <c r="AD22">
        <v>0</v>
      </c>
      <c r="AE22">
        <v>0</v>
      </c>
      <c r="AF22">
        <v>3.31</v>
      </c>
      <c r="AG22">
        <v>0.42</v>
      </c>
      <c r="AH22">
        <v>71.7</v>
      </c>
      <c r="AI22">
        <v>4.3499999999999996</v>
      </c>
    </row>
    <row r="23" spans="1:35" x14ac:dyDescent="0.3">
      <c r="A23" s="16" t="s">
        <v>59</v>
      </c>
      <c r="B23" s="16">
        <v>2</v>
      </c>
      <c r="C23" s="16">
        <v>162</v>
      </c>
      <c r="D23" s="16">
        <v>2.36</v>
      </c>
      <c r="E23" s="16">
        <v>0.38</v>
      </c>
      <c r="F23" s="16">
        <v>0.1</v>
      </c>
      <c r="G23" s="16">
        <f t="shared" si="23"/>
        <v>0.73520249221183798</v>
      </c>
      <c r="H23" s="16">
        <f t="shared" ref="H23:H27" si="28">-L23/($AI$29)</f>
        <v>1.8137254901960784</v>
      </c>
      <c r="I23" s="16">
        <f t="shared" si="24"/>
        <v>1.1568627450980391</v>
      </c>
      <c r="J23" s="16">
        <f t="shared" si="22"/>
        <v>2.5995576546789647</v>
      </c>
      <c r="K23" s="41">
        <v>1.46</v>
      </c>
      <c r="L23" s="18">
        <v>-3.7</v>
      </c>
      <c r="M23" s="18">
        <v>-2.1800000000000002</v>
      </c>
      <c r="N23" s="16">
        <f t="shared" si="25"/>
        <v>1.2742929679798847</v>
      </c>
      <c r="O23" s="16">
        <f t="shared" si="25"/>
        <v>0.71568627450980393</v>
      </c>
      <c r="P23" s="6">
        <f t="shared" si="4"/>
        <v>1.8137254901960784</v>
      </c>
      <c r="Q23" s="6">
        <f t="shared" si="13"/>
        <v>1.0686274509803921</v>
      </c>
      <c r="R23" s="6">
        <f t="shared" si="26"/>
        <v>2.04</v>
      </c>
      <c r="S23" s="6">
        <v>0</v>
      </c>
      <c r="T23" s="6">
        <v>0</v>
      </c>
      <c r="U23" s="6">
        <f t="shared" si="14"/>
        <v>-2.9411764705882353E-2</v>
      </c>
      <c r="V23" s="6">
        <v>-0.06</v>
      </c>
      <c r="W23" s="6">
        <v>47.9</v>
      </c>
      <c r="X23">
        <v>0.03</v>
      </c>
      <c r="Y23">
        <v>7.0000000000000007E-2</v>
      </c>
      <c r="Z23" s="16">
        <f t="shared" ref="Z23:Z27" si="29">M23/($AI$29)</f>
        <v>-1.0686274509803921</v>
      </c>
      <c r="AA23" s="16">
        <f t="shared" si="27"/>
        <v>-1.8137254901960784</v>
      </c>
      <c r="AC23" t="s">
        <v>29</v>
      </c>
      <c r="AD23">
        <v>1</v>
      </c>
      <c r="AE23" s="3">
        <f>30/0.38</f>
        <v>78.94736842105263</v>
      </c>
      <c r="AF23">
        <v>3.31</v>
      </c>
      <c r="AG23">
        <v>0</v>
      </c>
      <c r="AH23">
        <v>62.1</v>
      </c>
      <c r="AI23">
        <v>3.9</v>
      </c>
    </row>
    <row r="24" spans="1:35" x14ac:dyDescent="0.3">
      <c r="A24" s="16" t="s">
        <v>59</v>
      </c>
      <c r="B24" s="16">
        <v>3</v>
      </c>
      <c r="C24" s="16">
        <v>163</v>
      </c>
      <c r="D24" s="16">
        <v>2.67</v>
      </c>
      <c r="E24" s="16">
        <v>0.97</v>
      </c>
      <c r="F24" s="16">
        <v>0.3</v>
      </c>
      <c r="G24" s="16">
        <f t="shared" si="23"/>
        <v>0.83177570093457942</v>
      </c>
      <c r="H24" s="16">
        <f t="shared" si="28"/>
        <v>2.5</v>
      </c>
      <c r="I24" s="16">
        <f t="shared" si="24"/>
        <v>1.3088235294117647</v>
      </c>
      <c r="J24" s="16">
        <f t="shared" si="22"/>
        <v>3.2228752690726337</v>
      </c>
      <c r="K24" s="41">
        <v>0.98</v>
      </c>
      <c r="L24" s="6">
        <v>-5.0999999999999996</v>
      </c>
      <c r="M24" s="6">
        <v>-3.61</v>
      </c>
      <c r="N24" s="16">
        <f t="shared" si="25"/>
        <v>1.5798408181728596</v>
      </c>
      <c r="O24" s="16">
        <f t="shared" si="25"/>
        <v>0.48039215686274506</v>
      </c>
      <c r="P24" s="6">
        <f t="shared" si="4"/>
        <v>2.5</v>
      </c>
      <c r="Q24" s="6">
        <f t="shared" si="13"/>
        <v>1.7696078431372548</v>
      </c>
      <c r="R24" s="6">
        <f t="shared" si="26"/>
        <v>2.04</v>
      </c>
      <c r="S24" s="6">
        <v>0</v>
      </c>
      <c r="T24" s="6">
        <v>0</v>
      </c>
      <c r="U24" s="6">
        <f t="shared" si="14"/>
        <v>-0.26470588235294118</v>
      </c>
      <c r="V24" s="6">
        <v>-0.54</v>
      </c>
      <c r="W24" s="6">
        <v>59.9</v>
      </c>
      <c r="X24">
        <v>0.08</v>
      </c>
      <c r="Y24">
        <v>0.63</v>
      </c>
      <c r="Z24" s="16">
        <f t="shared" si="29"/>
        <v>-1.7696078431372548</v>
      </c>
      <c r="AA24" s="16">
        <f t="shared" si="27"/>
        <v>-2.5</v>
      </c>
      <c r="AC24" t="s">
        <v>30</v>
      </c>
      <c r="AD24">
        <v>2</v>
      </c>
      <c r="AE24" s="3">
        <f>54/0.81</f>
        <v>66.666666666666657</v>
      </c>
      <c r="AF24">
        <v>3.31</v>
      </c>
      <c r="AG24">
        <v>0</v>
      </c>
      <c r="AH24">
        <v>50.9</v>
      </c>
      <c r="AI24">
        <v>4.49</v>
      </c>
    </row>
    <row r="25" spans="1:35" x14ac:dyDescent="0.3">
      <c r="A25" s="16" t="s">
        <v>59</v>
      </c>
      <c r="B25" s="16">
        <v>4</v>
      </c>
      <c r="C25" s="16">
        <v>164</v>
      </c>
      <c r="D25" s="16">
        <v>2.81</v>
      </c>
      <c r="E25" s="16">
        <v>1.91</v>
      </c>
      <c r="F25" s="16">
        <v>0.65</v>
      </c>
      <c r="G25" s="16">
        <f t="shared" si="23"/>
        <v>0.87538940809968846</v>
      </c>
      <c r="H25" s="16">
        <f t="shared" si="28"/>
        <v>2.7450980392156858</v>
      </c>
      <c r="I25" s="16">
        <f t="shared" si="24"/>
        <v>1.3774509803921569</v>
      </c>
      <c r="J25" s="16">
        <f t="shared" si="22"/>
        <v>3.4577919254923368</v>
      </c>
      <c r="K25" s="41">
        <v>0.92</v>
      </c>
      <c r="L25" s="6">
        <v>-5.6</v>
      </c>
      <c r="M25" s="6">
        <v>-4.03</v>
      </c>
      <c r="N25" s="16">
        <f t="shared" si="25"/>
        <v>1.6949960419080081</v>
      </c>
      <c r="O25" s="16">
        <f t="shared" si="25"/>
        <v>0.45098039215686275</v>
      </c>
      <c r="P25" s="6">
        <f t="shared" si="4"/>
        <v>2.7450980392156858</v>
      </c>
      <c r="Q25" s="6">
        <f t="shared" si="13"/>
        <v>1.9754901960784315</v>
      </c>
      <c r="R25" s="6">
        <f t="shared" si="26"/>
        <v>2.04</v>
      </c>
      <c r="S25" s="6">
        <v>0</v>
      </c>
      <c r="T25" s="6">
        <v>0</v>
      </c>
      <c r="U25" s="6">
        <f t="shared" si="14"/>
        <v>-0.33333333333333337</v>
      </c>
      <c r="V25" s="6">
        <v>-0.68</v>
      </c>
      <c r="W25" s="6">
        <v>65.3</v>
      </c>
      <c r="X25">
        <v>0.3</v>
      </c>
      <c r="Y25">
        <v>1.94</v>
      </c>
      <c r="Z25" s="16">
        <f t="shared" si="29"/>
        <v>-1.9754901960784315</v>
      </c>
      <c r="AA25" s="16">
        <f t="shared" si="27"/>
        <v>-2.7450980392156858</v>
      </c>
      <c r="AC25" t="s">
        <v>31</v>
      </c>
      <c r="AD25">
        <v>1</v>
      </c>
      <c r="AE25" s="3">
        <f>30/0.38</f>
        <v>78.94736842105263</v>
      </c>
      <c r="AF25">
        <v>3.31</v>
      </c>
      <c r="AG25">
        <v>0</v>
      </c>
      <c r="AH25">
        <v>64</v>
      </c>
      <c r="AI25">
        <v>4.76</v>
      </c>
    </row>
    <row r="26" spans="1:35" x14ac:dyDescent="0.3">
      <c r="A26" s="16" t="s">
        <v>59</v>
      </c>
      <c r="B26" s="16">
        <v>5</v>
      </c>
      <c r="C26" s="16">
        <v>165</v>
      </c>
      <c r="D26" s="16">
        <v>2.97</v>
      </c>
      <c r="E26" s="16">
        <v>3.21</v>
      </c>
      <c r="F26" s="16">
        <v>0.8</v>
      </c>
      <c r="G26" s="16">
        <f t="shared" si="23"/>
        <v>0.92523364485981319</v>
      </c>
      <c r="H26" s="16">
        <f t="shared" si="28"/>
        <v>2.892156862745098</v>
      </c>
      <c r="I26" s="16">
        <f t="shared" si="24"/>
        <v>1.4558823529411766</v>
      </c>
      <c r="J26" s="16">
        <f t="shared" si="22"/>
        <v>3.6577486244956749</v>
      </c>
      <c r="K26" s="41">
        <v>0.9</v>
      </c>
      <c r="L26" s="6">
        <v>-5.9</v>
      </c>
      <c r="M26" s="6">
        <v>-4.2699999999999996</v>
      </c>
      <c r="N26" s="16">
        <f t="shared" si="25"/>
        <v>1.793014031615527</v>
      </c>
      <c r="O26" s="16">
        <f t="shared" si="25"/>
        <v>0.44117647058823528</v>
      </c>
      <c r="P26" s="6">
        <f t="shared" si="4"/>
        <v>2.892156862745098</v>
      </c>
      <c r="Q26" s="6">
        <f t="shared" si="13"/>
        <v>2.0931372549019605</v>
      </c>
      <c r="R26" s="6">
        <f t="shared" si="26"/>
        <v>2.04</v>
      </c>
      <c r="S26" s="6">
        <v>0</v>
      </c>
      <c r="T26" s="6">
        <v>0</v>
      </c>
      <c r="U26" s="6">
        <f t="shared" si="14"/>
        <v>-0.36764705882352938</v>
      </c>
      <c r="V26" s="6">
        <v>-0.75</v>
      </c>
      <c r="W26" s="6">
        <v>64.8</v>
      </c>
      <c r="X26">
        <v>0.44</v>
      </c>
      <c r="Y26">
        <v>3.09</v>
      </c>
      <c r="Z26" s="16">
        <f t="shared" si="29"/>
        <v>-2.0931372549019605</v>
      </c>
      <c r="AA26" s="16">
        <f t="shared" si="27"/>
        <v>-2.892156862745098</v>
      </c>
      <c r="AC26" t="s">
        <v>32</v>
      </c>
      <c r="AD26">
        <v>2</v>
      </c>
      <c r="AE26" s="3">
        <f>54/0.81</f>
        <v>66.666666666666657</v>
      </c>
      <c r="AF26">
        <v>3.31</v>
      </c>
      <c r="AG26">
        <v>0</v>
      </c>
      <c r="AH26">
        <v>54.3</v>
      </c>
      <c r="AI26">
        <v>4.67</v>
      </c>
    </row>
    <row r="27" spans="1:35" x14ac:dyDescent="0.3">
      <c r="A27" s="16" t="s">
        <v>59</v>
      </c>
      <c r="B27" s="16">
        <v>6</v>
      </c>
      <c r="C27" s="16">
        <v>166</v>
      </c>
      <c r="D27" s="16">
        <v>3.21</v>
      </c>
      <c r="E27" s="16">
        <v>6.77</v>
      </c>
      <c r="F27" s="43">
        <v>0.8</v>
      </c>
      <c r="G27" s="16">
        <f t="shared" si="23"/>
        <v>1</v>
      </c>
      <c r="H27" s="16">
        <f t="shared" si="28"/>
        <v>3.0392156862745097</v>
      </c>
      <c r="I27" s="16">
        <f t="shared" si="24"/>
        <v>1.5735294117647058</v>
      </c>
      <c r="J27" s="16">
        <f t="shared" si="22"/>
        <v>3.9257738090725502</v>
      </c>
      <c r="K27" s="41">
        <v>0.85</v>
      </c>
      <c r="L27" s="6">
        <v>-6.2</v>
      </c>
      <c r="M27" s="6">
        <v>-4.5199999999999996</v>
      </c>
      <c r="N27" s="16">
        <f t="shared" si="25"/>
        <v>1.924398926015956</v>
      </c>
      <c r="O27" s="16">
        <f t="shared" si="25"/>
        <v>0.41666666666666663</v>
      </c>
      <c r="P27" s="6">
        <f t="shared" si="4"/>
        <v>3.0392156862745097</v>
      </c>
      <c r="Q27" s="6">
        <f t="shared" si="13"/>
        <v>2.2156862745098036</v>
      </c>
      <c r="R27" s="6">
        <f t="shared" si="26"/>
        <v>2.04</v>
      </c>
      <c r="S27" s="6">
        <v>0</v>
      </c>
      <c r="T27" s="6">
        <v>0</v>
      </c>
      <c r="U27" s="6">
        <f t="shared" si="14"/>
        <v>-0.41176470588235292</v>
      </c>
      <c r="V27" s="6">
        <v>-0.84</v>
      </c>
      <c r="W27" s="6">
        <v>69.8</v>
      </c>
      <c r="X27">
        <v>0.64</v>
      </c>
      <c r="Y27">
        <v>6.88</v>
      </c>
      <c r="Z27" s="16">
        <f t="shared" si="29"/>
        <v>-2.2156862745098036</v>
      </c>
      <c r="AA27" s="16">
        <f t="shared" si="27"/>
        <v>-3.0392156862745097</v>
      </c>
      <c r="AC27" t="s">
        <v>14</v>
      </c>
      <c r="AD27">
        <v>1.5</v>
      </c>
      <c r="AE27" s="3">
        <v>79</v>
      </c>
      <c r="AF27">
        <v>3.31</v>
      </c>
      <c r="AG27">
        <v>0</v>
      </c>
      <c r="AH27">
        <v>48.9</v>
      </c>
      <c r="AI27">
        <v>3.89</v>
      </c>
    </row>
    <row r="28" spans="1:35" x14ac:dyDescent="0.3">
      <c r="A28" s="15" t="s">
        <v>60</v>
      </c>
      <c r="B28" s="15">
        <v>1</v>
      </c>
      <c r="C28" s="15">
        <v>167</v>
      </c>
      <c r="D28" s="15">
        <v>0.67100000000000004</v>
      </c>
      <c r="E28" s="15">
        <v>0.04</v>
      </c>
      <c r="F28" s="15">
        <v>0.1</v>
      </c>
      <c r="G28" s="15">
        <f t="shared" ref="G28:G34" si="30">D28/$D$34</f>
        <v>0.29301310043668122</v>
      </c>
      <c r="H28" s="15">
        <f>-L28/($AI$30)</f>
        <v>0.23364485981308411</v>
      </c>
      <c r="I28" s="15">
        <f t="shared" ref="I28:I34" si="31">D28/($AI$30)</f>
        <v>0.31355140186915886</v>
      </c>
      <c r="J28" s="15">
        <f t="shared" si="22"/>
        <v>0.73098631998143448</v>
      </c>
      <c r="K28" s="44">
        <v>1.04</v>
      </c>
      <c r="L28" s="15">
        <v>-0.5</v>
      </c>
      <c r="M28" s="15">
        <v>0.57999999999999996</v>
      </c>
      <c r="N28" s="15">
        <f t="shared" ref="N28:O34" si="32">J28/($AI$30)</f>
        <v>0.34158239251468897</v>
      </c>
      <c r="O28" s="15">
        <f t="shared" si="32"/>
        <v>0.48598130841121495</v>
      </c>
      <c r="P28" s="6">
        <f t="shared" si="4"/>
        <v>0.23364485981308411</v>
      </c>
      <c r="Q28" s="6">
        <f t="shared" si="13"/>
        <v>0.27102803738317754</v>
      </c>
      <c r="R28" s="6">
        <f t="shared" ref="R28:R34" si="33">$AI$30</f>
        <v>2.14</v>
      </c>
      <c r="S28" s="6">
        <v>0</v>
      </c>
      <c r="T28" s="6">
        <v>0</v>
      </c>
      <c r="U28" s="6">
        <f t="shared" si="14"/>
        <v>0</v>
      </c>
      <c r="V28" s="6">
        <v>0</v>
      </c>
      <c r="W28" s="6">
        <v>48</v>
      </c>
      <c r="X28">
        <v>0.08</v>
      </c>
      <c r="Y28">
        <v>0.08</v>
      </c>
      <c r="Z28" s="15">
        <f>M28/($AI$30)</f>
        <v>0.27102803738317754</v>
      </c>
      <c r="AA28" s="15">
        <f t="shared" ref="AA28:AA34" si="34">L28/($AI$30)</f>
        <v>-0.23364485981308411</v>
      </c>
      <c r="AC28" t="s">
        <v>58</v>
      </c>
      <c r="AD28">
        <v>0</v>
      </c>
      <c r="AE28" s="3">
        <v>0</v>
      </c>
      <c r="AF28">
        <v>1.58</v>
      </c>
      <c r="AG28">
        <v>0.185</v>
      </c>
      <c r="AH28">
        <v>38.5</v>
      </c>
      <c r="AI28">
        <v>2.0499999999999998</v>
      </c>
    </row>
    <row r="29" spans="1:35" x14ac:dyDescent="0.3">
      <c r="A29" s="15" t="s">
        <v>60</v>
      </c>
      <c r="B29" s="15">
        <v>2</v>
      </c>
      <c r="C29" s="15">
        <v>168</v>
      </c>
      <c r="D29" s="15">
        <v>1.1859999999999999</v>
      </c>
      <c r="E29" s="15">
        <v>0.13</v>
      </c>
      <c r="F29" s="15">
        <v>0.25</v>
      </c>
      <c r="G29" s="15">
        <f t="shared" si="30"/>
        <v>0.51790393013100433</v>
      </c>
      <c r="H29" s="15">
        <f t="shared" ref="H29:H34" si="35">-L29/($AI$30)</f>
        <v>0.5140186915887851</v>
      </c>
      <c r="I29" s="15">
        <f t="shared" si="31"/>
        <v>0.5542056074766355</v>
      </c>
      <c r="J29" s="15">
        <f t="shared" si="22"/>
        <v>1.1974226488587896</v>
      </c>
      <c r="K29" s="41">
        <v>1.33</v>
      </c>
      <c r="L29" s="6">
        <v>-1.1000000000000001</v>
      </c>
      <c r="M29" s="6">
        <v>0.33</v>
      </c>
      <c r="N29" s="15">
        <f t="shared" si="32"/>
        <v>0.55954329385924739</v>
      </c>
      <c r="O29" s="15">
        <f t="shared" si="32"/>
        <v>0.62149532710280375</v>
      </c>
      <c r="P29" s="6">
        <f t="shared" si="4"/>
        <v>0.5140186915887851</v>
      </c>
      <c r="Q29" s="6">
        <f t="shared" si="13"/>
        <v>0.1542056074766355</v>
      </c>
      <c r="R29" s="6">
        <f t="shared" si="33"/>
        <v>2.14</v>
      </c>
      <c r="S29" s="6">
        <v>0</v>
      </c>
      <c r="T29" s="6">
        <v>0</v>
      </c>
      <c r="U29" s="6">
        <f t="shared" si="14"/>
        <v>-3.2710280373831779E-2</v>
      </c>
      <c r="V29" s="6">
        <v>-7.0000000000000007E-2</v>
      </c>
      <c r="W29" s="6">
        <v>68.2</v>
      </c>
      <c r="X29">
        <v>0.25</v>
      </c>
      <c r="Y29">
        <v>0.38</v>
      </c>
      <c r="Z29" s="15">
        <f t="shared" ref="Z29:Z34" si="36">M29/($AI$30)</f>
        <v>0.1542056074766355</v>
      </c>
      <c r="AA29" s="15">
        <f t="shared" si="34"/>
        <v>-0.5140186915887851</v>
      </c>
      <c r="AC29" t="s">
        <v>59</v>
      </c>
      <c r="AD29">
        <v>0</v>
      </c>
      <c r="AE29" s="3">
        <v>0</v>
      </c>
      <c r="AF29">
        <v>1.58</v>
      </c>
      <c r="AG29">
        <v>0.185</v>
      </c>
      <c r="AH29">
        <v>38.200000000000003</v>
      </c>
      <c r="AI29">
        <v>2.04</v>
      </c>
    </row>
    <row r="30" spans="1:35" x14ac:dyDescent="0.3">
      <c r="A30" s="15" t="s">
        <v>60</v>
      </c>
      <c r="B30" s="15">
        <v>3</v>
      </c>
      <c r="C30" s="15">
        <v>169</v>
      </c>
      <c r="D30" s="15">
        <v>1.34</v>
      </c>
      <c r="E30" s="15">
        <v>0.65</v>
      </c>
      <c r="F30" s="15">
        <v>0.3</v>
      </c>
      <c r="G30" s="15">
        <f t="shared" si="30"/>
        <v>0.58515283842794763</v>
      </c>
      <c r="H30" s="15">
        <f t="shared" si="35"/>
        <v>0.42056074766355139</v>
      </c>
      <c r="I30" s="15">
        <f t="shared" si="31"/>
        <v>0.62616822429906538</v>
      </c>
      <c r="J30" s="15">
        <f t="shared" si="22"/>
        <v>1.4561936684383709</v>
      </c>
      <c r="K30" s="44">
        <v>2.02</v>
      </c>
      <c r="L30" s="15">
        <v>-0.9</v>
      </c>
      <c r="M30" s="15">
        <v>1.1399999999999999</v>
      </c>
      <c r="N30" s="15">
        <f t="shared" si="32"/>
        <v>0.68046433104596771</v>
      </c>
      <c r="O30" s="15">
        <f t="shared" si="32"/>
        <v>0.94392523364485981</v>
      </c>
      <c r="P30" s="6">
        <f t="shared" si="4"/>
        <v>0.42056074766355139</v>
      </c>
      <c r="Q30" s="6">
        <f t="shared" si="13"/>
        <v>0.53271028037383172</v>
      </c>
      <c r="R30" s="6">
        <f t="shared" si="33"/>
        <v>2.14</v>
      </c>
      <c r="S30" s="6">
        <v>0</v>
      </c>
      <c r="T30" s="6">
        <v>0</v>
      </c>
      <c r="U30" s="6">
        <f t="shared" si="14"/>
        <v>0</v>
      </c>
      <c r="V30" s="6">
        <v>0</v>
      </c>
      <c r="W30" s="6">
        <v>48.9</v>
      </c>
      <c r="X30">
        <v>0.51</v>
      </c>
      <c r="Y30">
        <v>0.6</v>
      </c>
      <c r="Z30" s="15">
        <f t="shared" si="36"/>
        <v>0.53271028037383172</v>
      </c>
      <c r="AA30" s="15">
        <f t="shared" si="34"/>
        <v>-0.42056074766355139</v>
      </c>
      <c r="AC30" t="s">
        <v>60</v>
      </c>
      <c r="AD30">
        <v>0</v>
      </c>
      <c r="AE30" s="3">
        <v>0</v>
      </c>
      <c r="AF30">
        <v>1.58</v>
      </c>
      <c r="AG30">
        <v>0.185</v>
      </c>
      <c r="AH30">
        <v>42</v>
      </c>
      <c r="AI30">
        <v>2.14</v>
      </c>
    </row>
    <row r="31" spans="1:35" x14ac:dyDescent="0.3">
      <c r="A31" s="15" t="s">
        <v>60</v>
      </c>
      <c r="B31" s="15">
        <v>4</v>
      </c>
      <c r="C31" s="15">
        <v>170</v>
      </c>
      <c r="D31" s="15">
        <v>1.5940000000000001</v>
      </c>
      <c r="E31" s="44">
        <v>4.5</v>
      </c>
      <c r="F31" s="44">
        <v>0.65</v>
      </c>
      <c r="G31" s="15">
        <f t="shared" si="30"/>
        <v>0.69606986899563317</v>
      </c>
      <c r="H31" s="15">
        <f t="shared" si="35"/>
        <v>1.0280373831775702</v>
      </c>
      <c r="I31" s="15">
        <f t="shared" si="31"/>
        <v>0.7448598130841122</v>
      </c>
      <c r="J31" s="15">
        <f t="shared" si="22"/>
        <v>1.6446461625529061</v>
      </c>
      <c r="K31" s="41">
        <v>1</v>
      </c>
      <c r="L31" s="6">
        <v>-2.2000000000000002</v>
      </c>
      <c r="M31" s="6">
        <v>-0.81</v>
      </c>
      <c r="N31" s="15">
        <f t="shared" si="32"/>
        <v>0.76852624418360094</v>
      </c>
      <c r="O31" s="15">
        <f t="shared" si="32"/>
        <v>0.46728971962616822</v>
      </c>
      <c r="P31" s="6">
        <f t="shared" si="4"/>
        <v>1.0280373831775702</v>
      </c>
      <c r="Q31" s="6">
        <f t="shared" si="13"/>
        <v>0.37850467289719625</v>
      </c>
      <c r="R31" s="6">
        <f t="shared" si="33"/>
        <v>2.14</v>
      </c>
      <c r="S31" s="6">
        <v>0</v>
      </c>
      <c r="T31" s="6">
        <v>0</v>
      </c>
      <c r="U31" s="6">
        <f t="shared" si="14"/>
        <v>-0.17757009345794392</v>
      </c>
      <c r="V31" s="6">
        <v>-0.38</v>
      </c>
      <c r="W31" s="6">
        <v>90</v>
      </c>
      <c r="Z31" s="15">
        <f t="shared" si="36"/>
        <v>-0.37850467289719625</v>
      </c>
      <c r="AA31" s="15">
        <f t="shared" si="34"/>
        <v>-1.0280373831775702</v>
      </c>
      <c r="AC31" t="s">
        <v>61</v>
      </c>
      <c r="AD31">
        <v>0</v>
      </c>
      <c r="AE31" s="3">
        <v>0</v>
      </c>
      <c r="AF31">
        <v>1.65</v>
      </c>
      <c r="AG31">
        <v>0.19400000000000001</v>
      </c>
      <c r="AH31">
        <v>43.1</v>
      </c>
      <c r="AI31">
        <v>2.17</v>
      </c>
    </row>
    <row r="32" spans="1:35" x14ac:dyDescent="0.3">
      <c r="A32" s="15" t="s">
        <v>60</v>
      </c>
      <c r="B32" s="15">
        <v>5</v>
      </c>
      <c r="C32" s="15">
        <v>171</v>
      </c>
      <c r="D32" s="15">
        <v>1.7789999999999999</v>
      </c>
      <c r="E32" s="44">
        <v>4.5</v>
      </c>
      <c r="F32" s="44">
        <v>0.65</v>
      </c>
      <c r="G32" s="15">
        <f t="shared" si="30"/>
        <v>0.77685589519650655</v>
      </c>
      <c r="H32" s="15">
        <f t="shared" si="35"/>
        <v>1.2616822429906542</v>
      </c>
      <c r="I32" s="15">
        <f t="shared" si="31"/>
        <v>0.83130841121495314</v>
      </c>
      <c r="J32" s="15">
        <f t="shared" si="22"/>
        <v>1.8823033761856773</v>
      </c>
      <c r="K32" s="44">
        <v>0.92</v>
      </c>
      <c r="L32" s="15">
        <v>-2.7</v>
      </c>
      <c r="M32" s="15">
        <v>-1.23</v>
      </c>
      <c r="N32" s="15">
        <f t="shared" si="32"/>
        <v>0.87958101690919499</v>
      </c>
      <c r="O32" s="15">
        <f t="shared" si="32"/>
        <v>0.42990654205607476</v>
      </c>
      <c r="P32" s="6">
        <f t="shared" si="4"/>
        <v>1.2616822429906542</v>
      </c>
      <c r="Q32" s="6">
        <f t="shared" si="13"/>
        <v>0.57476635514018692</v>
      </c>
      <c r="R32" s="6">
        <f t="shared" si="33"/>
        <v>2.14</v>
      </c>
      <c r="S32" s="6">
        <v>0</v>
      </c>
      <c r="T32" s="6">
        <v>0</v>
      </c>
      <c r="U32" s="6">
        <f t="shared" si="14"/>
        <v>-0.25233644859813087</v>
      </c>
      <c r="V32" s="6">
        <v>-0.54</v>
      </c>
      <c r="W32" s="6">
        <v>90</v>
      </c>
      <c r="Z32" s="15">
        <f t="shared" si="36"/>
        <v>-0.57476635514018692</v>
      </c>
      <c r="AA32" s="15">
        <f t="shared" si="34"/>
        <v>-1.2616822429906542</v>
      </c>
      <c r="AC32" t="s">
        <v>62</v>
      </c>
      <c r="AD32">
        <v>0</v>
      </c>
      <c r="AE32" s="3">
        <v>0</v>
      </c>
      <c r="AF32">
        <v>1.58</v>
      </c>
      <c r="AG32">
        <v>0.185</v>
      </c>
      <c r="AH32">
        <v>38.1</v>
      </c>
      <c r="AI32">
        <v>2.04</v>
      </c>
    </row>
    <row r="33" spans="1:35" x14ac:dyDescent="0.3">
      <c r="A33" s="15" t="s">
        <v>60</v>
      </c>
      <c r="B33" s="15">
        <v>6</v>
      </c>
      <c r="C33" s="15">
        <v>172</v>
      </c>
      <c r="D33" s="15">
        <v>2.06</v>
      </c>
      <c r="E33" s="15">
        <v>4.5599999999999996</v>
      </c>
      <c r="F33" s="15">
        <v>0.65</v>
      </c>
      <c r="G33" s="15">
        <f t="shared" si="30"/>
        <v>0.89956331877729256</v>
      </c>
      <c r="H33" s="15">
        <f t="shared" si="35"/>
        <v>1.542056074766355</v>
      </c>
      <c r="I33" s="15">
        <f t="shared" si="31"/>
        <v>0.96261682242990654</v>
      </c>
      <c r="J33" s="15">
        <f t="shared" si="22"/>
        <v>2.2381297996318263</v>
      </c>
      <c r="K33" s="41">
        <v>0.85</v>
      </c>
      <c r="L33" s="6">
        <v>-3.3</v>
      </c>
      <c r="M33" s="6">
        <v>-1.75</v>
      </c>
      <c r="N33" s="15">
        <f t="shared" si="32"/>
        <v>1.0458550465569281</v>
      </c>
      <c r="O33" s="15">
        <f t="shared" si="32"/>
        <v>0.39719626168224298</v>
      </c>
      <c r="P33" s="6">
        <f t="shared" si="4"/>
        <v>1.542056074766355</v>
      </c>
      <c r="Q33" s="6">
        <f t="shared" si="13"/>
        <v>0.81775700934579432</v>
      </c>
      <c r="R33" s="6">
        <f t="shared" si="33"/>
        <v>2.14</v>
      </c>
      <c r="S33" s="6">
        <v>0</v>
      </c>
      <c r="T33" s="6">
        <v>0</v>
      </c>
      <c r="U33" s="6">
        <f t="shared" si="14"/>
        <v>-0.35046728971962615</v>
      </c>
      <c r="V33" s="6">
        <v>-0.75</v>
      </c>
      <c r="W33" s="6">
        <v>52.2</v>
      </c>
      <c r="X33">
        <v>1.44</v>
      </c>
      <c r="Y33">
        <v>2.62</v>
      </c>
      <c r="Z33" s="15">
        <f t="shared" si="36"/>
        <v>-0.81775700934579432</v>
      </c>
      <c r="AA33" s="15">
        <f t="shared" si="34"/>
        <v>-1.542056074766355</v>
      </c>
      <c r="AC33" t="s">
        <v>63</v>
      </c>
      <c r="AD33">
        <v>0</v>
      </c>
      <c r="AE33" s="3">
        <v>0</v>
      </c>
      <c r="AF33">
        <v>1.58</v>
      </c>
      <c r="AG33">
        <v>0.185</v>
      </c>
      <c r="AH33">
        <v>43.5</v>
      </c>
      <c r="AI33">
        <v>2.1800000000000002</v>
      </c>
    </row>
    <row r="34" spans="1:35" x14ac:dyDescent="0.3">
      <c r="A34" s="15" t="s">
        <v>60</v>
      </c>
      <c r="B34" s="15">
        <v>7</v>
      </c>
      <c r="C34" s="15">
        <v>173</v>
      </c>
      <c r="D34" s="15">
        <v>2.29</v>
      </c>
      <c r="E34" s="15">
        <v>4.55</v>
      </c>
      <c r="F34" s="15">
        <v>0.65</v>
      </c>
      <c r="G34" s="15">
        <f t="shared" si="30"/>
        <v>1</v>
      </c>
      <c r="H34" s="15">
        <f t="shared" si="35"/>
        <v>1.8224299065420559</v>
      </c>
      <c r="I34" s="15">
        <f t="shared" si="31"/>
        <v>1.0700934579439252</v>
      </c>
      <c r="J34" s="15">
        <f t="shared" si="22"/>
        <v>2.5340333462683557</v>
      </c>
      <c r="K34" s="44">
        <v>0.8</v>
      </c>
      <c r="L34" s="15">
        <v>-3.9</v>
      </c>
      <c r="M34" s="15">
        <v>-2.17</v>
      </c>
      <c r="N34" s="15">
        <f t="shared" si="32"/>
        <v>1.1841277319011008</v>
      </c>
      <c r="O34" s="15">
        <f t="shared" si="32"/>
        <v>0.37383177570093457</v>
      </c>
      <c r="P34" s="6">
        <f t="shared" si="4"/>
        <v>1.8224299065420559</v>
      </c>
      <c r="Q34" s="6">
        <f t="shared" si="13"/>
        <v>1.014018691588785</v>
      </c>
      <c r="R34" s="6">
        <f t="shared" si="33"/>
        <v>2.14</v>
      </c>
      <c r="S34" s="6">
        <v>0</v>
      </c>
      <c r="T34" s="6">
        <v>0</v>
      </c>
      <c r="U34" s="6">
        <f t="shared" si="14"/>
        <v>-0.43457943925233644</v>
      </c>
      <c r="V34" s="6">
        <v>-0.93</v>
      </c>
      <c r="W34" s="6">
        <v>52.1</v>
      </c>
      <c r="X34">
        <v>1.45</v>
      </c>
      <c r="Y34">
        <v>2.6</v>
      </c>
      <c r="Z34" s="15">
        <f t="shared" si="36"/>
        <v>-1.014018691588785</v>
      </c>
      <c r="AA34" s="15">
        <f t="shared" si="34"/>
        <v>-1.8224299065420559</v>
      </c>
    </row>
    <row r="35" spans="1:35" x14ac:dyDescent="0.3">
      <c r="A35" s="19" t="s">
        <v>61</v>
      </c>
      <c r="B35" s="19">
        <v>1</v>
      </c>
      <c r="C35" s="19">
        <v>176</v>
      </c>
      <c r="D35" s="19">
        <v>3.41</v>
      </c>
      <c r="E35" s="19">
        <v>0.7</v>
      </c>
      <c r="F35" s="19">
        <v>0.2</v>
      </c>
      <c r="G35" s="19">
        <f>D35/$D$36</f>
        <v>0.70893970893970903</v>
      </c>
      <c r="H35" s="19">
        <f>-L35/($AI$31)</f>
        <v>4.4700460829493087</v>
      </c>
      <c r="I35" s="19">
        <f>D35/($AI$31)</f>
        <v>1.5714285714285716</v>
      </c>
      <c r="J35" s="19">
        <f t="shared" si="22"/>
        <v>5.4333231083748377</v>
      </c>
      <c r="K35" s="45">
        <v>1.27</v>
      </c>
      <c r="L35" s="19">
        <v>-9.6999999999999993</v>
      </c>
      <c r="M35" s="19">
        <v>-8.4600000000000009</v>
      </c>
      <c r="N35" s="19">
        <f>J35/($AI$31)</f>
        <v>2.5038355338132892</v>
      </c>
      <c r="O35" s="19">
        <f>K35/($AI$31)</f>
        <v>0.58525345622119818</v>
      </c>
      <c r="P35" s="6">
        <f t="shared" si="4"/>
        <v>4.4700460829493087</v>
      </c>
      <c r="Q35" s="6">
        <f t="shared" si="13"/>
        <v>3.898617511520738</v>
      </c>
      <c r="R35" s="6">
        <f>$AI$31</f>
        <v>2.17</v>
      </c>
      <c r="S35" s="6">
        <v>0</v>
      </c>
      <c r="T35" s="6">
        <v>0</v>
      </c>
      <c r="U35" s="6">
        <f t="shared" si="14"/>
        <v>0</v>
      </c>
      <c r="V35" s="6">
        <v>0</v>
      </c>
      <c r="W35" s="6">
        <v>68.3</v>
      </c>
      <c r="X35">
        <v>-0.23</v>
      </c>
      <c r="Y35">
        <v>0.51</v>
      </c>
      <c r="Z35" s="19">
        <f>M35/($AI$31)</f>
        <v>-3.898617511520738</v>
      </c>
      <c r="AA35" s="19">
        <f>L35/($AI$31)</f>
        <v>-4.4700460829493087</v>
      </c>
    </row>
    <row r="36" spans="1:35" x14ac:dyDescent="0.3">
      <c r="A36" s="19" t="s">
        <v>61</v>
      </c>
      <c r="B36" s="19">
        <v>2</v>
      </c>
      <c r="C36" s="19">
        <v>177</v>
      </c>
      <c r="D36" s="19">
        <v>4.8099999999999996</v>
      </c>
      <c r="E36" s="19">
        <v>3.51</v>
      </c>
      <c r="F36" s="45">
        <v>0.2</v>
      </c>
      <c r="G36" s="19">
        <f>D36/$D$36</f>
        <v>1</v>
      </c>
      <c r="H36" s="19">
        <f>-L36/($AI$31)</f>
        <v>5.9447004608294938</v>
      </c>
      <c r="I36" s="19">
        <f>D36/($AI$31)</f>
        <v>2.2165898617511521</v>
      </c>
      <c r="J36" s="19">
        <f t="shared" si="22"/>
        <v>7.3973305996149721</v>
      </c>
      <c r="K36" s="45">
        <v>1.69</v>
      </c>
      <c r="L36" s="19">
        <v>-12.9</v>
      </c>
      <c r="M36" s="19">
        <v>-11.24</v>
      </c>
      <c r="N36" s="19">
        <f>J36/($AI$31)</f>
        <v>3.4089081104216463</v>
      </c>
      <c r="O36" s="19">
        <f>K36/($AI$31)</f>
        <v>0.77880184331797231</v>
      </c>
      <c r="P36" s="6">
        <f t="shared" si="4"/>
        <v>5.9447004608294938</v>
      </c>
      <c r="Q36" s="6">
        <f t="shared" si="13"/>
        <v>5.1797235023041477</v>
      </c>
      <c r="R36" s="6">
        <f>$AI$31</f>
        <v>2.17</v>
      </c>
      <c r="S36" s="6">
        <v>0</v>
      </c>
      <c r="T36" s="6">
        <v>0</v>
      </c>
      <c r="U36" s="6">
        <f t="shared" si="14"/>
        <v>0</v>
      </c>
      <c r="V36" s="6">
        <v>0</v>
      </c>
      <c r="W36" s="6">
        <v>66.2</v>
      </c>
      <c r="X36">
        <v>-0.34</v>
      </c>
      <c r="Y36">
        <v>2.41</v>
      </c>
      <c r="Z36" s="19">
        <f>M36/($AI$31)</f>
        <v>-5.1797235023041477</v>
      </c>
      <c r="AA36" s="19">
        <f>L36/($AI$31)</f>
        <v>-5.9447004608294938</v>
      </c>
    </row>
    <row r="37" spans="1:35" x14ac:dyDescent="0.3">
      <c r="A37" s="20" t="s">
        <v>62</v>
      </c>
      <c r="B37" s="20">
        <v>1</v>
      </c>
      <c r="C37" s="20">
        <v>178</v>
      </c>
      <c r="D37" s="20">
        <v>1.7470000000000001</v>
      </c>
      <c r="E37" s="20">
        <v>0.34</v>
      </c>
      <c r="F37" s="20">
        <v>0.25</v>
      </c>
      <c r="G37" s="20">
        <f>D37/$D$39</f>
        <v>0.70728744939271249</v>
      </c>
      <c r="H37" s="20">
        <f>-L37/($AI$32)</f>
        <v>1.1764705882352942</v>
      </c>
      <c r="I37" s="20">
        <f>D37/($AI$32)</f>
        <v>0.85637254901960791</v>
      </c>
      <c r="J37" s="20">
        <f t="shared" si="22"/>
        <v>1.8213275378141078</v>
      </c>
      <c r="K37" s="46">
        <v>1.1499999999999999</v>
      </c>
      <c r="L37" s="20">
        <v>-2.4</v>
      </c>
      <c r="M37" s="20">
        <v>-1.03</v>
      </c>
      <c r="N37" s="20">
        <f t="shared" ref="N37:O39" si="37">J37/($AI$32)</f>
        <v>0.89280761657554308</v>
      </c>
      <c r="O37" s="20">
        <f t="shared" si="37"/>
        <v>0.56372549019607843</v>
      </c>
      <c r="P37" s="6">
        <f t="shared" si="4"/>
        <v>1.1764705882352942</v>
      </c>
      <c r="Q37" s="6">
        <f t="shared" si="13"/>
        <v>0.50490196078431371</v>
      </c>
      <c r="R37" s="6">
        <f>$AI$32</f>
        <v>2.04</v>
      </c>
      <c r="S37" s="6">
        <v>0</v>
      </c>
      <c r="T37" s="6">
        <v>0</v>
      </c>
      <c r="U37" s="6">
        <f t="shared" si="14"/>
        <v>-0.10784313725490197</v>
      </c>
      <c r="V37" s="6">
        <v>-0.22</v>
      </c>
      <c r="W37" s="6">
        <v>61.9</v>
      </c>
      <c r="X37">
        <v>0.11</v>
      </c>
      <c r="Y37">
        <v>0.34</v>
      </c>
      <c r="Z37" s="20">
        <f>M37/($AI$32)</f>
        <v>-0.50490196078431371</v>
      </c>
      <c r="AA37" s="20">
        <f>L37/($AI$32)</f>
        <v>-1.1764705882352942</v>
      </c>
    </row>
    <row r="38" spans="1:35" x14ac:dyDescent="0.3">
      <c r="A38" s="20" t="s">
        <v>62</v>
      </c>
      <c r="B38" s="20">
        <v>2</v>
      </c>
      <c r="C38" s="20">
        <v>179</v>
      </c>
      <c r="D38" s="20">
        <v>2.1</v>
      </c>
      <c r="E38" s="20">
        <v>1.43</v>
      </c>
      <c r="F38" s="20">
        <v>0.35</v>
      </c>
      <c r="G38" s="20">
        <f>D38/$D$39</f>
        <v>0.85020242914979749</v>
      </c>
      <c r="H38" s="20">
        <f t="shared" ref="H38:H39" si="38">-L38/($AI$32)</f>
        <v>1.7647058823529411</v>
      </c>
      <c r="I38" s="20">
        <f>D38/($AI$32)</f>
        <v>1.0294117647058825</v>
      </c>
      <c r="J38" s="20">
        <f t="shared" si="22"/>
        <v>2.3478713763747794</v>
      </c>
      <c r="K38" s="46">
        <v>0.94</v>
      </c>
      <c r="L38" s="20">
        <v>-3.6</v>
      </c>
      <c r="M38" s="20">
        <v>-2.1</v>
      </c>
      <c r="N38" s="20">
        <f t="shared" si="37"/>
        <v>1.1509173413601859</v>
      </c>
      <c r="O38" s="20">
        <f t="shared" si="37"/>
        <v>0.46078431372549017</v>
      </c>
      <c r="P38" s="6">
        <f t="shared" si="4"/>
        <v>1.7647058823529411</v>
      </c>
      <c r="Q38" s="6">
        <f t="shared" si="13"/>
        <v>1.0294117647058825</v>
      </c>
      <c r="R38" s="6">
        <f>$AI$32</f>
        <v>2.04</v>
      </c>
      <c r="S38" s="6">
        <v>0</v>
      </c>
      <c r="T38" s="6">
        <v>0</v>
      </c>
      <c r="U38" s="6">
        <f t="shared" si="14"/>
        <v>-0.27450980392156865</v>
      </c>
      <c r="V38" s="6">
        <v>-0.56000000000000005</v>
      </c>
      <c r="W38" s="6">
        <v>52.2</v>
      </c>
      <c r="X38">
        <v>0.38</v>
      </c>
      <c r="Y38">
        <v>0.74</v>
      </c>
      <c r="Z38" s="20">
        <f t="shared" ref="Z38:Z39" si="39">M38/($AI$32)</f>
        <v>-1.0294117647058825</v>
      </c>
      <c r="AA38" s="20">
        <f>L38/($AI$32)</f>
        <v>-1.7647058823529411</v>
      </c>
    </row>
    <row r="39" spans="1:35" x14ac:dyDescent="0.3">
      <c r="A39" s="20" t="s">
        <v>62</v>
      </c>
      <c r="B39" s="20">
        <v>3</v>
      </c>
      <c r="C39" s="20">
        <v>180</v>
      </c>
      <c r="D39" s="20">
        <v>2.4700000000000002</v>
      </c>
      <c r="E39" s="20">
        <v>3.19</v>
      </c>
      <c r="F39" s="20">
        <v>0.5</v>
      </c>
      <c r="G39" s="20">
        <f>D39/$D$39</f>
        <v>1</v>
      </c>
      <c r="H39" s="20">
        <f t="shared" si="38"/>
        <v>2.107843137254902</v>
      </c>
      <c r="I39" s="20">
        <f>D39/($AI$32)</f>
        <v>1.2107843137254903</v>
      </c>
      <c r="J39" s="20">
        <f t="shared" si="22"/>
        <v>2.8148534597737056</v>
      </c>
      <c r="K39" s="46">
        <v>0.86</v>
      </c>
      <c r="L39" s="20">
        <v>-4.3</v>
      </c>
      <c r="M39" s="20">
        <v>-2.7</v>
      </c>
      <c r="N39" s="20">
        <f t="shared" si="37"/>
        <v>1.3798301273400517</v>
      </c>
      <c r="O39" s="20">
        <f t="shared" si="37"/>
        <v>0.42156862745098039</v>
      </c>
      <c r="P39" s="6">
        <f t="shared" si="4"/>
        <v>2.107843137254902</v>
      </c>
      <c r="Q39" s="6">
        <f t="shared" si="13"/>
        <v>1.3235294117647058</v>
      </c>
      <c r="R39" s="6">
        <f>$AI$32</f>
        <v>2.04</v>
      </c>
      <c r="S39" s="6">
        <v>0</v>
      </c>
      <c r="T39" s="6">
        <v>0</v>
      </c>
      <c r="U39" s="6">
        <f t="shared" si="14"/>
        <v>-0.38235294117647062</v>
      </c>
      <c r="V39" s="6">
        <v>-0.78</v>
      </c>
      <c r="W39" s="6">
        <v>51.5</v>
      </c>
      <c r="X39">
        <v>0.7</v>
      </c>
      <c r="Y39">
        <v>1.43</v>
      </c>
      <c r="Z39" s="20">
        <f t="shared" si="39"/>
        <v>-1.3235294117647058</v>
      </c>
      <c r="AA39" s="20">
        <f>L39/($AI$32)</f>
        <v>-2.107843137254902</v>
      </c>
    </row>
    <row r="40" spans="1:35" x14ac:dyDescent="0.3">
      <c r="A40" s="22" t="s">
        <v>63</v>
      </c>
      <c r="B40" s="22">
        <v>1</v>
      </c>
      <c r="C40" s="22">
        <v>183</v>
      </c>
      <c r="D40" s="22">
        <v>0.754</v>
      </c>
      <c r="E40" s="22">
        <v>0.43</v>
      </c>
      <c r="F40" s="22">
        <v>0.1</v>
      </c>
      <c r="G40" s="22">
        <f t="shared" ref="G40:G46" si="40">D40/$D$46</f>
        <v>0.37142857142857144</v>
      </c>
      <c r="H40" s="22">
        <f>-L40/($AI$33)</f>
        <v>0.2293577981651376</v>
      </c>
      <c r="I40" s="22">
        <f t="shared" ref="I40:I46" si="41">D40/($AI$33)</f>
        <v>0.34587155963302751</v>
      </c>
      <c r="J40" s="22">
        <f t="shared" si="22"/>
        <v>0.87048319914861083</v>
      </c>
      <c r="K40" s="47">
        <v>1.29</v>
      </c>
      <c r="L40" s="22">
        <v>-0.5</v>
      </c>
      <c r="M40" s="22">
        <v>0.87</v>
      </c>
      <c r="N40" s="22">
        <f t="shared" ref="N40:O46" si="42">J40/($AI$33)</f>
        <v>0.39930421979294073</v>
      </c>
      <c r="O40" s="22">
        <f t="shared" si="42"/>
        <v>0.59174311926605505</v>
      </c>
      <c r="P40" s="6">
        <f t="shared" si="4"/>
        <v>0.2293577981651376</v>
      </c>
      <c r="Q40" s="6">
        <f t="shared" si="13"/>
        <v>0.39908256880733944</v>
      </c>
      <c r="R40" s="6">
        <f t="shared" ref="R40:R46" si="43">$AI$33</f>
        <v>2.1800000000000002</v>
      </c>
      <c r="S40" s="6">
        <v>0</v>
      </c>
      <c r="T40" s="6">
        <v>0</v>
      </c>
      <c r="U40" s="6">
        <f t="shared" si="14"/>
        <v>-2.2935779816513763E-2</v>
      </c>
      <c r="V40" s="6">
        <v>-0.05</v>
      </c>
      <c r="W40" s="6">
        <v>35.700000000000003</v>
      </c>
      <c r="X40">
        <v>0.11</v>
      </c>
      <c r="Y40">
        <v>-0.02</v>
      </c>
      <c r="Z40" s="22">
        <f>M40/($AI$33)</f>
        <v>0.39908256880733944</v>
      </c>
      <c r="AA40" s="22">
        <f t="shared" ref="AA40:AA46" si="44">L40/($AI$33)</f>
        <v>-0.2293577981651376</v>
      </c>
    </row>
    <row r="41" spans="1:35" x14ac:dyDescent="0.3">
      <c r="A41" s="22" t="s">
        <v>63</v>
      </c>
      <c r="B41" s="22">
        <v>2</v>
      </c>
      <c r="C41" s="22">
        <v>184</v>
      </c>
      <c r="D41" s="22">
        <v>1.006</v>
      </c>
      <c r="E41" s="22">
        <v>1.26</v>
      </c>
      <c r="F41" s="22">
        <v>0.15</v>
      </c>
      <c r="G41" s="22">
        <f t="shared" si="40"/>
        <v>0.49556650246305423</v>
      </c>
      <c r="H41" s="22">
        <f t="shared" ref="H41:H46" si="45">-L41/($AI$33)</f>
        <v>0.50458715596330272</v>
      </c>
      <c r="I41" s="22">
        <f t="shared" si="41"/>
        <v>0.46146788990825682</v>
      </c>
      <c r="J41" s="22">
        <f t="shared" si="22"/>
        <v>1.0095845680278597</v>
      </c>
      <c r="K41" s="47">
        <v>1.04</v>
      </c>
      <c r="L41" s="22">
        <v>-1.1000000000000001</v>
      </c>
      <c r="M41" s="22">
        <v>0.17</v>
      </c>
      <c r="N41" s="22">
        <f t="shared" si="42"/>
        <v>0.46311218716874292</v>
      </c>
      <c r="O41" s="22">
        <f t="shared" si="42"/>
        <v>0.47706422018348621</v>
      </c>
      <c r="P41" s="6">
        <f t="shared" si="4"/>
        <v>0.50458715596330272</v>
      </c>
      <c r="Q41" s="6">
        <f t="shared" si="13"/>
        <v>7.7981651376146793E-2</v>
      </c>
      <c r="R41" s="6">
        <f t="shared" si="43"/>
        <v>2.1800000000000002</v>
      </c>
      <c r="S41" s="6">
        <v>0</v>
      </c>
      <c r="T41" s="6">
        <v>0</v>
      </c>
      <c r="U41" s="6">
        <f t="shared" si="14"/>
        <v>-0.10550458715596329</v>
      </c>
      <c r="V41" s="6">
        <v>-0.23</v>
      </c>
      <c r="W41" s="6">
        <v>32.9</v>
      </c>
      <c r="X41">
        <v>0.59</v>
      </c>
      <c r="Y41">
        <v>0.02</v>
      </c>
      <c r="Z41" s="22">
        <f t="shared" ref="Z41:Z46" si="46">M41/($AI$33)</f>
        <v>7.7981651376146793E-2</v>
      </c>
      <c r="AA41" s="22">
        <f t="shared" si="44"/>
        <v>-0.50458715596330272</v>
      </c>
    </row>
    <row r="42" spans="1:35" x14ac:dyDescent="0.3">
      <c r="A42" s="22" t="s">
        <v>63</v>
      </c>
      <c r="B42" s="22">
        <v>3</v>
      </c>
      <c r="C42" s="22">
        <v>185</v>
      </c>
      <c r="D42" s="22">
        <v>1.2669999999999999</v>
      </c>
      <c r="E42" s="22">
        <v>2.0499999999999998</v>
      </c>
      <c r="F42" s="22">
        <v>0.2</v>
      </c>
      <c r="G42" s="22">
        <f t="shared" si="40"/>
        <v>0.62413793103448278</v>
      </c>
      <c r="H42" s="22">
        <f t="shared" si="45"/>
        <v>0.73394495412844041</v>
      </c>
      <c r="I42" s="22">
        <f t="shared" si="41"/>
        <v>0.5811926605504586</v>
      </c>
      <c r="J42" s="22">
        <f t="shared" si="22"/>
        <v>1.27584834521976</v>
      </c>
      <c r="K42" s="47">
        <v>0.92</v>
      </c>
      <c r="L42" s="22">
        <v>-1.6</v>
      </c>
      <c r="M42" s="22">
        <v>-0.3</v>
      </c>
      <c r="N42" s="22">
        <f t="shared" si="42"/>
        <v>0.58525153450447698</v>
      </c>
      <c r="O42" s="22">
        <f t="shared" si="42"/>
        <v>0.42201834862385318</v>
      </c>
      <c r="P42" s="6">
        <f t="shared" si="4"/>
        <v>0.73394495412844041</v>
      </c>
      <c r="Q42" s="6">
        <f t="shared" si="13"/>
        <v>0.13761467889908255</v>
      </c>
      <c r="R42" s="6">
        <f t="shared" si="43"/>
        <v>2.1800000000000002</v>
      </c>
      <c r="S42" s="6">
        <v>0</v>
      </c>
      <c r="T42" s="6">
        <v>0</v>
      </c>
      <c r="U42" s="6">
        <f t="shared" si="14"/>
        <v>-0.19724770642201833</v>
      </c>
      <c r="V42" s="6">
        <v>-0.43</v>
      </c>
      <c r="W42" s="6">
        <v>36.299999999999997</v>
      </c>
      <c r="X42">
        <v>1.06</v>
      </c>
      <c r="Y42">
        <v>0.41</v>
      </c>
      <c r="Z42" s="22">
        <f t="shared" si="46"/>
        <v>-0.13761467889908255</v>
      </c>
      <c r="AA42" s="22">
        <f t="shared" si="44"/>
        <v>-0.73394495412844041</v>
      </c>
    </row>
    <row r="43" spans="1:35" x14ac:dyDescent="0.3">
      <c r="A43" s="22" t="s">
        <v>63</v>
      </c>
      <c r="B43" s="22">
        <v>4</v>
      </c>
      <c r="C43" s="22">
        <v>186</v>
      </c>
      <c r="D43" s="22">
        <v>1.5329999999999999</v>
      </c>
      <c r="E43" s="47">
        <v>2.0499999999999998</v>
      </c>
      <c r="F43" s="47">
        <v>0.2</v>
      </c>
      <c r="G43" s="22">
        <f t="shared" si="40"/>
        <v>0.75517241379310351</v>
      </c>
      <c r="H43" s="22">
        <f t="shared" si="45"/>
        <v>1.0550458715596329</v>
      </c>
      <c r="I43" s="22">
        <f t="shared" si="41"/>
        <v>0.70321100917431179</v>
      </c>
      <c r="J43" s="22">
        <f t="shared" si="22"/>
        <v>1.585595787078157</v>
      </c>
      <c r="K43" s="47">
        <v>0.83</v>
      </c>
      <c r="L43" s="22">
        <v>-2.2999999999999998</v>
      </c>
      <c r="M43" s="22">
        <v>-0.81</v>
      </c>
      <c r="N43" s="22">
        <f t="shared" si="42"/>
        <v>0.72733751700832883</v>
      </c>
      <c r="O43" s="22">
        <f t="shared" si="42"/>
        <v>0.38073394495412838</v>
      </c>
      <c r="P43" s="6">
        <f t="shared" si="4"/>
        <v>1.0550458715596329</v>
      </c>
      <c r="Q43" s="6">
        <f t="shared" si="13"/>
        <v>0.37155963302752293</v>
      </c>
      <c r="R43" s="6">
        <f t="shared" si="43"/>
        <v>2.1800000000000002</v>
      </c>
      <c r="S43" s="6">
        <v>0</v>
      </c>
      <c r="T43" s="6">
        <v>0</v>
      </c>
      <c r="U43" s="6">
        <f t="shared" si="14"/>
        <v>-0.31651376146788984</v>
      </c>
      <c r="V43" s="6">
        <v>-0.69</v>
      </c>
      <c r="W43" s="6">
        <v>90</v>
      </c>
      <c r="Z43" s="22">
        <f t="shared" si="46"/>
        <v>-0.37155963302752293</v>
      </c>
      <c r="AA43" s="22">
        <f t="shared" si="44"/>
        <v>-1.0550458715596329</v>
      </c>
    </row>
    <row r="44" spans="1:35" x14ac:dyDescent="0.3">
      <c r="A44" s="22" t="s">
        <v>63</v>
      </c>
      <c r="B44" s="22">
        <v>5</v>
      </c>
      <c r="C44" s="22">
        <v>187</v>
      </c>
      <c r="D44" s="22">
        <v>1.804</v>
      </c>
      <c r="E44" s="22">
        <v>4.62</v>
      </c>
      <c r="F44" s="22">
        <v>0.2</v>
      </c>
      <c r="G44" s="22">
        <f t="shared" si="40"/>
        <v>0.88866995073891641</v>
      </c>
      <c r="H44" s="22">
        <f t="shared" si="45"/>
        <v>1.2844036697247705</v>
      </c>
      <c r="I44" s="22">
        <f t="shared" si="41"/>
        <v>0.8275229357798165</v>
      </c>
      <c r="J44" s="22">
        <f t="shared" si="22"/>
        <v>1.8889192677295661</v>
      </c>
      <c r="K44" s="47">
        <v>0.78</v>
      </c>
      <c r="L44" s="22">
        <v>-2.8</v>
      </c>
      <c r="M44" s="22">
        <v>-1.1200000000000001</v>
      </c>
      <c r="N44" s="22">
        <f t="shared" si="42"/>
        <v>0.86647672831631461</v>
      </c>
      <c r="O44" s="22">
        <f t="shared" si="42"/>
        <v>0.35779816513761464</v>
      </c>
      <c r="P44" s="6">
        <f t="shared" si="4"/>
        <v>1.2844036697247705</v>
      </c>
      <c r="Q44" s="6">
        <f t="shared" si="13"/>
        <v>0.51376146788990829</v>
      </c>
      <c r="R44" s="6">
        <f t="shared" si="43"/>
        <v>2.1800000000000002</v>
      </c>
      <c r="S44" s="6">
        <v>0</v>
      </c>
      <c r="T44" s="6">
        <v>0</v>
      </c>
      <c r="U44" s="6">
        <f t="shared" si="14"/>
        <v>-0.39449541284403666</v>
      </c>
      <c r="V44" s="6">
        <v>-0.86</v>
      </c>
      <c r="W44" s="6">
        <v>47.6</v>
      </c>
      <c r="X44">
        <v>2.2000000000000002</v>
      </c>
      <c r="Y44">
        <v>2.62</v>
      </c>
      <c r="Z44" s="22">
        <f t="shared" si="46"/>
        <v>-0.51376146788990829</v>
      </c>
      <c r="AA44" s="22">
        <f t="shared" si="44"/>
        <v>-1.2844036697247705</v>
      </c>
    </row>
    <row r="45" spans="1:35" x14ac:dyDescent="0.3">
      <c r="A45" s="22" t="s">
        <v>63</v>
      </c>
      <c r="B45" s="22">
        <v>6</v>
      </c>
      <c r="C45" s="22">
        <v>188</v>
      </c>
      <c r="D45" s="22">
        <v>1.893</v>
      </c>
      <c r="E45" s="22">
        <v>4.91</v>
      </c>
      <c r="F45" s="22">
        <v>0.6</v>
      </c>
      <c r="G45" s="22">
        <f t="shared" si="40"/>
        <v>0.93251231527093603</v>
      </c>
      <c r="H45" s="22">
        <f t="shared" si="45"/>
        <v>1.3761467889908257</v>
      </c>
      <c r="I45" s="22">
        <f t="shared" si="41"/>
        <v>0.86834862385321099</v>
      </c>
      <c r="J45" s="22">
        <f t="shared" si="22"/>
        <v>1.9998684956766533</v>
      </c>
      <c r="K45" s="47">
        <v>0.76</v>
      </c>
      <c r="L45" s="22">
        <v>-3</v>
      </c>
      <c r="M45" s="22">
        <v>-1.29</v>
      </c>
      <c r="N45" s="22">
        <f t="shared" si="42"/>
        <v>0.91737086957644642</v>
      </c>
      <c r="O45" s="22">
        <f t="shared" si="42"/>
        <v>0.34862385321100914</v>
      </c>
      <c r="P45" s="6">
        <f t="shared" si="4"/>
        <v>1.3761467889908257</v>
      </c>
      <c r="Q45" s="6">
        <f t="shared" si="13"/>
        <v>0.59174311926605505</v>
      </c>
      <c r="R45" s="6">
        <f t="shared" si="43"/>
        <v>2.1800000000000002</v>
      </c>
      <c r="S45" s="6">
        <v>0</v>
      </c>
      <c r="T45" s="6">
        <v>0</v>
      </c>
      <c r="U45" s="6">
        <f t="shared" si="14"/>
        <v>-0.44036697247706419</v>
      </c>
      <c r="V45" s="6">
        <v>-0.96</v>
      </c>
      <c r="W45" s="6">
        <v>48.2</v>
      </c>
      <c r="X45">
        <v>2.34</v>
      </c>
      <c r="Y45">
        <v>2.88</v>
      </c>
      <c r="Z45" s="22">
        <f t="shared" si="46"/>
        <v>-0.59174311926605505</v>
      </c>
      <c r="AA45" s="22">
        <f t="shared" si="44"/>
        <v>-1.3761467889908257</v>
      </c>
    </row>
    <row r="46" spans="1:35" x14ac:dyDescent="0.3">
      <c r="A46" s="22" t="s">
        <v>63</v>
      </c>
      <c r="B46" s="22">
        <v>7</v>
      </c>
      <c r="C46" s="22">
        <v>189</v>
      </c>
      <c r="D46" s="22">
        <v>2.0299999999999998</v>
      </c>
      <c r="E46" s="22">
        <v>5.45</v>
      </c>
      <c r="F46" s="22">
        <v>0.7</v>
      </c>
      <c r="G46" s="22">
        <f t="shared" si="40"/>
        <v>1</v>
      </c>
      <c r="H46" s="22">
        <f t="shared" si="45"/>
        <v>1.5596330275229355</v>
      </c>
      <c r="I46" s="22">
        <f t="shared" si="41"/>
        <v>0.93119266055045857</v>
      </c>
      <c r="J46" s="22">
        <f t="shared" si="22"/>
        <v>2.1950227789250842</v>
      </c>
      <c r="K46" s="47">
        <v>0.71</v>
      </c>
      <c r="L46" s="22">
        <v>-3.4</v>
      </c>
      <c r="M46" s="22">
        <v>-1.67</v>
      </c>
      <c r="N46" s="22">
        <f t="shared" si="42"/>
        <v>1.0068911829931579</v>
      </c>
      <c r="O46" s="22">
        <f t="shared" si="42"/>
        <v>0.32568807339449535</v>
      </c>
      <c r="P46" s="6">
        <f t="shared" si="4"/>
        <v>1.5596330275229355</v>
      </c>
      <c r="Q46" s="6">
        <f t="shared" si="13"/>
        <v>0.76605504587155959</v>
      </c>
      <c r="R46" s="6">
        <f t="shared" si="43"/>
        <v>2.1800000000000002</v>
      </c>
      <c r="S46" s="6">
        <v>0</v>
      </c>
      <c r="T46" s="6">
        <v>0</v>
      </c>
      <c r="U46" s="6">
        <f t="shared" si="14"/>
        <v>-0.46330275229357792</v>
      </c>
      <c r="V46" s="6">
        <v>-1.01</v>
      </c>
      <c r="W46" s="6">
        <v>49.5</v>
      </c>
      <c r="X46">
        <v>2.66</v>
      </c>
      <c r="Y46">
        <v>3.52</v>
      </c>
      <c r="Z46" s="22">
        <f t="shared" si="46"/>
        <v>-0.76605504587155959</v>
      </c>
      <c r="AA46" s="22">
        <f t="shared" si="44"/>
        <v>-1.5596330275229355</v>
      </c>
    </row>
    <row r="47" spans="1:35" x14ac:dyDescent="0.3">
      <c r="N47"/>
      <c r="O47"/>
      <c r="Z47"/>
      <c r="AA47"/>
    </row>
    <row r="48" spans="1:35" x14ac:dyDescent="0.3">
      <c r="N48"/>
      <c r="O48"/>
      <c r="Z48"/>
      <c r="AA48"/>
    </row>
    <row r="49" spans="14:27" x14ac:dyDescent="0.3">
      <c r="N49"/>
      <c r="O49"/>
      <c r="Z49"/>
      <c r="AA49"/>
    </row>
    <row r="50" spans="14:27" x14ac:dyDescent="0.3">
      <c r="N50"/>
      <c r="O50"/>
      <c r="Z50"/>
      <c r="AA50"/>
    </row>
    <row r="51" spans="14:27" x14ac:dyDescent="0.3">
      <c r="N51"/>
      <c r="O51"/>
      <c r="Z51"/>
      <c r="AA51"/>
    </row>
    <row r="52" spans="14:27" x14ac:dyDescent="0.3">
      <c r="N52"/>
      <c r="O52"/>
      <c r="Z52"/>
      <c r="AA52"/>
    </row>
    <row r="53" spans="14:27" x14ac:dyDescent="0.3">
      <c r="N53"/>
      <c r="O53"/>
      <c r="Z53"/>
      <c r="AA53"/>
    </row>
    <row r="54" spans="14:27" x14ac:dyDescent="0.3">
      <c r="N54"/>
      <c r="O54"/>
      <c r="Z54"/>
      <c r="AA54"/>
    </row>
    <row r="55" spans="14:27" x14ac:dyDescent="0.3">
      <c r="N55"/>
      <c r="O55"/>
      <c r="Z55"/>
      <c r="AA55"/>
    </row>
    <row r="56" spans="14:27" x14ac:dyDescent="0.3">
      <c r="N56"/>
      <c r="O56"/>
      <c r="Z56"/>
      <c r="AA56"/>
    </row>
    <row r="57" spans="14:27" x14ac:dyDescent="0.3">
      <c r="N57"/>
      <c r="O57"/>
      <c r="Z57"/>
      <c r="AA57"/>
    </row>
    <row r="58" spans="14:27" x14ac:dyDescent="0.3">
      <c r="N58"/>
      <c r="O58"/>
      <c r="Z58"/>
      <c r="AA58"/>
    </row>
    <row r="59" spans="14:27" x14ac:dyDescent="0.3">
      <c r="N59"/>
      <c r="O59"/>
      <c r="Z59"/>
      <c r="AA59"/>
    </row>
    <row r="60" spans="14:27" x14ac:dyDescent="0.3">
      <c r="N60"/>
      <c r="O60"/>
      <c r="Z60"/>
      <c r="AA60"/>
    </row>
    <row r="61" spans="14:27" x14ac:dyDescent="0.3">
      <c r="N61"/>
      <c r="O61"/>
      <c r="Z61"/>
      <c r="AA61"/>
    </row>
    <row r="62" spans="14:27" x14ac:dyDescent="0.3">
      <c r="N62"/>
      <c r="O62"/>
      <c r="Z62"/>
      <c r="AA62"/>
    </row>
    <row r="63" spans="14:27" x14ac:dyDescent="0.3">
      <c r="N63"/>
      <c r="O63"/>
      <c r="Z63"/>
      <c r="AA63"/>
    </row>
    <row r="64" spans="14:27" x14ac:dyDescent="0.3">
      <c r="N64"/>
      <c r="O64"/>
      <c r="Z64"/>
      <c r="AA64"/>
    </row>
    <row r="65" spans="14:27" x14ac:dyDescent="0.3">
      <c r="N65"/>
      <c r="O65"/>
      <c r="Z65"/>
      <c r="AA65"/>
    </row>
    <row r="66" spans="14:27" x14ac:dyDescent="0.3">
      <c r="N66"/>
      <c r="O66"/>
      <c r="Z66"/>
      <c r="AA66"/>
    </row>
    <row r="67" spans="14:27" x14ac:dyDescent="0.3">
      <c r="N67"/>
      <c r="O67"/>
      <c r="Z67"/>
      <c r="AA67"/>
    </row>
    <row r="68" spans="14:27" x14ac:dyDescent="0.3">
      <c r="N68"/>
      <c r="O68"/>
      <c r="Z68"/>
      <c r="AA68"/>
    </row>
    <row r="69" spans="14:27" x14ac:dyDescent="0.3">
      <c r="N69"/>
      <c r="O69"/>
      <c r="Z69"/>
      <c r="AA69"/>
    </row>
    <row r="70" spans="14:27" x14ac:dyDescent="0.3">
      <c r="N70"/>
      <c r="O70"/>
      <c r="Z70"/>
      <c r="AA70"/>
    </row>
    <row r="71" spans="14:27" x14ac:dyDescent="0.3">
      <c r="N71"/>
      <c r="O71"/>
      <c r="Z71"/>
      <c r="AA71"/>
    </row>
    <row r="72" spans="14:27" x14ac:dyDescent="0.3">
      <c r="N72"/>
      <c r="O72"/>
      <c r="Z72"/>
      <c r="AA72"/>
    </row>
    <row r="73" spans="14:27" x14ac:dyDescent="0.3">
      <c r="N73"/>
      <c r="O73"/>
      <c r="Z73"/>
      <c r="AA73"/>
    </row>
    <row r="74" spans="14:27" x14ac:dyDescent="0.3">
      <c r="N74"/>
      <c r="O74"/>
      <c r="Z74"/>
      <c r="AA74"/>
    </row>
    <row r="75" spans="14:27" x14ac:dyDescent="0.3">
      <c r="N75"/>
      <c r="O75"/>
      <c r="Z75"/>
      <c r="AA75"/>
    </row>
    <row r="76" spans="14:27" x14ac:dyDescent="0.3">
      <c r="N76"/>
      <c r="O76"/>
      <c r="Z76"/>
      <c r="AA76"/>
    </row>
    <row r="77" spans="14:27" x14ac:dyDescent="0.3">
      <c r="N77"/>
      <c r="O77"/>
      <c r="Z77"/>
      <c r="AA77"/>
    </row>
    <row r="78" spans="14:27" x14ac:dyDescent="0.3">
      <c r="N78"/>
      <c r="O78"/>
      <c r="Z78"/>
      <c r="AA78"/>
    </row>
    <row r="79" spans="14:27" x14ac:dyDescent="0.3">
      <c r="N79"/>
      <c r="O79"/>
      <c r="Z79"/>
      <c r="AA79"/>
    </row>
    <row r="80" spans="14:27" x14ac:dyDescent="0.3">
      <c r="N80"/>
      <c r="O80"/>
      <c r="Z80"/>
      <c r="AA80"/>
    </row>
    <row r="81" spans="14:27" x14ac:dyDescent="0.3">
      <c r="N81"/>
      <c r="O81"/>
      <c r="Z81"/>
      <c r="AA81"/>
    </row>
    <row r="82" spans="14:27" x14ac:dyDescent="0.3">
      <c r="N82"/>
      <c r="O82"/>
      <c r="Z82"/>
      <c r="AA82"/>
    </row>
    <row r="83" spans="14:27" x14ac:dyDescent="0.3">
      <c r="N83"/>
      <c r="O83"/>
      <c r="Z83"/>
      <c r="AA83"/>
    </row>
    <row r="84" spans="14:27" x14ac:dyDescent="0.3">
      <c r="N84"/>
      <c r="O84"/>
      <c r="Z84"/>
      <c r="AA84"/>
    </row>
    <row r="85" spans="14:27" x14ac:dyDescent="0.3">
      <c r="N85"/>
      <c r="O85"/>
      <c r="Z85"/>
      <c r="AA85"/>
    </row>
    <row r="86" spans="14:27" x14ac:dyDescent="0.3">
      <c r="N86"/>
      <c r="O86"/>
      <c r="Z86"/>
      <c r="AA86"/>
    </row>
    <row r="87" spans="14:27" x14ac:dyDescent="0.3">
      <c r="N87"/>
      <c r="O87"/>
      <c r="Z87"/>
      <c r="AA87"/>
    </row>
    <row r="88" spans="14:27" x14ac:dyDescent="0.3">
      <c r="N88"/>
      <c r="O88"/>
      <c r="Z88"/>
      <c r="AA88"/>
    </row>
    <row r="89" spans="14:27" x14ac:dyDescent="0.3">
      <c r="N89"/>
      <c r="O89"/>
      <c r="Z89"/>
      <c r="AA89"/>
    </row>
    <row r="90" spans="14:27" x14ac:dyDescent="0.3">
      <c r="N90"/>
      <c r="O90"/>
      <c r="Z90"/>
      <c r="AA90"/>
    </row>
    <row r="91" spans="14:27" x14ac:dyDescent="0.3">
      <c r="N91"/>
      <c r="O91"/>
      <c r="Z91"/>
      <c r="AA91"/>
    </row>
    <row r="92" spans="14:27" x14ac:dyDescent="0.3">
      <c r="N92"/>
      <c r="O92"/>
      <c r="Z92"/>
      <c r="AA92"/>
    </row>
    <row r="93" spans="14:27" x14ac:dyDescent="0.3">
      <c r="N93"/>
      <c r="O93"/>
      <c r="Z93"/>
      <c r="AA93"/>
    </row>
    <row r="94" spans="14:27" x14ac:dyDescent="0.3">
      <c r="N94"/>
      <c r="O94"/>
      <c r="Z94"/>
      <c r="AA94"/>
    </row>
    <row r="95" spans="14:27" x14ac:dyDescent="0.3">
      <c r="N95"/>
      <c r="O95"/>
      <c r="Z95"/>
      <c r="AA95"/>
    </row>
    <row r="96" spans="14:27" x14ac:dyDescent="0.3">
      <c r="N96"/>
      <c r="O96"/>
      <c r="Z96"/>
      <c r="AA96"/>
    </row>
    <row r="97" spans="14:27" x14ac:dyDescent="0.3">
      <c r="N97"/>
      <c r="O97"/>
      <c r="Z97"/>
      <c r="AA97"/>
    </row>
    <row r="98" spans="14:27" x14ac:dyDescent="0.3">
      <c r="N98"/>
      <c r="O98"/>
      <c r="Z98"/>
      <c r="AA98"/>
    </row>
    <row r="99" spans="14:27" x14ac:dyDescent="0.3">
      <c r="N99"/>
      <c r="O99"/>
      <c r="Z99"/>
      <c r="AA99"/>
    </row>
    <row r="100" spans="14:27" x14ac:dyDescent="0.3">
      <c r="N100"/>
      <c r="O100"/>
      <c r="Z100"/>
      <c r="AA100"/>
    </row>
    <row r="101" spans="14:27" x14ac:dyDescent="0.3">
      <c r="N101"/>
      <c r="O101"/>
      <c r="Z101"/>
      <c r="AA101"/>
    </row>
    <row r="102" spans="14:27" x14ac:dyDescent="0.3">
      <c r="N102"/>
      <c r="O102"/>
      <c r="Z102"/>
      <c r="AA102"/>
    </row>
    <row r="103" spans="14:27" x14ac:dyDescent="0.3">
      <c r="N103"/>
      <c r="O103"/>
      <c r="Z103"/>
      <c r="AA103"/>
    </row>
    <row r="104" spans="14:27" x14ac:dyDescent="0.3">
      <c r="N104"/>
      <c r="O104"/>
      <c r="Z104"/>
      <c r="AA104"/>
    </row>
    <row r="105" spans="14:27" x14ac:dyDescent="0.3">
      <c r="N105"/>
      <c r="O105"/>
      <c r="Z105"/>
      <c r="AA105"/>
    </row>
    <row r="106" spans="14:27" x14ac:dyDescent="0.3">
      <c r="N106"/>
      <c r="O106"/>
      <c r="Z106"/>
      <c r="AA106"/>
    </row>
    <row r="107" spans="14:27" x14ac:dyDescent="0.3">
      <c r="N107"/>
      <c r="O107"/>
      <c r="Z107"/>
      <c r="AA107"/>
    </row>
    <row r="108" spans="14:27" x14ac:dyDescent="0.3">
      <c r="N108"/>
      <c r="O108"/>
      <c r="Z108"/>
      <c r="AA108"/>
    </row>
    <row r="109" spans="14:27" x14ac:dyDescent="0.3">
      <c r="N109"/>
      <c r="O109"/>
      <c r="Z109"/>
      <c r="AA109"/>
    </row>
    <row r="110" spans="14:27" x14ac:dyDescent="0.3">
      <c r="N110"/>
      <c r="O110"/>
      <c r="Z110"/>
      <c r="AA110"/>
    </row>
    <row r="111" spans="14:27" x14ac:dyDescent="0.3">
      <c r="N111"/>
      <c r="O111"/>
      <c r="Z111"/>
      <c r="AA111"/>
    </row>
    <row r="112" spans="14:27" x14ac:dyDescent="0.3">
      <c r="N112"/>
      <c r="O112"/>
      <c r="Z112"/>
      <c r="AA112"/>
    </row>
    <row r="113" spans="14:27" x14ac:dyDescent="0.3">
      <c r="N113"/>
      <c r="O113"/>
      <c r="Z113"/>
      <c r="AA113"/>
    </row>
    <row r="114" spans="14:27" x14ac:dyDescent="0.3">
      <c r="N114"/>
      <c r="O114"/>
      <c r="Z114"/>
      <c r="AA114"/>
    </row>
    <row r="115" spans="14:27" x14ac:dyDescent="0.3">
      <c r="N115"/>
      <c r="O115"/>
      <c r="Z115"/>
      <c r="AA115"/>
    </row>
    <row r="116" spans="14:27" x14ac:dyDescent="0.3">
      <c r="N116"/>
      <c r="O116"/>
      <c r="Z116"/>
      <c r="AA116"/>
    </row>
    <row r="117" spans="14:27" x14ac:dyDescent="0.3">
      <c r="N117"/>
      <c r="O117"/>
      <c r="Z117"/>
      <c r="AA117"/>
    </row>
    <row r="118" spans="14:27" x14ac:dyDescent="0.3">
      <c r="N118"/>
      <c r="O118"/>
      <c r="Z118"/>
      <c r="AA118"/>
    </row>
    <row r="119" spans="14:27" x14ac:dyDescent="0.3">
      <c r="N119"/>
      <c r="O119"/>
      <c r="Z119"/>
      <c r="AA119"/>
    </row>
    <row r="120" spans="14:27" x14ac:dyDescent="0.3">
      <c r="N120"/>
      <c r="O120"/>
      <c r="Z120"/>
      <c r="AA120"/>
    </row>
    <row r="121" spans="14:27" x14ac:dyDescent="0.3">
      <c r="N121"/>
      <c r="O121"/>
      <c r="Z121"/>
      <c r="AA121"/>
    </row>
    <row r="122" spans="14:27" x14ac:dyDescent="0.3">
      <c r="N122"/>
      <c r="O122"/>
      <c r="Z122"/>
      <c r="AA122"/>
    </row>
    <row r="123" spans="14:27" x14ac:dyDescent="0.3">
      <c r="N123"/>
      <c r="O123"/>
      <c r="Z123"/>
      <c r="AA123"/>
    </row>
    <row r="124" spans="14:27" x14ac:dyDescent="0.3">
      <c r="N124"/>
      <c r="O124"/>
      <c r="Z124"/>
      <c r="AA124"/>
    </row>
    <row r="125" spans="14:27" x14ac:dyDescent="0.3">
      <c r="N125"/>
      <c r="O125"/>
      <c r="Z125"/>
      <c r="AA125"/>
    </row>
    <row r="126" spans="14:27" x14ac:dyDescent="0.3">
      <c r="N126"/>
      <c r="O126"/>
      <c r="Z126"/>
      <c r="AA126"/>
    </row>
    <row r="127" spans="14:27" x14ac:dyDescent="0.3">
      <c r="N127"/>
      <c r="O127"/>
      <c r="Z127"/>
      <c r="AA127"/>
    </row>
    <row r="128" spans="14:27" x14ac:dyDescent="0.3">
      <c r="N128"/>
      <c r="O128"/>
      <c r="Z128"/>
      <c r="AA128"/>
    </row>
    <row r="129" spans="3:27" x14ac:dyDescent="0.3">
      <c r="N129"/>
      <c r="O129"/>
      <c r="Z129"/>
      <c r="AA129"/>
    </row>
    <row r="130" spans="3:27" x14ac:dyDescent="0.3">
      <c r="N130"/>
      <c r="O130"/>
      <c r="Z130"/>
      <c r="AA130"/>
    </row>
    <row r="131" spans="3:27" x14ac:dyDescent="0.3">
      <c r="N131"/>
      <c r="O131"/>
      <c r="Z131"/>
      <c r="AA131"/>
    </row>
    <row r="132" spans="3:27" x14ac:dyDescent="0.3">
      <c r="C132"/>
      <c r="N132"/>
      <c r="O132"/>
      <c r="Z132"/>
      <c r="AA132"/>
    </row>
    <row r="133" spans="3:27" x14ac:dyDescent="0.3">
      <c r="C133"/>
      <c r="N133"/>
      <c r="O133"/>
      <c r="Z133"/>
      <c r="AA133"/>
    </row>
    <row r="134" spans="3:27" x14ac:dyDescent="0.3">
      <c r="C134"/>
      <c r="N134"/>
      <c r="O134"/>
      <c r="Z134"/>
      <c r="AA134"/>
    </row>
    <row r="135" spans="3:27" x14ac:dyDescent="0.3">
      <c r="C135"/>
      <c r="N135"/>
      <c r="O135"/>
      <c r="Z135"/>
      <c r="AA135"/>
    </row>
    <row r="136" spans="3:27" x14ac:dyDescent="0.3">
      <c r="C136"/>
      <c r="N136"/>
      <c r="O136"/>
      <c r="Z136"/>
      <c r="AA136"/>
    </row>
    <row r="137" spans="3:27" x14ac:dyDescent="0.3">
      <c r="C137"/>
      <c r="N137"/>
      <c r="O137"/>
      <c r="Z137"/>
      <c r="AA137"/>
    </row>
    <row r="138" spans="3:27" x14ac:dyDescent="0.3">
      <c r="C138"/>
      <c r="N138"/>
      <c r="O138"/>
      <c r="Z138"/>
      <c r="AA138"/>
    </row>
    <row r="139" spans="3:27" x14ac:dyDescent="0.3">
      <c r="C139"/>
      <c r="N139"/>
      <c r="O139"/>
      <c r="Z139"/>
      <c r="AA139"/>
    </row>
    <row r="140" spans="3:27" x14ac:dyDescent="0.3">
      <c r="C140"/>
      <c r="N140"/>
      <c r="O140"/>
      <c r="Z140"/>
      <c r="AA140"/>
    </row>
    <row r="141" spans="3:27" x14ac:dyDescent="0.3">
      <c r="C141"/>
      <c r="N141"/>
      <c r="O141"/>
      <c r="Z141"/>
      <c r="AA141"/>
    </row>
    <row r="142" spans="3:27" x14ac:dyDescent="0.3">
      <c r="C142"/>
      <c r="N142"/>
      <c r="O142"/>
      <c r="Z142"/>
      <c r="AA142"/>
    </row>
    <row r="143" spans="3:27" x14ac:dyDescent="0.3">
      <c r="C143"/>
      <c r="N143"/>
      <c r="O143"/>
      <c r="Z143"/>
      <c r="AA143"/>
    </row>
    <row r="144" spans="3:27" x14ac:dyDescent="0.3">
      <c r="C144"/>
      <c r="N144"/>
      <c r="O144"/>
      <c r="Z144"/>
      <c r="AA144"/>
    </row>
    <row r="145" spans="3:27" x14ac:dyDescent="0.3">
      <c r="C145"/>
      <c r="N145"/>
      <c r="O145"/>
      <c r="Z145"/>
      <c r="AA145"/>
    </row>
    <row r="146" spans="3:27" x14ac:dyDescent="0.3">
      <c r="N146"/>
      <c r="O146"/>
      <c r="Z146"/>
      <c r="AA146"/>
    </row>
    <row r="147" spans="3:27" x14ac:dyDescent="0.3">
      <c r="N147"/>
      <c r="O147"/>
      <c r="Z147"/>
      <c r="AA147"/>
    </row>
    <row r="148" spans="3:27" x14ac:dyDescent="0.3">
      <c r="N148"/>
      <c r="O148"/>
      <c r="Z148"/>
      <c r="AA148"/>
    </row>
    <row r="149" spans="3:27" x14ac:dyDescent="0.3">
      <c r="N149"/>
      <c r="O149"/>
      <c r="Z149"/>
      <c r="AA149"/>
    </row>
    <row r="150" spans="3:27" x14ac:dyDescent="0.3">
      <c r="N150"/>
      <c r="O150"/>
      <c r="Z150"/>
      <c r="AA150"/>
    </row>
    <row r="151" spans="3:27" x14ac:dyDescent="0.3">
      <c r="N151"/>
      <c r="O151"/>
      <c r="Z151"/>
      <c r="AA151"/>
    </row>
    <row r="152" spans="3:27" x14ac:dyDescent="0.3">
      <c r="N152"/>
      <c r="O152"/>
      <c r="Z152"/>
      <c r="AA152"/>
    </row>
    <row r="153" spans="3:27" x14ac:dyDescent="0.3">
      <c r="N153"/>
      <c r="O153"/>
      <c r="Z153"/>
      <c r="AA153"/>
    </row>
    <row r="154" spans="3:27" x14ac:dyDescent="0.3">
      <c r="N154"/>
      <c r="O154"/>
      <c r="Z154"/>
      <c r="AA154"/>
    </row>
    <row r="155" spans="3:27" x14ac:dyDescent="0.3">
      <c r="N155"/>
      <c r="O155"/>
      <c r="Z155"/>
      <c r="AA155"/>
    </row>
    <row r="156" spans="3:27" x14ac:dyDescent="0.3">
      <c r="N156"/>
      <c r="O156"/>
      <c r="Z156"/>
      <c r="AA156"/>
    </row>
    <row r="157" spans="3:27" x14ac:dyDescent="0.3">
      <c r="N157"/>
      <c r="O157"/>
      <c r="Z157"/>
      <c r="AA157"/>
    </row>
    <row r="158" spans="3:27" x14ac:dyDescent="0.3">
      <c r="N158"/>
      <c r="O158"/>
      <c r="Z158"/>
      <c r="AA158"/>
    </row>
    <row r="159" spans="3:27" x14ac:dyDescent="0.3">
      <c r="N159"/>
      <c r="O159"/>
      <c r="Z159"/>
      <c r="AA159"/>
    </row>
    <row r="160" spans="3:27" x14ac:dyDescent="0.3">
      <c r="N160"/>
      <c r="O160"/>
      <c r="Z160"/>
      <c r="AA160"/>
    </row>
    <row r="161" spans="14:27" x14ac:dyDescent="0.3">
      <c r="N161"/>
      <c r="O161"/>
      <c r="Z161"/>
      <c r="AA161"/>
    </row>
    <row r="162" spans="14:27" x14ac:dyDescent="0.3">
      <c r="N162"/>
      <c r="O162"/>
      <c r="Z162"/>
      <c r="AA162"/>
    </row>
    <row r="163" spans="14:27" x14ac:dyDescent="0.3">
      <c r="N163"/>
      <c r="O163"/>
      <c r="Z163"/>
      <c r="AA163"/>
    </row>
    <row r="164" spans="14:27" x14ac:dyDescent="0.3">
      <c r="N164"/>
      <c r="O164"/>
      <c r="Z164"/>
      <c r="AA164"/>
    </row>
    <row r="165" spans="14:27" x14ac:dyDescent="0.3">
      <c r="N165"/>
      <c r="O165"/>
      <c r="Z165"/>
      <c r="AA165"/>
    </row>
    <row r="166" spans="14:27" x14ac:dyDescent="0.3">
      <c r="N166"/>
      <c r="O166"/>
      <c r="Z166"/>
      <c r="AA166"/>
    </row>
    <row r="167" spans="14:27" x14ac:dyDescent="0.3">
      <c r="N167"/>
      <c r="O167"/>
      <c r="Z167"/>
      <c r="AA167"/>
    </row>
    <row r="168" spans="14:27" x14ac:dyDescent="0.3">
      <c r="N168"/>
      <c r="O168"/>
      <c r="Z168"/>
      <c r="AA168"/>
    </row>
    <row r="169" spans="14:27" x14ac:dyDescent="0.3">
      <c r="N169"/>
      <c r="O169"/>
      <c r="Z169"/>
      <c r="AA169"/>
    </row>
    <row r="170" spans="14:27" x14ac:dyDescent="0.3">
      <c r="N170"/>
      <c r="O170"/>
      <c r="Z170"/>
      <c r="AA170"/>
    </row>
    <row r="171" spans="14:27" x14ac:dyDescent="0.3">
      <c r="N171"/>
      <c r="O171"/>
      <c r="Z171"/>
      <c r="AA171"/>
    </row>
    <row r="172" spans="14:27" x14ac:dyDescent="0.3">
      <c r="N172"/>
      <c r="O172"/>
      <c r="Z172"/>
      <c r="AA172"/>
    </row>
    <row r="173" spans="14:27" x14ac:dyDescent="0.3">
      <c r="N173"/>
      <c r="O173"/>
      <c r="Z173"/>
      <c r="AA173"/>
    </row>
    <row r="174" spans="14:27" x14ac:dyDescent="0.3">
      <c r="N174"/>
      <c r="O174"/>
      <c r="Z174"/>
      <c r="AA174"/>
    </row>
    <row r="175" spans="14:27" x14ac:dyDescent="0.3">
      <c r="N175"/>
      <c r="O175"/>
      <c r="Z175"/>
      <c r="AA175"/>
    </row>
    <row r="176" spans="14:27" x14ac:dyDescent="0.3">
      <c r="N176"/>
      <c r="O176"/>
      <c r="Z176"/>
      <c r="AA176"/>
    </row>
    <row r="177" spans="14:27" x14ac:dyDescent="0.3">
      <c r="N177"/>
      <c r="O177"/>
      <c r="Z177"/>
      <c r="AA177"/>
    </row>
    <row r="178" spans="14:27" x14ac:dyDescent="0.3">
      <c r="N178"/>
      <c r="O178"/>
      <c r="Z178"/>
      <c r="AA178"/>
    </row>
    <row r="179" spans="14:27" x14ac:dyDescent="0.3">
      <c r="N179"/>
      <c r="O179"/>
      <c r="Z179"/>
      <c r="AA179"/>
    </row>
    <row r="180" spans="14:27" x14ac:dyDescent="0.3">
      <c r="N180"/>
      <c r="O180"/>
      <c r="Z180"/>
      <c r="AA180"/>
    </row>
    <row r="181" spans="14:27" x14ac:dyDescent="0.3">
      <c r="N181"/>
      <c r="O181"/>
      <c r="Z181"/>
      <c r="AA181"/>
    </row>
    <row r="182" spans="14:27" x14ac:dyDescent="0.3">
      <c r="N182"/>
      <c r="O182"/>
      <c r="Z182"/>
      <c r="AA182"/>
    </row>
    <row r="183" spans="14:27" x14ac:dyDescent="0.3">
      <c r="N183"/>
      <c r="O183"/>
      <c r="Z183"/>
      <c r="AA183"/>
    </row>
    <row r="184" spans="14:27" x14ac:dyDescent="0.3">
      <c r="N184"/>
      <c r="O184"/>
      <c r="Z184"/>
      <c r="AA184"/>
    </row>
    <row r="185" spans="14:27" x14ac:dyDescent="0.3">
      <c r="N185"/>
      <c r="O185"/>
      <c r="Z185"/>
      <c r="AA185"/>
    </row>
    <row r="186" spans="14:27" x14ac:dyDescent="0.3">
      <c r="N186"/>
      <c r="O186"/>
      <c r="Z186"/>
      <c r="AA186"/>
    </row>
    <row r="187" spans="14:27" x14ac:dyDescent="0.3">
      <c r="N187"/>
      <c r="O187"/>
      <c r="Z187"/>
      <c r="AA187"/>
    </row>
    <row r="188" spans="14:27" x14ac:dyDescent="0.3">
      <c r="N188"/>
      <c r="O188"/>
      <c r="Z188"/>
      <c r="AA188"/>
    </row>
    <row r="189" spans="14:27" x14ac:dyDescent="0.3">
      <c r="N189"/>
      <c r="O189"/>
      <c r="Z189"/>
      <c r="AA189"/>
    </row>
    <row r="190" spans="14:27" x14ac:dyDescent="0.3">
      <c r="N190"/>
      <c r="O190"/>
      <c r="Z190"/>
      <c r="AA190"/>
    </row>
    <row r="191" spans="14:27" x14ac:dyDescent="0.3">
      <c r="N191"/>
      <c r="O191"/>
      <c r="Z191"/>
      <c r="AA191"/>
    </row>
    <row r="192" spans="14:27" x14ac:dyDescent="0.3">
      <c r="N192"/>
      <c r="O192"/>
      <c r="Z192"/>
      <c r="AA192"/>
    </row>
    <row r="193" spans="14:27" x14ac:dyDescent="0.3">
      <c r="N193"/>
      <c r="O193"/>
      <c r="Z193"/>
      <c r="AA193"/>
    </row>
    <row r="194" spans="14:27" x14ac:dyDescent="0.3">
      <c r="N194"/>
      <c r="O194"/>
      <c r="Z194"/>
      <c r="AA194"/>
    </row>
    <row r="195" spans="14:27" x14ac:dyDescent="0.3">
      <c r="N195"/>
      <c r="O195"/>
      <c r="Z195"/>
      <c r="AA195"/>
    </row>
    <row r="196" spans="14:27" x14ac:dyDescent="0.3">
      <c r="N196"/>
      <c r="O196"/>
      <c r="Z196"/>
      <c r="AA196"/>
    </row>
    <row r="197" spans="14:27" x14ac:dyDescent="0.3">
      <c r="N197"/>
      <c r="O197"/>
      <c r="Z197"/>
      <c r="AA197"/>
    </row>
    <row r="198" spans="14:27" x14ac:dyDescent="0.3">
      <c r="N198"/>
      <c r="O198"/>
      <c r="Z198"/>
      <c r="AA198"/>
    </row>
    <row r="199" spans="14:27" x14ac:dyDescent="0.3">
      <c r="N199"/>
      <c r="O199"/>
      <c r="Z199"/>
      <c r="AA199"/>
    </row>
    <row r="200" spans="14:27" x14ac:dyDescent="0.3">
      <c r="N200"/>
      <c r="O200"/>
      <c r="Z200"/>
      <c r="AA200"/>
    </row>
    <row r="201" spans="14:27" x14ac:dyDescent="0.3">
      <c r="N201"/>
      <c r="O201"/>
      <c r="Z201"/>
      <c r="AA201"/>
    </row>
    <row r="202" spans="14:27" x14ac:dyDescent="0.3">
      <c r="N202"/>
      <c r="O202"/>
      <c r="Z202"/>
      <c r="AA202"/>
    </row>
    <row r="203" spans="14:27" x14ac:dyDescent="0.3">
      <c r="N203"/>
      <c r="O203"/>
      <c r="Z203"/>
      <c r="AA203"/>
    </row>
    <row r="204" spans="14:27" x14ac:dyDescent="0.3">
      <c r="N204"/>
      <c r="O204"/>
      <c r="Z204"/>
      <c r="AA204"/>
    </row>
    <row r="205" spans="14:27" x14ac:dyDescent="0.3">
      <c r="N205"/>
      <c r="O205"/>
      <c r="Z205"/>
      <c r="AA205"/>
    </row>
    <row r="206" spans="14:27" x14ac:dyDescent="0.3">
      <c r="N206"/>
      <c r="O206"/>
      <c r="Z206"/>
      <c r="AA206"/>
    </row>
    <row r="207" spans="14:27" x14ac:dyDescent="0.3">
      <c r="N207"/>
      <c r="O207"/>
      <c r="Z207"/>
      <c r="AA207"/>
    </row>
    <row r="208" spans="14:27" x14ac:dyDescent="0.3">
      <c r="N208"/>
      <c r="O208"/>
      <c r="Z208"/>
      <c r="AA208"/>
    </row>
    <row r="209" spans="14:27" x14ac:dyDescent="0.3">
      <c r="N209"/>
      <c r="O209"/>
      <c r="Z209"/>
      <c r="AA209"/>
    </row>
    <row r="210" spans="14:27" x14ac:dyDescent="0.3">
      <c r="N210"/>
      <c r="O210"/>
      <c r="Z210"/>
      <c r="AA210"/>
    </row>
    <row r="211" spans="14:27" x14ac:dyDescent="0.3">
      <c r="N211"/>
      <c r="O211"/>
      <c r="Z211"/>
      <c r="AA211"/>
    </row>
    <row r="212" spans="14:27" x14ac:dyDescent="0.3">
      <c r="N212"/>
      <c r="O212"/>
      <c r="Z212"/>
      <c r="AA212"/>
    </row>
    <row r="213" spans="14:27" x14ac:dyDescent="0.3">
      <c r="N213"/>
      <c r="O213"/>
      <c r="Z213"/>
      <c r="AA213"/>
    </row>
    <row r="214" spans="14:27" x14ac:dyDescent="0.3">
      <c r="N214"/>
      <c r="O214"/>
      <c r="Z214"/>
      <c r="AA214"/>
    </row>
    <row r="215" spans="14:27" x14ac:dyDescent="0.3">
      <c r="N215"/>
      <c r="O215"/>
      <c r="Z215"/>
      <c r="AA215"/>
    </row>
    <row r="216" spans="14:27" x14ac:dyDescent="0.3">
      <c r="N216"/>
      <c r="O216"/>
      <c r="Z216"/>
      <c r="AA216"/>
    </row>
    <row r="217" spans="14:27" x14ac:dyDescent="0.3">
      <c r="N217"/>
      <c r="O217"/>
      <c r="Z217"/>
      <c r="AA217"/>
    </row>
    <row r="218" spans="14:27" x14ac:dyDescent="0.3">
      <c r="N218"/>
      <c r="O218"/>
      <c r="Z218"/>
      <c r="AA218"/>
    </row>
    <row r="219" spans="14:27" x14ac:dyDescent="0.3">
      <c r="N219"/>
      <c r="O219"/>
      <c r="Z219"/>
      <c r="AA219"/>
    </row>
    <row r="220" spans="14:27" x14ac:dyDescent="0.3">
      <c r="N220"/>
      <c r="O220"/>
      <c r="Z220"/>
      <c r="AA220"/>
    </row>
    <row r="221" spans="14:27" x14ac:dyDescent="0.3">
      <c r="N221"/>
      <c r="O221"/>
      <c r="Z221"/>
      <c r="AA221"/>
    </row>
    <row r="222" spans="14:27" x14ac:dyDescent="0.3">
      <c r="N222"/>
      <c r="O222"/>
      <c r="Z222"/>
      <c r="AA222"/>
    </row>
    <row r="223" spans="14:27" x14ac:dyDescent="0.3">
      <c r="N223"/>
      <c r="O223"/>
      <c r="Z223"/>
      <c r="AA223"/>
    </row>
    <row r="224" spans="14:27" x14ac:dyDescent="0.3">
      <c r="N224"/>
      <c r="O224"/>
      <c r="Z224"/>
      <c r="AA224"/>
    </row>
    <row r="225" spans="14:27" x14ac:dyDescent="0.3">
      <c r="N225"/>
      <c r="O225"/>
      <c r="Z225"/>
      <c r="AA225"/>
    </row>
    <row r="226" spans="14:27" x14ac:dyDescent="0.3">
      <c r="N226"/>
      <c r="O226"/>
      <c r="Z226"/>
      <c r="AA226"/>
    </row>
    <row r="227" spans="14:27" x14ac:dyDescent="0.3">
      <c r="N227"/>
      <c r="O227"/>
      <c r="Z227"/>
      <c r="AA227"/>
    </row>
    <row r="228" spans="14:27" x14ac:dyDescent="0.3">
      <c r="N228"/>
      <c r="O228"/>
      <c r="Z228"/>
      <c r="AA228"/>
    </row>
    <row r="229" spans="14:27" x14ac:dyDescent="0.3">
      <c r="N229"/>
      <c r="O229"/>
      <c r="Z229"/>
      <c r="AA229"/>
    </row>
    <row r="230" spans="14:27" x14ac:dyDescent="0.3">
      <c r="N230"/>
      <c r="O230"/>
      <c r="Z230"/>
      <c r="AA230"/>
    </row>
    <row r="231" spans="14:27" x14ac:dyDescent="0.3">
      <c r="N231"/>
      <c r="O231"/>
      <c r="Z231"/>
      <c r="AA231"/>
    </row>
    <row r="232" spans="14:27" x14ac:dyDescent="0.3">
      <c r="N232"/>
      <c r="O232"/>
      <c r="Z232"/>
      <c r="AA232"/>
    </row>
    <row r="233" spans="14:27" x14ac:dyDescent="0.3">
      <c r="N233"/>
      <c r="O233"/>
      <c r="Z233"/>
      <c r="AA233"/>
    </row>
    <row r="234" spans="14:27" x14ac:dyDescent="0.3">
      <c r="N234"/>
      <c r="O234"/>
      <c r="Z234"/>
      <c r="AA234"/>
    </row>
    <row r="235" spans="14:27" x14ac:dyDescent="0.3">
      <c r="N235"/>
      <c r="O235"/>
      <c r="Z235"/>
      <c r="AA235"/>
    </row>
    <row r="236" spans="14:27" x14ac:dyDescent="0.3">
      <c r="N236"/>
      <c r="O236"/>
      <c r="Z236"/>
      <c r="AA236"/>
    </row>
    <row r="237" spans="14:27" x14ac:dyDescent="0.3">
      <c r="N237"/>
      <c r="O237"/>
      <c r="Z237"/>
      <c r="AA237"/>
    </row>
    <row r="238" spans="14:27" x14ac:dyDescent="0.3">
      <c r="N238"/>
      <c r="O238"/>
      <c r="Z238"/>
      <c r="AA238"/>
    </row>
    <row r="239" spans="14:27" x14ac:dyDescent="0.3">
      <c r="N239"/>
      <c r="O239"/>
      <c r="Z239"/>
      <c r="AA239"/>
    </row>
    <row r="240" spans="14:27" x14ac:dyDescent="0.3">
      <c r="N240"/>
      <c r="O240"/>
      <c r="Z240"/>
      <c r="AA240"/>
    </row>
    <row r="241" spans="14:27" x14ac:dyDescent="0.3">
      <c r="N241"/>
      <c r="O241"/>
      <c r="Z241"/>
      <c r="AA241"/>
    </row>
    <row r="242" spans="14:27" x14ac:dyDescent="0.3">
      <c r="N242"/>
      <c r="O242"/>
      <c r="Z242"/>
      <c r="AA242"/>
    </row>
    <row r="243" spans="14:27" x14ac:dyDescent="0.3">
      <c r="N243"/>
      <c r="O243"/>
      <c r="Z243"/>
      <c r="AA243"/>
    </row>
    <row r="244" spans="14:27" x14ac:dyDescent="0.3">
      <c r="N244"/>
      <c r="O244"/>
      <c r="Z244"/>
      <c r="AA244"/>
    </row>
    <row r="245" spans="14:27" x14ac:dyDescent="0.3">
      <c r="N245"/>
      <c r="O245"/>
      <c r="Z245"/>
      <c r="AA245"/>
    </row>
    <row r="246" spans="14:27" x14ac:dyDescent="0.3">
      <c r="N246"/>
      <c r="O246"/>
      <c r="Z246"/>
      <c r="AA246"/>
    </row>
    <row r="247" spans="14:27" x14ac:dyDescent="0.3">
      <c r="N247"/>
      <c r="O247"/>
      <c r="Z247"/>
      <c r="AA247"/>
    </row>
    <row r="248" spans="14:27" x14ac:dyDescent="0.3">
      <c r="N248"/>
      <c r="O248"/>
      <c r="Z248"/>
      <c r="AA248"/>
    </row>
    <row r="249" spans="14:27" x14ac:dyDescent="0.3">
      <c r="N249"/>
      <c r="O249"/>
      <c r="Z249"/>
      <c r="AA249"/>
    </row>
    <row r="250" spans="14:27" x14ac:dyDescent="0.3">
      <c r="N250"/>
      <c r="O250"/>
      <c r="Z250"/>
      <c r="AA250"/>
    </row>
    <row r="251" spans="14:27" x14ac:dyDescent="0.3">
      <c r="N251"/>
      <c r="O251"/>
      <c r="Z251"/>
      <c r="AA251"/>
    </row>
    <row r="252" spans="14:27" x14ac:dyDescent="0.3">
      <c r="N252"/>
      <c r="O252"/>
      <c r="Z252"/>
      <c r="AA252"/>
    </row>
    <row r="253" spans="14:27" x14ac:dyDescent="0.3">
      <c r="N253"/>
      <c r="O253"/>
      <c r="Z253"/>
      <c r="AA253"/>
    </row>
    <row r="254" spans="14:27" x14ac:dyDescent="0.3">
      <c r="N254"/>
      <c r="O254"/>
      <c r="Z254"/>
      <c r="AA254"/>
    </row>
    <row r="255" spans="14:27" x14ac:dyDescent="0.3">
      <c r="N255"/>
      <c r="O255"/>
      <c r="Z255"/>
      <c r="AA255"/>
    </row>
    <row r="256" spans="14:27" x14ac:dyDescent="0.3">
      <c r="N256"/>
      <c r="O256"/>
      <c r="Z256"/>
      <c r="AA256"/>
    </row>
    <row r="257" spans="14:27" x14ac:dyDescent="0.3">
      <c r="N257"/>
      <c r="O257"/>
      <c r="Z257"/>
      <c r="AA257"/>
    </row>
    <row r="258" spans="14:27" x14ac:dyDescent="0.3">
      <c r="N258"/>
      <c r="O258"/>
      <c r="Z258"/>
      <c r="AA258"/>
    </row>
    <row r="259" spans="14:27" x14ac:dyDescent="0.3">
      <c r="N259"/>
      <c r="O259"/>
      <c r="Z259"/>
      <c r="AA259"/>
    </row>
    <row r="260" spans="14:27" x14ac:dyDescent="0.3">
      <c r="N260"/>
      <c r="O260"/>
      <c r="Z260"/>
      <c r="AA260"/>
    </row>
    <row r="261" spans="14:27" x14ac:dyDescent="0.3">
      <c r="N261"/>
      <c r="O261"/>
      <c r="Z261"/>
      <c r="AA261"/>
    </row>
    <row r="262" spans="14:27" x14ac:dyDescent="0.3">
      <c r="N262"/>
      <c r="O262"/>
      <c r="Z262"/>
      <c r="AA262"/>
    </row>
    <row r="263" spans="14:27" x14ac:dyDescent="0.3">
      <c r="N263"/>
      <c r="O263"/>
      <c r="Z263"/>
      <c r="AA263"/>
    </row>
    <row r="264" spans="14:27" x14ac:dyDescent="0.3">
      <c r="N264"/>
      <c r="O264"/>
      <c r="Z264"/>
      <c r="AA264"/>
    </row>
    <row r="265" spans="14:27" x14ac:dyDescent="0.3">
      <c r="N265"/>
      <c r="O265"/>
      <c r="Z265"/>
      <c r="AA265"/>
    </row>
    <row r="266" spans="14:27" x14ac:dyDescent="0.3">
      <c r="N266"/>
      <c r="O266"/>
      <c r="Z266"/>
      <c r="AA266"/>
    </row>
    <row r="267" spans="14:27" x14ac:dyDescent="0.3">
      <c r="N267"/>
      <c r="O267"/>
      <c r="Z267"/>
      <c r="AA267"/>
    </row>
    <row r="268" spans="14:27" x14ac:dyDescent="0.3">
      <c r="N268"/>
      <c r="O268"/>
      <c r="Z268"/>
      <c r="AA268"/>
    </row>
    <row r="269" spans="14:27" x14ac:dyDescent="0.3">
      <c r="N269"/>
      <c r="O269"/>
      <c r="Z269"/>
      <c r="AA269"/>
    </row>
    <row r="270" spans="14:27" x14ac:dyDescent="0.3">
      <c r="N270"/>
      <c r="O270"/>
      <c r="Z270"/>
      <c r="AA270"/>
    </row>
    <row r="271" spans="14:27" x14ac:dyDescent="0.3">
      <c r="N271"/>
      <c r="O271"/>
      <c r="Z271"/>
      <c r="AA271"/>
    </row>
    <row r="272" spans="14:27" x14ac:dyDescent="0.3">
      <c r="N272"/>
      <c r="O272"/>
      <c r="Z272"/>
      <c r="AA272"/>
    </row>
    <row r="273" spans="14:27" x14ac:dyDescent="0.3">
      <c r="N273"/>
      <c r="O273"/>
      <c r="Z273"/>
      <c r="AA273"/>
    </row>
    <row r="274" spans="14:27" x14ac:dyDescent="0.3">
      <c r="N274"/>
      <c r="O274"/>
      <c r="Z274"/>
      <c r="AA274"/>
    </row>
    <row r="275" spans="14:27" x14ac:dyDescent="0.3">
      <c r="N275"/>
      <c r="O275"/>
      <c r="Z275"/>
      <c r="AA275"/>
    </row>
    <row r="276" spans="14:27" x14ac:dyDescent="0.3">
      <c r="N276"/>
      <c r="O276"/>
      <c r="Z276"/>
      <c r="AA276"/>
    </row>
    <row r="277" spans="14:27" x14ac:dyDescent="0.3">
      <c r="N277"/>
      <c r="O277"/>
      <c r="Z277"/>
      <c r="AA277"/>
    </row>
    <row r="278" spans="14:27" x14ac:dyDescent="0.3">
      <c r="N278"/>
      <c r="O278"/>
      <c r="Z278"/>
      <c r="AA278"/>
    </row>
    <row r="279" spans="14:27" x14ac:dyDescent="0.3">
      <c r="N279"/>
      <c r="O279"/>
      <c r="Z279"/>
      <c r="AA279"/>
    </row>
    <row r="280" spans="14:27" x14ac:dyDescent="0.3">
      <c r="N280"/>
      <c r="O280"/>
      <c r="Z280"/>
      <c r="AA280"/>
    </row>
    <row r="281" spans="14:27" x14ac:dyDescent="0.3">
      <c r="N281"/>
      <c r="O281"/>
      <c r="Z281"/>
      <c r="AA281"/>
    </row>
    <row r="282" spans="14:27" x14ac:dyDescent="0.3">
      <c r="N282"/>
      <c r="O282"/>
      <c r="Z282"/>
      <c r="AA282"/>
    </row>
    <row r="283" spans="14:27" x14ac:dyDescent="0.3">
      <c r="N283"/>
      <c r="O283"/>
      <c r="Z283"/>
      <c r="AA283"/>
    </row>
    <row r="284" spans="14:27" x14ac:dyDescent="0.3">
      <c r="N284"/>
      <c r="O284"/>
      <c r="Z284"/>
      <c r="AA284"/>
    </row>
    <row r="285" spans="14:27" x14ac:dyDescent="0.3">
      <c r="N285"/>
      <c r="O285"/>
      <c r="Z285"/>
      <c r="AA285"/>
    </row>
    <row r="286" spans="14:27" x14ac:dyDescent="0.3">
      <c r="N286"/>
      <c r="O286"/>
      <c r="Z286"/>
      <c r="AA286"/>
    </row>
    <row r="287" spans="14:27" x14ac:dyDescent="0.3">
      <c r="N287"/>
      <c r="O287"/>
      <c r="Z287"/>
      <c r="AA287"/>
    </row>
    <row r="288" spans="14:27" x14ac:dyDescent="0.3">
      <c r="N288"/>
      <c r="O288"/>
      <c r="Z288"/>
      <c r="AA288"/>
    </row>
    <row r="289" spans="14:27" x14ac:dyDescent="0.3">
      <c r="N289"/>
      <c r="O289"/>
      <c r="Z289"/>
      <c r="AA289"/>
    </row>
    <row r="290" spans="14:27" x14ac:dyDescent="0.3">
      <c r="N290"/>
      <c r="O290"/>
      <c r="Z290"/>
      <c r="AA290"/>
    </row>
    <row r="291" spans="14:27" x14ac:dyDescent="0.3">
      <c r="N291"/>
      <c r="O291"/>
      <c r="Z291"/>
      <c r="AA291"/>
    </row>
    <row r="292" spans="14:27" x14ac:dyDescent="0.3">
      <c r="N292"/>
      <c r="O292"/>
      <c r="Z292"/>
      <c r="AA292"/>
    </row>
    <row r="293" spans="14:27" x14ac:dyDescent="0.3">
      <c r="N293"/>
      <c r="O293"/>
      <c r="Z293"/>
      <c r="AA293"/>
    </row>
    <row r="294" spans="14:27" x14ac:dyDescent="0.3">
      <c r="N294"/>
      <c r="O294"/>
      <c r="Z294"/>
      <c r="AA294"/>
    </row>
    <row r="295" spans="14:27" x14ac:dyDescent="0.3">
      <c r="N295"/>
      <c r="O295"/>
      <c r="Z295"/>
      <c r="AA295"/>
    </row>
    <row r="296" spans="14:27" x14ac:dyDescent="0.3">
      <c r="N296"/>
      <c r="O296"/>
      <c r="Z296"/>
      <c r="AA296"/>
    </row>
    <row r="297" spans="14:27" x14ac:dyDescent="0.3">
      <c r="N297"/>
      <c r="O297"/>
      <c r="Z297"/>
      <c r="AA297"/>
    </row>
    <row r="298" spans="14:27" x14ac:dyDescent="0.3">
      <c r="N298"/>
      <c r="O298"/>
      <c r="Z298"/>
      <c r="AA298"/>
    </row>
    <row r="299" spans="14:27" x14ac:dyDescent="0.3">
      <c r="N299"/>
      <c r="O299"/>
      <c r="Z299"/>
      <c r="AA299"/>
    </row>
    <row r="300" spans="14:27" x14ac:dyDescent="0.3">
      <c r="N300"/>
      <c r="O300"/>
      <c r="Z300"/>
      <c r="AA300"/>
    </row>
    <row r="301" spans="14:27" x14ac:dyDescent="0.3">
      <c r="N301"/>
      <c r="O301"/>
      <c r="Z301"/>
      <c r="AA301"/>
    </row>
    <row r="302" spans="14:27" x14ac:dyDescent="0.3">
      <c r="N302"/>
      <c r="O302"/>
      <c r="Z302"/>
      <c r="AA302"/>
    </row>
    <row r="303" spans="14:27" x14ac:dyDescent="0.3">
      <c r="N303"/>
      <c r="O303"/>
      <c r="Z303"/>
      <c r="AA303"/>
    </row>
    <row r="304" spans="14:27" x14ac:dyDescent="0.3">
      <c r="N304"/>
      <c r="O304"/>
      <c r="Z304"/>
      <c r="AA304"/>
    </row>
    <row r="305" spans="14:27" x14ac:dyDescent="0.3">
      <c r="N305"/>
      <c r="O305"/>
      <c r="Z305"/>
      <c r="AA305"/>
    </row>
    <row r="306" spans="14:27" x14ac:dyDescent="0.3">
      <c r="N306"/>
      <c r="O306"/>
      <c r="Z306"/>
      <c r="AA306"/>
    </row>
    <row r="307" spans="14:27" x14ac:dyDescent="0.3">
      <c r="N307"/>
      <c r="O307"/>
      <c r="Z307"/>
      <c r="AA307"/>
    </row>
    <row r="308" spans="14:27" x14ac:dyDescent="0.3">
      <c r="N308"/>
      <c r="O308"/>
      <c r="Z308"/>
      <c r="AA308"/>
    </row>
    <row r="309" spans="14:27" x14ac:dyDescent="0.3">
      <c r="N309"/>
      <c r="O309"/>
      <c r="Z309"/>
      <c r="AA309"/>
    </row>
    <row r="310" spans="14:27" x14ac:dyDescent="0.3">
      <c r="N310"/>
      <c r="O310"/>
      <c r="Z310"/>
      <c r="AA310"/>
    </row>
    <row r="311" spans="14:27" x14ac:dyDescent="0.3">
      <c r="N311"/>
      <c r="O311"/>
      <c r="Z311"/>
      <c r="AA311"/>
    </row>
    <row r="312" spans="14:27" x14ac:dyDescent="0.3">
      <c r="N312"/>
      <c r="O312"/>
      <c r="Z312"/>
      <c r="AA312"/>
    </row>
    <row r="313" spans="14:27" x14ac:dyDescent="0.3">
      <c r="N313"/>
      <c r="O313"/>
      <c r="Z313"/>
      <c r="AA313"/>
    </row>
    <row r="314" spans="14:27" x14ac:dyDescent="0.3">
      <c r="N314"/>
      <c r="O314"/>
      <c r="Z314"/>
      <c r="AA314"/>
    </row>
    <row r="315" spans="14:27" x14ac:dyDescent="0.3">
      <c r="N315"/>
      <c r="O315"/>
      <c r="Z315"/>
      <c r="AA315"/>
    </row>
    <row r="316" spans="14:27" x14ac:dyDescent="0.3">
      <c r="N316"/>
      <c r="O316"/>
      <c r="Z316"/>
      <c r="AA316"/>
    </row>
    <row r="317" spans="14:27" x14ac:dyDescent="0.3">
      <c r="N317"/>
      <c r="O317"/>
      <c r="Z317"/>
      <c r="AA317"/>
    </row>
    <row r="318" spans="14:27" x14ac:dyDescent="0.3">
      <c r="N318"/>
      <c r="O318"/>
      <c r="Z318"/>
      <c r="AA318"/>
    </row>
    <row r="319" spans="14:27" x14ac:dyDescent="0.3">
      <c r="N319"/>
      <c r="O319"/>
      <c r="Z319"/>
      <c r="AA319"/>
    </row>
    <row r="320" spans="14:27" x14ac:dyDescent="0.3">
      <c r="N320"/>
      <c r="O320"/>
      <c r="Z320"/>
      <c r="AA320"/>
    </row>
    <row r="321" spans="14:27" x14ac:dyDescent="0.3">
      <c r="N321"/>
      <c r="O321"/>
      <c r="Z321"/>
      <c r="AA321"/>
    </row>
    <row r="322" spans="14:27" x14ac:dyDescent="0.3">
      <c r="N322"/>
      <c r="O322"/>
      <c r="Z322"/>
      <c r="AA322"/>
    </row>
    <row r="323" spans="14:27" x14ac:dyDescent="0.3">
      <c r="N323"/>
      <c r="O323"/>
      <c r="Z323"/>
      <c r="AA323"/>
    </row>
    <row r="324" spans="14:27" x14ac:dyDescent="0.3">
      <c r="N324"/>
      <c r="O324"/>
      <c r="Z324"/>
      <c r="AA324"/>
    </row>
    <row r="325" spans="14:27" x14ac:dyDescent="0.3">
      <c r="N325"/>
      <c r="O325"/>
      <c r="Z325"/>
      <c r="AA325"/>
    </row>
    <row r="326" spans="14:27" x14ac:dyDescent="0.3">
      <c r="N326"/>
      <c r="O326"/>
      <c r="Z326"/>
      <c r="AA326"/>
    </row>
    <row r="327" spans="14:27" x14ac:dyDescent="0.3">
      <c r="N327"/>
      <c r="O327"/>
      <c r="Z327"/>
      <c r="AA327"/>
    </row>
    <row r="328" spans="14:27" x14ac:dyDescent="0.3">
      <c r="N328"/>
      <c r="O328"/>
      <c r="Z328"/>
      <c r="AA328"/>
    </row>
    <row r="329" spans="14:27" x14ac:dyDescent="0.3">
      <c r="N329"/>
      <c r="O329"/>
      <c r="Z329"/>
      <c r="AA329"/>
    </row>
    <row r="330" spans="14:27" x14ac:dyDescent="0.3">
      <c r="N330"/>
      <c r="O330"/>
      <c r="Z330"/>
      <c r="AA330"/>
    </row>
    <row r="331" spans="14:27" x14ac:dyDescent="0.3">
      <c r="N331"/>
      <c r="O331"/>
      <c r="Z331"/>
      <c r="AA331"/>
    </row>
    <row r="332" spans="14:27" x14ac:dyDescent="0.3">
      <c r="N332"/>
      <c r="O332"/>
      <c r="Z332"/>
      <c r="AA332"/>
    </row>
    <row r="333" spans="14:27" x14ac:dyDescent="0.3">
      <c r="N333"/>
      <c r="O333"/>
      <c r="Z333"/>
      <c r="AA333"/>
    </row>
    <row r="334" spans="14:27" x14ac:dyDescent="0.3">
      <c r="N334"/>
      <c r="O334"/>
      <c r="Z334"/>
      <c r="AA334"/>
    </row>
    <row r="335" spans="14:27" x14ac:dyDescent="0.3">
      <c r="N335"/>
      <c r="O335"/>
      <c r="Z335"/>
      <c r="AA335"/>
    </row>
    <row r="336" spans="14:27" x14ac:dyDescent="0.3">
      <c r="N336"/>
      <c r="O336"/>
      <c r="Z336"/>
      <c r="AA336"/>
    </row>
    <row r="337" spans="14:27" x14ac:dyDescent="0.3">
      <c r="N337"/>
      <c r="O337"/>
      <c r="Z337"/>
      <c r="AA337"/>
    </row>
    <row r="338" spans="14:27" x14ac:dyDescent="0.3">
      <c r="N338"/>
      <c r="O338"/>
      <c r="Z338"/>
      <c r="AA338"/>
    </row>
    <row r="339" spans="14:27" x14ac:dyDescent="0.3">
      <c r="N339"/>
      <c r="O339"/>
      <c r="Z339"/>
      <c r="AA339"/>
    </row>
    <row r="340" spans="14:27" x14ac:dyDescent="0.3">
      <c r="N340"/>
      <c r="O340"/>
      <c r="Z340"/>
      <c r="AA340"/>
    </row>
    <row r="341" spans="14:27" x14ac:dyDescent="0.3">
      <c r="N341"/>
      <c r="O341"/>
      <c r="Z341"/>
      <c r="AA341"/>
    </row>
    <row r="342" spans="14:27" x14ac:dyDescent="0.3">
      <c r="N342"/>
      <c r="O342"/>
      <c r="Z342"/>
      <c r="AA342"/>
    </row>
    <row r="343" spans="14:27" x14ac:dyDescent="0.3">
      <c r="N343"/>
      <c r="O343"/>
      <c r="Z343"/>
      <c r="AA343"/>
    </row>
    <row r="344" spans="14:27" x14ac:dyDescent="0.3">
      <c r="N344"/>
      <c r="O344"/>
      <c r="Z344"/>
      <c r="AA344"/>
    </row>
    <row r="345" spans="14:27" x14ac:dyDescent="0.3">
      <c r="N345"/>
      <c r="O345"/>
      <c r="Z345"/>
      <c r="AA345"/>
    </row>
    <row r="346" spans="14:27" x14ac:dyDescent="0.3">
      <c r="N346"/>
      <c r="O346"/>
      <c r="Z346"/>
      <c r="AA346"/>
    </row>
    <row r="347" spans="14:27" x14ac:dyDescent="0.3">
      <c r="N347"/>
      <c r="O347"/>
      <c r="Z347"/>
      <c r="AA347"/>
    </row>
    <row r="348" spans="14:27" x14ac:dyDescent="0.3">
      <c r="N348"/>
      <c r="O348"/>
      <c r="Z348"/>
      <c r="AA348"/>
    </row>
    <row r="349" spans="14:27" x14ac:dyDescent="0.3">
      <c r="N349"/>
      <c r="O349"/>
      <c r="Z349"/>
      <c r="AA349"/>
    </row>
    <row r="350" spans="14:27" x14ac:dyDescent="0.3">
      <c r="N350"/>
      <c r="O350"/>
      <c r="Z350"/>
      <c r="AA350"/>
    </row>
    <row r="351" spans="14:27" x14ac:dyDescent="0.3">
      <c r="N351"/>
      <c r="O351"/>
      <c r="Z351"/>
      <c r="AA351"/>
    </row>
    <row r="352" spans="14:27" x14ac:dyDescent="0.3">
      <c r="N352"/>
      <c r="O352"/>
      <c r="Z352"/>
      <c r="AA352"/>
    </row>
    <row r="353" spans="14:27" x14ac:dyDescent="0.3">
      <c r="N353"/>
      <c r="O353"/>
      <c r="Z353"/>
      <c r="AA353"/>
    </row>
    <row r="354" spans="14:27" x14ac:dyDescent="0.3">
      <c r="N354"/>
      <c r="O354"/>
      <c r="Z354"/>
      <c r="AA354"/>
    </row>
    <row r="355" spans="14:27" x14ac:dyDescent="0.3">
      <c r="N355"/>
      <c r="O355"/>
      <c r="Z355"/>
      <c r="AA355"/>
    </row>
    <row r="356" spans="14:27" x14ac:dyDescent="0.3">
      <c r="N356"/>
      <c r="O356"/>
      <c r="Z356"/>
      <c r="AA356"/>
    </row>
    <row r="357" spans="14:27" x14ac:dyDescent="0.3">
      <c r="N357"/>
      <c r="O357"/>
      <c r="Z357"/>
      <c r="AA357"/>
    </row>
    <row r="358" spans="14:27" x14ac:dyDescent="0.3">
      <c r="N358"/>
      <c r="O358"/>
      <c r="Z358"/>
      <c r="AA358"/>
    </row>
    <row r="359" spans="14:27" x14ac:dyDescent="0.3">
      <c r="N359"/>
      <c r="O359"/>
      <c r="Z359"/>
      <c r="AA359"/>
    </row>
    <row r="360" spans="14:27" x14ac:dyDescent="0.3">
      <c r="N360"/>
      <c r="O360"/>
      <c r="Z360"/>
      <c r="AA360"/>
    </row>
    <row r="361" spans="14:27" x14ac:dyDescent="0.3">
      <c r="N361"/>
      <c r="O361"/>
      <c r="Z361"/>
      <c r="AA361"/>
    </row>
    <row r="362" spans="14:27" x14ac:dyDescent="0.3">
      <c r="N362"/>
      <c r="O362"/>
      <c r="Z362"/>
      <c r="AA362"/>
    </row>
    <row r="363" spans="14:27" x14ac:dyDescent="0.3">
      <c r="N363"/>
      <c r="O363"/>
      <c r="Z363"/>
      <c r="AA363"/>
    </row>
    <row r="364" spans="14:27" x14ac:dyDescent="0.3">
      <c r="N364"/>
      <c r="O364"/>
      <c r="Z364"/>
      <c r="AA364"/>
    </row>
    <row r="365" spans="14:27" x14ac:dyDescent="0.3">
      <c r="N365"/>
      <c r="O365"/>
      <c r="Z365"/>
      <c r="AA365"/>
    </row>
    <row r="366" spans="14:27" x14ac:dyDescent="0.3">
      <c r="N366"/>
      <c r="O366"/>
      <c r="Z366"/>
      <c r="AA366"/>
    </row>
    <row r="367" spans="14:27" x14ac:dyDescent="0.3">
      <c r="N367"/>
      <c r="O367"/>
      <c r="Z367"/>
      <c r="AA367"/>
    </row>
    <row r="368" spans="14:27" x14ac:dyDescent="0.3">
      <c r="N368"/>
      <c r="O368"/>
      <c r="Z368"/>
      <c r="AA368"/>
    </row>
    <row r="369" spans="14:27" x14ac:dyDescent="0.3">
      <c r="N369"/>
      <c r="O369"/>
      <c r="Z369"/>
      <c r="AA369"/>
    </row>
    <row r="370" spans="14:27" x14ac:dyDescent="0.3">
      <c r="N370"/>
      <c r="O370"/>
      <c r="Z370"/>
      <c r="AA370"/>
    </row>
    <row r="371" spans="14:27" x14ac:dyDescent="0.3">
      <c r="N371"/>
      <c r="O371"/>
      <c r="Z371"/>
      <c r="AA371"/>
    </row>
    <row r="372" spans="14:27" x14ac:dyDescent="0.3">
      <c r="N372"/>
      <c r="O372"/>
      <c r="Z372"/>
      <c r="AA372"/>
    </row>
    <row r="373" spans="14:27" x14ac:dyDescent="0.3">
      <c r="N373"/>
      <c r="O373"/>
      <c r="Z373"/>
      <c r="AA373"/>
    </row>
    <row r="374" spans="14:27" x14ac:dyDescent="0.3">
      <c r="N374"/>
      <c r="O374"/>
      <c r="Z374"/>
      <c r="AA374"/>
    </row>
    <row r="375" spans="14:27" x14ac:dyDescent="0.3">
      <c r="N375"/>
      <c r="O375"/>
      <c r="Z375"/>
      <c r="AA375"/>
    </row>
    <row r="376" spans="14:27" x14ac:dyDescent="0.3">
      <c r="N376"/>
      <c r="O376"/>
      <c r="Z376"/>
      <c r="AA376"/>
    </row>
    <row r="377" spans="14:27" x14ac:dyDescent="0.3">
      <c r="N377"/>
      <c r="O377"/>
      <c r="Z377"/>
      <c r="AA377"/>
    </row>
    <row r="378" spans="14:27" x14ac:dyDescent="0.3">
      <c r="N378"/>
      <c r="O378"/>
      <c r="Z378"/>
      <c r="AA378"/>
    </row>
    <row r="379" spans="14:27" x14ac:dyDescent="0.3">
      <c r="N379"/>
      <c r="O379"/>
      <c r="Z379"/>
      <c r="AA379"/>
    </row>
    <row r="380" spans="14:27" x14ac:dyDescent="0.3">
      <c r="N380"/>
      <c r="O380"/>
      <c r="Z380"/>
      <c r="AA380"/>
    </row>
    <row r="381" spans="14:27" x14ac:dyDescent="0.3">
      <c r="N381"/>
      <c r="O381"/>
      <c r="Z381"/>
      <c r="AA381"/>
    </row>
    <row r="382" spans="14:27" x14ac:dyDescent="0.3">
      <c r="N382"/>
      <c r="O382"/>
      <c r="Z382"/>
      <c r="AA382"/>
    </row>
    <row r="383" spans="14:27" x14ac:dyDescent="0.3">
      <c r="N383"/>
      <c r="O383"/>
      <c r="Z383"/>
      <c r="AA383"/>
    </row>
    <row r="384" spans="14:27" x14ac:dyDescent="0.3">
      <c r="N384"/>
      <c r="O384"/>
      <c r="Z384"/>
      <c r="AA384"/>
    </row>
    <row r="385" spans="14:27" x14ac:dyDescent="0.3">
      <c r="N385"/>
      <c r="O385"/>
      <c r="Z385"/>
      <c r="AA385"/>
    </row>
    <row r="386" spans="14:27" x14ac:dyDescent="0.3">
      <c r="N386"/>
      <c r="O386"/>
      <c r="Z386"/>
      <c r="AA386"/>
    </row>
    <row r="387" spans="14:27" x14ac:dyDescent="0.3">
      <c r="N387"/>
      <c r="O387"/>
      <c r="Z387"/>
      <c r="AA387"/>
    </row>
    <row r="388" spans="14:27" x14ac:dyDescent="0.3">
      <c r="N388"/>
      <c r="O388"/>
      <c r="Z388"/>
      <c r="AA388"/>
    </row>
    <row r="389" spans="14:27" x14ac:dyDescent="0.3">
      <c r="N389"/>
      <c r="O389"/>
      <c r="Z389"/>
      <c r="AA389"/>
    </row>
    <row r="390" spans="14:27" x14ac:dyDescent="0.3">
      <c r="N390"/>
      <c r="O390"/>
      <c r="Z390"/>
      <c r="AA390"/>
    </row>
    <row r="391" spans="14:27" x14ac:dyDescent="0.3">
      <c r="N391"/>
      <c r="O391"/>
      <c r="Z391"/>
      <c r="AA391"/>
    </row>
    <row r="392" spans="14:27" x14ac:dyDescent="0.3">
      <c r="N392"/>
      <c r="O392"/>
      <c r="Z392"/>
      <c r="AA392"/>
    </row>
    <row r="393" spans="14:27" x14ac:dyDescent="0.3">
      <c r="N393"/>
      <c r="O393"/>
      <c r="Z393"/>
      <c r="AA393"/>
    </row>
    <row r="394" spans="14:27" x14ac:dyDescent="0.3">
      <c r="N394"/>
      <c r="O394"/>
      <c r="Z394"/>
      <c r="AA394"/>
    </row>
    <row r="395" spans="14:27" x14ac:dyDescent="0.3">
      <c r="N395"/>
      <c r="O395"/>
      <c r="Z395"/>
      <c r="AA395"/>
    </row>
    <row r="396" spans="14:27" x14ac:dyDescent="0.3">
      <c r="N396"/>
      <c r="O396"/>
      <c r="Z396"/>
      <c r="AA396"/>
    </row>
    <row r="397" spans="14:27" x14ac:dyDescent="0.3">
      <c r="N397"/>
      <c r="O397"/>
      <c r="Z397"/>
      <c r="AA397"/>
    </row>
    <row r="398" spans="14:27" x14ac:dyDescent="0.3">
      <c r="N398"/>
      <c r="O398"/>
      <c r="Z398"/>
      <c r="AA398"/>
    </row>
    <row r="399" spans="14:27" x14ac:dyDescent="0.3">
      <c r="N399"/>
      <c r="O399"/>
      <c r="Z399"/>
      <c r="AA399"/>
    </row>
    <row r="400" spans="14:27" x14ac:dyDescent="0.3">
      <c r="N400"/>
      <c r="O400"/>
      <c r="Z400"/>
      <c r="AA400"/>
    </row>
    <row r="401" spans="14:27" x14ac:dyDescent="0.3">
      <c r="N401"/>
      <c r="O401"/>
      <c r="Z401"/>
      <c r="AA401"/>
    </row>
    <row r="402" spans="14:27" x14ac:dyDescent="0.3">
      <c r="N402"/>
      <c r="O402"/>
      <c r="Z402"/>
      <c r="AA402"/>
    </row>
    <row r="403" spans="14:27" x14ac:dyDescent="0.3">
      <c r="N403"/>
      <c r="O403"/>
      <c r="Z403"/>
      <c r="AA403"/>
    </row>
    <row r="404" spans="14:27" x14ac:dyDescent="0.3">
      <c r="N404"/>
      <c r="O404"/>
      <c r="Z404"/>
      <c r="AA404"/>
    </row>
    <row r="405" spans="14:27" x14ac:dyDescent="0.3">
      <c r="N405"/>
      <c r="O405"/>
      <c r="Z405"/>
      <c r="AA405"/>
    </row>
    <row r="406" spans="14:27" x14ac:dyDescent="0.3">
      <c r="N406"/>
      <c r="O406"/>
      <c r="Z406"/>
      <c r="AA406"/>
    </row>
    <row r="407" spans="14:27" x14ac:dyDescent="0.3">
      <c r="N407"/>
      <c r="O407"/>
      <c r="Z407"/>
      <c r="AA407"/>
    </row>
    <row r="408" spans="14:27" x14ac:dyDescent="0.3">
      <c r="N408"/>
      <c r="O408"/>
      <c r="Z408"/>
      <c r="AA408"/>
    </row>
    <row r="409" spans="14:27" x14ac:dyDescent="0.3">
      <c r="N409"/>
      <c r="O409"/>
      <c r="Z409"/>
      <c r="AA409"/>
    </row>
    <row r="410" spans="14:27" x14ac:dyDescent="0.3">
      <c r="N410"/>
      <c r="O410"/>
      <c r="Z410"/>
      <c r="AA410"/>
    </row>
    <row r="411" spans="14:27" x14ac:dyDescent="0.3">
      <c r="N411"/>
      <c r="O411"/>
      <c r="Z411"/>
      <c r="AA411"/>
    </row>
    <row r="412" spans="14:27" x14ac:dyDescent="0.3">
      <c r="N412"/>
      <c r="O412"/>
      <c r="Z412"/>
      <c r="AA412"/>
    </row>
    <row r="413" spans="14:27" x14ac:dyDescent="0.3">
      <c r="N413"/>
      <c r="O413"/>
      <c r="Z413"/>
      <c r="AA413"/>
    </row>
    <row r="414" spans="14:27" x14ac:dyDescent="0.3">
      <c r="N414"/>
      <c r="O414"/>
      <c r="Z414"/>
      <c r="AA414"/>
    </row>
    <row r="415" spans="14:27" x14ac:dyDescent="0.3">
      <c r="N415"/>
      <c r="O415"/>
      <c r="Z415"/>
      <c r="AA415"/>
    </row>
    <row r="416" spans="14:27" x14ac:dyDescent="0.3">
      <c r="N416"/>
      <c r="O416"/>
      <c r="Z416"/>
      <c r="AA416"/>
    </row>
    <row r="417" spans="14:27" x14ac:dyDescent="0.3">
      <c r="N417"/>
      <c r="O417"/>
      <c r="Z417"/>
      <c r="AA417"/>
    </row>
    <row r="418" spans="14:27" x14ac:dyDescent="0.3">
      <c r="N418"/>
      <c r="O418"/>
      <c r="Z418"/>
      <c r="AA418"/>
    </row>
    <row r="419" spans="14:27" x14ac:dyDescent="0.3">
      <c r="N419"/>
      <c r="O419"/>
      <c r="Z419"/>
      <c r="AA419"/>
    </row>
    <row r="420" spans="14:27" x14ac:dyDescent="0.3">
      <c r="N420"/>
      <c r="O420"/>
      <c r="Z420"/>
      <c r="AA420"/>
    </row>
    <row r="421" spans="14:27" x14ac:dyDescent="0.3">
      <c r="N421"/>
      <c r="O421"/>
      <c r="Z421"/>
      <c r="AA421"/>
    </row>
    <row r="422" spans="14:27" x14ac:dyDescent="0.3">
      <c r="N422"/>
      <c r="O422"/>
      <c r="Z422"/>
      <c r="AA422"/>
    </row>
    <row r="423" spans="14:27" x14ac:dyDescent="0.3">
      <c r="N423"/>
      <c r="O423"/>
      <c r="Z423"/>
      <c r="AA423"/>
    </row>
    <row r="424" spans="14:27" x14ac:dyDescent="0.3">
      <c r="N424"/>
      <c r="O424"/>
      <c r="Z424"/>
      <c r="AA424"/>
    </row>
    <row r="425" spans="14:27" x14ac:dyDescent="0.3">
      <c r="N425"/>
      <c r="O425"/>
      <c r="Z425"/>
      <c r="AA425"/>
    </row>
    <row r="426" spans="14:27" x14ac:dyDescent="0.3">
      <c r="N426"/>
      <c r="O426"/>
      <c r="Z426"/>
      <c r="AA426"/>
    </row>
    <row r="427" spans="14:27" x14ac:dyDescent="0.3">
      <c r="N427"/>
      <c r="O427"/>
      <c r="Z427"/>
      <c r="AA427"/>
    </row>
    <row r="428" spans="14:27" x14ac:dyDescent="0.3">
      <c r="N428"/>
      <c r="O428"/>
      <c r="Z428"/>
      <c r="AA428"/>
    </row>
    <row r="429" spans="14:27" x14ac:dyDescent="0.3">
      <c r="N429"/>
      <c r="O429"/>
      <c r="Z429"/>
      <c r="AA429"/>
    </row>
    <row r="430" spans="14:27" x14ac:dyDescent="0.3">
      <c r="N430"/>
      <c r="O430"/>
      <c r="Z430"/>
      <c r="AA430"/>
    </row>
    <row r="431" spans="14:27" x14ac:dyDescent="0.3">
      <c r="N431"/>
      <c r="O431"/>
      <c r="Z431"/>
      <c r="AA431"/>
    </row>
    <row r="432" spans="14:27" x14ac:dyDescent="0.3">
      <c r="N432"/>
      <c r="O432"/>
      <c r="Z432"/>
      <c r="AA432"/>
    </row>
    <row r="433" spans="14:27" x14ac:dyDescent="0.3">
      <c r="N433"/>
      <c r="O433"/>
      <c r="Z433"/>
      <c r="AA433"/>
    </row>
    <row r="434" spans="14:27" x14ac:dyDescent="0.3">
      <c r="N434"/>
      <c r="O434"/>
      <c r="Z434"/>
      <c r="AA434"/>
    </row>
    <row r="435" spans="14:27" x14ac:dyDescent="0.3">
      <c r="N435"/>
      <c r="O435"/>
      <c r="Z435"/>
      <c r="AA435"/>
    </row>
    <row r="436" spans="14:27" x14ac:dyDescent="0.3">
      <c r="N436"/>
      <c r="O436"/>
      <c r="Z436"/>
      <c r="AA436"/>
    </row>
    <row r="437" spans="14:27" x14ac:dyDescent="0.3">
      <c r="N437"/>
      <c r="O437"/>
      <c r="Z437"/>
      <c r="AA437"/>
    </row>
    <row r="438" spans="14:27" x14ac:dyDescent="0.3">
      <c r="N438"/>
      <c r="O438"/>
      <c r="Z438"/>
      <c r="AA438"/>
    </row>
    <row r="439" spans="14:27" x14ac:dyDescent="0.3">
      <c r="N439"/>
      <c r="O439"/>
      <c r="Z439"/>
      <c r="AA439"/>
    </row>
    <row r="440" spans="14:27" x14ac:dyDescent="0.3">
      <c r="N440"/>
      <c r="O440"/>
      <c r="Z440"/>
      <c r="AA440"/>
    </row>
    <row r="441" spans="14:27" x14ac:dyDescent="0.3">
      <c r="N441"/>
      <c r="O441"/>
      <c r="Z441"/>
      <c r="AA441"/>
    </row>
    <row r="442" spans="14:27" x14ac:dyDescent="0.3">
      <c r="N442"/>
      <c r="O442"/>
      <c r="Z442"/>
      <c r="AA442"/>
    </row>
    <row r="443" spans="14:27" x14ac:dyDescent="0.3">
      <c r="N443"/>
      <c r="O443"/>
      <c r="Z443"/>
      <c r="AA443"/>
    </row>
    <row r="444" spans="14:27" x14ac:dyDescent="0.3">
      <c r="N444"/>
      <c r="O444"/>
      <c r="Z444"/>
      <c r="AA444"/>
    </row>
    <row r="445" spans="14:27" x14ac:dyDescent="0.3">
      <c r="N445"/>
      <c r="O445"/>
      <c r="Z445"/>
      <c r="AA445"/>
    </row>
    <row r="446" spans="14:27" x14ac:dyDescent="0.3">
      <c r="N446"/>
      <c r="O446"/>
      <c r="Z446"/>
      <c r="AA446"/>
    </row>
    <row r="447" spans="14:27" x14ac:dyDescent="0.3">
      <c r="N447"/>
      <c r="O447"/>
      <c r="Z447"/>
      <c r="AA447"/>
    </row>
    <row r="448" spans="14:27" x14ac:dyDescent="0.3">
      <c r="N448"/>
      <c r="O448"/>
      <c r="Z448"/>
      <c r="AA448"/>
    </row>
    <row r="449" spans="14:27" x14ac:dyDescent="0.3">
      <c r="N449"/>
      <c r="O449"/>
      <c r="Z449"/>
      <c r="AA449"/>
    </row>
    <row r="450" spans="14:27" x14ac:dyDescent="0.3">
      <c r="N450"/>
      <c r="O450"/>
      <c r="Z450"/>
      <c r="AA450"/>
    </row>
    <row r="451" spans="14:27" x14ac:dyDescent="0.3">
      <c r="N451"/>
      <c r="O451"/>
      <c r="Z451"/>
      <c r="AA451"/>
    </row>
    <row r="452" spans="14:27" x14ac:dyDescent="0.3">
      <c r="N452"/>
      <c r="O452"/>
      <c r="Z452"/>
      <c r="AA452"/>
    </row>
    <row r="453" spans="14:27" x14ac:dyDescent="0.3">
      <c r="N453"/>
      <c r="O453"/>
      <c r="Z453"/>
      <c r="AA453"/>
    </row>
    <row r="454" spans="14:27" x14ac:dyDescent="0.3">
      <c r="N454"/>
      <c r="O454"/>
      <c r="Z454"/>
      <c r="AA454"/>
    </row>
    <row r="455" spans="14:27" x14ac:dyDescent="0.3">
      <c r="N455"/>
      <c r="O455"/>
      <c r="Z455"/>
      <c r="AA455"/>
    </row>
    <row r="456" spans="14:27" x14ac:dyDescent="0.3">
      <c r="N456"/>
      <c r="O456"/>
      <c r="Z456"/>
      <c r="AA456"/>
    </row>
    <row r="457" spans="14:27" x14ac:dyDescent="0.3">
      <c r="N457"/>
      <c r="O457"/>
      <c r="Z457"/>
      <c r="AA457"/>
    </row>
    <row r="458" spans="14:27" x14ac:dyDescent="0.3">
      <c r="N458"/>
      <c r="O458"/>
      <c r="Z458"/>
      <c r="AA458"/>
    </row>
    <row r="459" spans="14:27" x14ac:dyDescent="0.3">
      <c r="N459"/>
      <c r="O459"/>
      <c r="Z459"/>
      <c r="AA459"/>
    </row>
    <row r="460" spans="14:27" x14ac:dyDescent="0.3">
      <c r="N460"/>
      <c r="O460"/>
      <c r="Z460"/>
      <c r="AA460"/>
    </row>
    <row r="461" spans="14:27" x14ac:dyDescent="0.3">
      <c r="N461"/>
      <c r="O461"/>
      <c r="Z461"/>
      <c r="AA461"/>
    </row>
    <row r="462" spans="14:27" x14ac:dyDescent="0.3">
      <c r="N462"/>
      <c r="O462"/>
      <c r="Z462"/>
      <c r="AA462"/>
    </row>
    <row r="463" spans="14:27" x14ac:dyDescent="0.3">
      <c r="N463"/>
      <c r="O463"/>
      <c r="Z463"/>
      <c r="AA463"/>
    </row>
    <row r="464" spans="14:27" x14ac:dyDescent="0.3">
      <c r="N464"/>
      <c r="O464"/>
      <c r="Z464"/>
      <c r="AA464"/>
    </row>
    <row r="465" spans="14:27" x14ac:dyDescent="0.3">
      <c r="N465"/>
      <c r="O465"/>
      <c r="Z465"/>
      <c r="AA465"/>
    </row>
    <row r="466" spans="14:27" x14ac:dyDescent="0.3">
      <c r="N466"/>
      <c r="O466"/>
      <c r="Z466"/>
      <c r="AA466"/>
    </row>
    <row r="467" spans="14:27" x14ac:dyDescent="0.3">
      <c r="N467"/>
      <c r="O467"/>
      <c r="Z467"/>
      <c r="AA467"/>
    </row>
    <row r="468" spans="14:27" x14ac:dyDescent="0.3">
      <c r="N468"/>
      <c r="O468"/>
      <c r="Z468"/>
      <c r="AA468"/>
    </row>
    <row r="469" spans="14:27" x14ac:dyDescent="0.3">
      <c r="N469"/>
      <c r="O469"/>
      <c r="Z469"/>
      <c r="AA469"/>
    </row>
    <row r="470" spans="14:27" x14ac:dyDescent="0.3">
      <c r="N470"/>
      <c r="O470"/>
      <c r="Z470"/>
      <c r="AA470"/>
    </row>
    <row r="471" spans="14:27" x14ac:dyDescent="0.3">
      <c r="N471"/>
      <c r="O471"/>
      <c r="Z471"/>
      <c r="AA471"/>
    </row>
    <row r="472" spans="14:27" x14ac:dyDescent="0.3">
      <c r="N472"/>
      <c r="O472"/>
      <c r="Z472"/>
      <c r="AA472"/>
    </row>
    <row r="473" spans="14:27" x14ac:dyDescent="0.3">
      <c r="N473"/>
      <c r="O473"/>
      <c r="Z473"/>
      <c r="AA473"/>
    </row>
    <row r="474" spans="14:27" x14ac:dyDescent="0.3">
      <c r="N474"/>
      <c r="O474"/>
      <c r="Z474"/>
      <c r="AA474"/>
    </row>
    <row r="475" spans="14:27" x14ac:dyDescent="0.3">
      <c r="N475"/>
      <c r="O475"/>
      <c r="Z475"/>
      <c r="AA475"/>
    </row>
    <row r="476" spans="14:27" x14ac:dyDescent="0.3">
      <c r="N476"/>
      <c r="O476"/>
      <c r="Z476"/>
      <c r="AA476"/>
    </row>
    <row r="477" spans="14:27" x14ac:dyDescent="0.3">
      <c r="N477"/>
      <c r="O477"/>
      <c r="Z477"/>
      <c r="AA477"/>
    </row>
    <row r="478" spans="14:27" x14ac:dyDescent="0.3">
      <c r="N478"/>
      <c r="O478"/>
      <c r="Z478"/>
      <c r="AA478"/>
    </row>
    <row r="479" spans="14:27" x14ac:dyDescent="0.3">
      <c r="N479"/>
      <c r="O479"/>
      <c r="Z479"/>
      <c r="AA479"/>
    </row>
    <row r="480" spans="14:27" x14ac:dyDescent="0.3">
      <c r="N480"/>
      <c r="O480"/>
      <c r="Z480"/>
      <c r="AA480"/>
    </row>
    <row r="481" spans="14:27" x14ac:dyDescent="0.3">
      <c r="N481"/>
      <c r="O481"/>
      <c r="Z481"/>
      <c r="AA481"/>
    </row>
    <row r="482" spans="14:27" x14ac:dyDescent="0.3">
      <c r="N482"/>
      <c r="O482"/>
      <c r="Z482"/>
      <c r="AA482"/>
    </row>
    <row r="483" spans="14:27" x14ac:dyDescent="0.3">
      <c r="N483"/>
      <c r="O483"/>
      <c r="Z483"/>
      <c r="AA483"/>
    </row>
    <row r="484" spans="14:27" x14ac:dyDescent="0.3">
      <c r="N484"/>
      <c r="O484"/>
      <c r="Z484"/>
      <c r="AA484"/>
    </row>
    <row r="485" spans="14:27" x14ac:dyDescent="0.3">
      <c r="N485"/>
      <c r="O485"/>
      <c r="Z485"/>
      <c r="AA485"/>
    </row>
    <row r="486" spans="14:27" x14ac:dyDescent="0.3">
      <c r="N486"/>
      <c r="O486"/>
      <c r="Z486"/>
      <c r="AA486"/>
    </row>
    <row r="487" spans="14:27" x14ac:dyDescent="0.3">
      <c r="N487"/>
      <c r="O487"/>
      <c r="Z487"/>
      <c r="AA487"/>
    </row>
    <row r="488" spans="14:27" x14ac:dyDescent="0.3">
      <c r="N488"/>
      <c r="O488"/>
      <c r="Z488"/>
      <c r="AA488"/>
    </row>
    <row r="489" spans="14:27" x14ac:dyDescent="0.3">
      <c r="N489"/>
      <c r="O489"/>
      <c r="Z489"/>
      <c r="AA489"/>
    </row>
    <row r="490" spans="14:27" x14ac:dyDescent="0.3">
      <c r="N490"/>
      <c r="O490"/>
      <c r="Z490"/>
      <c r="AA490"/>
    </row>
    <row r="491" spans="14:27" x14ac:dyDescent="0.3">
      <c r="N491"/>
      <c r="O491"/>
      <c r="Z491"/>
      <c r="AA491"/>
    </row>
    <row r="492" spans="14:27" x14ac:dyDescent="0.3">
      <c r="N492"/>
      <c r="O492"/>
      <c r="Z492"/>
      <c r="AA492"/>
    </row>
    <row r="493" spans="14:27" x14ac:dyDescent="0.3">
      <c r="N493"/>
      <c r="O493"/>
      <c r="Z493"/>
      <c r="AA493"/>
    </row>
    <row r="494" spans="14:27" x14ac:dyDescent="0.3">
      <c r="N494"/>
      <c r="O494"/>
      <c r="Z494"/>
      <c r="AA494"/>
    </row>
    <row r="495" spans="14:27" x14ac:dyDescent="0.3">
      <c r="N495"/>
      <c r="O495"/>
      <c r="Z495"/>
      <c r="AA495"/>
    </row>
    <row r="496" spans="14:27" x14ac:dyDescent="0.3">
      <c r="N496"/>
      <c r="O496"/>
      <c r="Z496"/>
      <c r="AA496"/>
    </row>
    <row r="497" spans="14:27" x14ac:dyDescent="0.3">
      <c r="N497"/>
      <c r="O497"/>
      <c r="Z497"/>
      <c r="AA497"/>
    </row>
    <row r="498" spans="14:27" x14ac:dyDescent="0.3">
      <c r="N498"/>
      <c r="O498"/>
      <c r="Z498"/>
      <c r="AA498"/>
    </row>
    <row r="499" spans="14:27" x14ac:dyDescent="0.3">
      <c r="N499"/>
      <c r="O499"/>
      <c r="Z499"/>
      <c r="AA499"/>
    </row>
    <row r="500" spans="14:27" x14ac:dyDescent="0.3">
      <c r="N500"/>
      <c r="O500"/>
      <c r="Z500"/>
      <c r="AA500"/>
    </row>
    <row r="501" spans="14:27" x14ac:dyDescent="0.3">
      <c r="N501"/>
      <c r="O501"/>
      <c r="Z501"/>
      <c r="AA501"/>
    </row>
    <row r="502" spans="14:27" x14ac:dyDescent="0.3">
      <c r="N502"/>
      <c r="O502"/>
      <c r="Z502"/>
      <c r="AA502"/>
    </row>
    <row r="503" spans="14:27" x14ac:dyDescent="0.3">
      <c r="N503"/>
      <c r="O503"/>
      <c r="Z503"/>
      <c r="AA503"/>
    </row>
    <row r="504" spans="14:27" x14ac:dyDescent="0.3">
      <c r="N504"/>
      <c r="O504"/>
      <c r="Z504"/>
      <c r="AA504"/>
    </row>
    <row r="505" spans="14:27" x14ac:dyDescent="0.3">
      <c r="N505"/>
      <c r="O505"/>
      <c r="Z505"/>
      <c r="AA505"/>
    </row>
    <row r="506" spans="14:27" x14ac:dyDescent="0.3">
      <c r="N506"/>
      <c r="O506"/>
      <c r="Z506"/>
      <c r="AA506"/>
    </row>
    <row r="507" spans="14:27" x14ac:dyDescent="0.3">
      <c r="N507"/>
      <c r="O507"/>
      <c r="Z507"/>
      <c r="AA507"/>
    </row>
    <row r="508" spans="14:27" x14ac:dyDescent="0.3">
      <c r="N508"/>
      <c r="O508"/>
      <c r="Z508"/>
      <c r="AA508"/>
    </row>
    <row r="509" spans="14:27" x14ac:dyDescent="0.3">
      <c r="N509"/>
      <c r="O509"/>
      <c r="Z509"/>
      <c r="AA509"/>
    </row>
    <row r="510" spans="14:27" x14ac:dyDescent="0.3">
      <c r="N510"/>
      <c r="O510"/>
      <c r="Z510"/>
      <c r="AA510"/>
    </row>
    <row r="511" spans="14:27" x14ac:dyDescent="0.3">
      <c r="N511"/>
      <c r="O511"/>
      <c r="Z511"/>
      <c r="AA511"/>
    </row>
    <row r="512" spans="14:27" x14ac:dyDescent="0.3">
      <c r="N512"/>
      <c r="O512"/>
      <c r="Z512"/>
      <c r="AA512"/>
    </row>
    <row r="513" spans="14:27" x14ac:dyDescent="0.3">
      <c r="N513"/>
      <c r="O513"/>
      <c r="Z513"/>
      <c r="AA513"/>
    </row>
    <row r="514" spans="14:27" x14ac:dyDescent="0.3">
      <c r="N514"/>
      <c r="O514"/>
      <c r="Z514"/>
      <c r="AA514"/>
    </row>
    <row r="515" spans="14:27" x14ac:dyDescent="0.3">
      <c r="N515"/>
      <c r="O515"/>
      <c r="Z515"/>
      <c r="AA515"/>
    </row>
    <row r="516" spans="14:27" x14ac:dyDescent="0.3">
      <c r="N516"/>
      <c r="O516"/>
      <c r="Z516"/>
      <c r="AA516"/>
    </row>
    <row r="517" spans="14:27" x14ac:dyDescent="0.3">
      <c r="N517"/>
      <c r="O517"/>
      <c r="Z517"/>
      <c r="AA517"/>
    </row>
    <row r="518" spans="14:27" x14ac:dyDescent="0.3">
      <c r="N518"/>
      <c r="O518"/>
      <c r="Z518"/>
      <c r="AA518"/>
    </row>
    <row r="519" spans="14:27" x14ac:dyDescent="0.3">
      <c r="N519"/>
      <c r="O519"/>
      <c r="Z519"/>
      <c r="AA519"/>
    </row>
    <row r="520" spans="14:27" x14ac:dyDescent="0.3">
      <c r="N520"/>
      <c r="O520"/>
      <c r="Z520"/>
      <c r="AA520"/>
    </row>
    <row r="521" spans="14:27" x14ac:dyDescent="0.3">
      <c r="N521"/>
      <c r="O521"/>
      <c r="Z521"/>
      <c r="AA521"/>
    </row>
    <row r="522" spans="14:27" x14ac:dyDescent="0.3">
      <c r="N522"/>
      <c r="O522"/>
      <c r="Z522"/>
      <c r="AA522"/>
    </row>
    <row r="523" spans="14:27" x14ac:dyDescent="0.3">
      <c r="N523"/>
      <c r="O523"/>
      <c r="Z523"/>
      <c r="AA523"/>
    </row>
    <row r="524" spans="14:27" x14ac:dyDescent="0.3">
      <c r="N524"/>
      <c r="O524"/>
      <c r="Z524"/>
      <c r="AA524"/>
    </row>
    <row r="525" spans="14:27" x14ac:dyDescent="0.3">
      <c r="N525"/>
      <c r="O525"/>
      <c r="Z525"/>
      <c r="AA525"/>
    </row>
    <row r="526" spans="14:27" x14ac:dyDescent="0.3">
      <c r="N526"/>
      <c r="O526"/>
      <c r="Z526"/>
      <c r="AA526"/>
    </row>
    <row r="527" spans="14:27" x14ac:dyDescent="0.3">
      <c r="N527"/>
      <c r="O527"/>
      <c r="Z527"/>
      <c r="AA527"/>
    </row>
    <row r="528" spans="14:27" x14ac:dyDescent="0.3">
      <c r="N528"/>
      <c r="O528"/>
      <c r="Z528"/>
      <c r="AA528"/>
    </row>
    <row r="529" spans="14:27" x14ac:dyDescent="0.3">
      <c r="N529"/>
      <c r="O529"/>
      <c r="Z529"/>
      <c r="AA529"/>
    </row>
    <row r="530" spans="14:27" x14ac:dyDescent="0.3">
      <c r="N530"/>
      <c r="O530"/>
      <c r="Z530"/>
      <c r="AA530"/>
    </row>
    <row r="531" spans="14:27" x14ac:dyDescent="0.3">
      <c r="N531"/>
      <c r="O531"/>
      <c r="Z531"/>
      <c r="AA531"/>
    </row>
    <row r="532" spans="14:27" x14ac:dyDescent="0.3">
      <c r="N532"/>
      <c r="O532"/>
      <c r="Z532"/>
      <c r="AA532"/>
    </row>
    <row r="533" spans="14:27" x14ac:dyDescent="0.3">
      <c r="N533"/>
      <c r="O533"/>
      <c r="Z533"/>
      <c r="AA533"/>
    </row>
    <row r="534" spans="14:27" x14ac:dyDescent="0.3">
      <c r="N534"/>
      <c r="O534"/>
      <c r="Z534"/>
      <c r="AA534"/>
    </row>
    <row r="535" spans="14:27" x14ac:dyDescent="0.3">
      <c r="N535"/>
      <c r="O535"/>
      <c r="Z535"/>
      <c r="AA535"/>
    </row>
    <row r="536" spans="14:27" x14ac:dyDescent="0.3">
      <c r="N536"/>
      <c r="O536"/>
      <c r="Z536"/>
      <c r="AA536"/>
    </row>
    <row r="537" spans="14:27" x14ac:dyDescent="0.3">
      <c r="N537"/>
      <c r="O537"/>
      <c r="Z537"/>
      <c r="AA537"/>
    </row>
    <row r="538" spans="14:27" x14ac:dyDescent="0.3">
      <c r="N538"/>
      <c r="O538"/>
      <c r="Z538"/>
      <c r="AA538"/>
    </row>
    <row r="539" spans="14:27" x14ac:dyDescent="0.3">
      <c r="N539"/>
      <c r="O539"/>
      <c r="Z539"/>
      <c r="AA539"/>
    </row>
    <row r="540" spans="14:27" x14ac:dyDescent="0.3">
      <c r="N540"/>
      <c r="O540"/>
      <c r="Z540"/>
      <c r="AA540"/>
    </row>
    <row r="541" spans="14:27" x14ac:dyDescent="0.3">
      <c r="N541"/>
      <c r="O541"/>
      <c r="Z541"/>
      <c r="AA541"/>
    </row>
    <row r="542" spans="14:27" x14ac:dyDescent="0.3">
      <c r="N542"/>
      <c r="O542"/>
      <c r="Z542"/>
      <c r="AA542"/>
    </row>
    <row r="543" spans="14:27" x14ac:dyDescent="0.3">
      <c r="N543"/>
      <c r="O543"/>
      <c r="Z543"/>
      <c r="AA543"/>
    </row>
    <row r="544" spans="14:27" x14ac:dyDescent="0.3">
      <c r="N544"/>
      <c r="O544"/>
      <c r="Z544"/>
      <c r="AA544"/>
    </row>
    <row r="545" spans="14:27" x14ac:dyDescent="0.3">
      <c r="N545"/>
      <c r="O545"/>
      <c r="Z545"/>
      <c r="AA545"/>
    </row>
    <row r="546" spans="14:27" x14ac:dyDescent="0.3">
      <c r="N546"/>
      <c r="O546"/>
      <c r="Z546"/>
      <c r="AA546"/>
    </row>
    <row r="547" spans="14:27" x14ac:dyDescent="0.3">
      <c r="N547"/>
      <c r="O547"/>
      <c r="Z547"/>
      <c r="AA547"/>
    </row>
    <row r="548" spans="14:27" x14ac:dyDescent="0.3">
      <c r="N548"/>
      <c r="O548"/>
      <c r="Z548"/>
      <c r="AA548"/>
    </row>
    <row r="549" spans="14:27" x14ac:dyDescent="0.3">
      <c r="N549"/>
      <c r="O549"/>
      <c r="Z549"/>
      <c r="AA549"/>
    </row>
    <row r="550" spans="14:27" x14ac:dyDescent="0.3">
      <c r="N550"/>
      <c r="O550"/>
      <c r="Z550"/>
      <c r="AA550"/>
    </row>
    <row r="551" spans="14:27" x14ac:dyDescent="0.3">
      <c r="N551"/>
      <c r="O551"/>
      <c r="Z551"/>
      <c r="AA551"/>
    </row>
    <row r="552" spans="14:27" x14ac:dyDescent="0.3">
      <c r="N552"/>
      <c r="O552"/>
      <c r="Z552"/>
      <c r="AA552"/>
    </row>
    <row r="553" spans="14:27" x14ac:dyDescent="0.3">
      <c r="N553"/>
      <c r="O553"/>
      <c r="Z553"/>
      <c r="AA553"/>
    </row>
    <row r="554" spans="14:27" x14ac:dyDescent="0.3">
      <c r="N554"/>
      <c r="O554"/>
      <c r="Z554"/>
      <c r="AA554"/>
    </row>
    <row r="555" spans="14:27" x14ac:dyDescent="0.3">
      <c r="N555"/>
      <c r="O555"/>
      <c r="Z555"/>
      <c r="AA555"/>
    </row>
    <row r="556" spans="14:27" x14ac:dyDescent="0.3">
      <c r="N556"/>
      <c r="O556"/>
      <c r="Z556"/>
      <c r="AA556"/>
    </row>
    <row r="557" spans="14:27" x14ac:dyDescent="0.3">
      <c r="N557"/>
      <c r="O557"/>
      <c r="Z557"/>
      <c r="AA557"/>
    </row>
    <row r="558" spans="14:27" x14ac:dyDescent="0.3">
      <c r="N558"/>
      <c r="O558"/>
      <c r="Z558"/>
      <c r="AA558"/>
    </row>
    <row r="559" spans="14:27" x14ac:dyDescent="0.3">
      <c r="N559"/>
      <c r="O559"/>
      <c r="Z559"/>
      <c r="AA559"/>
    </row>
    <row r="560" spans="14:27" x14ac:dyDescent="0.3">
      <c r="N560"/>
      <c r="O560"/>
      <c r="Z560"/>
      <c r="AA560"/>
    </row>
    <row r="561" spans="14:27" x14ac:dyDescent="0.3">
      <c r="N561"/>
      <c r="O561"/>
      <c r="Z561"/>
      <c r="AA561"/>
    </row>
    <row r="562" spans="14:27" x14ac:dyDescent="0.3">
      <c r="N562"/>
      <c r="O562"/>
      <c r="Z562"/>
      <c r="AA562"/>
    </row>
    <row r="563" spans="14:27" x14ac:dyDescent="0.3">
      <c r="N563"/>
      <c r="O563"/>
      <c r="Z563"/>
      <c r="AA563"/>
    </row>
    <row r="564" spans="14:27" x14ac:dyDescent="0.3">
      <c r="N564"/>
      <c r="O564"/>
      <c r="Z564"/>
      <c r="AA564"/>
    </row>
    <row r="565" spans="14:27" x14ac:dyDescent="0.3">
      <c r="N565"/>
      <c r="O565"/>
      <c r="Z565"/>
      <c r="AA565"/>
    </row>
    <row r="566" spans="14:27" x14ac:dyDescent="0.3">
      <c r="N566"/>
      <c r="O566"/>
      <c r="Z566"/>
      <c r="AA566"/>
    </row>
    <row r="567" spans="14:27" x14ac:dyDescent="0.3">
      <c r="N567"/>
      <c r="O567"/>
      <c r="Z567"/>
      <c r="AA567"/>
    </row>
    <row r="568" spans="14:27" x14ac:dyDescent="0.3">
      <c r="N568"/>
      <c r="O568"/>
      <c r="Z568"/>
      <c r="AA568"/>
    </row>
    <row r="569" spans="14:27" x14ac:dyDescent="0.3">
      <c r="N569"/>
      <c r="O569"/>
      <c r="Z569"/>
      <c r="AA569"/>
    </row>
    <row r="570" spans="14:27" x14ac:dyDescent="0.3">
      <c r="N570"/>
      <c r="O570"/>
      <c r="Z570"/>
      <c r="AA570"/>
    </row>
    <row r="571" spans="14:27" x14ac:dyDescent="0.3">
      <c r="N571"/>
      <c r="O571"/>
      <c r="Z571"/>
      <c r="AA571"/>
    </row>
    <row r="572" spans="14:27" x14ac:dyDescent="0.3">
      <c r="N572"/>
      <c r="O572"/>
      <c r="Z572"/>
      <c r="AA572"/>
    </row>
    <row r="573" spans="14:27" x14ac:dyDescent="0.3">
      <c r="N573"/>
      <c r="O573"/>
      <c r="Z573"/>
      <c r="AA573"/>
    </row>
    <row r="574" spans="14:27" x14ac:dyDescent="0.3">
      <c r="N574"/>
      <c r="O574"/>
      <c r="Z574"/>
      <c r="AA574"/>
    </row>
    <row r="575" spans="14:27" x14ac:dyDescent="0.3">
      <c r="N575"/>
      <c r="O575"/>
      <c r="Z575"/>
      <c r="AA575"/>
    </row>
    <row r="576" spans="14:27" x14ac:dyDescent="0.3">
      <c r="N576"/>
      <c r="O576"/>
      <c r="Z576"/>
      <c r="AA576"/>
    </row>
    <row r="577" spans="14:27" x14ac:dyDescent="0.3">
      <c r="N577"/>
      <c r="O577"/>
      <c r="Z577"/>
      <c r="AA577"/>
    </row>
    <row r="578" spans="14:27" x14ac:dyDescent="0.3">
      <c r="N578"/>
      <c r="O578"/>
      <c r="Z578"/>
      <c r="AA578"/>
    </row>
    <row r="579" spans="14:27" x14ac:dyDescent="0.3">
      <c r="N579"/>
      <c r="O579"/>
      <c r="Z579"/>
      <c r="AA579"/>
    </row>
    <row r="580" spans="14:27" x14ac:dyDescent="0.3">
      <c r="N580"/>
      <c r="O580"/>
      <c r="Z580"/>
      <c r="AA580"/>
    </row>
    <row r="581" spans="14:27" x14ac:dyDescent="0.3">
      <c r="N581"/>
      <c r="O581"/>
      <c r="Z581"/>
      <c r="AA581"/>
    </row>
    <row r="582" spans="14:27" x14ac:dyDescent="0.3">
      <c r="N582"/>
      <c r="O582"/>
      <c r="Z582"/>
      <c r="AA582"/>
    </row>
    <row r="583" spans="14:27" x14ac:dyDescent="0.3">
      <c r="N583"/>
      <c r="O583"/>
      <c r="Z583"/>
      <c r="AA583"/>
    </row>
    <row r="584" spans="14:27" x14ac:dyDescent="0.3">
      <c r="N584"/>
      <c r="O584"/>
      <c r="Z584"/>
      <c r="AA584"/>
    </row>
    <row r="585" spans="14:27" x14ac:dyDescent="0.3">
      <c r="N585"/>
      <c r="O585"/>
      <c r="Z585"/>
      <c r="AA585"/>
    </row>
    <row r="586" spans="14:27" x14ac:dyDescent="0.3">
      <c r="N586"/>
      <c r="O586"/>
      <c r="Z586"/>
      <c r="AA586"/>
    </row>
    <row r="587" spans="14:27" x14ac:dyDescent="0.3">
      <c r="N587"/>
      <c r="O587"/>
      <c r="Z587"/>
      <c r="AA587"/>
    </row>
    <row r="588" spans="14:27" x14ac:dyDescent="0.3">
      <c r="N588"/>
      <c r="O588"/>
      <c r="Z588"/>
      <c r="AA588"/>
    </row>
    <row r="589" spans="14:27" x14ac:dyDescent="0.3">
      <c r="N589"/>
      <c r="O589"/>
      <c r="Z589"/>
      <c r="AA589"/>
    </row>
    <row r="590" spans="14:27" x14ac:dyDescent="0.3">
      <c r="N590"/>
      <c r="O590"/>
      <c r="Z590"/>
      <c r="AA590"/>
    </row>
    <row r="591" spans="14:27" x14ac:dyDescent="0.3">
      <c r="N591"/>
      <c r="O591"/>
      <c r="Z591"/>
      <c r="AA591"/>
    </row>
    <row r="592" spans="14:27" x14ac:dyDescent="0.3">
      <c r="N592"/>
      <c r="O592"/>
      <c r="Z592"/>
      <c r="AA592"/>
    </row>
    <row r="593" spans="14:27" x14ac:dyDescent="0.3">
      <c r="N593"/>
      <c r="O593"/>
      <c r="Z593"/>
      <c r="AA593"/>
    </row>
    <row r="594" spans="14:27" x14ac:dyDescent="0.3">
      <c r="N594"/>
      <c r="O594"/>
      <c r="Z594"/>
      <c r="AA594"/>
    </row>
    <row r="595" spans="14:27" x14ac:dyDescent="0.3">
      <c r="N595"/>
      <c r="O595"/>
      <c r="Z595"/>
      <c r="AA595"/>
    </row>
    <row r="596" spans="14:27" x14ac:dyDescent="0.3">
      <c r="N596"/>
      <c r="O596"/>
      <c r="Z596"/>
      <c r="AA596"/>
    </row>
    <row r="597" spans="14:27" x14ac:dyDescent="0.3">
      <c r="N597"/>
      <c r="O597"/>
      <c r="Z597"/>
      <c r="AA597"/>
    </row>
    <row r="598" spans="14:27" x14ac:dyDescent="0.3">
      <c r="N598"/>
      <c r="O598"/>
      <c r="Z598"/>
      <c r="AA598"/>
    </row>
    <row r="599" spans="14:27" x14ac:dyDescent="0.3">
      <c r="N599"/>
      <c r="O599"/>
      <c r="Z599"/>
      <c r="AA599"/>
    </row>
    <row r="600" spans="14:27" x14ac:dyDescent="0.3">
      <c r="N600"/>
      <c r="O600"/>
      <c r="Z600"/>
      <c r="AA600"/>
    </row>
    <row r="601" spans="14:27" x14ac:dyDescent="0.3">
      <c r="N601"/>
      <c r="O601"/>
      <c r="Z601"/>
      <c r="AA601"/>
    </row>
    <row r="602" spans="14:27" x14ac:dyDescent="0.3">
      <c r="N602"/>
      <c r="O602"/>
      <c r="Z602"/>
      <c r="AA602"/>
    </row>
    <row r="603" spans="14:27" x14ac:dyDescent="0.3">
      <c r="N603"/>
      <c r="O603"/>
      <c r="Z603"/>
      <c r="AA603"/>
    </row>
    <row r="604" spans="14:27" x14ac:dyDescent="0.3">
      <c r="N604"/>
      <c r="O604"/>
      <c r="Z604"/>
      <c r="AA604"/>
    </row>
    <row r="605" spans="14:27" x14ac:dyDescent="0.3">
      <c r="N605"/>
      <c r="O605"/>
      <c r="Z605"/>
      <c r="AA605"/>
    </row>
    <row r="606" spans="14:27" x14ac:dyDescent="0.3">
      <c r="N606"/>
      <c r="O606"/>
      <c r="Z606"/>
      <c r="AA606"/>
    </row>
    <row r="607" spans="14:27" x14ac:dyDescent="0.3">
      <c r="N607"/>
      <c r="O607"/>
      <c r="Z607"/>
      <c r="AA607"/>
    </row>
    <row r="608" spans="14:27" x14ac:dyDescent="0.3">
      <c r="N608"/>
      <c r="O608"/>
      <c r="Z608"/>
      <c r="AA608"/>
    </row>
    <row r="609" spans="14:27" x14ac:dyDescent="0.3">
      <c r="N609"/>
      <c r="O609"/>
      <c r="Z609"/>
      <c r="AA609"/>
    </row>
    <row r="610" spans="14:27" x14ac:dyDescent="0.3">
      <c r="N610"/>
      <c r="O610"/>
      <c r="Z610"/>
      <c r="AA610"/>
    </row>
    <row r="611" spans="14:27" x14ac:dyDescent="0.3">
      <c r="N611"/>
      <c r="O611"/>
      <c r="Z611"/>
      <c r="AA611"/>
    </row>
    <row r="612" spans="14:27" x14ac:dyDescent="0.3">
      <c r="N612"/>
      <c r="O612"/>
      <c r="Z612"/>
      <c r="AA612"/>
    </row>
    <row r="613" spans="14:27" x14ac:dyDescent="0.3">
      <c r="N613"/>
      <c r="O613"/>
      <c r="Z613"/>
      <c r="AA613"/>
    </row>
    <row r="614" spans="14:27" x14ac:dyDescent="0.3">
      <c r="N614"/>
      <c r="O614"/>
      <c r="Z614"/>
      <c r="AA614"/>
    </row>
    <row r="615" spans="14:27" x14ac:dyDescent="0.3">
      <c r="N615"/>
      <c r="O615"/>
      <c r="Z615"/>
      <c r="AA615"/>
    </row>
    <row r="616" spans="14:27" x14ac:dyDescent="0.3">
      <c r="N616"/>
      <c r="O616"/>
      <c r="Z616"/>
      <c r="AA616"/>
    </row>
    <row r="617" spans="14:27" x14ac:dyDescent="0.3">
      <c r="N617"/>
      <c r="O617"/>
      <c r="Z617"/>
      <c r="AA617"/>
    </row>
    <row r="618" spans="14:27" x14ac:dyDescent="0.3">
      <c r="N618"/>
      <c r="O618"/>
      <c r="Z618"/>
      <c r="AA618"/>
    </row>
    <row r="619" spans="14:27" x14ac:dyDescent="0.3">
      <c r="N619"/>
      <c r="O619"/>
      <c r="Z619"/>
      <c r="AA619"/>
    </row>
    <row r="620" spans="14:27" x14ac:dyDescent="0.3">
      <c r="N620"/>
      <c r="O620"/>
      <c r="Z620"/>
      <c r="AA620"/>
    </row>
    <row r="621" spans="14:27" x14ac:dyDescent="0.3">
      <c r="N621"/>
      <c r="O621"/>
      <c r="Z621"/>
      <c r="AA621"/>
    </row>
    <row r="622" spans="14:27" x14ac:dyDescent="0.3">
      <c r="N622"/>
      <c r="O622"/>
      <c r="Z622"/>
      <c r="AA622"/>
    </row>
    <row r="623" spans="14:27" x14ac:dyDescent="0.3">
      <c r="N623"/>
      <c r="O623"/>
      <c r="Z623"/>
      <c r="AA623"/>
    </row>
    <row r="624" spans="14:27" x14ac:dyDescent="0.3">
      <c r="N624"/>
      <c r="O624"/>
      <c r="Z624"/>
      <c r="AA624"/>
    </row>
    <row r="625" spans="14:27" x14ac:dyDescent="0.3">
      <c r="N625"/>
      <c r="O625"/>
      <c r="Z625"/>
      <c r="AA625"/>
    </row>
    <row r="626" spans="14:27" x14ac:dyDescent="0.3">
      <c r="N626"/>
      <c r="O626"/>
      <c r="Z626"/>
      <c r="AA626"/>
    </row>
    <row r="627" spans="14:27" x14ac:dyDescent="0.3">
      <c r="N627"/>
      <c r="O627"/>
      <c r="Z627"/>
      <c r="AA627"/>
    </row>
    <row r="628" spans="14:27" x14ac:dyDescent="0.3">
      <c r="N628"/>
      <c r="O628"/>
      <c r="Z628"/>
      <c r="AA628"/>
    </row>
    <row r="629" spans="14:27" x14ac:dyDescent="0.3">
      <c r="N629"/>
      <c r="O629"/>
      <c r="Z629"/>
      <c r="AA629"/>
    </row>
    <row r="630" spans="14:27" x14ac:dyDescent="0.3">
      <c r="N630"/>
      <c r="O630"/>
      <c r="Z630"/>
      <c r="AA630"/>
    </row>
    <row r="631" spans="14:27" x14ac:dyDescent="0.3">
      <c r="N631"/>
      <c r="O631"/>
      <c r="Z631"/>
      <c r="AA631"/>
    </row>
    <row r="632" spans="14:27" x14ac:dyDescent="0.3">
      <c r="N632"/>
      <c r="O632"/>
      <c r="Z632"/>
      <c r="AA632"/>
    </row>
    <row r="633" spans="14:27" x14ac:dyDescent="0.3">
      <c r="N633"/>
      <c r="O633"/>
      <c r="Z633"/>
      <c r="AA633"/>
    </row>
    <row r="634" spans="14:27" x14ac:dyDescent="0.3">
      <c r="N634"/>
      <c r="O634"/>
      <c r="Z634"/>
      <c r="AA634"/>
    </row>
    <row r="635" spans="14:27" x14ac:dyDescent="0.3">
      <c r="N635"/>
      <c r="O635"/>
      <c r="Z635"/>
      <c r="AA635"/>
    </row>
    <row r="636" spans="14:27" x14ac:dyDescent="0.3">
      <c r="N636"/>
      <c r="O636"/>
      <c r="Z636"/>
      <c r="AA636"/>
    </row>
    <row r="637" spans="14:27" x14ac:dyDescent="0.3">
      <c r="N637"/>
      <c r="O637"/>
      <c r="Z637"/>
      <c r="AA637"/>
    </row>
    <row r="638" spans="14:27" x14ac:dyDescent="0.3">
      <c r="N638"/>
      <c r="O638"/>
      <c r="Z638"/>
      <c r="AA638"/>
    </row>
    <row r="639" spans="14:27" x14ac:dyDescent="0.3">
      <c r="N639"/>
      <c r="O639"/>
      <c r="Z639"/>
      <c r="AA639"/>
    </row>
    <row r="640" spans="14:27" x14ac:dyDescent="0.3">
      <c r="N640"/>
      <c r="O640"/>
      <c r="Z640"/>
      <c r="AA640"/>
    </row>
    <row r="641" spans="14:27" x14ac:dyDescent="0.3">
      <c r="N641"/>
      <c r="O641"/>
      <c r="Z641"/>
      <c r="AA641"/>
    </row>
    <row r="642" spans="14:27" x14ac:dyDescent="0.3">
      <c r="N642"/>
      <c r="O642"/>
      <c r="Z642"/>
      <c r="AA642"/>
    </row>
    <row r="643" spans="14:27" x14ac:dyDescent="0.3">
      <c r="N643"/>
      <c r="O643"/>
      <c r="Z643"/>
      <c r="AA643"/>
    </row>
    <row r="644" spans="14:27" x14ac:dyDescent="0.3">
      <c r="N644"/>
      <c r="O644"/>
      <c r="Z644"/>
      <c r="AA644"/>
    </row>
    <row r="645" spans="14:27" x14ac:dyDescent="0.3">
      <c r="N645"/>
      <c r="O645"/>
      <c r="Z645"/>
      <c r="AA645"/>
    </row>
    <row r="646" spans="14:27" x14ac:dyDescent="0.3">
      <c r="N646"/>
      <c r="O646"/>
      <c r="Z646"/>
      <c r="AA646"/>
    </row>
    <row r="647" spans="14:27" x14ac:dyDescent="0.3">
      <c r="N647"/>
      <c r="O647"/>
      <c r="Z647"/>
      <c r="AA647"/>
    </row>
    <row r="648" spans="14:27" x14ac:dyDescent="0.3">
      <c r="N648"/>
      <c r="O648"/>
      <c r="Z648"/>
      <c r="AA648"/>
    </row>
    <row r="649" spans="14:27" x14ac:dyDescent="0.3">
      <c r="N649"/>
      <c r="O649"/>
      <c r="Z649"/>
      <c r="AA649"/>
    </row>
    <row r="650" spans="14:27" x14ac:dyDescent="0.3">
      <c r="N650"/>
      <c r="O650"/>
      <c r="Z650"/>
      <c r="AA650"/>
    </row>
    <row r="651" spans="14:27" x14ac:dyDescent="0.3">
      <c r="N651"/>
      <c r="O651"/>
      <c r="Z651"/>
      <c r="AA651"/>
    </row>
    <row r="652" spans="14:27" x14ac:dyDescent="0.3">
      <c r="N652"/>
      <c r="O652"/>
      <c r="Z652"/>
      <c r="AA652"/>
    </row>
    <row r="653" spans="14:27" x14ac:dyDescent="0.3">
      <c r="N653"/>
      <c r="O653"/>
      <c r="Z653"/>
      <c r="AA653"/>
    </row>
    <row r="654" spans="14:27" x14ac:dyDescent="0.3">
      <c r="N654"/>
      <c r="O654"/>
      <c r="Z654"/>
      <c r="AA654"/>
    </row>
    <row r="655" spans="14:27" x14ac:dyDescent="0.3">
      <c r="N655"/>
      <c r="O655"/>
      <c r="Z655"/>
      <c r="AA655"/>
    </row>
    <row r="656" spans="14:27" x14ac:dyDescent="0.3">
      <c r="N656"/>
      <c r="O656"/>
      <c r="Z656"/>
      <c r="AA656"/>
    </row>
    <row r="657" spans="14:27" x14ac:dyDescent="0.3">
      <c r="N657"/>
      <c r="O657"/>
      <c r="Z657"/>
      <c r="AA657"/>
    </row>
    <row r="658" spans="14:27" x14ac:dyDescent="0.3">
      <c r="N658"/>
      <c r="O658"/>
      <c r="Z658"/>
      <c r="AA658"/>
    </row>
    <row r="659" spans="14:27" x14ac:dyDescent="0.3">
      <c r="N659"/>
      <c r="O659"/>
      <c r="Z659"/>
      <c r="AA659"/>
    </row>
    <row r="660" spans="14:27" x14ac:dyDescent="0.3">
      <c r="N660"/>
      <c r="O660"/>
      <c r="Z660"/>
      <c r="AA660"/>
    </row>
    <row r="661" spans="14:27" x14ac:dyDescent="0.3">
      <c r="N661"/>
      <c r="O661"/>
      <c r="Z661"/>
      <c r="AA661"/>
    </row>
    <row r="662" spans="14:27" x14ac:dyDescent="0.3">
      <c r="N662"/>
      <c r="O662"/>
      <c r="Z662"/>
      <c r="AA662"/>
    </row>
    <row r="663" spans="14:27" x14ac:dyDescent="0.3">
      <c r="N663"/>
      <c r="O663"/>
      <c r="Z663"/>
      <c r="AA663"/>
    </row>
    <row r="664" spans="14:27" x14ac:dyDescent="0.3">
      <c r="N664"/>
      <c r="O664"/>
      <c r="Z664"/>
      <c r="AA664"/>
    </row>
    <row r="665" spans="14:27" x14ac:dyDescent="0.3">
      <c r="N665"/>
      <c r="O665"/>
      <c r="Z665"/>
      <c r="AA665"/>
    </row>
    <row r="666" spans="14:27" x14ac:dyDescent="0.3">
      <c r="N666"/>
      <c r="O666"/>
      <c r="Z666"/>
      <c r="AA666"/>
    </row>
    <row r="667" spans="14:27" x14ac:dyDescent="0.3">
      <c r="N667"/>
      <c r="O667"/>
      <c r="Z667"/>
      <c r="AA667"/>
    </row>
    <row r="668" spans="14:27" x14ac:dyDescent="0.3">
      <c r="N668"/>
      <c r="O668"/>
      <c r="Z668"/>
      <c r="AA668"/>
    </row>
    <row r="669" spans="14:27" x14ac:dyDescent="0.3">
      <c r="N669"/>
      <c r="O669"/>
      <c r="Z669"/>
      <c r="AA669"/>
    </row>
    <row r="670" spans="14:27" x14ac:dyDescent="0.3">
      <c r="N670"/>
      <c r="O670"/>
      <c r="Z670"/>
      <c r="AA670"/>
    </row>
    <row r="671" spans="14:27" x14ac:dyDescent="0.3">
      <c r="N671"/>
      <c r="O671"/>
      <c r="Z671"/>
      <c r="AA671"/>
    </row>
    <row r="672" spans="14:27" x14ac:dyDescent="0.3">
      <c r="N672"/>
      <c r="O672"/>
      <c r="Z672"/>
      <c r="AA672"/>
    </row>
    <row r="673" spans="14:27" x14ac:dyDescent="0.3">
      <c r="N673"/>
      <c r="O673"/>
      <c r="Z673"/>
      <c r="AA673"/>
    </row>
    <row r="674" spans="14:27" x14ac:dyDescent="0.3">
      <c r="N674"/>
      <c r="O674"/>
      <c r="Z674"/>
      <c r="AA674"/>
    </row>
    <row r="675" spans="14:27" x14ac:dyDescent="0.3">
      <c r="N675"/>
      <c r="O675"/>
      <c r="Z675"/>
      <c r="AA675"/>
    </row>
    <row r="676" spans="14:27" x14ac:dyDescent="0.3">
      <c r="N676"/>
      <c r="O676"/>
      <c r="Z676"/>
      <c r="AA676"/>
    </row>
    <row r="677" spans="14:27" x14ac:dyDescent="0.3">
      <c r="N677"/>
      <c r="O677"/>
      <c r="Z677"/>
      <c r="AA677"/>
    </row>
    <row r="678" spans="14:27" x14ac:dyDescent="0.3">
      <c r="N678"/>
      <c r="O678"/>
      <c r="Z678"/>
      <c r="AA678"/>
    </row>
    <row r="679" spans="14:27" x14ac:dyDescent="0.3">
      <c r="N679"/>
      <c r="O679"/>
      <c r="Z679"/>
      <c r="AA679"/>
    </row>
    <row r="680" spans="14:27" x14ac:dyDescent="0.3">
      <c r="N680"/>
      <c r="O680"/>
      <c r="Z680"/>
      <c r="AA680"/>
    </row>
    <row r="681" spans="14:27" x14ac:dyDescent="0.3">
      <c r="N681"/>
      <c r="O681"/>
      <c r="Z681"/>
      <c r="AA681"/>
    </row>
    <row r="682" spans="14:27" x14ac:dyDescent="0.3">
      <c r="N682"/>
      <c r="O682"/>
      <c r="Z682"/>
      <c r="AA682"/>
    </row>
    <row r="683" spans="14:27" x14ac:dyDescent="0.3">
      <c r="N683"/>
      <c r="O683"/>
      <c r="Z683"/>
      <c r="AA683"/>
    </row>
    <row r="684" spans="14:27" x14ac:dyDescent="0.3">
      <c r="N684"/>
      <c r="O684"/>
      <c r="Z684"/>
      <c r="AA684"/>
    </row>
    <row r="685" spans="14:27" x14ac:dyDescent="0.3">
      <c r="N685"/>
      <c r="O685"/>
      <c r="Z685"/>
      <c r="AA685"/>
    </row>
    <row r="686" spans="14:27" x14ac:dyDescent="0.3">
      <c r="N686"/>
      <c r="O686"/>
      <c r="Z686"/>
      <c r="AA686"/>
    </row>
    <row r="687" spans="14:27" x14ac:dyDescent="0.3">
      <c r="N687"/>
      <c r="O687"/>
      <c r="Z687"/>
      <c r="AA687"/>
    </row>
    <row r="688" spans="14:27" x14ac:dyDescent="0.3">
      <c r="N688"/>
      <c r="O688"/>
      <c r="Z688"/>
      <c r="AA688"/>
    </row>
    <row r="689" spans="14:27" x14ac:dyDescent="0.3">
      <c r="N689"/>
      <c r="O689"/>
      <c r="Z689"/>
      <c r="AA689"/>
    </row>
    <row r="690" spans="14:27" x14ac:dyDescent="0.3">
      <c r="N690"/>
      <c r="O690"/>
      <c r="Z690"/>
      <c r="AA690"/>
    </row>
    <row r="691" spans="14:27" x14ac:dyDescent="0.3">
      <c r="N691"/>
      <c r="O691"/>
      <c r="Z691"/>
      <c r="AA691"/>
    </row>
    <row r="692" spans="14:27" x14ac:dyDescent="0.3">
      <c r="N692"/>
      <c r="O692"/>
      <c r="Z692"/>
      <c r="AA692"/>
    </row>
    <row r="693" spans="14:27" x14ac:dyDescent="0.3">
      <c r="N693"/>
      <c r="O693"/>
      <c r="Z693"/>
      <c r="AA693"/>
    </row>
    <row r="694" spans="14:27" x14ac:dyDescent="0.3">
      <c r="N694"/>
      <c r="O694"/>
      <c r="Z694"/>
      <c r="AA694"/>
    </row>
    <row r="695" spans="14:27" x14ac:dyDescent="0.3">
      <c r="N695"/>
      <c r="O695"/>
      <c r="Z695"/>
      <c r="AA695"/>
    </row>
    <row r="696" spans="14:27" x14ac:dyDescent="0.3">
      <c r="N696"/>
      <c r="O696"/>
      <c r="Z696"/>
      <c r="AA696"/>
    </row>
    <row r="697" spans="14:27" x14ac:dyDescent="0.3">
      <c r="N697"/>
      <c r="O697"/>
      <c r="Z697"/>
      <c r="AA697"/>
    </row>
    <row r="698" spans="14:27" x14ac:dyDescent="0.3">
      <c r="N698"/>
      <c r="O698"/>
      <c r="Z698"/>
      <c r="AA698"/>
    </row>
    <row r="699" spans="14:27" x14ac:dyDescent="0.3">
      <c r="N699"/>
      <c r="O699"/>
      <c r="Z699"/>
      <c r="AA699"/>
    </row>
    <row r="700" spans="14:27" x14ac:dyDescent="0.3">
      <c r="N700"/>
      <c r="O700"/>
      <c r="Z700"/>
      <c r="AA700"/>
    </row>
    <row r="701" spans="14:27" x14ac:dyDescent="0.3">
      <c r="N701"/>
      <c r="O701"/>
      <c r="Z701"/>
      <c r="AA701"/>
    </row>
    <row r="702" spans="14:27" x14ac:dyDescent="0.3">
      <c r="N702"/>
      <c r="O702"/>
      <c r="Z702"/>
      <c r="AA702"/>
    </row>
    <row r="703" spans="14:27" x14ac:dyDescent="0.3">
      <c r="N703"/>
      <c r="O703"/>
      <c r="Z703"/>
      <c r="AA703"/>
    </row>
    <row r="704" spans="14:27" x14ac:dyDescent="0.3">
      <c r="N704"/>
      <c r="O704"/>
      <c r="Z704"/>
      <c r="AA704"/>
    </row>
    <row r="705" spans="14:27" x14ac:dyDescent="0.3">
      <c r="N705"/>
      <c r="O705"/>
      <c r="Z705"/>
      <c r="AA705"/>
    </row>
    <row r="706" spans="14:27" x14ac:dyDescent="0.3">
      <c r="N706"/>
      <c r="O706"/>
      <c r="Z706"/>
      <c r="AA706"/>
    </row>
    <row r="707" spans="14:27" x14ac:dyDescent="0.3">
      <c r="N707"/>
      <c r="O707"/>
      <c r="Z707"/>
      <c r="AA707"/>
    </row>
    <row r="708" spans="14:27" x14ac:dyDescent="0.3">
      <c r="N708"/>
      <c r="O708"/>
      <c r="Z708"/>
      <c r="AA708"/>
    </row>
    <row r="709" spans="14:27" x14ac:dyDescent="0.3">
      <c r="N709"/>
      <c r="O709"/>
      <c r="Z709"/>
      <c r="AA709"/>
    </row>
    <row r="710" spans="14:27" x14ac:dyDescent="0.3">
      <c r="N710"/>
      <c r="O710"/>
      <c r="Z710"/>
      <c r="AA710"/>
    </row>
    <row r="711" spans="14:27" x14ac:dyDescent="0.3">
      <c r="N711"/>
      <c r="O711"/>
      <c r="Z711"/>
      <c r="AA711"/>
    </row>
    <row r="712" spans="14:27" x14ac:dyDescent="0.3">
      <c r="N712"/>
      <c r="O712"/>
      <c r="Z712"/>
      <c r="AA712"/>
    </row>
    <row r="713" spans="14:27" x14ac:dyDescent="0.3">
      <c r="N713"/>
      <c r="O713"/>
      <c r="Z713"/>
      <c r="AA713"/>
    </row>
    <row r="714" spans="14:27" x14ac:dyDescent="0.3">
      <c r="N714"/>
      <c r="O714"/>
      <c r="Z714"/>
      <c r="AA714"/>
    </row>
    <row r="715" spans="14:27" x14ac:dyDescent="0.3">
      <c r="N715"/>
      <c r="O715"/>
      <c r="Z715"/>
      <c r="AA715"/>
    </row>
    <row r="716" spans="14:27" x14ac:dyDescent="0.3">
      <c r="N716"/>
      <c r="O716"/>
      <c r="Z716"/>
      <c r="AA716"/>
    </row>
    <row r="717" spans="14:27" x14ac:dyDescent="0.3">
      <c r="N717"/>
      <c r="O717"/>
      <c r="Z717"/>
      <c r="AA717"/>
    </row>
    <row r="718" spans="14:27" x14ac:dyDescent="0.3">
      <c r="N718"/>
      <c r="O718"/>
      <c r="Z718"/>
      <c r="AA718"/>
    </row>
    <row r="719" spans="14:27" x14ac:dyDescent="0.3">
      <c r="N719"/>
      <c r="O719"/>
      <c r="Z719"/>
      <c r="AA719"/>
    </row>
    <row r="720" spans="14:27" x14ac:dyDescent="0.3">
      <c r="N720"/>
      <c r="O720"/>
      <c r="Z720"/>
      <c r="AA720"/>
    </row>
    <row r="721" spans="14:27" x14ac:dyDescent="0.3">
      <c r="N721"/>
      <c r="O721"/>
      <c r="Z721"/>
      <c r="AA721"/>
    </row>
    <row r="722" spans="14:27" x14ac:dyDescent="0.3">
      <c r="N722"/>
      <c r="O722"/>
      <c r="Z722"/>
      <c r="AA722"/>
    </row>
    <row r="723" spans="14:27" x14ac:dyDescent="0.3">
      <c r="N723"/>
      <c r="O723"/>
      <c r="Z723"/>
      <c r="AA723"/>
    </row>
    <row r="724" spans="14:27" x14ac:dyDescent="0.3">
      <c r="N724"/>
      <c r="O724"/>
      <c r="Z724"/>
      <c r="AA724"/>
    </row>
    <row r="725" spans="14:27" x14ac:dyDescent="0.3">
      <c r="N725"/>
      <c r="O725"/>
      <c r="Z725"/>
      <c r="AA725"/>
    </row>
    <row r="726" spans="14:27" x14ac:dyDescent="0.3">
      <c r="N726"/>
      <c r="O726"/>
      <c r="Z726"/>
      <c r="AA726"/>
    </row>
    <row r="727" spans="14:27" x14ac:dyDescent="0.3">
      <c r="N727"/>
      <c r="O727"/>
      <c r="Z727"/>
      <c r="AA727"/>
    </row>
    <row r="728" spans="14:27" x14ac:dyDescent="0.3">
      <c r="N728"/>
      <c r="O728"/>
      <c r="Z728"/>
      <c r="AA728"/>
    </row>
    <row r="729" spans="14:27" x14ac:dyDescent="0.3">
      <c r="N729"/>
      <c r="O729"/>
      <c r="Z729"/>
      <c r="AA729"/>
    </row>
    <row r="730" spans="14:27" x14ac:dyDescent="0.3">
      <c r="N730"/>
      <c r="O730"/>
      <c r="Z730"/>
      <c r="AA730"/>
    </row>
    <row r="731" spans="14:27" x14ac:dyDescent="0.3">
      <c r="N731"/>
      <c r="O731"/>
      <c r="Z731"/>
      <c r="AA731"/>
    </row>
    <row r="732" spans="14:27" x14ac:dyDescent="0.3">
      <c r="N732"/>
      <c r="O732"/>
      <c r="Z732"/>
      <c r="AA732"/>
    </row>
    <row r="733" spans="14:27" x14ac:dyDescent="0.3">
      <c r="N733"/>
      <c r="O733"/>
      <c r="Z733"/>
      <c r="AA733"/>
    </row>
    <row r="734" spans="14:27" x14ac:dyDescent="0.3">
      <c r="N734"/>
      <c r="O734"/>
      <c r="Z734"/>
      <c r="AA734"/>
    </row>
    <row r="735" spans="14:27" x14ac:dyDescent="0.3">
      <c r="N735"/>
      <c r="O735"/>
      <c r="Z735"/>
      <c r="AA735"/>
    </row>
    <row r="736" spans="14:27" x14ac:dyDescent="0.3">
      <c r="N736"/>
      <c r="O736"/>
      <c r="Z736"/>
      <c r="AA736"/>
    </row>
    <row r="737" spans="14:27" x14ac:dyDescent="0.3">
      <c r="N737"/>
      <c r="O737"/>
      <c r="Z737"/>
      <c r="AA737"/>
    </row>
    <row r="738" spans="14:27" x14ac:dyDescent="0.3">
      <c r="N738"/>
      <c r="O738"/>
      <c r="Z738"/>
      <c r="AA738"/>
    </row>
    <row r="739" spans="14:27" x14ac:dyDescent="0.3">
      <c r="N739"/>
      <c r="O739"/>
      <c r="Z739"/>
      <c r="AA739"/>
    </row>
    <row r="740" spans="14:27" x14ac:dyDescent="0.3">
      <c r="N740"/>
      <c r="O740"/>
      <c r="Z740"/>
      <c r="AA740"/>
    </row>
    <row r="741" spans="14:27" x14ac:dyDescent="0.3">
      <c r="N741"/>
      <c r="O741"/>
      <c r="Z741"/>
      <c r="AA741"/>
    </row>
    <row r="742" spans="14:27" x14ac:dyDescent="0.3">
      <c r="N742"/>
      <c r="O742"/>
      <c r="Z742"/>
      <c r="AA742"/>
    </row>
    <row r="743" spans="14:27" x14ac:dyDescent="0.3">
      <c r="N743"/>
      <c r="O743"/>
      <c r="Z743"/>
      <c r="AA743"/>
    </row>
    <row r="744" spans="14:27" x14ac:dyDescent="0.3">
      <c r="N744"/>
      <c r="O744"/>
      <c r="Z744"/>
      <c r="AA744"/>
    </row>
    <row r="745" spans="14:27" x14ac:dyDescent="0.3">
      <c r="N745"/>
      <c r="O745"/>
      <c r="Z745"/>
      <c r="AA745"/>
    </row>
    <row r="746" spans="14:27" x14ac:dyDescent="0.3">
      <c r="N746"/>
      <c r="O746"/>
      <c r="Z746"/>
      <c r="AA746"/>
    </row>
    <row r="747" spans="14:27" x14ac:dyDescent="0.3">
      <c r="N747"/>
      <c r="O747"/>
      <c r="Z747"/>
      <c r="AA747"/>
    </row>
    <row r="748" spans="14:27" x14ac:dyDescent="0.3">
      <c r="N748"/>
      <c r="O748"/>
      <c r="Z748"/>
      <c r="AA748"/>
    </row>
    <row r="749" spans="14:27" x14ac:dyDescent="0.3">
      <c r="N749"/>
      <c r="O749"/>
      <c r="Z749"/>
      <c r="AA749"/>
    </row>
    <row r="750" spans="14:27" x14ac:dyDescent="0.3">
      <c r="N750"/>
      <c r="O750"/>
      <c r="Z750"/>
      <c r="AA750"/>
    </row>
    <row r="751" spans="14:27" x14ac:dyDescent="0.3">
      <c r="N751"/>
      <c r="O751"/>
      <c r="Z751"/>
      <c r="AA751"/>
    </row>
    <row r="752" spans="14:27" x14ac:dyDescent="0.3">
      <c r="N752"/>
      <c r="O752"/>
      <c r="Z752"/>
      <c r="AA752"/>
    </row>
    <row r="753" spans="14:27" x14ac:dyDescent="0.3">
      <c r="N753"/>
      <c r="O753"/>
      <c r="Z753"/>
      <c r="AA753"/>
    </row>
    <row r="754" spans="14:27" x14ac:dyDescent="0.3">
      <c r="N754"/>
      <c r="O754"/>
      <c r="Z754"/>
      <c r="AA754"/>
    </row>
    <row r="755" spans="14:27" x14ac:dyDescent="0.3">
      <c r="N755"/>
      <c r="O755"/>
      <c r="Z755"/>
      <c r="AA755"/>
    </row>
    <row r="756" spans="14:27" x14ac:dyDescent="0.3">
      <c r="N756"/>
      <c r="O756"/>
      <c r="Z756"/>
      <c r="AA756"/>
    </row>
    <row r="757" spans="14:27" x14ac:dyDescent="0.3">
      <c r="N757"/>
      <c r="O757"/>
      <c r="Z757"/>
      <c r="AA757"/>
    </row>
    <row r="758" spans="14:27" x14ac:dyDescent="0.3">
      <c r="N758"/>
      <c r="O758"/>
      <c r="Z758"/>
      <c r="AA758"/>
    </row>
    <row r="759" spans="14:27" x14ac:dyDescent="0.3">
      <c r="N759"/>
      <c r="O759"/>
      <c r="Z759"/>
      <c r="AA759"/>
    </row>
    <row r="760" spans="14:27" x14ac:dyDescent="0.3">
      <c r="N760"/>
      <c r="O760"/>
      <c r="Z760"/>
      <c r="AA760"/>
    </row>
    <row r="761" spans="14:27" x14ac:dyDescent="0.3">
      <c r="N761"/>
      <c r="O761"/>
      <c r="Z761"/>
      <c r="AA761"/>
    </row>
    <row r="762" spans="14:27" x14ac:dyDescent="0.3">
      <c r="N762"/>
      <c r="O762"/>
      <c r="Z762"/>
      <c r="AA762"/>
    </row>
    <row r="763" spans="14:27" x14ac:dyDescent="0.3">
      <c r="N763"/>
      <c r="O763"/>
      <c r="Z763"/>
      <c r="AA763"/>
    </row>
    <row r="764" spans="14:27" x14ac:dyDescent="0.3">
      <c r="N764"/>
      <c r="O764"/>
      <c r="Z764"/>
      <c r="AA764"/>
    </row>
    <row r="765" spans="14:27" x14ac:dyDescent="0.3">
      <c r="N765"/>
      <c r="O765"/>
      <c r="Z765"/>
      <c r="AA765"/>
    </row>
    <row r="766" spans="14:27" x14ac:dyDescent="0.3">
      <c r="N766"/>
      <c r="O766"/>
      <c r="Z766"/>
      <c r="AA766"/>
    </row>
    <row r="767" spans="14:27" x14ac:dyDescent="0.3">
      <c r="N767"/>
      <c r="O767"/>
      <c r="Z767"/>
      <c r="AA767"/>
    </row>
    <row r="768" spans="14:27" x14ac:dyDescent="0.3">
      <c r="N768"/>
      <c r="O768"/>
      <c r="Z768"/>
      <c r="AA768"/>
    </row>
    <row r="769" spans="14:27" x14ac:dyDescent="0.3">
      <c r="N769"/>
      <c r="O769"/>
      <c r="Z769"/>
      <c r="AA769"/>
    </row>
    <row r="770" spans="14:27" x14ac:dyDescent="0.3">
      <c r="N770"/>
      <c r="O770"/>
      <c r="Z770"/>
      <c r="AA770"/>
    </row>
    <row r="771" spans="14:27" x14ac:dyDescent="0.3">
      <c r="N771"/>
      <c r="O771"/>
      <c r="Z771"/>
      <c r="AA771"/>
    </row>
    <row r="772" spans="14:27" x14ac:dyDescent="0.3">
      <c r="N772"/>
      <c r="O772"/>
      <c r="Z772"/>
      <c r="AA772"/>
    </row>
    <row r="773" spans="14:27" x14ac:dyDescent="0.3">
      <c r="N773"/>
      <c r="O773"/>
      <c r="Z773"/>
      <c r="AA773"/>
    </row>
    <row r="774" spans="14:27" x14ac:dyDescent="0.3">
      <c r="N774"/>
      <c r="O774"/>
      <c r="Z774"/>
      <c r="AA774"/>
    </row>
    <row r="775" spans="14:27" x14ac:dyDescent="0.3">
      <c r="N775"/>
      <c r="O775"/>
      <c r="Z775"/>
      <c r="AA775"/>
    </row>
    <row r="776" spans="14:27" x14ac:dyDescent="0.3">
      <c r="N776"/>
      <c r="O776"/>
      <c r="Z776"/>
      <c r="AA776"/>
    </row>
    <row r="777" spans="14:27" x14ac:dyDescent="0.3">
      <c r="N777"/>
      <c r="O777"/>
      <c r="Z777"/>
      <c r="AA777"/>
    </row>
    <row r="778" spans="14:27" x14ac:dyDescent="0.3">
      <c r="N778"/>
      <c r="O778"/>
      <c r="Z778"/>
      <c r="AA778"/>
    </row>
    <row r="779" spans="14:27" x14ac:dyDescent="0.3">
      <c r="N779"/>
      <c r="O779"/>
      <c r="Z779"/>
      <c r="AA779"/>
    </row>
    <row r="780" spans="14:27" x14ac:dyDescent="0.3">
      <c r="N780"/>
      <c r="O780"/>
      <c r="Z780"/>
      <c r="AA780"/>
    </row>
    <row r="781" spans="14:27" x14ac:dyDescent="0.3">
      <c r="N781"/>
      <c r="O781"/>
      <c r="Z781"/>
      <c r="AA781"/>
    </row>
    <row r="782" spans="14:27" x14ac:dyDescent="0.3">
      <c r="N782"/>
      <c r="O782"/>
      <c r="Z782"/>
      <c r="AA782"/>
    </row>
    <row r="783" spans="14:27" x14ac:dyDescent="0.3">
      <c r="N783"/>
      <c r="O783"/>
      <c r="Z783"/>
      <c r="AA783"/>
    </row>
    <row r="784" spans="14:27" x14ac:dyDescent="0.3">
      <c r="N784"/>
      <c r="O784"/>
      <c r="Z784"/>
      <c r="AA784"/>
    </row>
    <row r="785" spans="14:27" x14ac:dyDescent="0.3">
      <c r="N785"/>
      <c r="O785"/>
      <c r="Z785"/>
      <c r="AA785"/>
    </row>
    <row r="786" spans="14:27" x14ac:dyDescent="0.3">
      <c r="N786"/>
      <c r="O786"/>
      <c r="Z786"/>
      <c r="AA786"/>
    </row>
    <row r="787" spans="14:27" x14ac:dyDescent="0.3">
      <c r="N787"/>
      <c r="O787"/>
      <c r="Z787"/>
      <c r="AA787"/>
    </row>
    <row r="788" spans="14:27" x14ac:dyDescent="0.3">
      <c r="N788"/>
      <c r="O788"/>
      <c r="Z788"/>
      <c r="AA788"/>
    </row>
    <row r="789" spans="14:27" x14ac:dyDescent="0.3">
      <c r="N789"/>
      <c r="O789"/>
      <c r="Z789"/>
      <c r="AA789"/>
    </row>
    <row r="790" spans="14:27" x14ac:dyDescent="0.3">
      <c r="N790"/>
      <c r="O790"/>
      <c r="Z790"/>
      <c r="AA790"/>
    </row>
    <row r="791" spans="14:27" x14ac:dyDescent="0.3">
      <c r="N791"/>
      <c r="O791"/>
      <c r="Z791"/>
      <c r="AA791"/>
    </row>
    <row r="792" spans="14:27" x14ac:dyDescent="0.3">
      <c r="N792"/>
      <c r="O792"/>
      <c r="Z792"/>
      <c r="AA792"/>
    </row>
    <row r="793" spans="14:27" x14ac:dyDescent="0.3">
      <c r="N793"/>
      <c r="O793"/>
      <c r="Z793"/>
      <c r="AA793"/>
    </row>
    <row r="794" spans="14:27" x14ac:dyDescent="0.3">
      <c r="N794"/>
      <c r="O794"/>
      <c r="Z794"/>
      <c r="AA794"/>
    </row>
    <row r="795" spans="14:27" x14ac:dyDescent="0.3">
      <c r="N795"/>
      <c r="O795"/>
      <c r="Z795"/>
      <c r="AA795"/>
    </row>
    <row r="796" spans="14:27" x14ac:dyDescent="0.3">
      <c r="N796"/>
      <c r="O796"/>
      <c r="Z796"/>
      <c r="AA796"/>
    </row>
    <row r="797" spans="14:27" x14ac:dyDescent="0.3">
      <c r="N797"/>
      <c r="O797"/>
      <c r="Z797"/>
      <c r="AA797"/>
    </row>
    <row r="798" spans="14:27" x14ac:dyDescent="0.3">
      <c r="N798"/>
      <c r="O798"/>
      <c r="Z798"/>
      <c r="AA798"/>
    </row>
    <row r="799" spans="14:27" x14ac:dyDescent="0.3">
      <c r="N799"/>
      <c r="O799"/>
      <c r="Z799"/>
      <c r="AA799"/>
    </row>
    <row r="800" spans="14:27" x14ac:dyDescent="0.3">
      <c r="N800"/>
      <c r="O800"/>
      <c r="Z800"/>
      <c r="AA800"/>
    </row>
    <row r="801" spans="14:27" x14ac:dyDescent="0.3">
      <c r="N801"/>
      <c r="O801"/>
      <c r="Z801"/>
      <c r="AA801"/>
    </row>
    <row r="802" spans="14:27" x14ac:dyDescent="0.3">
      <c r="N802"/>
      <c r="O802"/>
      <c r="Z802"/>
      <c r="AA802"/>
    </row>
    <row r="803" spans="14:27" x14ac:dyDescent="0.3">
      <c r="N803"/>
      <c r="O803"/>
      <c r="Z803"/>
      <c r="AA803"/>
    </row>
    <row r="804" spans="14:27" x14ac:dyDescent="0.3">
      <c r="N804"/>
      <c r="O804"/>
      <c r="Z804"/>
      <c r="AA804"/>
    </row>
    <row r="805" spans="14:27" x14ac:dyDescent="0.3">
      <c r="N805"/>
      <c r="O805"/>
      <c r="Z805"/>
      <c r="AA805"/>
    </row>
    <row r="806" spans="14:27" x14ac:dyDescent="0.3">
      <c r="N806"/>
      <c r="O806"/>
      <c r="Z806"/>
      <c r="AA806"/>
    </row>
    <row r="807" spans="14:27" x14ac:dyDescent="0.3">
      <c r="N807"/>
      <c r="O807"/>
      <c r="Z807"/>
      <c r="AA807"/>
    </row>
    <row r="808" spans="14:27" x14ac:dyDescent="0.3">
      <c r="N808"/>
      <c r="O808"/>
      <c r="Z808"/>
      <c r="AA808"/>
    </row>
    <row r="809" spans="14:27" x14ac:dyDescent="0.3">
      <c r="N809"/>
      <c r="O809"/>
      <c r="Z809"/>
      <c r="AA809"/>
    </row>
    <row r="810" spans="14:27" x14ac:dyDescent="0.3">
      <c r="N810"/>
      <c r="O810"/>
      <c r="Z810"/>
      <c r="AA810"/>
    </row>
    <row r="811" spans="14:27" x14ac:dyDescent="0.3">
      <c r="N811"/>
      <c r="O811"/>
      <c r="Z811"/>
      <c r="AA811"/>
    </row>
    <row r="812" spans="14:27" x14ac:dyDescent="0.3">
      <c r="N812"/>
      <c r="O812"/>
      <c r="Z812"/>
      <c r="AA812"/>
    </row>
    <row r="813" spans="14:27" x14ac:dyDescent="0.3">
      <c r="N813"/>
      <c r="O813"/>
      <c r="Z813"/>
      <c r="AA813"/>
    </row>
    <row r="814" spans="14:27" x14ac:dyDescent="0.3">
      <c r="N814"/>
      <c r="O814"/>
      <c r="Z814"/>
      <c r="AA814"/>
    </row>
    <row r="815" spans="14:27" x14ac:dyDescent="0.3">
      <c r="N815"/>
      <c r="O815"/>
      <c r="Z815"/>
      <c r="AA815"/>
    </row>
    <row r="816" spans="14:27" x14ac:dyDescent="0.3">
      <c r="N816"/>
      <c r="O816"/>
      <c r="Z816"/>
      <c r="AA816"/>
    </row>
    <row r="817" spans="14:27" x14ac:dyDescent="0.3">
      <c r="N817"/>
      <c r="O817"/>
      <c r="Z817"/>
      <c r="AA817"/>
    </row>
    <row r="818" spans="14:27" x14ac:dyDescent="0.3">
      <c r="N818"/>
      <c r="O818"/>
      <c r="Z818"/>
      <c r="AA818"/>
    </row>
    <row r="819" spans="14:27" x14ac:dyDescent="0.3">
      <c r="N819"/>
      <c r="O819"/>
      <c r="Z819"/>
      <c r="AA819"/>
    </row>
    <row r="820" spans="14:27" x14ac:dyDescent="0.3">
      <c r="N820"/>
      <c r="O820"/>
      <c r="Z820"/>
      <c r="AA820"/>
    </row>
    <row r="821" spans="14:27" x14ac:dyDescent="0.3">
      <c r="N821"/>
      <c r="O821"/>
      <c r="Z821"/>
      <c r="AA821"/>
    </row>
    <row r="822" spans="14:27" x14ac:dyDescent="0.3">
      <c r="N822"/>
      <c r="O822"/>
      <c r="Z822"/>
      <c r="AA822"/>
    </row>
    <row r="823" spans="14:27" x14ac:dyDescent="0.3">
      <c r="N823"/>
      <c r="O823"/>
      <c r="Z823"/>
      <c r="AA823"/>
    </row>
    <row r="824" spans="14:27" x14ac:dyDescent="0.3">
      <c r="N824"/>
      <c r="O824"/>
      <c r="Z824"/>
      <c r="AA824"/>
    </row>
    <row r="825" spans="14:27" x14ac:dyDescent="0.3">
      <c r="N825"/>
      <c r="O825"/>
      <c r="Z825"/>
      <c r="AA825"/>
    </row>
    <row r="826" spans="14:27" x14ac:dyDescent="0.3">
      <c r="N826"/>
      <c r="O826"/>
      <c r="Z826"/>
      <c r="AA826"/>
    </row>
    <row r="827" spans="14:27" x14ac:dyDescent="0.3">
      <c r="N827"/>
      <c r="O827"/>
      <c r="Z827"/>
      <c r="AA827"/>
    </row>
    <row r="828" spans="14:27" x14ac:dyDescent="0.3">
      <c r="N828"/>
      <c r="O828"/>
      <c r="Z828"/>
      <c r="AA828"/>
    </row>
    <row r="829" spans="14:27" x14ac:dyDescent="0.3">
      <c r="N829"/>
      <c r="O829"/>
      <c r="Z829"/>
      <c r="AA829"/>
    </row>
    <row r="830" spans="14:27" x14ac:dyDescent="0.3">
      <c r="N830"/>
      <c r="O830"/>
      <c r="Z830"/>
      <c r="AA830"/>
    </row>
    <row r="831" spans="14:27" x14ac:dyDescent="0.3">
      <c r="N831"/>
      <c r="O831"/>
      <c r="Z831"/>
      <c r="AA831"/>
    </row>
    <row r="832" spans="14:27" x14ac:dyDescent="0.3">
      <c r="N832"/>
      <c r="O832"/>
      <c r="Z832"/>
      <c r="AA832"/>
    </row>
    <row r="833" spans="14:27" x14ac:dyDescent="0.3">
      <c r="N833"/>
      <c r="O833"/>
      <c r="Z833"/>
      <c r="AA833"/>
    </row>
    <row r="834" spans="14:27" x14ac:dyDescent="0.3">
      <c r="N834"/>
      <c r="O834"/>
      <c r="Z834"/>
      <c r="AA834"/>
    </row>
    <row r="835" spans="14:27" x14ac:dyDescent="0.3">
      <c r="N835"/>
      <c r="O835"/>
      <c r="Z835"/>
      <c r="AA835"/>
    </row>
    <row r="836" spans="14:27" x14ac:dyDescent="0.3">
      <c r="N836"/>
      <c r="O836"/>
      <c r="Z836"/>
      <c r="AA836"/>
    </row>
    <row r="837" spans="14:27" x14ac:dyDescent="0.3">
      <c r="N837"/>
      <c r="O837"/>
      <c r="Z837"/>
      <c r="AA837"/>
    </row>
    <row r="838" spans="14:27" x14ac:dyDescent="0.3">
      <c r="N838"/>
      <c r="O838"/>
      <c r="Z838"/>
      <c r="AA838"/>
    </row>
    <row r="839" spans="14:27" x14ac:dyDescent="0.3">
      <c r="N839"/>
      <c r="O839"/>
      <c r="Z839"/>
      <c r="AA839"/>
    </row>
    <row r="840" spans="14:27" x14ac:dyDescent="0.3">
      <c r="N840"/>
      <c r="O840"/>
      <c r="Z840"/>
      <c r="AA840"/>
    </row>
    <row r="841" spans="14:27" x14ac:dyDescent="0.3">
      <c r="N841"/>
      <c r="O841"/>
      <c r="Z841"/>
      <c r="AA841"/>
    </row>
    <row r="842" spans="14:27" x14ac:dyDescent="0.3">
      <c r="N842"/>
      <c r="O842"/>
      <c r="Z842"/>
      <c r="AA842"/>
    </row>
    <row r="843" spans="14:27" x14ac:dyDescent="0.3">
      <c r="N843"/>
      <c r="O843"/>
      <c r="Z843"/>
      <c r="AA843"/>
    </row>
    <row r="844" spans="14:27" x14ac:dyDescent="0.3">
      <c r="N844"/>
      <c r="O844"/>
      <c r="Z844"/>
      <c r="AA844"/>
    </row>
    <row r="845" spans="14:27" x14ac:dyDescent="0.3">
      <c r="N845"/>
      <c r="O845"/>
      <c r="Z845"/>
      <c r="AA845"/>
    </row>
    <row r="846" spans="14:27" x14ac:dyDescent="0.3">
      <c r="N846"/>
      <c r="O846"/>
      <c r="Z846"/>
      <c r="AA846"/>
    </row>
    <row r="847" spans="14:27" x14ac:dyDescent="0.3">
      <c r="N847"/>
      <c r="O847"/>
      <c r="Z847"/>
      <c r="AA847"/>
    </row>
    <row r="848" spans="14:27" x14ac:dyDescent="0.3">
      <c r="N848"/>
      <c r="O848"/>
      <c r="Z848"/>
      <c r="AA848"/>
    </row>
    <row r="849" spans="14:27" x14ac:dyDescent="0.3">
      <c r="N849"/>
      <c r="O849"/>
      <c r="Z849"/>
      <c r="AA849"/>
    </row>
    <row r="850" spans="14:27" x14ac:dyDescent="0.3">
      <c r="N850"/>
      <c r="O850"/>
      <c r="Z850"/>
      <c r="AA850"/>
    </row>
    <row r="851" spans="14:27" x14ac:dyDescent="0.3">
      <c r="N851"/>
      <c r="O851"/>
      <c r="Z851"/>
      <c r="AA851"/>
    </row>
    <row r="852" spans="14:27" x14ac:dyDescent="0.3">
      <c r="N852"/>
      <c r="O852"/>
      <c r="Z852"/>
      <c r="AA852"/>
    </row>
    <row r="853" spans="14:27" x14ac:dyDescent="0.3">
      <c r="N853"/>
      <c r="O853"/>
      <c r="Z853"/>
      <c r="AA853"/>
    </row>
    <row r="854" spans="14:27" x14ac:dyDescent="0.3">
      <c r="N854"/>
      <c r="O854"/>
      <c r="Z854"/>
      <c r="AA854"/>
    </row>
    <row r="855" spans="14:27" x14ac:dyDescent="0.3">
      <c r="N855"/>
      <c r="O855"/>
      <c r="Z855"/>
      <c r="AA855"/>
    </row>
    <row r="856" spans="14:27" x14ac:dyDescent="0.3">
      <c r="N856"/>
      <c r="O856"/>
      <c r="Z856"/>
      <c r="AA856"/>
    </row>
    <row r="857" spans="14:27" x14ac:dyDescent="0.3">
      <c r="N857"/>
      <c r="O857"/>
      <c r="Z857"/>
      <c r="AA857"/>
    </row>
    <row r="858" spans="14:27" x14ac:dyDescent="0.3">
      <c r="N858"/>
      <c r="O858"/>
      <c r="Z858"/>
      <c r="AA858"/>
    </row>
    <row r="859" spans="14:27" x14ac:dyDescent="0.3">
      <c r="N859"/>
      <c r="O859"/>
      <c r="Z859"/>
      <c r="AA859"/>
    </row>
    <row r="860" spans="14:27" x14ac:dyDescent="0.3">
      <c r="N860"/>
      <c r="O860"/>
      <c r="Z860"/>
      <c r="AA860"/>
    </row>
    <row r="861" spans="14:27" x14ac:dyDescent="0.3">
      <c r="N861"/>
      <c r="O861"/>
      <c r="Z861"/>
      <c r="AA861"/>
    </row>
    <row r="862" spans="14:27" x14ac:dyDescent="0.3">
      <c r="N862"/>
      <c r="O862"/>
      <c r="Z862"/>
      <c r="AA862"/>
    </row>
    <row r="863" spans="14:27" x14ac:dyDescent="0.3">
      <c r="N863"/>
      <c r="O863"/>
      <c r="Z863"/>
      <c r="AA863"/>
    </row>
    <row r="864" spans="14:27" x14ac:dyDescent="0.3">
      <c r="N864"/>
      <c r="O864"/>
      <c r="Z864"/>
      <c r="AA864"/>
    </row>
    <row r="865" spans="14:27" x14ac:dyDescent="0.3">
      <c r="N865"/>
      <c r="O865"/>
      <c r="Z865"/>
      <c r="AA865"/>
    </row>
    <row r="866" spans="14:27" x14ac:dyDescent="0.3">
      <c r="N866"/>
      <c r="O866"/>
      <c r="Z866"/>
      <c r="AA866"/>
    </row>
    <row r="867" spans="14:27" x14ac:dyDescent="0.3">
      <c r="N867"/>
      <c r="O867"/>
      <c r="Z867"/>
      <c r="AA867"/>
    </row>
    <row r="868" spans="14:27" x14ac:dyDescent="0.3">
      <c r="N868"/>
      <c r="O868"/>
      <c r="Z868"/>
      <c r="AA868"/>
    </row>
    <row r="869" spans="14:27" x14ac:dyDescent="0.3">
      <c r="N869"/>
      <c r="O869"/>
      <c r="Z869"/>
      <c r="AA869"/>
    </row>
    <row r="870" spans="14:27" x14ac:dyDescent="0.3">
      <c r="N870"/>
      <c r="O870"/>
      <c r="Z870"/>
      <c r="AA870"/>
    </row>
    <row r="871" spans="14:27" x14ac:dyDescent="0.3">
      <c r="N871"/>
      <c r="O871"/>
      <c r="Z871"/>
      <c r="AA871"/>
    </row>
    <row r="872" spans="14:27" x14ac:dyDescent="0.3">
      <c r="N872"/>
      <c r="O872"/>
      <c r="Z872"/>
      <c r="AA872"/>
    </row>
    <row r="873" spans="14:27" x14ac:dyDescent="0.3">
      <c r="N873"/>
      <c r="O873"/>
      <c r="Z873"/>
      <c r="AA873"/>
    </row>
    <row r="874" spans="14:27" x14ac:dyDescent="0.3">
      <c r="N874"/>
      <c r="O874"/>
      <c r="Z874"/>
      <c r="AA874"/>
    </row>
    <row r="875" spans="14:27" x14ac:dyDescent="0.3">
      <c r="N875"/>
      <c r="O875"/>
      <c r="Z875"/>
      <c r="AA875"/>
    </row>
    <row r="876" spans="14:27" x14ac:dyDescent="0.3">
      <c r="N876"/>
      <c r="O876"/>
      <c r="Z876"/>
      <c r="AA876"/>
    </row>
    <row r="877" spans="14:27" x14ac:dyDescent="0.3">
      <c r="N877"/>
      <c r="O877"/>
      <c r="Z877"/>
      <c r="AA877"/>
    </row>
    <row r="878" spans="14:27" x14ac:dyDescent="0.3">
      <c r="N878"/>
      <c r="O878"/>
      <c r="Z878"/>
      <c r="AA878"/>
    </row>
    <row r="879" spans="14:27" x14ac:dyDescent="0.3">
      <c r="N879"/>
      <c r="O879"/>
      <c r="Z879"/>
      <c r="AA879"/>
    </row>
    <row r="880" spans="14:27" x14ac:dyDescent="0.3">
      <c r="N880"/>
      <c r="O880"/>
      <c r="Z880"/>
      <c r="AA880"/>
    </row>
    <row r="881" spans="14:27" x14ac:dyDescent="0.3">
      <c r="N881"/>
      <c r="O881"/>
      <c r="Z881"/>
      <c r="AA881"/>
    </row>
    <row r="882" spans="14:27" x14ac:dyDescent="0.3">
      <c r="N882"/>
      <c r="O882"/>
      <c r="Z882"/>
      <c r="AA882"/>
    </row>
    <row r="883" spans="14:27" x14ac:dyDescent="0.3">
      <c r="N883"/>
      <c r="O883"/>
      <c r="Z883"/>
      <c r="AA883"/>
    </row>
    <row r="884" spans="14:27" x14ac:dyDescent="0.3">
      <c r="N884"/>
      <c r="O884"/>
      <c r="Z884"/>
      <c r="AA884"/>
    </row>
    <row r="885" spans="14:27" x14ac:dyDescent="0.3">
      <c r="N885"/>
      <c r="O885"/>
      <c r="Z885"/>
      <c r="AA885"/>
    </row>
    <row r="886" spans="14:27" x14ac:dyDescent="0.3">
      <c r="N886"/>
      <c r="O886"/>
      <c r="Z886"/>
      <c r="AA886"/>
    </row>
    <row r="887" spans="14:27" x14ac:dyDescent="0.3">
      <c r="N887"/>
      <c r="O887"/>
      <c r="Z887"/>
      <c r="AA887"/>
    </row>
    <row r="888" spans="14:27" x14ac:dyDescent="0.3">
      <c r="N888"/>
      <c r="O888"/>
      <c r="Z888"/>
      <c r="AA888"/>
    </row>
    <row r="889" spans="14:27" x14ac:dyDescent="0.3">
      <c r="N889"/>
      <c r="O889"/>
      <c r="Z889"/>
      <c r="AA889"/>
    </row>
    <row r="890" spans="14:27" x14ac:dyDescent="0.3">
      <c r="N890"/>
      <c r="O890"/>
      <c r="Z890"/>
      <c r="AA890"/>
    </row>
    <row r="891" spans="14:27" x14ac:dyDescent="0.3">
      <c r="N891"/>
      <c r="O891"/>
      <c r="Z891"/>
      <c r="AA891"/>
    </row>
    <row r="892" spans="14:27" x14ac:dyDescent="0.3">
      <c r="N892"/>
      <c r="O892"/>
      <c r="Z892"/>
      <c r="AA892"/>
    </row>
    <row r="893" spans="14:27" x14ac:dyDescent="0.3">
      <c r="N893"/>
      <c r="O893"/>
      <c r="Z893"/>
      <c r="AA893"/>
    </row>
    <row r="894" spans="14:27" x14ac:dyDescent="0.3">
      <c r="N894"/>
      <c r="O894"/>
      <c r="Z894"/>
      <c r="AA894"/>
    </row>
    <row r="895" spans="14:27" x14ac:dyDescent="0.3">
      <c r="N895"/>
      <c r="O895"/>
      <c r="Z895"/>
      <c r="AA895"/>
    </row>
    <row r="896" spans="14:27" x14ac:dyDescent="0.3">
      <c r="N896"/>
      <c r="O896"/>
      <c r="Z896"/>
      <c r="AA896"/>
    </row>
    <row r="897" spans="14:27" x14ac:dyDescent="0.3">
      <c r="N897"/>
      <c r="O897"/>
      <c r="Z897"/>
      <c r="AA897"/>
    </row>
    <row r="898" spans="14:27" x14ac:dyDescent="0.3">
      <c r="N898"/>
      <c r="O898"/>
      <c r="Z898"/>
      <c r="AA898"/>
    </row>
    <row r="899" spans="14:27" x14ac:dyDescent="0.3">
      <c r="N899"/>
      <c r="O899"/>
      <c r="Z899"/>
      <c r="AA899"/>
    </row>
    <row r="900" spans="14:27" x14ac:dyDescent="0.3">
      <c r="N900"/>
      <c r="O900"/>
      <c r="Z900"/>
      <c r="AA900"/>
    </row>
    <row r="901" spans="14:27" x14ac:dyDescent="0.3">
      <c r="N901"/>
      <c r="O901"/>
      <c r="Z901"/>
      <c r="AA901"/>
    </row>
    <row r="902" spans="14:27" x14ac:dyDescent="0.3">
      <c r="N902"/>
      <c r="O902"/>
      <c r="Z902"/>
      <c r="AA902"/>
    </row>
    <row r="903" spans="14:27" x14ac:dyDescent="0.3">
      <c r="N903"/>
      <c r="O903"/>
      <c r="Z903"/>
      <c r="AA903"/>
    </row>
    <row r="904" spans="14:27" x14ac:dyDescent="0.3">
      <c r="N904"/>
      <c r="O904"/>
      <c r="Z904"/>
      <c r="AA904"/>
    </row>
    <row r="905" spans="14:27" x14ac:dyDescent="0.3">
      <c r="N905"/>
      <c r="O905"/>
      <c r="Z905"/>
      <c r="AA905"/>
    </row>
    <row r="906" spans="14:27" x14ac:dyDescent="0.3">
      <c r="N906"/>
      <c r="O906"/>
      <c r="Z906"/>
      <c r="AA906"/>
    </row>
    <row r="907" spans="14:27" x14ac:dyDescent="0.3">
      <c r="N907"/>
      <c r="O907"/>
      <c r="Z907"/>
      <c r="AA907"/>
    </row>
    <row r="908" spans="14:27" x14ac:dyDescent="0.3">
      <c r="N908"/>
      <c r="O908"/>
      <c r="Z908"/>
      <c r="AA908"/>
    </row>
    <row r="909" spans="14:27" x14ac:dyDescent="0.3">
      <c r="N909"/>
      <c r="O909"/>
      <c r="Z909"/>
      <c r="AA909"/>
    </row>
    <row r="910" spans="14:27" x14ac:dyDescent="0.3">
      <c r="N910"/>
      <c r="O910"/>
      <c r="Z910"/>
      <c r="AA910"/>
    </row>
    <row r="911" spans="14:27" x14ac:dyDescent="0.3">
      <c r="N911"/>
      <c r="O911"/>
      <c r="Z911"/>
      <c r="AA911"/>
    </row>
    <row r="912" spans="14:27" x14ac:dyDescent="0.3">
      <c r="N912"/>
      <c r="O912"/>
      <c r="Z912"/>
      <c r="AA912"/>
    </row>
    <row r="913" spans="14:27" x14ac:dyDescent="0.3">
      <c r="N913"/>
      <c r="O913"/>
      <c r="Z913"/>
      <c r="AA913"/>
    </row>
    <row r="914" spans="14:27" x14ac:dyDescent="0.3">
      <c r="N914"/>
      <c r="O914"/>
      <c r="Z914"/>
      <c r="AA914"/>
    </row>
    <row r="915" spans="14:27" x14ac:dyDescent="0.3">
      <c r="N915"/>
      <c r="O915"/>
      <c r="Z915"/>
      <c r="AA915"/>
    </row>
    <row r="916" spans="14:27" x14ac:dyDescent="0.3">
      <c r="N916"/>
      <c r="O916"/>
      <c r="Z916"/>
      <c r="AA916"/>
    </row>
    <row r="917" spans="14:27" x14ac:dyDescent="0.3">
      <c r="N917"/>
      <c r="O917"/>
      <c r="Z917"/>
      <c r="AA917"/>
    </row>
    <row r="918" spans="14:27" x14ac:dyDescent="0.3">
      <c r="N918"/>
      <c r="O918"/>
      <c r="Z918"/>
      <c r="AA918"/>
    </row>
    <row r="919" spans="14:27" x14ac:dyDescent="0.3">
      <c r="N919"/>
      <c r="O919"/>
      <c r="Z919"/>
      <c r="AA919"/>
    </row>
    <row r="920" spans="14:27" x14ac:dyDescent="0.3">
      <c r="N920"/>
      <c r="O920"/>
      <c r="Z920"/>
      <c r="AA920"/>
    </row>
    <row r="921" spans="14:27" x14ac:dyDescent="0.3">
      <c r="N921"/>
      <c r="O921"/>
      <c r="Z921"/>
      <c r="AA921"/>
    </row>
    <row r="922" spans="14:27" x14ac:dyDescent="0.3">
      <c r="N922"/>
      <c r="O922"/>
      <c r="Z922"/>
      <c r="AA922"/>
    </row>
    <row r="923" spans="14:27" x14ac:dyDescent="0.3">
      <c r="N923"/>
      <c r="O923"/>
      <c r="Z923"/>
      <c r="AA923"/>
    </row>
    <row r="924" spans="14:27" x14ac:dyDescent="0.3">
      <c r="N924"/>
      <c r="O924"/>
      <c r="Z924"/>
      <c r="AA924"/>
    </row>
    <row r="925" spans="14:27" x14ac:dyDescent="0.3">
      <c r="N925"/>
      <c r="O925"/>
      <c r="Z925"/>
      <c r="AA925"/>
    </row>
    <row r="926" spans="14:27" x14ac:dyDescent="0.3">
      <c r="N926"/>
      <c r="O926"/>
      <c r="Z926"/>
      <c r="AA926"/>
    </row>
    <row r="927" spans="14:27" x14ac:dyDescent="0.3">
      <c r="N927"/>
      <c r="O927"/>
      <c r="Z927"/>
      <c r="AA927"/>
    </row>
    <row r="928" spans="14:27" x14ac:dyDescent="0.3">
      <c r="N928"/>
      <c r="O928"/>
      <c r="Z928"/>
      <c r="AA928"/>
    </row>
    <row r="929" spans="14:27" x14ac:dyDescent="0.3">
      <c r="N929"/>
      <c r="O929"/>
      <c r="Z929"/>
      <c r="AA929"/>
    </row>
    <row r="930" spans="14:27" x14ac:dyDescent="0.3">
      <c r="N930"/>
      <c r="O930"/>
      <c r="Z930"/>
      <c r="AA930"/>
    </row>
    <row r="931" spans="14:27" x14ac:dyDescent="0.3">
      <c r="N931"/>
      <c r="O931"/>
      <c r="Z931"/>
      <c r="AA931"/>
    </row>
    <row r="932" spans="14:27" x14ac:dyDescent="0.3">
      <c r="N932"/>
      <c r="O932"/>
      <c r="Z932"/>
      <c r="AA932"/>
    </row>
    <row r="933" spans="14:27" x14ac:dyDescent="0.3">
      <c r="N933"/>
      <c r="O933"/>
      <c r="Z933"/>
      <c r="AA933"/>
    </row>
    <row r="934" spans="14:27" x14ac:dyDescent="0.3">
      <c r="N934"/>
      <c r="O934"/>
      <c r="Z934"/>
      <c r="AA934"/>
    </row>
    <row r="935" spans="14:27" x14ac:dyDescent="0.3">
      <c r="N935"/>
      <c r="O935"/>
      <c r="Z935"/>
      <c r="AA935"/>
    </row>
    <row r="936" spans="14:27" x14ac:dyDescent="0.3">
      <c r="N936"/>
      <c r="O936"/>
      <c r="Z936"/>
      <c r="AA936"/>
    </row>
    <row r="937" spans="14:27" x14ac:dyDescent="0.3">
      <c r="N937"/>
      <c r="O937"/>
      <c r="Z937"/>
      <c r="AA937"/>
    </row>
    <row r="938" spans="14:27" x14ac:dyDescent="0.3">
      <c r="N938"/>
      <c r="O938"/>
      <c r="Z938"/>
      <c r="AA938"/>
    </row>
    <row r="939" spans="14:27" x14ac:dyDescent="0.3">
      <c r="N939"/>
      <c r="O939"/>
      <c r="Z939"/>
      <c r="AA939"/>
    </row>
    <row r="940" spans="14:27" x14ac:dyDescent="0.3">
      <c r="N940"/>
      <c r="O940"/>
      <c r="Z940"/>
      <c r="AA940"/>
    </row>
    <row r="941" spans="14:27" x14ac:dyDescent="0.3">
      <c r="N941"/>
      <c r="O941"/>
      <c r="Z941"/>
      <c r="AA941"/>
    </row>
    <row r="942" spans="14:27" x14ac:dyDescent="0.3">
      <c r="N942"/>
      <c r="O942"/>
      <c r="Z942"/>
      <c r="AA942"/>
    </row>
    <row r="943" spans="14:27" x14ac:dyDescent="0.3">
      <c r="N943"/>
      <c r="O943"/>
      <c r="Z943"/>
      <c r="AA943"/>
    </row>
    <row r="944" spans="14:27" x14ac:dyDescent="0.3">
      <c r="N944"/>
      <c r="O944"/>
      <c r="Z944"/>
      <c r="AA944"/>
    </row>
    <row r="945" spans="14:27" x14ac:dyDescent="0.3">
      <c r="N945"/>
      <c r="O945"/>
      <c r="Z945"/>
      <c r="AA945"/>
    </row>
    <row r="946" spans="14:27" x14ac:dyDescent="0.3">
      <c r="N946"/>
      <c r="O946"/>
      <c r="Z946"/>
      <c r="AA946"/>
    </row>
    <row r="947" spans="14:27" x14ac:dyDescent="0.3">
      <c r="N947"/>
      <c r="O947"/>
      <c r="Z947"/>
      <c r="AA947"/>
    </row>
    <row r="948" spans="14:27" x14ac:dyDescent="0.3">
      <c r="N948"/>
      <c r="O948"/>
      <c r="Z948"/>
      <c r="AA948"/>
    </row>
    <row r="949" spans="14:27" x14ac:dyDescent="0.3">
      <c r="N949"/>
      <c r="O949"/>
      <c r="Z949"/>
      <c r="AA949"/>
    </row>
    <row r="950" spans="14:27" x14ac:dyDescent="0.3">
      <c r="N950"/>
      <c r="O950"/>
      <c r="Z950"/>
      <c r="AA950"/>
    </row>
    <row r="951" spans="14:27" x14ac:dyDescent="0.3">
      <c r="N951"/>
      <c r="O951"/>
      <c r="Z951"/>
      <c r="AA951"/>
    </row>
    <row r="952" spans="14:27" x14ac:dyDescent="0.3">
      <c r="N952"/>
      <c r="O952"/>
      <c r="Z952"/>
      <c r="AA952"/>
    </row>
    <row r="953" spans="14:27" x14ac:dyDescent="0.3">
      <c r="N953"/>
      <c r="O953"/>
      <c r="Z953"/>
      <c r="AA953"/>
    </row>
    <row r="954" spans="14:27" x14ac:dyDescent="0.3">
      <c r="N954"/>
      <c r="O954"/>
      <c r="Z954"/>
      <c r="AA954"/>
    </row>
    <row r="955" spans="14:27" x14ac:dyDescent="0.3">
      <c r="N955"/>
      <c r="O955"/>
      <c r="Z955"/>
      <c r="AA955"/>
    </row>
    <row r="956" spans="14:27" x14ac:dyDescent="0.3">
      <c r="N956"/>
      <c r="O956"/>
      <c r="Z956"/>
      <c r="AA956"/>
    </row>
    <row r="957" spans="14:27" x14ac:dyDescent="0.3">
      <c r="N957"/>
      <c r="O957"/>
      <c r="Z957"/>
      <c r="AA957"/>
    </row>
    <row r="958" spans="14:27" x14ac:dyDescent="0.3">
      <c r="N958"/>
      <c r="O958"/>
      <c r="Z958"/>
      <c r="AA958"/>
    </row>
    <row r="959" spans="14:27" x14ac:dyDescent="0.3">
      <c r="N959"/>
      <c r="O959"/>
      <c r="Z959"/>
      <c r="AA959"/>
    </row>
    <row r="960" spans="14:27" x14ac:dyDescent="0.3">
      <c r="N960"/>
      <c r="O960"/>
      <c r="Z960"/>
      <c r="AA960"/>
    </row>
    <row r="961" spans="14:27" x14ac:dyDescent="0.3">
      <c r="N961"/>
      <c r="O961"/>
      <c r="Z961"/>
      <c r="AA961"/>
    </row>
    <row r="962" spans="14:27" x14ac:dyDescent="0.3">
      <c r="N962"/>
      <c r="O962"/>
      <c r="Z962"/>
      <c r="AA962"/>
    </row>
    <row r="963" spans="14:27" x14ac:dyDescent="0.3">
      <c r="N963"/>
      <c r="O963"/>
      <c r="Z963"/>
      <c r="AA963"/>
    </row>
    <row r="964" spans="14:27" x14ac:dyDescent="0.3">
      <c r="N964"/>
      <c r="O964"/>
      <c r="Z964"/>
      <c r="AA964"/>
    </row>
    <row r="965" spans="14:27" x14ac:dyDescent="0.3">
      <c r="N965"/>
      <c r="O965"/>
      <c r="Z965"/>
      <c r="AA965"/>
    </row>
    <row r="966" spans="14:27" x14ac:dyDescent="0.3">
      <c r="N966"/>
      <c r="O966"/>
      <c r="Z966"/>
      <c r="AA966"/>
    </row>
    <row r="967" spans="14:27" x14ac:dyDescent="0.3">
      <c r="N967"/>
      <c r="O967"/>
      <c r="Z967"/>
      <c r="AA967"/>
    </row>
    <row r="968" spans="14:27" x14ac:dyDescent="0.3">
      <c r="N968"/>
      <c r="O968"/>
      <c r="Z968"/>
      <c r="AA968"/>
    </row>
    <row r="969" spans="14:27" x14ac:dyDescent="0.3">
      <c r="N969"/>
      <c r="O969"/>
      <c r="Z969"/>
      <c r="AA969"/>
    </row>
    <row r="970" spans="14:27" x14ac:dyDescent="0.3">
      <c r="N970"/>
      <c r="O970"/>
      <c r="Z970"/>
      <c r="AA970"/>
    </row>
    <row r="971" spans="14:27" x14ac:dyDescent="0.3">
      <c r="N971"/>
      <c r="O971"/>
      <c r="Z971"/>
      <c r="AA971"/>
    </row>
    <row r="972" spans="14:27" x14ac:dyDescent="0.3">
      <c r="N972"/>
      <c r="O972"/>
      <c r="Z972"/>
      <c r="AA972"/>
    </row>
    <row r="973" spans="14:27" x14ac:dyDescent="0.3">
      <c r="N973"/>
      <c r="O973"/>
      <c r="Z973"/>
      <c r="AA973"/>
    </row>
    <row r="974" spans="14:27" x14ac:dyDescent="0.3">
      <c r="N974"/>
      <c r="O974"/>
      <c r="Z974"/>
      <c r="AA974"/>
    </row>
    <row r="975" spans="14:27" x14ac:dyDescent="0.3">
      <c r="N975"/>
      <c r="O975"/>
      <c r="Z975"/>
      <c r="AA975"/>
    </row>
    <row r="976" spans="14:27" x14ac:dyDescent="0.3">
      <c r="N976"/>
      <c r="O976"/>
      <c r="Z976"/>
      <c r="AA976"/>
    </row>
    <row r="977" spans="14:27" x14ac:dyDescent="0.3">
      <c r="N977"/>
      <c r="O977"/>
      <c r="Z977"/>
      <c r="AA977"/>
    </row>
    <row r="978" spans="14:27" x14ac:dyDescent="0.3">
      <c r="N978"/>
      <c r="O978"/>
      <c r="Z978"/>
      <c r="AA978"/>
    </row>
    <row r="979" spans="14:27" x14ac:dyDescent="0.3">
      <c r="N979"/>
      <c r="O979"/>
      <c r="Z979"/>
      <c r="AA979"/>
    </row>
    <row r="980" spans="14:27" x14ac:dyDescent="0.3">
      <c r="N980"/>
      <c r="O980"/>
      <c r="Z980"/>
      <c r="AA980"/>
    </row>
    <row r="981" spans="14:27" x14ac:dyDescent="0.3">
      <c r="N981"/>
      <c r="O981"/>
      <c r="Z981"/>
      <c r="AA981"/>
    </row>
    <row r="982" spans="14:27" x14ac:dyDescent="0.3">
      <c r="N982"/>
      <c r="O982"/>
      <c r="Z982"/>
      <c r="AA982"/>
    </row>
    <row r="983" spans="14:27" x14ac:dyDescent="0.3">
      <c r="N983"/>
      <c r="O983"/>
      <c r="Z983"/>
      <c r="AA983"/>
    </row>
    <row r="984" spans="14:27" x14ac:dyDescent="0.3">
      <c r="N984"/>
      <c r="O984"/>
      <c r="Z984"/>
      <c r="AA984"/>
    </row>
    <row r="985" spans="14:27" x14ac:dyDescent="0.3">
      <c r="N985"/>
      <c r="O985"/>
      <c r="Z985"/>
      <c r="AA985"/>
    </row>
    <row r="986" spans="14:27" x14ac:dyDescent="0.3">
      <c r="N986"/>
      <c r="O986"/>
      <c r="Z986"/>
      <c r="AA986"/>
    </row>
    <row r="987" spans="14:27" x14ac:dyDescent="0.3">
      <c r="N987"/>
      <c r="O987"/>
      <c r="Z987"/>
      <c r="AA987"/>
    </row>
    <row r="988" spans="14:27" x14ac:dyDescent="0.3">
      <c r="N988"/>
      <c r="O988"/>
      <c r="Z988"/>
      <c r="AA988"/>
    </row>
    <row r="989" spans="14:27" x14ac:dyDescent="0.3">
      <c r="N989"/>
      <c r="O989"/>
      <c r="Z989"/>
      <c r="AA989"/>
    </row>
    <row r="990" spans="14:27" x14ac:dyDescent="0.3">
      <c r="N990"/>
      <c r="O990"/>
      <c r="Z990"/>
      <c r="AA990"/>
    </row>
    <row r="991" spans="14:27" x14ac:dyDescent="0.3">
      <c r="N991"/>
      <c r="O991"/>
      <c r="Z991"/>
      <c r="AA991"/>
    </row>
    <row r="992" spans="14:27" x14ac:dyDescent="0.3">
      <c r="N992"/>
      <c r="O992"/>
      <c r="Z992"/>
      <c r="AA992"/>
    </row>
    <row r="993" spans="14:27" x14ac:dyDescent="0.3">
      <c r="N993"/>
      <c r="O993"/>
      <c r="Z993"/>
      <c r="AA993"/>
    </row>
    <row r="994" spans="14:27" x14ac:dyDescent="0.3">
      <c r="N994"/>
      <c r="O994"/>
      <c r="Z994"/>
      <c r="AA994"/>
    </row>
    <row r="995" spans="14:27" x14ac:dyDescent="0.3">
      <c r="N995"/>
      <c r="O995"/>
      <c r="Z995"/>
      <c r="AA995"/>
    </row>
    <row r="996" spans="14:27" x14ac:dyDescent="0.3">
      <c r="N996"/>
      <c r="O996"/>
      <c r="Z996"/>
      <c r="AA996"/>
    </row>
    <row r="997" spans="14:27" x14ac:dyDescent="0.3">
      <c r="N997"/>
      <c r="O997"/>
      <c r="Z997"/>
      <c r="AA997"/>
    </row>
    <row r="998" spans="14:27" x14ac:dyDescent="0.3">
      <c r="N998"/>
      <c r="O998"/>
      <c r="Z998"/>
      <c r="AA998"/>
    </row>
    <row r="999" spans="14:27" x14ac:dyDescent="0.3">
      <c r="N999"/>
      <c r="O999"/>
      <c r="Z999"/>
      <c r="AA999"/>
    </row>
    <row r="1000" spans="14:27" x14ac:dyDescent="0.3">
      <c r="N1000"/>
      <c r="O1000"/>
      <c r="Z1000"/>
      <c r="AA1000"/>
    </row>
    <row r="1001" spans="14:27" x14ac:dyDescent="0.3">
      <c r="N1001"/>
      <c r="O1001"/>
      <c r="Z1001"/>
      <c r="AA1001"/>
    </row>
    <row r="1002" spans="14:27" x14ac:dyDescent="0.3">
      <c r="N1002"/>
      <c r="O1002"/>
      <c r="Z1002"/>
      <c r="AA1002"/>
    </row>
    <row r="1003" spans="14:27" x14ac:dyDescent="0.3">
      <c r="N1003"/>
      <c r="O1003"/>
      <c r="Z1003"/>
      <c r="AA1003"/>
    </row>
    <row r="1004" spans="14:27" x14ac:dyDescent="0.3">
      <c r="N1004"/>
      <c r="O1004"/>
      <c r="Z1004"/>
      <c r="AA1004"/>
    </row>
    <row r="1005" spans="14:27" x14ac:dyDescent="0.3">
      <c r="N1005"/>
      <c r="O1005"/>
      <c r="Z1005"/>
      <c r="AA1005"/>
    </row>
    <row r="1006" spans="14:27" x14ac:dyDescent="0.3">
      <c r="N1006"/>
      <c r="O1006"/>
      <c r="Z1006"/>
      <c r="AA1006"/>
    </row>
    <row r="1007" spans="14:27" x14ac:dyDescent="0.3">
      <c r="N1007"/>
      <c r="O1007"/>
      <c r="Z1007"/>
      <c r="AA1007"/>
    </row>
    <row r="1008" spans="14:27" x14ac:dyDescent="0.3">
      <c r="N1008"/>
      <c r="O1008"/>
      <c r="Z1008"/>
      <c r="AA1008"/>
    </row>
    <row r="1009" spans="14:27" x14ac:dyDescent="0.3">
      <c r="N1009"/>
      <c r="O1009"/>
      <c r="Z1009"/>
      <c r="AA1009"/>
    </row>
    <row r="1010" spans="14:27" x14ac:dyDescent="0.3">
      <c r="N1010"/>
      <c r="O1010"/>
      <c r="Z1010"/>
      <c r="AA1010"/>
    </row>
    <row r="1011" spans="14:27" x14ac:dyDescent="0.3">
      <c r="N1011"/>
      <c r="O1011"/>
      <c r="Z1011"/>
      <c r="AA1011"/>
    </row>
    <row r="1012" spans="14:27" x14ac:dyDescent="0.3">
      <c r="N1012"/>
      <c r="O1012"/>
      <c r="Z1012"/>
      <c r="AA1012"/>
    </row>
    <row r="1013" spans="14:27" x14ac:dyDescent="0.3">
      <c r="N1013"/>
      <c r="O1013"/>
      <c r="Z1013"/>
      <c r="AA1013"/>
    </row>
    <row r="1014" spans="14:27" x14ac:dyDescent="0.3">
      <c r="N1014"/>
      <c r="O1014"/>
      <c r="Z1014"/>
      <c r="AA1014"/>
    </row>
    <row r="1015" spans="14:27" x14ac:dyDescent="0.3">
      <c r="N1015"/>
      <c r="O1015"/>
      <c r="Z1015"/>
      <c r="AA1015"/>
    </row>
    <row r="1016" spans="14:27" x14ac:dyDescent="0.3">
      <c r="N1016"/>
      <c r="O1016"/>
      <c r="Z1016"/>
      <c r="AA1016"/>
    </row>
    <row r="1017" spans="14:27" x14ac:dyDescent="0.3">
      <c r="N1017"/>
      <c r="O1017"/>
      <c r="Z1017"/>
      <c r="AA1017"/>
    </row>
    <row r="1018" spans="14:27" x14ac:dyDescent="0.3">
      <c r="N1018"/>
      <c r="O1018"/>
      <c r="Z1018"/>
      <c r="AA1018"/>
    </row>
    <row r="1019" spans="14:27" x14ac:dyDescent="0.3">
      <c r="N1019"/>
      <c r="O1019"/>
      <c r="Z1019"/>
      <c r="AA1019"/>
    </row>
    <row r="1020" spans="14:27" x14ac:dyDescent="0.3">
      <c r="N1020"/>
      <c r="O1020"/>
      <c r="Z1020"/>
      <c r="AA1020"/>
    </row>
    <row r="1021" spans="14:27" x14ac:dyDescent="0.3">
      <c r="N1021"/>
      <c r="O1021"/>
      <c r="Z1021"/>
      <c r="AA1021"/>
    </row>
    <row r="1022" spans="14:27" x14ac:dyDescent="0.3">
      <c r="N1022"/>
      <c r="O1022"/>
      <c r="Z1022"/>
      <c r="AA1022"/>
    </row>
    <row r="1023" spans="14:27" x14ac:dyDescent="0.3">
      <c r="N1023"/>
      <c r="O1023"/>
      <c r="Z1023"/>
      <c r="AA1023"/>
    </row>
    <row r="1024" spans="14:27" x14ac:dyDescent="0.3">
      <c r="N1024"/>
      <c r="O1024"/>
      <c r="Z1024"/>
      <c r="AA1024"/>
    </row>
    <row r="1025" spans="14:27" x14ac:dyDescent="0.3">
      <c r="N1025"/>
      <c r="O1025"/>
      <c r="Z1025"/>
      <c r="AA1025"/>
    </row>
    <row r="1026" spans="14:27" x14ac:dyDescent="0.3">
      <c r="N1026"/>
      <c r="O1026"/>
      <c r="Z1026"/>
      <c r="AA1026"/>
    </row>
    <row r="1027" spans="14:27" x14ac:dyDescent="0.3">
      <c r="N1027"/>
      <c r="O1027"/>
      <c r="Z1027"/>
      <c r="AA1027"/>
    </row>
    <row r="1028" spans="14:27" x14ac:dyDescent="0.3">
      <c r="N1028"/>
      <c r="O1028"/>
      <c r="Z1028"/>
      <c r="AA1028"/>
    </row>
    <row r="1029" spans="14:27" x14ac:dyDescent="0.3">
      <c r="N1029"/>
      <c r="O1029"/>
      <c r="Z1029"/>
      <c r="AA1029"/>
    </row>
    <row r="1030" spans="14:27" x14ac:dyDescent="0.3">
      <c r="N1030"/>
      <c r="O1030"/>
      <c r="Z1030"/>
      <c r="AA1030"/>
    </row>
    <row r="1031" spans="14:27" x14ac:dyDescent="0.3">
      <c r="N1031"/>
      <c r="O1031"/>
      <c r="Z1031"/>
      <c r="AA1031"/>
    </row>
    <row r="1032" spans="14:27" x14ac:dyDescent="0.3">
      <c r="N1032"/>
      <c r="O1032"/>
      <c r="Z1032"/>
      <c r="AA1032"/>
    </row>
    <row r="1033" spans="14:27" x14ac:dyDescent="0.3">
      <c r="N1033"/>
      <c r="O1033"/>
      <c r="Z1033"/>
      <c r="AA1033"/>
    </row>
    <row r="1034" spans="14:27" x14ac:dyDescent="0.3">
      <c r="N1034"/>
      <c r="O1034"/>
      <c r="Z1034"/>
      <c r="AA1034"/>
    </row>
    <row r="1035" spans="14:27" x14ac:dyDescent="0.3">
      <c r="N1035"/>
      <c r="O1035"/>
      <c r="Z1035"/>
      <c r="AA1035"/>
    </row>
    <row r="1036" spans="14:27" x14ac:dyDescent="0.3">
      <c r="N1036"/>
      <c r="O1036"/>
      <c r="Z1036"/>
      <c r="AA1036"/>
    </row>
    <row r="1037" spans="14:27" x14ac:dyDescent="0.3">
      <c r="N1037"/>
      <c r="O1037"/>
      <c r="Z1037"/>
      <c r="AA1037"/>
    </row>
    <row r="1038" spans="14:27" x14ac:dyDescent="0.3">
      <c r="N1038"/>
      <c r="O1038"/>
      <c r="Z1038"/>
      <c r="AA1038"/>
    </row>
    <row r="1039" spans="14:27" x14ac:dyDescent="0.3">
      <c r="N1039"/>
      <c r="O1039"/>
      <c r="Z1039"/>
      <c r="AA1039"/>
    </row>
    <row r="1040" spans="14:27" x14ac:dyDescent="0.3">
      <c r="N1040"/>
      <c r="O1040"/>
      <c r="Z1040"/>
      <c r="AA1040"/>
    </row>
    <row r="1041" spans="14:27" x14ac:dyDescent="0.3">
      <c r="N1041"/>
      <c r="O1041"/>
      <c r="Z1041"/>
      <c r="AA1041"/>
    </row>
    <row r="1042" spans="14:27" x14ac:dyDescent="0.3">
      <c r="N1042"/>
      <c r="O1042"/>
      <c r="Z1042"/>
      <c r="AA1042"/>
    </row>
    <row r="1043" spans="14:27" x14ac:dyDescent="0.3">
      <c r="N1043"/>
      <c r="O1043"/>
      <c r="Z1043"/>
      <c r="AA1043"/>
    </row>
    <row r="1044" spans="14:27" x14ac:dyDescent="0.3">
      <c r="N1044"/>
      <c r="O1044"/>
      <c r="Z1044"/>
      <c r="AA1044"/>
    </row>
    <row r="1045" spans="14:27" x14ac:dyDescent="0.3">
      <c r="N1045"/>
      <c r="O1045"/>
      <c r="Z1045"/>
      <c r="AA1045"/>
    </row>
    <row r="1046" spans="14:27" x14ac:dyDescent="0.3">
      <c r="N1046"/>
      <c r="O1046"/>
      <c r="Z1046"/>
      <c r="AA1046"/>
    </row>
    <row r="1047" spans="14:27" x14ac:dyDescent="0.3">
      <c r="N1047"/>
      <c r="O1047"/>
      <c r="Z1047"/>
      <c r="AA1047"/>
    </row>
    <row r="1048" spans="14:27" x14ac:dyDescent="0.3">
      <c r="N1048"/>
      <c r="O1048"/>
      <c r="Z1048"/>
      <c r="AA1048"/>
    </row>
    <row r="1049" spans="14:27" x14ac:dyDescent="0.3">
      <c r="N1049"/>
      <c r="O1049"/>
      <c r="Z1049"/>
      <c r="AA1049"/>
    </row>
    <row r="1050" spans="14:27" x14ac:dyDescent="0.3">
      <c r="N1050"/>
      <c r="O1050"/>
      <c r="Z1050"/>
      <c r="AA1050"/>
    </row>
    <row r="1051" spans="14:27" x14ac:dyDescent="0.3">
      <c r="N1051"/>
      <c r="O1051"/>
      <c r="Z1051"/>
      <c r="AA1051"/>
    </row>
    <row r="1052" spans="14:27" x14ac:dyDescent="0.3">
      <c r="N1052"/>
      <c r="O1052"/>
      <c r="Z1052"/>
      <c r="AA1052"/>
    </row>
    <row r="1053" spans="14:27" x14ac:dyDescent="0.3">
      <c r="N1053"/>
      <c r="O1053"/>
      <c r="Z1053"/>
      <c r="AA1053"/>
    </row>
    <row r="1054" spans="14:27" x14ac:dyDescent="0.3">
      <c r="N1054"/>
      <c r="O1054"/>
      <c r="Z1054"/>
      <c r="AA1054"/>
    </row>
    <row r="1055" spans="14:27" x14ac:dyDescent="0.3">
      <c r="N1055"/>
      <c r="O1055"/>
      <c r="Z1055"/>
      <c r="AA1055"/>
    </row>
    <row r="1056" spans="14:27" x14ac:dyDescent="0.3">
      <c r="N1056"/>
      <c r="O1056"/>
      <c r="Z1056"/>
      <c r="AA1056"/>
    </row>
    <row r="1057" spans="14:27" x14ac:dyDescent="0.3">
      <c r="N1057"/>
      <c r="O1057"/>
      <c r="Z1057"/>
      <c r="AA1057"/>
    </row>
    <row r="1058" spans="14:27" x14ac:dyDescent="0.3">
      <c r="N1058"/>
      <c r="O1058"/>
      <c r="Z1058"/>
      <c r="AA1058"/>
    </row>
    <row r="1059" spans="14:27" x14ac:dyDescent="0.3">
      <c r="N1059"/>
      <c r="O1059"/>
      <c r="Z1059"/>
      <c r="AA1059"/>
    </row>
    <row r="1060" spans="14:27" x14ac:dyDescent="0.3">
      <c r="N1060"/>
      <c r="O1060"/>
      <c r="Z1060"/>
      <c r="AA1060"/>
    </row>
    <row r="1061" spans="14:27" x14ac:dyDescent="0.3">
      <c r="N1061"/>
      <c r="O1061"/>
      <c r="Z1061"/>
      <c r="AA1061"/>
    </row>
    <row r="1062" spans="14:27" x14ac:dyDescent="0.3">
      <c r="N1062"/>
      <c r="O1062"/>
      <c r="Z1062"/>
      <c r="AA1062"/>
    </row>
    <row r="1063" spans="14:27" x14ac:dyDescent="0.3">
      <c r="N1063"/>
      <c r="O1063"/>
      <c r="Z1063"/>
      <c r="AA1063"/>
    </row>
    <row r="1064" spans="14:27" x14ac:dyDescent="0.3">
      <c r="N1064"/>
      <c r="O1064"/>
      <c r="Z1064"/>
      <c r="AA1064"/>
    </row>
    <row r="1065" spans="14:27" x14ac:dyDescent="0.3">
      <c r="N1065"/>
      <c r="O1065"/>
      <c r="Z1065"/>
      <c r="AA1065"/>
    </row>
    <row r="1066" spans="14:27" x14ac:dyDescent="0.3">
      <c r="N1066"/>
      <c r="O1066"/>
      <c r="Z1066"/>
      <c r="AA1066"/>
    </row>
    <row r="1067" spans="14:27" x14ac:dyDescent="0.3">
      <c r="N1067"/>
      <c r="O1067"/>
      <c r="Z1067"/>
      <c r="AA1067"/>
    </row>
    <row r="1068" spans="14:27" x14ac:dyDescent="0.3">
      <c r="N1068"/>
      <c r="O1068"/>
      <c r="Z1068"/>
      <c r="AA1068"/>
    </row>
    <row r="1069" spans="14:27" x14ac:dyDescent="0.3">
      <c r="N1069"/>
      <c r="O1069"/>
      <c r="Z1069"/>
      <c r="AA1069"/>
    </row>
    <row r="1070" spans="14:27" x14ac:dyDescent="0.3">
      <c r="N1070"/>
      <c r="O1070"/>
      <c r="Z1070"/>
      <c r="AA1070"/>
    </row>
    <row r="1071" spans="14:27" x14ac:dyDescent="0.3">
      <c r="N1071"/>
      <c r="O1071"/>
      <c r="Z1071"/>
      <c r="AA1071"/>
    </row>
    <row r="1072" spans="14:27" x14ac:dyDescent="0.3">
      <c r="N1072"/>
      <c r="O1072"/>
      <c r="Z1072"/>
      <c r="AA1072"/>
    </row>
    <row r="1073" spans="14:27" x14ac:dyDescent="0.3">
      <c r="N1073"/>
      <c r="O1073"/>
      <c r="Z1073"/>
      <c r="AA1073"/>
    </row>
    <row r="1074" spans="14:27" x14ac:dyDescent="0.3">
      <c r="N1074"/>
      <c r="O1074"/>
      <c r="Z1074"/>
      <c r="AA1074"/>
    </row>
    <row r="1075" spans="14:27" x14ac:dyDescent="0.3">
      <c r="N1075"/>
      <c r="O1075"/>
      <c r="Z1075"/>
      <c r="AA1075"/>
    </row>
    <row r="1076" spans="14:27" x14ac:dyDescent="0.3">
      <c r="N1076"/>
      <c r="O1076"/>
      <c r="Z1076"/>
      <c r="AA1076"/>
    </row>
    <row r="1077" spans="14:27" x14ac:dyDescent="0.3">
      <c r="N1077"/>
      <c r="O1077"/>
      <c r="Z1077"/>
      <c r="AA1077"/>
    </row>
    <row r="1078" spans="14:27" x14ac:dyDescent="0.3">
      <c r="N1078"/>
      <c r="O1078"/>
      <c r="Z1078"/>
      <c r="AA1078"/>
    </row>
    <row r="1079" spans="14:27" x14ac:dyDescent="0.3">
      <c r="N1079"/>
      <c r="O1079"/>
      <c r="Z1079"/>
      <c r="AA1079"/>
    </row>
    <row r="1080" spans="14:27" x14ac:dyDescent="0.3">
      <c r="N1080"/>
      <c r="O1080"/>
      <c r="Z1080"/>
      <c r="AA1080"/>
    </row>
    <row r="1081" spans="14:27" x14ac:dyDescent="0.3">
      <c r="N1081"/>
      <c r="O1081"/>
      <c r="Z1081"/>
      <c r="AA1081"/>
    </row>
    <row r="1082" spans="14:27" x14ac:dyDescent="0.3">
      <c r="N1082"/>
      <c r="O1082"/>
      <c r="Z1082"/>
      <c r="AA1082"/>
    </row>
    <row r="1083" spans="14:27" x14ac:dyDescent="0.3">
      <c r="N1083"/>
      <c r="O1083"/>
      <c r="Z1083"/>
      <c r="AA1083"/>
    </row>
    <row r="1084" spans="14:27" x14ac:dyDescent="0.3">
      <c r="N1084"/>
      <c r="O1084"/>
      <c r="Z1084"/>
      <c r="AA1084"/>
    </row>
    <row r="1085" spans="14:27" x14ac:dyDescent="0.3">
      <c r="N1085"/>
      <c r="O1085"/>
      <c r="Z1085"/>
      <c r="AA1085"/>
    </row>
    <row r="1086" spans="14:27" x14ac:dyDescent="0.3">
      <c r="N1086"/>
      <c r="O1086"/>
      <c r="Z1086"/>
      <c r="AA1086"/>
    </row>
    <row r="1087" spans="14:27" x14ac:dyDescent="0.3">
      <c r="N1087"/>
      <c r="O1087"/>
      <c r="Z1087"/>
      <c r="AA1087"/>
    </row>
    <row r="1088" spans="14:27" x14ac:dyDescent="0.3">
      <c r="N1088"/>
      <c r="O1088"/>
      <c r="Z1088"/>
      <c r="AA1088"/>
    </row>
    <row r="1089" spans="14:27" x14ac:dyDescent="0.3">
      <c r="N1089"/>
      <c r="O1089"/>
      <c r="Z1089"/>
      <c r="AA1089"/>
    </row>
    <row r="1090" spans="14:27" x14ac:dyDescent="0.3">
      <c r="N1090"/>
      <c r="O1090"/>
      <c r="Z1090"/>
      <c r="AA1090"/>
    </row>
    <row r="1091" spans="14:27" x14ac:dyDescent="0.3">
      <c r="N1091"/>
      <c r="O1091"/>
      <c r="Z1091"/>
      <c r="AA1091"/>
    </row>
    <row r="1092" spans="14:27" x14ac:dyDescent="0.3">
      <c r="N1092"/>
      <c r="O1092"/>
      <c r="Z1092"/>
      <c r="AA1092"/>
    </row>
    <row r="1093" spans="14:27" x14ac:dyDescent="0.3">
      <c r="N1093"/>
      <c r="O1093"/>
      <c r="Z1093"/>
      <c r="AA1093"/>
    </row>
    <row r="1094" spans="14:27" x14ac:dyDescent="0.3">
      <c r="N1094"/>
      <c r="O1094"/>
      <c r="Z1094"/>
      <c r="AA1094"/>
    </row>
    <row r="1095" spans="14:27" x14ac:dyDescent="0.3">
      <c r="N1095"/>
      <c r="O1095"/>
      <c r="Z1095"/>
      <c r="AA1095"/>
    </row>
    <row r="1096" spans="14:27" x14ac:dyDescent="0.3">
      <c r="N1096"/>
      <c r="O1096"/>
      <c r="Z1096"/>
      <c r="AA1096"/>
    </row>
    <row r="1097" spans="14:27" x14ac:dyDescent="0.3">
      <c r="N1097"/>
      <c r="O1097"/>
      <c r="Z1097"/>
      <c r="AA1097"/>
    </row>
    <row r="1098" spans="14:27" x14ac:dyDescent="0.3">
      <c r="N1098"/>
      <c r="O1098"/>
      <c r="Z1098"/>
      <c r="AA1098"/>
    </row>
    <row r="1099" spans="14:27" x14ac:dyDescent="0.3">
      <c r="N1099"/>
      <c r="O1099"/>
      <c r="Z1099"/>
      <c r="AA1099"/>
    </row>
    <row r="1100" spans="14:27" x14ac:dyDescent="0.3">
      <c r="N1100"/>
      <c r="O1100"/>
      <c r="Z1100"/>
      <c r="AA1100"/>
    </row>
    <row r="1101" spans="14:27" x14ac:dyDescent="0.3">
      <c r="N1101"/>
      <c r="O1101"/>
      <c r="Z1101"/>
      <c r="AA1101"/>
    </row>
    <row r="1102" spans="14:27" x14ac:dyDescent="0.3">
      <c r="N1102"/>
      <c r="O1102"/>
      <c r="Z1102"/>
      <c r="AA1102"/>
    </row>
    <row r="1103" spans="14:27" x14ac:dyDescent="0.3">
      <c r="N1103"/>
      <c r="O1103"/>
      <c r="Z1103"/>
      <c r="AA1103"/>
    </row>
    <row r="1104" spans="14:27" x14ac:dyDescent="0.3">
      <c r="N1104"/>
      <c r="O1104"/>
      <c r="Z1104"/>
      <c r="AA1104"/>
    </row>
    <row r="1105" spans="14:27" x14ac:dyDescent="0.3">
      <c r="N1105"/>
      <c r="O1105"/>
      <c r="Z1105"/>
      <c r="AA1105"/>
    </row>
    <row r="1106" spans="14:27" x14ac:dyDescent="0.3">
      <c r="N1106"/>
      <c r="O1106"/>
      <c r="Z1106"/>
      <c r="AA1106"/>
    </row>
    <row r="1107" spans="14:27" x14ac:dyDescent="0.3">
      <c r="N1107"/>
      <c r="O1107"/>
      <c r="Z1107"/>
      <c r="AA1107"/>
    </row>
    <row r="1108" spans="14:27" x14ac:dyDescent="0.3">
      <c r="N1108"/>
      <c r="O1108"/>
      <c r="Z1108"/>
      <c r="AA1108"/>
    </row>
    <row r="1109" spans="14:27" x14ac:dyDescent="0.3">
      <c r="N1109"/>
      <c r="O1109"/>
      <c r="Z1109"/>
      <c r="AA1109"/>
    </row>
    <row r="1110" spans="14:27" x14ac:dyDescent="0.3">
      <c r="N1110"/>
      <c r="O1110"/>
      <c r="Z1110"/>
      <c r="AA1110"/>
    </row>
    <row r="1111" spans="14:27" x14ac:dyDescent="0.3">
      <c r="N1111"/>
      <c r="O1111"/>
      <c r="Z1111"/>
      <c r="AA1111"/>
    </row>
    <row r="1112" spans="14:27" x14ac:dyDescent="0.3">
      <c r="N1112"/>
      <c r="O1112"/>
      <c r="Z1112"/>
      <c r="AA1112"/>
    </row>
    <row r="1113" spans="14:27" x14ac:dyDescent="0.3">
      <c r="N1113"/>
      <c r="O1113"/>
      <c r="Z1113"/>
      <c r="AA1113"/>
    </row>
    <row r="1114" spans="14:27" x14ac:dyDescent="0.3">
      <c r="N1114"/>
      <c r="O1114"/>
      <c r="Z1114"/>
      <c r="AA1114"/>
    </row>
    <row r="1115" spans="14:27" x14ac:dyDescent="0.3">
      <c r="N1115"/>
      <c r="O1115"/>
      <c r="Z1115"/>
      <c r="AA1115"/>
    </row>
    <row r="1116" spans="14:27" x14ac:dyDescent="0.3">
      <c r="N1116"/>
      <c r="O1116"/>
      <c r="Z1116"/>
      <c r="AA1116"/>
    </row>
    <row r="1117" spans="14:27" x14ac:dyDescent="0.3">
      <c r="N1117"/>
      <c r="O1117"/>
      <c r="Z1117"/>
      <c r="AA1117"/>
    </row>
    <row r="1118" spans="14:27" x14ac:dyDescent="0.3">
      <c r="N1118"/>
      <c r="O1118"/>
      <c r="Z1118"/>
      <c r="AA1118"/>
    </row>
    <row r="1119" spans="14:27" x14ac:dyDescent="0.3">
      <c r="N1119"/>
      <c r="O1119"/>
      <c r="Z1119"/>
      <c r="AA1119"/>
    </row>
    <row r="1120" spans="14:27" x14ac:dyDescent="0.3">
      <c r="N1120"/>
      <c r="O1120"/>
      <c r="Z1120"/>
      <c r="AA1120"/>
    </row>
    <row r="1121" spans="14:27" x14ac:dyDescent="0.3">
      <c r="N1121"/>
      <c r="O1121"/>
      <c r="Z1121"/>
      <c r="AA1121"/>
    </row>
    <row r="1122" spans="14:27" x14ac:dyDescent="0.3">
      <c r="N1122"/>
      <c r="O1122"/>
      <c r="Z1122"/>
      <c r="AA1122"/>
    </row>
    <row r="1123" spans="14:27" x14ac:dyDescent="0.3">
      <c r="N1123"/>
      <c r="O1123"/>
      <c r="Z1123"/>
      <c r="AA1123"/>
    </row>
    <row r="1124" spans="14:27" x14ac:dyDescent="0.3">
      <c r="N1124"/>
      <c r="O1124"/>
      <c r="Z1124"/>
      <c r="AA1124"/>
    </row>
    <row r="1125" spans="14:27" x14ac:dyDescent="0.3">
      <c r="N1125"/>
      <c r="O1125"/>
      <c r="Z1125"/>
      <c r="AA1125"/>
    </row>
    <row r="1126" spans="14:27" x14ac:dyDescent="0.3">
      <c r="N1126"/>
      <c r="O1126"/>
      <c r="Z1126"/>
      <c r="AA1126"/>
    </row>
    <row r="1127" spans="14:27" x14ac:dyDescent="0.3">
      <c r="N1127"/>
      <c r="O1127"/>
      <c r="Z1127"/>
      <c r="AA1127"/>
    </row>
    <row r="1128" spans="14:27" x14ac:dyDescent="0.3">
      <c r="N1128"/>
      <c r="O1128"/>
      <c r="Z1128"/>
      <c r="AA1128"/>
    </row>
    <row r="1129" spans="14:27" x14ac:dyDescent="0.3">
      <c r="N1129"/>
      <c r="O1129"/>
      <c r="Z1129"/>
      <c r="AA1129"/>
    </row>
    <row r="1130" spans="14:27" x14ac:dyDescent="0.3">
      <c r="N1130"/>
      <c r="O1130"/>
      <c r="Z1130"/>
      <c r="AA1130"/>
    </row>
    <row r="1131" spans="14:27" x14ac:dyDescent="0.3">
      <c r="N1131"/>
      <c r="O1131"/>
      <c r="Z1131"/>
      <c r="AA1131"/>
    </row>
    <row r="1132" spans="14:27" x14ac:dyDescent="0.3">
      <c r="N1132"/>
      <c r="O1132"/>
      <c r="Z1132"/>
      <c r="AA1132"/>
    </row>
    <row r="1133" spans="14:27" x14ac:dyDescent="0.3">
      <c r="N1133"/>
      <c r="O1133"/>
      <c r="Z1133"/>
      <c r="AA1133"/>
    </row>
    <row r="1134" spans="14:27" x14ac:dyDescent="0.3">
      <c r="N1134"/>
      <c r="O1134"/>
      <c r="Z1134"/>
      <c r="AA1134"/>
    </row>
    <row r="1135" spans="14:27" x14ac:dyDescent="0.3">
      <c r="N1135"/>
      <c r="O1135"/>
      <c r="Z1135"/>
      <c r="AA1135"/>
    </row>
    <row r="1136" spans="14:27" x14ac:dyDescent="0.3">
      <c r="N1136"/>
      <c r="O1136"/>
      <c r="Z1136"/>
      <c r="AA1136"/>
    </row>
    <row r="1137" spans="14:27" x14ac:dyDescent="0.3">
      <c r="N1137"/>
      <c r="O1137"/>
      <c r="Z1137"/>
      <c r="AA1137"/>
    </row>
    <row r="1138" spans="14:27" x14ac:dyDescent="0.3">
      <c r="N1138"/>
      <c r="O1138"/>
      <c r="Z1138"/>
      <c r="AA1138"/>
    </row>
    <row r="1139" spans="14:27" x14ac:dyDescent="0.3">
      <c r="N1139"/>
      <c r="O1139"/>
      <c r="Z1139"/>
      <c r="AA1139"/>
    </row>
    <row r="1140" spans="14:27" x14ac:dyDescent="0.3">
      <c r="N1140"/>
      <c r="O1140"/>
      <c r="Z1140"/>
      <c r="AA1140"/>
    </row>
    <row r="1141" spans="14:27" x14ac:dyDescent="0.3">
      <c r="N1141"/>
      <c r="O1141"/>
      <c r="Z1141"/>
      <c r="AA1141"/>
    </row>
    <row r="1142" spans="14:27" x14ac:dyDescent="0.3">
      <c r="N1142"/>
      <c r="O1142"/>
      <c r="Z1142"/>
      <c r="AA1142"/>
    </row>
    <row r="1143" spans="14:27" x14ac:dyDescent="0.3">
      <c r="N1143"/>
      <c r="O1143"/>
      <c r="Z1143"/>
      <c r="AA1143"/>
    </row>
    <row r="1144" spans="14:27" x14ac:dyDescent="0.3">
      <c r="N1144"/>
      <c r="O1144"/>
      <c r="Z1144"/>
      <c r="AA1144"/>
    </row>
    <row r="1145" spans="14:27" x14ac:dyDescent="0.3">
      <c r="N1145"/>
      <c r="O1145"/>
      <c r="Z1145"/>
      <c r="AA1145"/>
    </row>
    <row r="1146" spans="14:27" x14ac:dyDescent="0.3">
      <c r="N1146"/>
      <c r="O1146"/>
      <c r="Z1146"/>
      <c r="AA1146"/>
    </row>
    <row r="1147" spans="14:27" x14ac:dyDescent="0.3">
      <c r="N1147"/>
      <c r="O1147"/>
      <c r="Z1147"/>
      <c r="AA1147"/>
    </row>
    <row r="1148" spans="14:27" x14ac:dyDescent="0.3">
      <c r="N1148"/>
      <c r="O1148"/>
      <c r="Z1148"/>
      <c r="AA1148"/>
    </row>
    <row r="1149" spans="14:27" x14ac:dyDescent="0.3">
      <c r="N1149"/>
      <c r="O1149"/>
      <c r="Z1149"/>
      <c r="AA1149"/>
    </row>
    <row r="1150" spans="14:27" x14ac:dyDescent="0.3">
      <c r="N1150"/>
      <c r="O1150"/>
      <c r="Z1150"/>
      <c r="AA1150"/>
    </row>
    <row r="1151" spans="14:27" x14ac:dyDescent="0.3">
      <c r="N1151"/>
      <c r="O1151"/>
      <c r="Z1151"/>
      <c r="AA1151"/>
    </row>
    <row r="1152" spans="14:27" x14ac:dyDescent="0.3">
      <c r="N1152"/>
      <c r="O1152"/>
      <c r="Z1152"/>
      <c r="AA1152"/>
    </row>
    <row r="1153" spans="14:27" x14ac:dyDescent="0.3">
      <c r="N1153"/>
      <c r="O1153"/>
      <c r="Z1153"/>
      <c r="AA1153"/>
    </row>
    <row r="1154" spans="14:27" x14ac:dyDescent="0.3">
      <c r="N1154"/>
      <c r="O1154"/>
      <c r="Z1154"/>
      <c r="AA1154"/>
    </row>
    <row r="1155" spans="14:27" x14ac:dyDescent="0.3">
      <c r="N1155"/>
      <c r="O1155"/>
      <c r="Z1155"/>
      <c r="AA1155"/>
    </row>
    <row r="1156" spans="14:27" x14ac:dyDescent="0.3">
      <c r="N1156"/>
      <c r="O1156"/>
      <c r="Z1156"/>
      <c r="AA1156"/>
    </row>
    <row r="1157" spans="14:27" x14ac:dyDescent="0.3">
      <c r="N1157"/>
      <c r="O1157"/>
      <c r="Z1157"/>
      <c r="AA1157"/>
    </row>
    <row r="1158" spans="14:27" x14ac:dyDescent="0.3">
      <c r="N1158"/>
      <c r="O1158"/>
      <c r="Z1158"/>
      <c r="AA1158"/>
    </row>
    <row r="1159" spans="14:27" x14ac:dyDescent="0.3">
      <c r="N1159"/>
      <c r="O1159"/>
      <c r="Z1159"/>
      <c r="AA1159"/>
    </row>
    <row r="1160" spans="14:27" x14ac:dyDescent="0.3">
      <c r="N1160"/>
      <c r="O1160"/>
      <c r="Z1160"/>
      <c r="AA1160"/>
    </row>
    <row r="1161" spans="14:27" x14ac:dyDescent="0.3">
      <c r="N1161"/>
      <c r="O1161"/>
      <c r="Z1161"/>
      <c r="AA1161"/>
    </row>
    <row r="1162" spans="14:27" x14ac:dyDescent="0.3">
      <c r="N1162"/>
      <c r="O1162"/>
      <c r="Z1162"/>
      <c r="AA1162"/>
    </row>
    <row r="1163" spans="14:27" x14ac:dyDescent="0.3">
      <c r="N1163"/>
      <c r="O1163"/>
      <c r="Z1163"/>
      <c r="AA1163"/>
    </row>
    <row r="1164" spans="14:27" x14ac:dyDescent="0.3">
      <c r="N1164"/>
      <c r="O1164"/>
      <c r="Z1164"/>
      <c r="AA1164"/>
    </row>
    <row r="1165" spans="14:27" x14ac:dyDescent="0.3">
      <c r="N1165"/>
      <c r="O1165"/>
      <c r="Z1165"/>
      <c r="AA1165"/>
    </row>
    <row r="1166" spans="14:27" x14ac:dyDescent="0.3">
      <c r="N1166"/>
      <c r="O1166"/>
      <c r="Z1166"/>
      <c r="AA1166"/>
    </row>
    <row r="1167" spans="14:27" x14ac:dyDescent="0.3">
      <c r="N1167"/>
      <c r="O1167"/>
      <c r="Z1167"/>
      <c r="AA1167"/>
    </row>
    <row r="1168" spans="14:27" x14ac:dyDescent="0.3">
      <c r="N1168"/>
      <c r="O1168"/>
      <c r="Z1168"/>
      <c r="AA1168"/>
    </row>
    <row r="1169" spans="14:27" x14ac:dyDescent="0.3">
      <c r="N1169"/>
      <c r="O1169"/>
      <c r="Z1169"/>
      <c r="AA1169"/>
    </row>
    <row r="1170" spans="14:27" x14ac:dyDescent="0.3">
      <c r="N1170"/>
      <c r="O1170"/>
      <c r="Z1170"/>
      <c r="AA1170"/>
    </row>
    <row r="1171" spans="14:27" x14ac:dyDescent="0.3">
      <c r="N1171"/>
      <c r="O1171"/>
      <c r="Z1171"/>
      <c r="AA1171"/>
    </row>
    <row r="1172" spans="14:27" x14ac:dyDescent="0.3">
      <c r="N1172"/>
      <c r="O1172"/>
      <c r="Z1172"/>
      <c r="AA1172"/>
    </row>
    <row r="1173" spans="14:27" x14ac:dyDescent="0.3">
      <c r="N1173"/>
      <c r="O1173"/>
      <c r="Z1173"/>
      <c r="AA1173"/>
    </row>
    <row r="1174" spans="14:27" x14ac:dyDescent="0.3">
      <c r="N1174"/>
      <c r="O1174"/>
      <c r="Z1174"/>
      <c r="AA1174"/>
    </row>
    <row r="1175" spans="14:27" x14ac:dyDescent="0.3">
      <c r="N1175"/>
      <c r="O1175"/>
      <c r="Z1175"/>
      <c r="AA1175"/>
    </row>
    <row r="1176" spans="14:27" x14ac:dyDescent="0.3">
      <c r="N1176"/>
      <c r="O1176"/>
      <c r="Z1176"/>
      <c r="AA1176"/>
    </row>
    <row r="1177" spans="14:27" x14ac:dyDescent="0.3">
      <c r="N1177"/>
      <c r="O1177"/>
      <c r="Z1177"/>
      <c r="AA1177"/>
    </row>
    <row r="1178" spans="14:27" x14ac:dyDescent="0.3">
      <c r="N1178"/>
      <c r="O1178"/>
      <c r="Z1178"/>
      <c r="AA1178"/>
    </row>
    <row r="1179" spans="14:27" x14ac:dyDescent="0.3">
      <c r="N1179"/>
      <c r="O1179"/>
      <c r="Z1179"/>
      <c r="AA1179"/>
    </row>
    <row r="1180" spans="14:27" x14ac:dyDescent="0.3">
      <c r="N1180"/>
      <c r="O1180"/>
      <c r="Z1180"/>
      <c r="AA1180"/>
    </row>
    <row r="1181" spans="14:27" x14ac:dyDescent="0.3">
      <c r="N1181"/>
      <c r="O1181"/>
      <c r="Z1181"/>
      <c r="AA1181"/>
    </row>
    <row r="1182" spans="14:27" x14ac:dyDescent="0.3">
      <c r="N1182"/>
      <c r="O1182"/>
      <c r="Z1182"/>
      <c r="AA1182"/>
    </row>
    <row r="1183" spans="14:27" x14ac:dyDescent="0.3">
      <c r="N1183"/>
      <c r="O1183"/>
      <c r="Z1183"/>
      <c r="AA1183"/>
    </row>
    <row r="1184" spans="14:27" x14ac:dyDescent="0.3">
      <c r="N1184"/>
      <c r="O1184"/>
      <c r="Z1184"/>
      <c r="AA1184"/>
    </row>
    <row r="1185" spans="14:27" x14ac:dyDescent="0.3">
      <c r="N1185"/>
      <c r="O1185"/>
      <c r="Z1185"/>
      <c r="AA1185"/>
    </row>
    <row r="1186" spans="14:27" x14ac:dyDescent="0.3">
      <c r="N1186"/>
      <c r="O1186"/>
      <c r="Z1186"/>
      <c r="AA1186"/>
    </row>
    <row r="1187" spans="14:27" x14ac:dyDescent="0.3">
      <c r="N1187"/>
      <c r="O1187"/>
      <c r="Z1187"/>
      <c r="AA1187"/>
    </row>
    <row r="1188" spans="14:27" x14ac:dyDescent="0.3">
      <c r="N1188"/>
      <c r="O1188"/>
      <c r="Z1188"/>
      <c r="AA1188"/>
    </row>
    <row r="1189" spans="14:27" x14ac:dyDescent="0.3">
      <c r="N1189"/>
      <c r="O1189"/>
      <c r="Z1189"/>
      <c r="AA1189"/>
    </row>
    <row r="1190" spans="14:27" x14ac:dyDescent="0.3">
      <c r="N1190"/>
      <c r="O1190"/>
      <c r="Z1190"/>
      <c r="AA1190"/>
    </row>
    <row r="1191" spans="14:27" x14ac:dyDescent="0.3">
      <c r="N1191"/>
      <c r="O1191"/>
      <c r="Z1191"/>
      <c r="AA1191"/>
    </row>
    <row r="1192" spans="14:27" x14ac:dyDescent="0.3">
      <c r="N1192"/>
      <c r="O1192"/>
      <c r="Z1192"/>
      <c r="AA1192"/>
    </row>
    <row r="1193" spans="14:27" x14ac:dyDescent="0.3">
      <c r="N1193"/>
      <c r="O1193"/>
      <c r="Z1193"/>
      <c r="AA1193"/>
    </row>
    <row r="1194" spans="14:27" x14ac:dyDescent="0.3">
      <c r="N1194"/>
      <c r="O1194"/>
      <c r="Z1194"/>
      <c r="AA1194"/>
    </row>
    <row r="1195" spans="14:27" x14ac:dyDescent="0.3">
      <c r="N1195"/>
      <c r="O1195"/>
      <c r="Z1195"/>
      <c r="AA1195"/>
    </row>
    <row r="1196" spans="14:27" x14ac:dyDescent="0.3">
      <c r="N1196"/>
      <c r="O1196"/>
      <c r="Z1196"/>
      <c r="AA1196"/>
    </row>
    <row r="1197" spans="14:27" x14ac:dyDescent="0.3">
      <c r="N1197"/>
      <c r="O1197"/>
      <c r="Z1197"/>
      <c r="AA1197"/>
    </row>
    <row r="1198" spans="14:27" x14ac:dyDescent="0.3">
      <c r="N1198"/>
      <c r="O1198"/>
      <c r="Z1198"/>
      <c r="AA1198"/>
    </row>
    <row r="1199" spans="14:27" x14ac:dyDescent="0.3">
      <c r="N1199"/>
      <c r="O1199"/>
      <c r="Z1199"/>
      <c r="AA1199"/>
    </row>
    <row r="1200" spans="14:27" x14ac:dyDescent="0.3">
      <c r="N1200"/>
      <c r="O1200"/>
      <c r="Z1200"/>
      <c r="AA1200"/>
    </row>
    <row r="1201" spans="14:27" x14ac:dyDescent="0.3">
      <c r="N1201"/>
      <c r="O1201"/>
      <c r="Z1201"/>
      <c r="AA1201"/>
    </row>
    <row r="1202" spans="14:27" x14ac:dyDescent="0.3">
      <c r="N1202"/>
      <c r="O1202"/>
      <c r="Z1202"/>
      <c r="AA1202"/>
    </row>
    <row r="1203" spans="14:27" x14ac:dyDescent="0.3">
      <c r="N1203"/>
      <c r="O1203"/>
      <c r="Z1203"/>
      <c r="AA1203"/>
    </row>
    <row r="1204" spans="14:27" x14ac:dyDescent="0.3">
      <c r="N1204"/>
      <c r="O1204"/>
      <c r="Z1204"/>
      <c r="AA1204"/>
    </row>
    <row r="1205" spans="14:27" x14ac:dyDescent="0.3">
      <c r="N1205"/>
      <c r="O1205"/>
      <c r="Z1205"/>
      <c r="AA1205"/>
    </row>
    <row r="1206" spans="14:27" x14ac:dyDescent="0.3">
      <c r="N1206"/>
      <c r="O1206"/>
      <c r="Z1206"/>
      <c r="AA1206"/>
    </row>
    <row r="1207" spans="14:27" x14ac:dyDescent="0.3">
      <c r="N1207"/>
      <c r="O1207"/>
      <c r="Z1207"/>
      <c r="AA1207"/>
    </row>
    <row r="1208" spans="14:27" x14ac:dyDescent="0.3">
      <c r="N1208"/>
      <c r="O1208"/>
      <c r="Z1208"/>
      <c r="AA1208"/>
    </row>
    <row r="1209" spans="14:27" x14ac:dyDescent="0.3">
      <c r="N1209"/>
      <c r="O1209"/>
      <c r="Z1209"/>
      <c r="AA1209"/>
    </row>
    <row r="1210" spans="14:27" x14ac:dyDescent="0.3">
      <c r="N1210"/>
      <c r="O1210"/>
      <c r="Z1210"/>
      <c r="AA1210"/>
    </row>
    <row r="1211" spans="14:27" x14ac:dyDescent="0.3">
      <c r="N1211"/>
      <c r="O1211"/>
      <c r="Z1211"/>
      <c r="AA1211"/>
    </row>
    <row r="1212" spans="14:27" x14ac:dyDescent="0.3">
      <c r="N1212"/>
      <c r="O1212"/>
      <c r="Z1212"/>
      <c r="AA1212"/>
    </row>
    <row r="1213" spans="14:27" x14ac:dyDescent="0.3">
      <c r="N1213"/>
      <c r="O1213"/>
      <c r="Z1213"/>
      <c r="AA1213"/>
    </row>
    <row r="1214" spans="14:27" x14ac:dyDescent="0.3">
      <c r="N1214"/>
      <c r="O1214"/>
      <c r="Z1214"/>
      <c r="AA1214"/>
    </row>
    <row r="1215" spans="14:27" x14ac:dyDescent="0.3">
      <c r="N1215"/>
      <c r="O1215"/>
      <c r="Z1215"/>
      <c r="AA1215"/>
    </row>
    <row r="1216" spans="14:27" x14ac:dyDescent="0.3">
      <c r="N1216"/>
      <c r="O1216"/>
      <c r="Z1216"/>
      <c r="AA1216"/>
    </row>
    <row r="1217" spans="14:27" x14ac:dyDescent="0.3">
      <c r="N1217"/>
      <c r="O1217"/>
      <c r="Z1217"/>
      <c r="AA1217"/>
    </row>
    <row r="1218" spans="14:27" x14ac:dyDescent="0.3">
      <c r="N1218"/>
      <c r="O1218"/>
      <c r="Z1218"/>
      <c r="AA1218"/>
    </row>
    <row r="1219" spans="14:27" x14ac:dyDescent="0.3">
      <c r="N1219"/>
      <c r="O1219"/>
      <c r="Z1219"/>
      <c r="AA1219"/>
    </row>
    <row r="1220" spans="14:27" x14ac:dyDescent="0.3">
      <c r="N1220"/>
      <c r="O1220"/>
      <c r="Z1220"/>
      <c r="AA1220"/>
    </row>
    <row r="1221" spans="14:27" x14ac:dyDescent="0.3">
      <c r="N1221"/>
      <c r="O1221"/>
      <c r="Z1221"/>
      <c r="AA1221"/>
    </row>
    <row r="1222" spans="14:27" x14ac:dyDescent="0.3">
      <c r="N1222"/>
      <c r="O1222"/>
      <c r="Z1222"/>
      <c r="AA1222"/>
    </row>
    <row r="1223" spans="14:27" x14ac:dyDescent="0.3">
      <c r="N1223"/>
      <c r="O1223"/>
      <c r="Z1223"/>
      <c r="AA1223"/>
    </row>
    <row r="1224" spans="14:27" x14ac:dyDescent="0.3">
      <c r="N1224"/>
      <c r="O1224"/>
      <c r="Z1224"/>
      <c r="AA1224"/>
    </row>
    <row r="1225" spans="14:27" x14ac:dyDescent="0.3">
      <c r="N1225"/>
      <c r="O1225"/>
      <c r="Z1225"/>
      <c r="AA1225"/>
    </row>
    <row r="1226" spans="14:27" x14ac:dyDescent="0.3">
      <c r="N1226"/>
      <c r="O1226"/>
      <c r="Z1226"/>
      <c r="AA1226"/>
    </row>
    <row r="1227" spans="14:27" x14ac:dyDescent="0.3">
      <c r="N1227"/>
      <c r="O1227"/>
      <c r="Z1227"/>
      <c r="AA1227"/>
    </row>
    <row r="1228" spans="14:27" x14ac:dyDescent="0.3">
      <c r="N1228"/>
      <c r="O1228"/>
      <c r="Z1228"/>
      <c r="AA1228"/>
    </row>
    <row r="1229" spans="14:27" x14ac:dyDescent="0.3">
      <c r="N1229"/>
      <c r="O1229"/>
      <c r="Z1229"/>
      <c r="AA1229"/>
    </row>
    <row r="1230" spans="14:27" x14ac:dyDescent="0.3">
      <c r="N1230"/>
      <c r="O1230"/>
      <c r="Z1230"/>
      <c r="AA1230"/>
    </row>
    <row r="1231" spans="14:27" x14ac:dyDescent="0.3">
      <c r="N1231"/>
      <c r="O1231"/>
      <c r="Z1231"/>
      <c r="AA1231"/>
    </row>
    <row r="1232" spans="14:27" x14ac:dyDescent="0.3">
      <c r="N1232"/>
      <c r="O1232"/>
      <c r="Z1232"/>
      <c r="AA1232"/>
    </row>
    <row r="1233" spans="14:27" x14ac:dyDescent="0.3">
      <c r="N1233"/>
      <c r="O1233"/>
      <c r="Z1233"/>
      <c r="AA1233"/>
    </row>
    <row r="1234" spans="14:27" x14ac:dyDescent="0.3">
      <c r="N1234"/>
      <c r="O1234"/>
      <c r="Z1234"/>
      <c r="AA1234"/>
    </row>
    <row r="1235" spans="14:27" x14ac:dyDescent="0.3">
      <c r="N1235"/>
      <c r="O1235"/>
      <c r="Z1235"/>
      <c r="AA1235"/>
    </row>
    <row r="1236" spans="14:27" x14ac:dyDescent="0.3">
      <c r="N1236"/>
      <c r="O1236"/>
      <c r="Z1236"/>
      <c r="AA1236"/>
    </row>
    <row r="1237" spans="14:27" x14ac:dyDescent="0.3">
      <c r="N1237"/>
      <c r="O1237"/>
      <c r="Z1237"/>
      <c r="AA1237"/>
    </row>
    <row r="1238" spans="14:27" x14ac:dyDescent="0.3">
      <c r="N1238"/>
      <c r="O1238"/>
      <c r="Z1238"/>
      <c r="AA1238"/>
    </row>
    <row r="1239" spans="14:27" x14ac:dyDescent="0.3">
      <c r="N1239"/>
      <c r="O1239"/>
      <c r="Z1239"/>
      <c r="AA1239"/>
    </row>
    <row r="1240" spans="14:27" x14ac:dyDescent="0.3">
      <c r="N1240"/>
      <c r="O1240"/>
      <c r="Z1240"/>
      <c r="AA1240"/>
    </row>
    <row r="1241" spans="14:27" x14ac:dyDescent="0.3">
      <c r="N1241"/>
      <c r="O1241"/>
      <c r="Z1241"/>
      <c r="AA1241"/>
    </row>
    <row r="1242" spans="14:27" x14ac:dyDescent="0.3">
      <c r="N1242"/>
      <c r="O1242"/>
      <c r="Z1242"/>
      <c r="AA1242"/>
    </row>
    <row r="1243" spans="14:27" x14ac:dyDescent="0.3">
      <c r="N1243"/>
      <c r="O1243"/>
      <c r="Z1243"/>
      <c r="AA1243"/>
    </row>
    <row r="1244" spans="14:27" x14ac:dyDescent="0.3">
      <c r="N1244"/>
      <c r="O1244"/>
      <c r="Z1244"/>
      <c r="AA1244"/>
    </row>
    <row r="1245" spans="14:27" x14ac:dyDescent="0.3">
      <c r="N1245"/>
      <c r="O1245"/>
      <c r="Z1245"/>
      <c r="AA1245"/>
    </row>
    <row r="1246" spans="14:27" x14ac:dyDescent="0.3">
      <c r="N1246"/>
      <c r="O1246"/>
      <c r="Z1246"/>
      <c r="AA1246"/>
    </row>
    <row r="1247" spans="14:27" x14ac:dyDescent="0.3">
      <c r="N1247"/>
      <c r="O1247"/>
      <c r="Z1247"/>
      <c r="AA1247"/>
    </row>
    <row r="1248" spans="14:27" x14ac:dyDescent="0.3">
      <c r="N1248"/>
      <c r="O1248"/>
      <c r="Z1248"/>
      <c r="AA1248"/>
    </row>
    <row r="1249" spans="14:27" x14ac:dyDescent="0.3">
      <c r="N1249"/>
      <c r="O1249"/>
      <c r="Z1249"/>
      <c r="AA1249"/>
    </row>
    <row r="1250" spans="14:27" x14ac:dyDescent="0.3">
      <c r="N1250"/>
      <c r="O1250"/>
      <c r="Z1250"/>
      <c r="AA1250"/>
    </row>
    <row r="1251" spans="14:27" x14ac:dyDescent="0.3">
      <c r="N1251"/>
      <c r="O1251"/>
      <c r="Z1251"/>
      <c r="AA1251"/>
    </row>
    <row r="1252" spans="14:27" x14ac:dyDescent="0.3">
      <c r="N1252"/>
      <c r="O1252"/>
      <c r="Z1252"/>
      <c r="AA1252"/>
    </row>
    <row r="1253" spans="14:27" x14ac:dyDescent="0.3">
      <c r="N1253"/>
      <c r="O1253"/>
      <c r="Z1253"/>
      <c r="AA1253"/>
    </row>
    <row r="1254" spans="14:27" x14ac:dyDescent="0.3">
      <c r="N1254"/>
      <c r="O1254"/>
      <c r="Z1254"/>
      <c r="AA1254"/>
    </row>
    <row r="1255" spans="14:27" x14ac:dyDescent="0.3">
      <c r="N1255"/>
      <c r="O1255"/>
      <c r="Z1255"/>
      <c r="AA1255"/>
    </row>
    <row r="1256" spans="14:27" x14ac:dyDescent="0.3">
      <c r="N1256"/>
      <c r="O1256"/>
      <c r="Z1256"/>
      <c r="AA1256"/>
    </row>
    <row r="1257" spans="14:27" x14ac:dyDescent="0.3">
      <c r="N1257"/>
      <c r="O1257"/>
      <c r="Z1257"/>
      <c r="AA1257"/>
    </row>
    <row r="1258" spans="14:27" x14ac:dyDescent="0.3">
      <c r="N1258"/>
      <c r="O1258"/>
      <c r="Z1258"/>
      <c r="AA1258"/>
    </row>
    <row r="1259" spans="14:27" x14ac:dyDescent="0.3">
      <c r="N1259"/>
      <c r="O1259"/>
      <c r="Z1259"/>
      <c r="AA1259"/>
    </row>
    <row r="1260" spans="14:27" x14ac:dyDescent="0.3">
      <c r="N1260"/>
      <c r="O1260"/>
      <c r="Z1260"/>
      <c r="AA1260"/>
    </row>
    <row r="1261" spans="14:27" x14ac:dyDescent="0.3">
      <c r="N1261"/>
      <c r="O1261"/>
      <c r="Z1261"/>
      <c r="AA1261"/>
    </row>
    <row r="1262" spans="14:27" x14ac:dyDescent="0.3">
      <c r="N1262"/>
      <c r="O1262"/>
      <c r="Z1262"/>
      <c r="AA1262"/>
    </row>
    <row r="1263" spans="14:27" x14ac:dyDescent="0.3">
      <c r="N1263"/>
      <c r="O1263"/>
      <c r="Z1263"/>
      <c r="AA1263"/>
    </row>
    <row r="1264" spans="14:27" x14ac:dyDescent="0.3">
      <c r="N1264"/>
      <c r="O1264"/>
      <c r="Z1264"/>
      <c r="AA1264"/>
    </row>
    <row r="1265" spans="14:27" x14ac:dyDescent="0.3">
      <c r="N1265"/>
      <c r="O1265"/>
      <c r="Z1265"/>
      <c r="AA1265"/>
    </row>
    <row r="1266" spans="14:27" x14ac:dyDescent="0.3">
      <c r="N1266"/>
      <c r="O1266"/>
      <c r="Z1266"/>
      <c r="AA1266"/>
    </row>
    <row r="1267" spans="14:27" x14ac:dyDescent="0.3">
      <c r="N1267"/>
      <c r="O1267"/>
      <c r="Z1267"/>
      <c r="AA1267"/>
    </row>
    <row r="1268" spans="14:27" x14ac:dyDescent="0.3">
      <c r="N1268"/>
      <c r="O1268"/>
      <c r="Z1268"/>
      <c r="AA1268"/>
    </row>
    <row r="1269" spans="14:27" x14ac:dyDescent="0.3">
      <c r="N1269"/>
      <c r="O1269"/>
      <c r="Z1269"/>
      <c r="AA1269"/>
    </row>
    <row r="1270" spans="14:27" x14ac:dyDescent="0.3">
      <c r="N1270"/>
      <c r="O1270"/>
      <c r="Z1270"/>
      <c r="AA1270"/>
    </row>
    <row r="1271" spans="14:27" x14ac:dyDescent="0.3">
      <c r="N1271"/>
      <c r="O1271"/>
      <c r="Z1271"/>
      <c r="AA1271"/>
    </row>
    <row r="1272" spans="14:27" x14ac:dyDescent="0.3">
      <c r="N1272"/>
      <c r="O1272"/>
      <c r="Z1272"/>
      <c r="AA1272"/>
    </row>
    <row r="1273" spans="14:27" x14ac:dyDescent="0.3">
      <c r="N1273"/>
      <c r="O1273"/>
      <c r="Z1273"/>
      <c r="AA1273"/>
    </row>
    <row r="1274" spans="14:27" x14ac:dyDescent="0.3">
      <c r="N1274"/>
      <c r="O1274"/>
      <c r="Z1274"/>
      <c r="AA1274"/>
    </row>
    <row r="1275" spans="14:27" x14ac:dyDescent="0.3">
      <c r="N1275"/>
      <c r="O1275"/>
      <c r="Z1275"/>
      <c r="AA1275"/>
    </row>
    <row r="1276" spans="14:27" x14ac:dyDescent="0.3">
      <c r="N1276"/>
      <c r="O1276"/>
      <c r="Z1276"/>
      <c r="AA1276"/>
    </row>
    <row r="1277" spans="14:27" x14ac:dyDescent="0.3">
      <c r="N1277"/>
      <c r="O1277"/>
      <c r="Z1277"/>
      <c r="AA1277"/>
    </row>
    <row r="1278" spans="14:27" x14ac:dyDescent="0.3">
      <c r="N1278"/>
      <c r="O1278"/>
      <c r="Z1278"/>
      <c r="AA1278"/>
    </row>
    <row r="1279" spans="14:27" x14ac:dyDescent="0.3">
      <c r="N1279"/>
      <c r="O1279"/>
      <c r="Z1279"/>
      <c r="AA1279"/>
    </row>
    <row r="1280" spans="14:27" x14ac:dyDescent="0.3">
      <c r="N1280"/>
      <c r="O1280"/>
      <c r="Z1280"/>
      <c r="AA1280"/>
    </row>
    <row r="1281" spans="14:27" x14ac:dyDescent="0.3">
      <c r="N1281"/>
      <c r="O1281"/>
      <c r="Z1281"/>
      <c r="AA1281"/>
    </row>
    <row r="1282" spans="14:27" x14ac:dyDescent="0.3">
      <c r="N1282"/>
      <c r="O1282"/>
      <c r="Z1282"/>
      <c r="AA1282"/>
    </row>
    <row r="1283" spans="14:27" x14ac:dyDescent="0.3">
      <c r="N1283"/>
      <c r="O1283"/>
      <c r="Z1283"/>
      <c r="AA1283"/>
    </row>
    <row r="1284" spans="14:27" x14ac:dyDescent="0.3">
      <c r="N1284"/>
      <c r="O1284"/>
      <c r="Z1284"/>
      <c r="AA1284"/>
    </row>
    <row r="1285" spans="14:27" x14ac:dyDescent="0.3">
      <c r="N1285"/>
      <c r="O1285"/>
      <c r="Z1285"/>
      <c r="AA1285"/>
    </row>
    <row r="1286" spans="14:27" x14ac:dyDescent="0.3">
      <c r="N1286"/>
      <c r="O1286"/>
      <c r="Z1286"/>
      <c r="AA1286"/>
    </row>
    <row r="1287" spans="14:27" x14ac:dyDescent="0.3">
      <c r="N1287"/>
      <c r="O1287"/>
      <c r="Z1287"/>
      <c r="AA1287"/>
    </row>
    <row r="1288" spans="14:27" x14ac:dyDescent="0.3">
      <c r="N1288"/>
      <c r="O1288"/>
      <c r="Z1288"/>
      <c r="AA1288"/>
    </row>
    <row r="1289" spans="14:27" x14ac:dyDescent="0.3">
      <c r="N1289"/>
      <c r="O1289"/>
      <c r="Z1289"/>
      <c r="AA1289"/>
    </row>
    <row r="1290" spans="14:27" x14ac:dyDescent="0.3">
      <c r="N1290"/>
      <c r="O1290"/>
      <c r="Z1290"/>
      <c r="AA1290"/>
    </row>
    <row r="1291" spans="14:27" x14ac:dyDescent="0.3">
      <c r="N1291"/>
      <c r="O1291"/>
      <c r="Z1291"/>
      <c r="AA1291"/>
    </row>
    <row r="1292" spans="14:27" x14ac:dyDescent="0.3">
      <c r="N1292"/>
      <c r="O1292"/>
      <c r="Z1292"/>
      <c r="AA1292"/>
    </row>
    <row r="1293" spans="14:27" x14ac:dyDescent="0.3">
      <c r="N1293"/>
      <c r="O1293"/>
      <c r="Z1293"/>
      <c r="AA1293"/>
    </row>
    <row r="1294" spans="14:27" x14ac:dyDescent="0.3">
      <c r="N1294"/>
      <c r="O1294"/>
      <c r="Z1294"/>
      <c r="AA1294"/>
    </row>
    <row r="1295" spans="14:27" x14ac:dyDescent="0.3">
      <c r="N1295"/>
      <c r="O1295"/>
      <c r="Z1295"/>
      <c r="AA1295"/>
    </row>
    <row r="1296" spans="14:27" x14ac:dyDescent="0.3">
      <c r="N1296"/>
      <c r="O1296"/>
      <c r="Z1296"/>
      <c r="AA1296"/>
    </row>
    <row r="1297" spans="14:27" x14ac:dyDescent="0.3">
      <c r="N1297"/>
      <c r="O1297"/>
      <c r="Z1297"/>
      <c r="AA1297"/>
    </row>
    <row r="1298" spans="14:27" x14ac:dyDescent="0.3">
      <c r="N1298"/>
      <c r="O1298"/>
      <c r="Z1298"/>
      <c r="AA1298"/>
    </row>
    <row r="1299" spans="14:27" x14ac:dyDescent="0.3">
      <c r="N1299"/>
      <c r="O1299"/>
      <c r="Z1299"/>
      <c r="AA1299"/>
    </row>
    <row r="1300" spans="14:27" x14ac:dyDescent="0.3">
      <c r="N1300"/>
      <c r="O1300"/>
      <c r="Z1300"/>
      <c r="AA1300"/>
    </row>
    <row r="1301" spans="14:27" x14ac:dyDescent="0.3">
      <c r="N1301"/>
      <c r="O1301"/>
      <c r="Z1301"/>
      <c r="AA1301"/>
    </row>
    <row r="1302" spans="14:27" x14ac:dyDescent="0.3">
      <c r="N1302"/>
      <c r="O1302"/>
      <c r="Z1302"/>
      <c r="AA1302"/>
    </row>
    <row r="1303" spans="14:27" x14ac:dyDescent="0.3">
      <c r="N1303"/>
      <c r="O1303"/>
      <c r="Z1303"/>
      <c r="AA1303"/>
    </row>
    <row r="1304" spans="14:27" x14ac:dyDescent="0.3">
      <c r="N1304"/>
      <c r="O1304"/>
      <c r="Z1304"/>
      <c r="AA1304"/>
    </row>
    <row r="1305" spans="14:27" x14ac:dyDescent="0.3">
      <c r="N1305"/>
      <c r="O1305"/>
      <c r="Z1305"/>
      <c r="AA1305"/>
    </row>
    <row r="1306" spans="14:27" x14ac:dyDescent="0.3">
      <c r="N1306"/>
      <c r="O1306"/>
      <c r="Z1306"/>
      <c r="AA1306"/>
    </row>
    <row r="1307" spans="14:27" x14ac:dyDescent="0.3">
      <c r="N1307"/>
      <c r="O1307"/>
      <c r="Z1307"/>
      <c r="AA1307"/>
    </row>
    <row r="1308" spans="14:27" x14ac:dyDescent="0.3">
      <c r="N1308"/>
      <c r="O1308"/>
      <c r="Z1308"/>
      <c r="AA1308"/>
    </row>
    <row r="1309" spans="14:27" x14ac:dyDescent="0.3">
      <c r="N1309"/>
      <c r="O1309"/>
      <c r="Z1309"/>
      <c r="AA1309"/>
    </row>
    <row r="1310" spans="14:27" x14ac:dyDescent="0.3">
      <c r="N1310"/>
      <c r="O1310"/>
      <c r="Z1310"/>
      <c r="AA1310"/>
    </row>
    <row r="1311" spans="14:27" x14ac:dyDescent="0.3">
      <c r="N1311"/>
      <c r="O1311"/>
      <c r="Z1311"/>
      <c r="AA1311"/>
    </row>
    <row r="1312" spans="14:27" x14ac:dyDescent="0.3">
      <c r="N1312"/>
      <c r="O1312"/>
      <c r="Z1312"/>
      <c r="AA1312"/>
    </row>
    <row r="1313" spans="14:27" x14ac:dyDescent="0.3">
      <c r="N1313"/>
      <c r="O1313"/>
      <c r="Z1313"/>
      <c r="AA1313"/>
    </row>
    <row r="1314" spans="14:27" x14ac:dyDescent="0.3">
      <c r="N1314"/>
      <c r="O1314"/>
      <c r="Z1314"/>
      <c r="AA1314"/>
    </row>
    <row r="1315" spans="14:27" x14ac:dyDescent="0.3">
      <c r="N1315"/>
      <c r="O1315"/>
      <c r="Z1315"/>
      <c r="AA1315"/>
    </row>
    <row r="1316" spans="14:27" x14ac:dyDescent="0.3">
      <c r="N1316"/>
      <c r="O1316"/>
      <c r="Z1316"/>
      <c r="AA1316"/>
    </row>
    <row r="1317" spans="14:27" x14ac:dyDescent="0.3">
      <c r="N1317"/>
      <c r="O1317"/>
      <c r="Z1317"/>
      <c r="AA1317"/>
    </row>
    <row r="1318" spans="14:27" x14ac:dyDescent="0.3">
      <c r="N1318"/>
      <c r="O1318"/>
      <c r="Z1318"/>
      <c r="AA1318"/>
    </row>
    <row r="1319" spans="14:27" x14ac:dyDescent="0.3">
      <c r="N1319"/>
      <c r="O1319"/>
      <c r="Z1319"/>
      <c r="AA1319"/>
    </row>
    <row r="1320" spans="14:27" x14ac:dyDescent="0.3">
      <c r="N1320"/>
      <c r="O1320"/>
      <c r="Z1320"/>
      <c r="AA1320"/>
    </row>
    <row r="1321" spans="14:27" x14ac:dyDescent="0.3">
      <c r="N1321"/>
      <c r="O1321"/>
      <c r="Z1321"/>
      <c r="AA1321"/>
    </row>
    <row r="1322" spans="14:27" x14ac:dyDescent="0.3">
      <c r="N1322"/>
      <c r="O1322"/>
      <c r="Z1322"/>
      <c r="AA1322"/>
    </row>
    <row r="1323" spans="14:27" x14ac:dyDescent="0.3">
      <c r="N1323"/>
      <c r="O1323"/>
      <c r="Z1323"/>
      <c r="AA1323"/>
    </row>
    <row r="1324" spans="14:27" x14ac:dyDescent="0.3">
      <c r="N1324"/>
      <c r="O1324"/>
      <c r="Z1324"/>
      <c r="AA1324"/>
    </row>
    <row r="1325" spans="14:27" x14ac:dyDescent="0.3">
      <c r="N1325"/>
      <c r="O1325"/>
      <c r="Z1325"/>
      <c r="AA1325"/>
    </row>
    <row r="1326" spans="14:27" x14ac:dyDescent="0.3">
      <c r="N1326"/>
      <c r="O1326"/>
      <c r="Z1326"/>
      <c r="AA1326"/>
    </row>
    <row r="1327" spans="14:27" x14ac:dyDescent="0.3">
      <c r="N1327"/>
      <c r="O1327"/>
      <c r="Z1327"/>
      <c r="AA1327"/>
    </row>
    <row r="1328" spans="14:27" x14ac:dyDescent="0.3">
      <c r="N1328"/>
      <c r="O1328"/>
      <c r="Z1328"/>
      <c r="AA1328"/>
    </row>
    <row r="1329" spans="14:27" x14ac:dyDescent="0.3">
      <c r="N1329"/>
      <c r="O1329"/>
      <c r="Z1329"/>
      <c r="AA1329"/>
    </row>
    <row r="1330" spans="14:27" x14ac:dyDescent="0.3">
      <c r="N1330"/>
      <c r="O1330"/>
      <c r="Z1330"/>
      <c r="AA1330"/>
    </row>
    <row r="1331" spans="14:27" x14ac:dyDescent="0.3">
      <c r="N1331"/>
      <c r="O1331"/>
      <c r="Z1331"/>
      <c r="AA1331"/>
    </row>
    <row r="1332" spans="14:27" x14ac:dyDescent="0.3">
      <c r="N1332"/>
      <c r="O1332"/>
      <c r="Z1332"/>
      <c r="AA1332"/>
    </row>
    <row r="1333" spans="14:27" x14ac:dyDescent="0.3">
      <c r="N1333"/>
      <c r="O1333"/>
      <c r="Z1333"/>
      <c r="AA1333"/>
    </row>
    <row r="1334" spans="14:27" x14ac:dyDescent="0.3">
      <c r="N1334"/>
      <c r="O1334"/>
      <c r="Z1334"/>
      <c r="AA1334"/>
    </row>
    <row r="1335" spans="14:27" x14ac:dyDescent="0.3">
      <c r="N1335"/>
      <c r="O1335"/>
      <c r="Z1335"/>
      <c r="AA1335"/>
    </row>
    <row r="1336" spans="14:27" x14ac:dyDescent="0.3">
      <c r="N1336"/>
      <c r="O1336"/>
      <c r="Z1336"/>
      <c r="AA1336"/>
    </row>
    <row r="1337" spans="14:27" x14ac:dyDescent="0.3">
      <c r="N1337"/>
      <c r="O1337"/>
      <c r="Z1337"/>
      <c r="AA1337"/>
    </row>
    <row r="1338" spans="14:27" x14ac:dyDescent="0.3">
      <c r="N1338"/>
      <c r="O1338"/>
      <c r="Z1338"/>
      <c r="AA1338"/>
    </row>
    <row r="1339" spans="14:27" x14ac:dyDescent="0.3">
      <c r="N1339"/>
      <c r="O1339"/>
      <c r="Z1339"/>
      <c r="AA1339"/>
    </row>
    <row r="1340" spans="14:27" x14ac:dyDescent="0.3">
      <c r="N1340"/>
      <c r="O1340"/>
      <c r="Z1340"/>
      <c r="AA1340"/>
    </row>
    <row r="1341" spans="14:27" x14ac:dyDescent="0.3">
      <c r="N1341"/>
      <c r="O1341"/>
      <c r="Z1341"/>
      <c r="AA1341"/>
    </row>
    <row r="1342" spans="14:27" x14ac:dyDescent="0.3">
      <c r="N1342"/>
      <c r="O1342"/>
      <c r="Z1342"/>
      <c r="AA1342"/>
    </row>
    <row r="1343" spans="14:27" x14ac:dyDescent="0.3">
      <c r="N1343"/>
      <c r="O1343"/>
      <c r="Z1343"/>
      <c r="AA1343"/>
    </row>
    <row r="1344" spans="14:27" x14ac:dyDescent="0.3">
      <c r="N1344"/>
      <c r="O1344"/>
      <c r="Z1344"/>
      <c r="AA1344"/>
    </row>
    <row r="1345" spans="14:27" x14ac:dyDescent="0.3">
      <c r="N1345"/>
      <c r="O1345"/>
      <c r="Z1345"/>
      <c r="AA1345"/>
    </row>
    <row r="1346" spans="14:27" x14ac:dyDescent="0.3">
      <c r="N1346"/>
      <c r="O1346"/>
      <c r="Z1346"/>
      <c r="AA1346"/>
    </row>
    <row r="1347" spans="14:27" x14ac:dyDescent="0.3">
      <c r="N1347"/>
      <c r="O1347"/>
      <c r="Z1347"/>
      <c r="AA1347"/>
    </row>
    <row r="1348" spans="14:27" x14ac:dyDescent="0.3">
      <c r="N1348"/>
      <c r="O1348"/>
      <c r="Z1348"/>
      <c r="AA1348"/>
    </row>
    <row r="1349" spans="14:27" x14ac:dyDescent="0.3">
      <c r="N1349"/>
      <c r="O1349"/>
      <c r="Z1349"/>
      <c r="AA1349"/>
    </row>
    <row r="1350" spans="14:27" x14ac:dyDescent="0.3">
      <c r="N1350"/>
      <c r="O1350"/>
      <c r="Z1350"/>
      <c r="AA1350"/>
    </row>
    <row r="1351" spans="14:27" x14ac:dyDescent="0.3">
      <c r="N1351"/>
      <c r="O1351"/>
      <c r="Z1351"/>
      <c r="AA1351"/>
    </row>
    <row r="1352" spans="14:27" x14ac:dyDescent="0.3">
      <c r="N1352"/>
      <c r="O1352"/>
      <c r="Z1352"/>
      <c r="AA1352"/>
    </row>
    <row r="1353" spans="14:27" x14ac:dyDescent="0.3">
      <c r="N1353"/>
      <c r="O1353"/>
      <c r="Z1353"/>
      <c r="AA1353"/>
    </row>
    <row r="1354" spans="14:27" x14ac:dyDescent="0.3">
      <c r="N1354"/>
      <c r="O1354"/>
      <c r="Z1354"/>
      <c r="AA1354"/>
    </row>
    <row r="1355" spans="14:27" x14ac:dyDescent="0.3">
      <c r="N1355"/>
      <c r="O1355"/>
      <c r="Z1355"/>
      <c r="AA1355"/>
    </row>
    <row r="1356" spans="14:27" x14ac:dyDescent="0.3">
      <c r="N1356"/>
      <c r="O1356"/>
      <c r="Z1356"/>
      <c r="AA1356"/>
    </row>
    <row r="1357" spans="14:27" x14ac:dyDescent="0.3">
      <c r="N1357"/>
      <c r="O1357"/>
      <c r="Z1357"/>
      <c r="AA1357"/>
    </row>
    <row r="1358" spans="14:27" x14ac:dyDescent="0.3">
      <c r="N1358"/>
      <c r="O1358"/>
      <c r="Z1358"/>
      <c r="AA1358"/>
    </row>
    <row r="1359" spans="14:27" x14ac:dyDescent="0.3">
      <c r="N1359"/>
      <c r="O1359"/>
      <c r="Z1359"/>
      <c r="AA1359"/>
    </row>
    <row r="1360" spans="14:27" x14ac:dyDescent="0.3">
      <c r="N1360"/>
      <c r="O1360"/>
      <c r="Z1360"/>
      <c r="AA1360"/>
    </row>
    <row r="1361" spans="14:27" x14ac:dyDescent="0.3">
      <c r="N1361"/>
      <c r="O1361"/>
      <c r="Z1361"/>
      <c r="AA1361"/>
    </row>
    <row r="1362" spans="14:27" x14ac:dyDescent="0.3">
      <c r="N1362"/>
      <c r="O1362"/>
      <c r="Z1362"/>
      <c r="AA1362"/>
    </row>
    <row r="1363" spans="14:27" x14ac:dyDescent="0.3">
      <c r="N1363"/>
      <c r="O1363"/>
      <c r="Z1363"/>
      <c r="AA1363"/>
    </row>
    <row r="1364" spans="14:27" x14ac:dyDescent="0.3">
      <c r="N1364"/>
      <c r="O1364"/>
      <c r="Z1364"/>
      <c r="AA1364"/>
    </row>
    <row r="1365" spans="14:27" x14ac:dyDescent="0.3">
      <c r="N1365"/>
      <c r="O1365"/>
      <c r="Z1365"/>
      <c r="AA1365"/>
    </row>
    <row r="1366" spans="14:27" x14ac:dyDescent="0.3">
      <c r="N1366"/>
      <c r="O1366"/>
      <c r="Z1366"/>
      <c r="AA1366"/>
    </row>
    <row r="1367" spans="14:27" x14ac:dyDescent="0.3">
      <c r="N1367"/>
      <c r="O1367"/>
      <c r="Z1367"/>
      <c r="AA1367"/>
    </row>
    <row r="1368" spans="14:27" x14ac:dyDescent="0.3">
      <c r="N1368"/>
      <c r="O1368"/>
      <c r="Z1368"/>
      <c r="AA1368"/>
    </row>
    <row r="1369" spans="14:27" x14ac:dyDescent="0.3">
      <c r="N1369"/>
      <c r="O1369"/>
      <c r="Z1369"/>
      <c r="AA1369"/>
    </row>
    <row r="1370" spans="14:27" x14ac:dyDescent="0.3">
      <c r="N1370"/>
      <c r="O1370"/>
      <c r="Z1370"/>
      <c r="AA1370"/>
    </row>
    <row r="1371" spans="14:27" x14ac:dyDescent="0.3">
      <c r="N1371"/>
      <c r="O1371"/>
      <c r="Z1371"/>
      <c r="AA1371"/>
    </row>
    <row r="1372" spans="14:27" x14ac:dyDescent="0.3">
      <c r="N1372"/>
      <c r="O1372"/>
      <c r="Z1372"/>
      <c r="AA1372"/>
    </row>
    <row r="1373" spans="14:27" x14ac:dyDescent="0.3">
      <c r="N1373"/>
      <c r="O1373"/>
      <c r="Z1373"/>
      <c r="AA1373"/>
    </row>
    <row r="1374" spans="14:27" x14ac:dyDescent="0.3">
      <c r="N1374"/>
      <c r="O1374"/>
      <c r="Z1374"/>
      <c r="AA1374"/>
    </row>
    <row r="1375" spans="14:27" x14ac:dyDescent="0.3">
      <c r="N1375"/>
      <c r="O1375"/>
      <c r="Z1375"/>
      <c r="AA1375"/>
    </row>
    <row r="1376" spans="14:27" x14ac:dyDescent="0.3">
      <c r="N1376"/>
      <c r="O1376"/>
      <c r="Z1376"/>
      <c r="AA1376"/>
    </row>
    <row r="1377" spans="14:27" x14ac:dyDescent="0.3">
      <c r="N1377"/>
      <c r="O1377"/>
      <c r="Z1377"/>
      <c r="AA1377"/>
    </row>
    <row r="1378" spans="14:27" x14ac:dyDescent="0.3">
      <c r="N1378"/>
      <c r="O1378"/>
      <c r="Z1378"/>
      <c r="AA1378"/>
    </row>
    <row r="1379" spans="14:27" x14ac:dyDescent="0.3">
      <c r="N1379"/>
      <c r="O1379"/>
      <c r="Z1379"/>
      <c r="AA1379"/>
    </row>
    <row r="1380" spans="14:27" x14ac:dyDescent="0.3">
      <c r="N1380"/>
      <c r="O1380"/>
      <c r="Z1380"/>
      <c r="AA1380"/>
    </row>
    <row r="1381" spans="14:27" x14ac:dyDescent="0.3">
      <c r="N1381"/>
      <c r="O1381"/>
      <c r="Z1381"/>
      <c r="AA1381"/>
    </row>
    <row r="1382" spans="14:27" x14ac:dyDescent="0.3">
      <c r="N1382"/>
      <c r="O1382"/>
      <c r="Z1382"/>
      <c r="AA1382"/>
    </row>
    <row r="1383" spans="14:27" x14ac:dyDescent="0.3">
      <c r="N1383"/>
      <c r="O1383"/>
      <c r="Z1383"/>
      <c r="AA1383"/>
    </row>
    <row r="1384" spans="14:27" x14ac:dyDescent="0.3">
      <c r="N1384"/>
      <c r="O1384"/>
      <c r="Z1384"/>
      <c r="AA1384"/>
    </row>
    <row r="1385" spans="14:27" x14ac:dyDescent="0.3">
      <c r="N1385"/>
      <c r="O1385"/>
      <c r="Z1385"/>
      <c r="AA1385"/>
    </row>
    <row r="1386" spans="14:27" x14ac:dyDescent="0.3">
      <c r="N1386"/>
      <c r="O1386"/>
      <c r="Z1386"/>
      <c r="AA1386"/>
    </row>
    <row r="1387" spans="14:27" x14ac:dyDescent="0.3">
      <c r="N1387"/>
      <c r="O1387"/>
      <c r="Z1387"/>
      <c r="AA1387"/>
    </row>
    <row r="1388" spans="14:27" x14ac:dyDescent="0.3">
      <c r="N1388"/>
      <c r="O1388"/>
      <c r="Z1388"/>
      <c r="AA1388"/>
    </row>
    <row r="1389" spans="14:27" x14ac:dyDescent="0.3">
      <c r="N1389"/>
      <c r="O1389"/>
      <c r="Z1389"/>
      <c r="AA1389"/>
    </row>
    <row r="1390" spans="14:27" x14ac:dyDescent="0.3">
      <c r="N1390"/>
      <c r="O1390"/>
      <c r="Z1390"/>
      <c r="AA1390"/>
    </row>
    <row r="1391" spans="14:27" x14ac:dyDescent="0.3">
      <c r="N1391"/>
      <c r="O1391"/>
      <c r="Z1391"/>
      <c r="AA1391"/>
    </row>
    <row r="1392" spans="14:27" x14ac:dyDescent="0.3">
      <c r="N1392"/>
      <c r="O1392"/>
      <c r="Z1392"/>
      <c r="AA1392"/>
    </row>
    <row r="1393" spans="14:27" x14ac:dyDescent="0.3">
      <c r="N1393"/>
      <c r="O1393"/>
      <c r="Z1393"/>
      <c r="AA1393"/>
    </row>
    <row r="1394" spans="14:27" x14ac:dyDescent="0.3">
      <c r="N1394"/>
      <c r="O1394"/>
      <c r="Z1394"/>
      <c r="AA1394"/>
    </row>
    <row r="1395" spans="14:27" x14ac:dyDescent="0.3">
      <c r="N1395"/>
      <c r="O1395"/>
      <c r="Z1395"/>
      <c r="AA1395"/>
    </row>
    <row r="1396" spans="14:27" x14ac:dyDescent="0.3">
      <c r="N1396"/>
      <c r="O1396"/>
      <c r="Z1396"/>
      <c r="AA1396"/>
    </row>
    <row r="1397" spans="14:27" x14ac:dyDescent="0.3">
      <c r="N1397"/>
      <c r="O1397"/>
      <c r="Z1397"/>
      <c r="AA1397"/>
    </row>
    <row r="1398" spans="14:27" x14ac:dyDescent="0.3">
      <c r="N1398"/>
      <c r="O1398"/>
      <c r="Z1398"/>
      <c r="AA1398"/>
    </row>
    <row r="1399" spans="14:27" x14ac:dyDescent="0.3">
      <c r="N1399"/>
      <c r="O1399"/>
      <c r="Z1399"/>
      <c r="AA1399"/>
    </row>
    <row r="1400" spans="14:27" x14ac:dyDescent="0.3">
      <c r="N1400"/>
      <c r="O1400"/>
      <c r="Z1400"/>
      <c r="AA1400"/>
    </row>
    <row r="1401" spans="14:27" x14ac:dyDescent="0.3">
      <c r="N1401"/>
      <c r="O1401"/>
      <c r="Z1401"/>
      <c r="AA1401"/>
    </row>
    <row r="1402" spans="14:27" x14ac:dyDescent="0.3">
      <c r="N1402"/>
      <c r="O1402"/>
      <c r="Z1402"/>
      <c r="AA1402"/>
    </row>
    <row r="1403" spans="14:27" x14ac:dyDescent="0.3">
      <c r="N1403"/>
      <c r="O1403"/>
      <c r="Z1403"/>
      <c r="AA1403"/>
    </row>
    <row r="1404" spans="14:27" x14ac:dyDescent="0.3">
      <c r="N1404"/>
      <c r="O1404"/>
      <c r="Z1404"/>
      <c r="AA1404"/>
    </row>
    <row r="1405" spans="14:27" x14ac:dyDescent="0.3">
      <c r="N1405"/>
      <c r="O1405"/>
      <c r="Z1405"/>
      <c r="AA1405"/>
    </row>
    <row r="1406" spans="14:27" x14ac:dyDescent="0.3">
      <c r="N1406"/>
      <c r="O1406"/>
      <c r="Z1406"/>
      <c r="AA1406"/>
    </row>
    <row r="1407" spans="14:27" x14ac:dyDescent="0.3">
      <c r="N1407"/>
      <c r="O1407"/>
      <c r="Z1407"/>
      <c r="AA1407"/>
    </row>
    <row r="1408" spans="14:27" x14ac:dyDescent="0.3">
      <c r="N1408"/>
      <c r="O1408"/>
      <c r="Z1408"/>
      <c r="AA1408"/>
    </row>
    <row r="1409" spans="14:27" x14ac:dyDescent="0.3">
      <c r="N1409"/>
      <c r="O1409"/>
      <c r="Z1409"/>
      <c r="AA1409"/>
    </row>
    <row r="1410" spans="14:27" x14ac:dyDescent="0.3">
      <c r="N1410"/>
      <c r="O1410"/>
      <c r="Z1410"/>
      <c r="AA1410"/>
    </row>
    <row r="1411" spans="14:27" x14ac:dyDescent="0.3">
      <c r="N1411"/>
      <c r="O1411"/>
      <c r="Z1411"/>
      <c r="AA1411"/>
    </row>
    <row r="1412" spans="14:27" x14ac:dyDescent="0.3">
      <c r="N1412"/>
      <c r="O1412"/>
      <c r="Z1412"/>
      <c r="AA1412"/>
    </row>
    <row r="1413" spans="14:27" x14ac:dyDescent="0.3">
      <c r="N1413"/>
      <c r="O1413"/>
      <c r="Z1413"/>
      <c r="AA1413"/>
    </row>
    <row r="1414" spans="14:27" x14ac:dyDescent="0.3">
      <c r="N1414"/>
      <c r="O1414"/>
      <c r="Z1414"/>
      <c r="AA1414"/>
    </row>
    <row r="1415" spans="14:27" x14ac:dyDescent="0.3">
      <c r="N1415"/>
      <c r="O1415"/>
      <c r="Z1415"/>
      <c r="AA1415"/>
    </row>
    <row r="1416" spans="14:27" x14ac:dyDescent="0.3">
      <c r="N1416"/>
      <c r="O1416"/>
      <c r="Z1416"/>
      <c r="AA1416"/>
    </row>
    <row r="1417" spans="14:27" x14ac:dyDescent="0.3">
      <c r="N1417"/>
      <c r="O1417"/>
      <c r="Z1417"/>
      <c r="AA1417"/>
    </row>
    <row r="1418" spans="14:27" x14ac:dyDescent="0.3">
      <c r="N1418"/>
      <c r="O1418"/>
      <c r="Z1418"/>
      <c r="AA1418"/>
    </row>
    <row r="1419" spans="14:27" x14ac:dyDescent="0.3">
      <c r="N1419"/>
      <c r="O1419"/>
      <c r="Z1419"/>
      <c r="AA1419"/>
    </row>
    <row r="1420" spans="14:27" x14ac:dyDescent="0.3">
      <c r="N1420"/>
      <c r="O1420"/>
      <c r="Z1420"/>
      <c r="AA1420"/>
    </row>
    <row r="1421" spans="14:27" x14ac:dyDescent="0.3">
      <c r="N1421"/>
      <c r="O1421"/>
      <c r="Z1421"/>
      <c r="AA1421"/>
    </row>
    <row r="1422" spans="14:27" x14ac:dyDescent="0.3">
      <c r="N1422"/>
      <c r="O1422"/>
      <c r="Z1422"/>
      <c r="AA1422"/>
    </row>
    <row r="1423" spans="14:27" x14ac:dyDescent="0.3">
      <c r="N1423"/>
      <c r="O1423"/>
      <c r="Z1423"/>
      <c r="AA1423"/>
    </row>
    <row r="1424" spans="14:27" x14ac:dyDescent="0.3">
      <c r="N1424"/>
      <c r="O1424"/>
      <c r="Z1424"/>
      <c r="AA1424"/>
    </row>
    <row r="1425" spans="14:27" x14ac:dyDescent="0.3">
      <c r="N1425"/>
      <c r="O1425"/>
      <c r="Z1425"/>
      <c r="AA1425"/>
    </row>
    <row r="1426" spans="14:27" x14ac:dyDescent="0.3">
      <c r="N1426"/>
      <c r="O1426"/>
      <c r="Z1426"/>
      <c r="AA1426"/>
    </row>
    <row r="1427" spans="14:27" x14ac:dyDescent="0.3">
      <c r="N1427"/>
      <c r="O1427"/>
      <c r="Z1427"/>
      <c r="AA1427"/>
    </row>
    <row r="1428" spans="14:27" x14ac:dyDescent="0.3">
      <c r="N1428"/>
      <c r="O1428"/>
      <c r="Z1428"/>
      <c r="AA1428"/>
    </row>
    <row r="1429" spans="14:27" x14ac:dyDescent="0.3">
      <c r="N1429"/>
      <c r="O1429"/>
      <c r="Z1429"/>
      <c r="AA1429"/>
    </row>
    <row r="1430" spans="14:27" x14ac:dyDescent="0.3">
      <c r="N1430"/>
      <c r="O1430"/>
      <c r="Z1430"/>
      <c r="AA1430"/>
    </row>
    <row r="1431" spans="14:27" x14ac:dyDescent="0.3">
      <c r="N1431"/>
      <c r="O1431"/>
      <c r="Z1431"/>
      <c r="AA1431"/>
    </row>
    <row r="1432" spans="14:27" x14ac:dyDescent="0.3">
      <c r="N1432"/>
      <c r="O1432"/>
      <c r="Z1432"/>
      <c r="AA1432"/>
    </row>
    <row r="1433" spans="14:27" x14ac:dyDescent="0.3">
      <c r="N1433"/>
      <c r="O1433"/>
      <c r="Z1433"/>
      <c r="AA1433"/>
    </row>
    <row r="1434" spans="14:27" x14ac:dyDescent="0.3">
      <c r="N1434"/>
      <c r="O1434"/>
      <c r="Z1434"/>
      <c r="AA1434"/>
    </row>
    <row r="1435" spans="14:27" x14ac:dyDescent="0.3">
      <c r="N1435"/>
      <c r="O1435"/>
      <c r="Z1435"/>
      <c r="AA1435"/>
    </row>
    <row r="1436" spans="14:27" x14ac:dyDescent="0.3">
      <c r="N1436"/>
      <c r="O1436"/>
      <c r="Z1436"/>
      <c r="AA1436"/>
    </row>
    <row r="1437" spans="14:27" x14ac:dyDescent="0.3">
      <c r="N1437"/>
      <c r="O1437"/>
      <c r="Z1437"/>
      <c r="AA1437"/>
    </row>
    <row r="1438" spans="14:27" x14ac:dyDescent="0.3">
      <c r="N1438"/>
      <c r="O1438"/>
      <c r="Z1438"/>
      <c r="AA1438"/>
    </row>
    <row r="1439" spans="14:27" x14ac:dyDescent="0.3">
      <c r="N1439"/>
      <c r="O1439"/>
      <c r="Z1439"/>
      <c r="AA1439"/>
    </row>
    <row r="1440" spans="14:27" x14ac:dyDescent="0.3">
      <c r="N1440"/>
      <c r="O1440"/>
      <c r="Z1440"/>
      <c r="AA1440"/>
    </row>
    <row r="1441" spans="14:27" x14ac:dyDescent="0.3">
      <c r="N1441"/>
      <c r="O1441"/>
      <c r="Z1441"/>
      <c r="AA1441"/>
    </row>
    <row r="1442" spans="14:27" x14ac:dyDescent="0.3">
      <c r="N1442"/>
      <c r="O1442"/>
      <c r="Z1442"/>
      <c r="AA1442"/>
    </row>
    <row r="1443" spans="14:27" x14ac:dyDescent="0.3">
      <c r="N1443"/>
      <c r="O1443"/>
      <c r="Z1443"/>
      <c r="AA1443"/>
    </row>
    <row r="1444" spans="14:27" x14ac:dyDescent="0.3">
      <c r="N1444"/>
      <c r="O1444"/>
      <c r="Z1444"/>
      <c r="AA1444"/>
    </row>
    <row r="1445" spans="14:27" x14ac:dyDescent="0.3">
      <c r="N1445"/>
      <c r="O1445"/>
      <c r="Z1445"/>
      <c r="AA1445"/>
    </row>
    <row r="1446" spans="14:27" x14ac:dyDescent="0.3">
      <c r="N1446"/>
      <c r="O1446"/>
      <c r="Z1446"/>
      <c r="AA1446"/>
    </row>
    <row r="1447" spans="14:27" x14ac:dyDescent="0.3">
      <c r="N1447"/>
      <c r="O1447"/>
      <c r="Z1447"/>
      <c r="AA1447"/>
    </row>
    <row r="1448" spans="14:27" x14ac:dyDescent="0.3">
      <c r="N1448"/>
      <c r="O1448"/>
      <c r="Z1448"/>
      <c r="AA1448"/>
    </row>
    <row r="1449" spans="14:27" x14ac:dyDescent="0.3">
      <c r="N1449"/>
      <c r="O1449"/>
      <c r="Z1449"/>
      <c r="AA1449"/>
    </row>
    <row r="1450" spans="14:27" x14ac:dyDescent="0.3">
      <c r="N1450"/>
      <c r="O1450"/>
      <c r="Z1450"/>
      <c r="AA1450"/>
    </row>
    <row r="1451" spans="14:27" x14ac:dyDescent="0.3">
      <c r="N1451"/>
      <c r="O1451"/>
      <c r="Z1451"/>
      <c r="AA1451"/>
    </row>
    <row r="1452" spans="14:27" x14ac:dyDescent="0.3">
      <c r="N1452"/>
      <c r="O1452"/>
      <c r="Z1452"/>
      <c r="AA1452"/>
    </row>
    <row r="1453" spans="14:27" x14ac:dyDescent="0.3">
      <c r="N1453"/>
      <c r="O1453"/>
      <c r="Z1453"/>
      <c r="AA1453"/>
    </row>
    <row r="1454" spans="14:27" x14ac:dyDescent="0.3">
      <c r="N1454"/>
      <c r="O1454"/>
      <c r="Z1454"/>
      <c r="AA1454"/>
    </row>
    <row r="1455" spans="14:27" x14ac:dyDescent="0.3">
      <c r="N1455"/>
      <c r="O1455"/>
      <c r="Z1455"/>
      <c r="AA1455"/>
    </row>
    <row r="1456" spans="14:27" x14ac:dyDescent="0.3">
      <c r="N1456"/>
      <c r="O1456"/>
      <c r="Z1456"/>
      <c r="AA1456"/>
    </row>
    <row r="1457" spans="14:27" x14ac:dyDescent="0.3">
      <c r="N1457"/>
      <c r="O1457"/>
      <c r="Z1457"/>
      <c r="AA1457"/>
    </row>
    <row r="1458" spans="14:27" x14ac:dyDescent="0.3">
      <c r="N1458"/>
      <c r="O1458"/>
      <c r="Z1458"/>
      <c r="AA1458"/>
    </row>
    <row r="1459" spans="14:27" x14ac:dyDescent="0.3">
      <c r="N1459"/>
      <c r="O1459"/>
      <c r="Z1459"/>
      <c r="AA1459"/>
    </row>
    <row r="1460" spans="14:27" x14ac:dyDescent="0.3">
      <c r="N1460"/>
      <c r="O1460"/>
      <c r="Z1460"/>
      <c r="AA1460"/>
    </row>
    <row r="1461" spans="14:27" x14ac:dyDescent="0.3">
      <c r="N1461"/>
      <c r="O1461"/>
      <c r="Z1461"/>
      <c r="AA1461"/>
    </row>
    <row r="1462" spans="14:27" x14ac:dyDescent="0.3">
      <c r="N1462"/>
      <c r="O1462"/>
      <c r="Z1462"/>
      <c r="AA1462"/>
    </row>
    <row r="1463" spans="14:27" x14ac:dyDescent="0.3">
      <c r="N1463"/>
      <c r="O1463"/>
      <c r="Z1463"/>
      <c r="AA1463"/>
    </row>
    <row r="1464" spans="14:27" x14ac:dyDescent="0.3">
      <c r="N1464"/>
      <c r="O1464"/>
      <c r="Z1464"/>
      <c r="AA1464"/>
    </row>
    <row r="1465" spans="14:27" x14ac:dyDescent="0.3">
      <c r="N1465"/>
      <c r="O1465"/>
      <c r="Z1465"/>
      <c r="AA1465"/>
    </row>
    <row r="1466" spans="14:27" x14ac:dyDescent="0.3">
      <c r="N1466"/>
      <c r="O1466"/>
      <c r="Z1466"/>
      <c r="AA1466"/>
    </row>
    <row r="1467" spans="14:27" x14ac:dyDescent="0.3">
      <c r="N1467"/>
      <c r="O1467"/>
      <c r="Z1467"/>
      <c r="AA1467"/>
    </row>
    <row r="1468" spans="14:27" x14ac:dyDescent="0.3">
      <c r="N1468"/>
      <c r="O1468"/>
      <c r="Z1468"/>
      <c r="AA1468"/>
    </row>
    <row r="1469" spans="14:27" x14ac:dyDescent="0.3">
      <c r="N1469"/>
      <c r="O1469"/>
      <c r="Z1469"/>
      <c r="AA1469"/>
    </row>
    <row r="1470" spans="14:27" x14ac:dyDescent="0.3">
      <c r="N1470"/>
      <c r="O1470"/>
      <c r="Z1470"/>
      <c r="AA1470"/>
    </row>
    <row r="1471" spans="14:27" x14ac:dyDescent="0.3">
      <c r="N1471"/>
      <c r="O1471"/>
      <c r="Z1471"/>
      <c r="AA1471"/>
    </row>
    <row r="1472" spans="14:27" x14ac:dyDescent="0.3">
      <c r="N1472"/>
      <c r="O1472"/>
      <c r="Z1472"/>
      <c r="AA1472"/>
    </row>
    <row r="1473" spans="14:27" x14ac:dyDescent="0.3">
      <c r="N1473"/>
      <c r="O1473"/>
      <c r="Z1473"/>
      <c r="AA1473"/>
    </row>
    <row r="1474" spans="14:27" x14ac:dyDescent="0.3">
      <c r="N1474"/>
      <c r="O1474"/>
      <c r="Z1474"/>
      <c r="AA1474"/>
    </row>
    <row r="1475" spans="14:27" x14ac:dyDescent="0.3">
      <c r="N1475"/>
      <c r="O1475"/>
      <c r="Z1475"/>
      <c r="AA1475"/>
    </row>
    <row r="1476" spans="14:27" x14ac:dyDescent="0.3">
      <c r="N1476"/>
      <c r="O1476"/>
      <c r="Z1476"/>
      <c r="AA1476"/>
    </row>
    <row r="1477" spans="14:27" x14ac:dyDescent="0.3">
      <c r="N1477"/>
      <c r="O1477"/>
      <c r="Z1477"/>
      <c r="AA1477"/>
    </row>
    <row r="1478" spans="14:27" x14ac:dyDescent="0.3">
      <c r="N1478"/>
      <c r="O1478"/>
      <c r="Z1478"/>
      <c r="AA1478"/>
    </row>
    <row r="1479" spans="14:27" x14ac:dyDescent="0.3">
      <c r="N1479"/>
      <c r="O1479"/>
      <c r="Z1479"/>
      <c r="AA1479"/>
    </row>
    <row r="1480" spans="14:27" x14ac:dyDescent="0.3">
      <c r="N1480"/>
      <c r="O1480"/>
      <c r="Z1480"/>
      <c r="AA1480"/>
    </row>
    <row r="1481" spans="14:27" x14ac:dyDescent="0.3">
      <c r="N1481"/>
      <c r="O1481"/>
      <c r="Z1481"/>
      <c r="AA1481"/>
    </row>
    <row r="1482" spans="14:27" x14ac:dyDescent="0.3">
      <c r="N1482"/>
      <c r="O1482"/>
      <c r="Z1482"/>
      <c r="AA1482"/>
    </row>
    <row r="1483" spans="14:27" x14ac:dyDescent="0.3">
      <c r="N1483"/>
      <c r="O1483"/>
      <c r="Z1483"/>
      <c r="AA1483"/>
    </row>
    <row r="1484" spans="14:27" x14ac:dyDescent="0.3">
      <c r="N1484"/>
      <c r="O1484"/>
      <c r="Z1484"/>
      <c r="AA1484"/>
    </row>
    <row r="1485" spans="14:27" x14ac:dyDescent="0.3">
      <c r="N1485"/>
      <c r="O1485"/>
      <c r="Z1485"/>
      <c r="AA1485"/>
    </row>
    <row r="1486" spans="14:27" x14ac:dyDescent="0.3">
      <c r="N1486"/>
      <c r="O1486"/>
      <c r="Z1486"/>
      <c r="AA1486"/>
    </row>
    <row r="1487" spans="14:27" x14ac:dyDescent="0.3">
      <c r="N1487"/>
      <c r="O1487"/>
      <c r="Z1487"/>
      <c r="AA1487"/>
    </row>
    <row r="1488" spans="14:27" x14ac:dyDescent="0.3">
      <c r="N1488"/>
      <c r="O1488"/>
      <c r="Z1488"/>
      <c r="AA1488"/>
    </row>
    <row r="1489" spans="14:27" x14ac:dyDescent="0.3">
      <c r="N1489"/>
      <c r="O1489"/>
      <c r="Z1489"/>
      <c r="AA1489"/>
    </row>
    <row r="1490" spans="14:27" x14ac:dyDescent="0.3">
      <c r="N1490"/>
      <c r="O1490"/>
      <c r="Z1490"/>
      <c r="AA1490"/>
    </row>
    <row r="1491" spans="14:27" x14ac:dyDescent="0.3">
      <c r="N1491"/>
      <c r="O1491"/>
      <c r="Z1491"/>
      <c r="AA1491"/>
    </row>
    <row r="1492" spans="14:27" x14ac:dyDescent="0.3">
      <c r="N1492"/>
      <c r="O1492"/>
      <c r="Z1492"/>
      <c r="AA1492"/>
    </row>
    <row r="1493" spans="14:27" x14ac:dyDescent="0.3">
      <c r="N1493"/>
      <c r="O1493"/>
      <c r="Z1493"/>
      <c r="AA1493"/>
    </row>
    <row r="1494" spans="14:27" x14ac:dyDescent="0.3">
      <c r="N1494"/>
      <c r="O1494"/>
      <c r="Z1494"/>
      <c r="AA1494"/>
    </row>
    <row r="1495" spans="14:27" x14ac:dyDescent="0.3">
      <c r="N1495"/>
      <c r="O1495"/>
      <c r="Z1495"/>
      <c r="AA1495"/>
    </row>
    <row r="1496" spans="14:27" x14ac:dyDescent="0.3">
      <c r="N1496"/>
      <c r="O1496"/>
      <c r="Z1496"/>
      <c r="AA1496"/>
    </row>
    <row r="1497" spans="14:27" x14ac:dyDescent="0.3">
      <c r="N1497"/>
      <c r="O1497"/>
      <c r="Z1497"/>
      <c r="AA1497"/>
    </row>
    <row r="1498" spans="14:27" x14ac:dyDescent="0.3">
      <c r="N1498"/>
      <c r="O1498"/>
      <c r="Z1498"/>
      <c r="AA1498"/>
    </row>
    <row r="1499" spans="14:27" x14ac:dyDescent="0.3">
      <c r="N1499"/>
      <c r="O1499"/>
      <c r="Z1499"/>
      <c r="AA1499"/>
    </row>
    <row r="1500" spans="14:27" x14ac:dyDescent="0.3">
      <c r="N1500"/>
      <c r="O1500"/>
      <c r="Z1500"/>
      <c r="AA1500"/>
    </row>
    <row r="1501" spans="14:27" x14ac:dyDescent="0.3">
      <c r="N1501"/>
      <c r="O1501"/>
      <c r="Z1501"/>
      <c r="AA1501"/>
    </row>
    <row r="1502" spans="14:27" x14ac:dyDescent="0.3">
      <c r="N1502"/>
      <c r="O1502"/>
      <c r="Z1502"/>
      <c r="AA1502"/>
    </row>
    <row r="1503" spans="14:27" x14ac:dyDescent="0.3">
      <c r="N1503"/>
      <c r="O1503"/>
      <c r="Z1503"/>
      <c r="AA1503"/>
    </row>
    <row r="1504" spans="14:27" x14ac:dyDescent="0.3">
      <c r="N1504"/>
      <c r="O1504"/>
      <c r="Z1504"/>
      <c r="AA1504"/>
    </row>
    <row r="1505" spans="14:27" x14ac:dyDescent="0.3">
      <c r="N1505"/>
      <c r="O1505"/>
      <c r="Z1505"/>
      <c r="AA1505"/>
    </row>
    <row r="1506" spans="14:27" x14ac:dyDescent="0.3">
      <c r="N1506"/>
      <c r="O1506"/>
      <c r="Z1506"/>
      <c r="AA1506"/>
    </row>
    <row r="1507" spans="14:27" x14ac:dyDescent="0.3">
      <c r="N1507"/>
      <c r="O1507"/>
      <c r="Z1507"/>
      <c r="AA1507"/>
    </row>
    <row r="1508" spans="14:27" x14ac:dyDescent="0.3">
      <c r="N1508"/>
      <c r="O1508"/>
      <c r="Z1508"/>
      <c r="AA1508"/>
    </row>
    <row r="1509" spans="14:27" x14ac:dyDescent="0.3">
      <c r="N1509"/>
      <c r="O1509"/>
      <c r="Z1509"/>
      <c r="AA1509"/>
    </row>
    <row r="1510" spans="14:27" x14ac:dyDescent="0.3">
      <c r="N1510"/>
      <c r="O1510"/>
      <c r="Z1510"/>
      <c r="AA1510"/>
    </row>
    <row r="1511" spans="14:27" x14ac:dyDescent="0.3">
      <c r="N1511"/>
      <c r="O1511"/>
      <c r="Z1511"/>
      <c r="AA1511"/>
    </row>
    <row r="1512" spans="14:27" x14ac:dyDescent="0.3">
      <c r="N1512"/>
      <c r="O1512"/>
      <c r="Z1512"/>
      <c r="AA1512"/>
    </row>
    <row r="1513" spans="14:27" x14ac:dyDescent="0.3">
      <c r="N1513"/>
      <c r="O1513"/>
      <c r="Z1513"/>
      <c r="AA1513"/>
    </row>
    <row r="1514" spans="14:27" x14ac:dyDescent="0.3">
      <c r="N1514"/>
      <c r="O1514"/>
      <c r="Z1514"/>
      <c r="AA1514"/>
    </row>
    <row r="1515" spans="14:27" x14ac:dyDescent="0.3">
      <c r="N1515"/>
      <c r="O1515"/>
      <c r="Z1515"/>
      <c r="AA1515"/>
    </row>
    <row r="1516" spans="14:27" x14ac:dyDescent="0.3">
      <c r="N1516"/>
      <c r="O1516"/>
      <c r="Z1516"/>
      <c r="AA1516"/>
    </row>
    <row r="1517" spans="14:27" x14ac:dyDescent="0.3">
      <c r="N1517"/>
      <c r="O1517"/>
      <c r="Z1517"/>
      <c r="AA1517"/>
    </row>
    <row r="1518" spans="14:27" x14ac:dyDescent="0.3">
      <c r="N1518"/>
      <c r="O1518"/>
      <c r="Z1518"/>
      <c r="AA1518"/>
    </row>
    <row r="1519" spans="14:27" x14ac:dyDescent="0.3">
      <c r="N1519"/>
      <c r="O1519"/>
      <c r="Z1519"/>
      <c r="AA1519"/>
    </row>
    <row r="1520" spans="14:27" x14ac:dyDescent="0.3">
      <c r="N1520"/>
      <c r="O1520"/>
      <c r="Z1520"/>
      <c r="AA1520"/>
    </row>
    <row r="1521" spans="14:27" x14ac:dyDescent="0.3">
      <c r="N1521"/>
      <c r="O1521"/>
      <c r="Z1521"/>
      <c r="AA1521"/>
    </row>
    <row r="1522" spans="14:27" x14ac:dyDescent="0.3">
      <c r="N1522"/>
      <c r="O1522"/>
      <c r="Z1522"/>
      <c r="AA1522"/>
    </row>
    <row r="1523" spans="14:27" x14ac:dyDescent="0.3">
      <c r="N1523"/>
      <c r="O1523"/>
      <c r="Z1523"/>
      <c r="AA1523"/>
    </row>
    <row r="1524" spans="14:27" x14ac:dyDescent="0.3">
      <c r="N1524"/>
      <c r="O1524"/>
      <c r="Z1524"/>
      <c r="AA1524"/>
    </row>
    <row r="1525" spans="14:27" x14ac:dyDescent="0.3">
      <c r="N1525"/>
      <c r="O1525"/>
      <c r="Z1525"/>
      <c r="AA1525"/>
    </row>
    <row r="1526" spans="14:27" x14ac:dyDescent="0.3">
      <c r="N1526"/>
      <c r="O1526"/>
      <c r="Z1526"/>
      <c r="AA1526"/>
    </row>
    <row r="1527" spans="14:27" x14ac:dyDescent="0.3">
      <c r="N1527"/>
      <c r="O1527"/>
      <c r="Z1527"/>
      <c r="AA1527"/>
    </row>
    <row r="1528" spans="14:27" x14ac:dyDescent="0.3">
      <c r="N1528"/>
      <c r="O1528"/>
      <c r="Z1528"/>
      <c r="AA1528"/>
    </row>
    <row r="1529" spans="14:27" x14ac:dyDescent="0.3">
      <c r="N1529"/>
      <c r="O1529"/>
      <c r="Z1529"/>
      <c r="AA1529"/>
    </row>
    <row r="1530" spans="14:27" x14ac:dyDescent="0.3">
      <c r="N1530"/>
      <c r="O1530"/>
      <c r="Z1530"/>
      <c r="AA1530"/>
    </row>
    <row r="1531" spans="14:27" x14ac:dyDescent="0.3">
      <c r="N1531"/>
      <c r="O1531"/>
      <c r="Z1531"/>
      <c r="AA1531"/>
    </row>
    <row r="1532" spans="14:27" x14ac:dyDescent="0.3">
      <c r="N1532"/>
      <c r="O1532"/>
      <c r="Z1532"/>
      <c r="AA1532"/>
    </row>
    <row r="1533" spans="14:27" x14ac:dyDescent="0.3">
      <c r="N1533"/>
      <c r="O1533"/>
      <c r="Z1533"/>
      <c r="AA1533"/>
    </row>
    <row r="1534" spans="14:27" x14ac:dyDescent="0.3">
      <c r="N1534"/>
      <c r="O1534"/>
      <c r="Z1534"/>
      <c r="AA1534"/>
    </row>
    <row r="1535" spans="14:27" x14ac:dyDescent="0.3">
      <c r="N1535"/>
      <c r="O1535"/>
      <c r="Z1535"/>
      <c r="AA1535"/>
    </row>
    <row r="1536" spans="14:27" x14ac:dyDescent="0.3">
      <c r="N1536"/>
      <c r="O1536"/>
      <c r="Z1536"/>
      <c r="AA1536"/>
    </row>
    <row r="1537" spans="14:27" x14ac:dyDescent="0.3">
      <c r="N1537"/>
      <c r="O1537"/>
      <c r="Z1537"/>
      <c r="AA1537"/>
    </row>
    <row r="1538" spans="14:27" x14ac:dyDescent="0.3">
      <c r="N1538"/>
      <c r="O1538"/>
      <c r="Z1538"/>
      <c r="AA1538"/>
    </row>
    <row r="1539" spans="14:27" x14ac:dyDescent="0.3">
      <c r="N1539"/>
      <c r="O1539"/>
      <c r="Z1539"/>
      <c r="AA1539"/>
    </row>
    <row r="1540" spans="14:27" x14ac:dyDescent="0.3">
      <c r="N1540"/>
      <c r="O1540"/>
      <c r="Z1540"/>
      <c r="AA1540"/>
    </row>
    <row r="1541" spans="14:27" x14ac:dyDescent="0.3">
      <c r="N1541"/>
      <c r="O1541"/>
      <c r="Z1541"/>
      <c r="AA1541"/>
    </row>
    <row r="1542" spans="14:27" x14ac:dyDescent="0.3">
      <c r="N1542"/>
      <c r="O1542"/>
      <c r="Z1542"/>
      <c r="AA1542"/>
    </row>
    <row r="1543" spans="14:27" x14ac:dyDescent="0.3">
      <c r="N1543"/>
      <c r="O1543"/>
      <c r="Z1543"/>
      <c r="AA1543"/>
    </row>
    <row r="1544" spans="14:27" x14ac:dyDescent="0.3">
      <c r="N1544"/>
      <c r="O1544"/>
      <c r="Z1544"/>
      <c r="AA1544"/>
    </row>
    <row r="1545" spans="14:27" x14ac:dyDescent="0.3">
      <c r="N1545"/>
      <c r="O1545"/>
      <c r="Z1545"/>
      <c r="AA1545"/>
    </row>
    <row r="1546" spans="14:27" x14ac:dyDescent="0.3">
      <c r="N1546"/>
      <c r="O1546"/>
      <c r="Z1546"/>
      <c r="AA1546"/>
    </row>
    <row r="1547" spans="14:27" x14ac:dyDescent="0.3">
      <c r="N1547"/>
      <c r="O1547"/>
      <c r="Z1547"/>
      <c r="AA1547"/>
    </row>
    <row r="1548" spans="14:27" x14ac:dyDescent="0.3">
      <c r="N1548"/>
      <c r="O1548"/>
      <c r="Z1548"/>
      <c r="AA1548"/>
    </row>
    <row r="1549" spans="14:27" x14ac:dyDescent="0.3">
      <c r="N1549"/>
      <c r="O1549"/>
      <c r="Z1549"/>
      <c r="AA1549"/>
    </row>
    <row r="1550" spans="14:27" x14ac:dyDescent="0.3">
      <c r="N1550"/>
      <c r="O1550"/>
      <c r="Z1550"/>
      <c r="AA1550"/>
    </row>
    <row r="1551" spans="14:27" x14ac:dyDescent="0.3">
      <c r="N1551"/>
      <c r="O1551"/>
      <c r="Z1551"/>
      <c r="AA1551"/>
    </row>
    <row r="1552" spans="14:27" x14ac:dyDescent="0.3">
      <c r="N1552"/>
      <c r="O1552"/>
      <c r="Z1552"/>
      <c r="AA1552"/>
    </row>
    <row r="1553" spans="14:27" x14ac:dyDescent="0.3">
      <c r="N1553"/>
      <c r="O1553"/>
      <c r="Z1553"/>
      <c r="AA1553"/>
    </row>
    <row r="1554" spans="14:27" x14ac:dyDescent="0.3">
      <c r="N1554"/>
      <c r="O1554"/>
      <c r="Z1554"/>
      <c r="AA1554"/>
    </row>
    <row r="1555" spans="14:27" x14ac:dyDescent="0.3">
      <c r="N1555"/>
      <c r="O1555"/>
      <c r="Z1555"/>
      <c r="AA1555"/>
    </row>
    <row r="1556" spans="14:27" x14ac:dyDescent="0.3">
      <c r="N1556"/>
      <c r="O1556"/>
      <c r="Z1556"/>
      <c r="AA1556"/>
    </row>
    <row r="1557" spans="14:27" x14ac:dyDescent="0.3">
      <c r="N1557"/>
      <c r="O1557"/>
      <c r="Z1557"/>
      <c r="AA1557"/>
    </row>
    <row r="1558" spans="14:27" x14ac:dyDescent="0.3">
      <c r="N1558"/>
      <c r="O1558"/>
      <c r="Z1558"/>
      <c r="AA1558"/>
    </row>
    <row r="1559" spans="14:27" x14ac:dyDescent="0.3">
      <c r="N1559"/>
      <c r="O1559"/>
      <c r="Z1559"/>
      <c r="AA1559"/>
    </row>
    <row r="1560" spans="14:27" x14ac:dyDescent="0.3">
      <c r="N1560"/>
      <c r="O1560"/>
      <c r="Z1560"/>
      <c r="AA1560"/>
    </row>
    <row r="1561" spans="14:27" x14ac:dyDescent="0.3">
      <c r="N1561"/>
      <c r="O1561"/>
      <c r="Z1561"/>
      <c r="AA1561"/>
    </row>
    <row r="1562" spans="14:27" x14ac:dyDescent="0.3">
      <c r="N1562"/>
      <c r="O1562"/>
      <c r="Z1562"/>
      <c r="AA1562"/>
    </row>
    <row r="1563" spans="14:27" x14ac:dyDescent="0.3">
      <c r="N1563"/>
      <c r="O1563"/>
      <c r="Z1563"/>
      <c r="AA1563"/>
    </row>
    <row r="1564" spans="14:27" x14ac:dyDescent="0.3">
      <c r="N1564"/>
      <c r="O1564"/>
      <c r="Z1564"/>
      <c r="AA1564"/>
    </row>
    <row r="1565" spans="14:27" x14ac:dyDescent="0.3">
      <c r="N1565"/>
      <c r="O1565"/>
      <c r="Z1565"/>
      <c r="AA1565"/>
    </row>
    <row r="1566" spans="14:27" x14ac:dyDescent="0.3">
      <c r="N1566"/>
      <c r="O1566"/>
      <c r="Z1566"/>
      <c r="AA1566"/>
    </row>
    <row r="1567" spans="14:27" x14ac:dyDescent="0.3">
      <c r="N1567"/>
      <c r="O1567"/>
      <c r="Z1567"/>
      <c r="AA1567"/>
    </row>
    <row r="1568" spans="14:27" x14ac:dyDescent="0.3">
      <c r="N1568"/>
      <c r="O1568"/>
      <c r="Z1568"/>
      <c r="AA1568"/>
    </row>
    <row r="1569" spans="14:27" x14ac:dyDescent="0.3">
      <c r="N1569"/>
      <c r="O1569"/>
      <c r="Z1569"/>
      <c r="AA1569"/>
    </row>
    <row r="1570" spans="14:27" x14ac:dyDescent="0.3">
      <c r="N1570"/>
      <c r="O1570"/>
      <c r="Z1570"/>
      <c r="AA1570"/>
    </row>
    <row r="1571" spans="14:27" x14ac:dyDescent="0.3">
      <c r="N1571"/>
      <c r="O1571"/>
      <c r="Z1571"/>
      <c r="AA1571"/>
    </row>
    <row r="1572" spans="14:27" x14ac:dyDescent="0.3">
      <c r="N1572"/>
      <c r="O1572"/>
      <c r="Z1572"/>
      <c r="AA1572"/>
    </row>
    <row r="1573" spans="14:27" x14ac:dyDescent="0.3">
      <c r="N1573"/>
      <c r="O1573"/>
      <c r="Z1573"/>
      <c r="AA1573"/>
    </row>
    <row r="1574" spans="14:27" x14ac:dyDescent="0.3">
      <c r="N1574"/>
      <c r="O1574"/>
      <c r="Z1574"/>
      <c r="AA1574"/>
    </row>
    <row r="1575" spans="14:27" x14ac:dyDescent="0.3">
      <c r="N1575"/>
      <c r="O1575"/>
      <c r="Z1575"/>
      <c r="AA1575"/>
    </row>
    <row r="1576" spans="14:27" x14ac:dyDescent="0.3">
      <c r="N1576"/>
      <c r="O1576"/>
      <c r="Z1576"/>
      <c r="AA1576"/>
    </row>
    <row r="1577" spans="14:27" x14ac:dyDescent="0.3">
      <c r="N1577"/>
      <c r="O1577"/>
      <c r="Z1577"/>
      <c r="AA1577"/>
    </row>
    <row r="1578" spans="14:27" x14ac:dyDescent="0.3">
      <c r="N1578"/>
      <c r="O1578"/>
      <c r="Z1578"/>
      <c r="AA1578"/>
    </row>
    <row r="1579" spans="14:27" x14ac:dyDescent="0.3">
      <c r="N1579"/>
      <c r="O1579"/>
      <c r="Z1579"/>
      <c r="AA1579"/>
    </row>
    <row r="1580" spans="14:27" x14ac:dyDescent="0.3">
      <c r="N1580"/>
      <c r="O1580"/>
      <c r="Z1580"/>
      <c r="AA1580"/>
    </row>
    <row r="1581" spans="14:27" x14ac:dyDescent="0.3">
      <c r="N1581"/>
      <c r="O1581"/>
      <c r="Z1581"/>
      <c r="AA1581"/>
    </row>
    <row r="1582" spans="14:27" x14ac:dyDescent="0.3">
      <c r="N1582"/>
      <c r="O1582"/>
      <c r="Z1582"/>
      <c r="AA1582"/>
    </row>
    <row r="1583" spans="14:27" x14ac:dyDescent="0.3">
      <c r="N1583"/>
      <c r="O1583"/>
      <c r="Z1583"/>
      <c r="AA1583"/>
    </row>
    <row r="1584" spans="14:27" x14ac:dyDescent="0.3">
      <c r="N1584"/>
      <c r="O1584"/>
      <c r="Z1584"/>
      <c r="AA1584"/>
    </row>
    <row r="1585" spans="14:27" x14ac:dyDescent="0.3">
      <c r="N1585"/>
      <c r="O1585"/>
      <c r="Z1585"/>
      <c r="AA1585"/>
    </row>
    <row r="1586" spans="14:27" x14ac:dyDescent="0.3">
      <c r="N1586"/>
      <c r="O1586"/>
      <c r="Z1586"/>
      <c r="AA1586"/>
    </row>
    <row r="1587" spans="14:27" x14ac:dyDescent="0.3">
      <c r="N1587"/>
      <c r="O1587"/>
      <c r="Z1587"/>
      <c r="AA1587"/>
    </row>
    <row r="1588" spans="14:27" x14ac:dyDescent="0.3">
      <c r="N1588"/>
      <c r="O1588"/>
      <c r="Z1588"/>
      <c r="AA1588"/>
    </row>
    <row r="1589" spans="14:27" x14ac:dyDescent="0.3">
      <c r="N1589"/>
      <c r="O1589"/>
      <c r="Z1589"/>
      <c r="AA1589"/>
    </row>
    <row r="1590" spans="14:27" x14ac:dyDescent="0.3">
      <c r="N1590"/>
      <c r="O1590"/>
      <c r="Z1590"/>
      <c r="AA1590"/>
    </row>
    <row r="1591" spans="14:27" x14ac:dyDescent="0.3">
      <c r="N1591"/>
      <c r="O1591"/>
      <c r="Z1591"/>
      <c r="AA1591"/>
    </row>
    <row r="1592" spans="14:27" x14ac:dyDescent="0.3">
      <c r="N1592"/>
      <c r="O1592"/>
      <c r="Z1592"/>
      <c r="AA1592"/>
    </row>
    <row r="1593" spans="14:27" x14ac:dyDescent="0.3">
      <c r="N1593"/>
      <c r="O1593"/>
      <c r="Z1593"/>
      <c r="AA1593"/>
    </row>
    <row r="1594" spans="14:27" x14ac:dyDescent="0.3">
      <c r="N1594"/>
      <c r="O1594"/>
      <c r="Z1594"/>
      <c r="AA1594"/>
    </row>
    <row r="1595" spans="14:27" x14ac:dyDescent="0.3">
      <c r="N1595"/>
      <c r="O1595"/>
      <c r="Z1595"/>
      <c r="AA1595"/>
    </row>
    <row r="1596" spans="14:27" x14ac:dyDescent="0.3">
      <c r="N1596"/>
      <c r="O1596"/>
      <c r="Z1596"/>
      <c r="AA1596"/>
    </row>
    <row r="1597" spans="14:27" x14ac:dyDescent="0.3">
      <c r="N1597"/>
      <c r="O1597"/>
      <c r="Z1597"/>
      <c r="AA1597"/>
    </row>
    <row r="1598" spans="14:27" x14ac:dyDescent="0.3">
      <c r="N1598"/>
      <c r="O1598"/>
      <c r="Z1598"/>
      <c r="AA1598"/>
    </row>
    <row r="1599" spans="14:27" x14ac:dyDescent="0.3">
      <c r="N1599"/>
      <c r="O1599"/>
      <c r="Z1599"/>
      <c r="AA1599"/>
    </row>
    <row r="1600" spans="14:27" x14ac:dyDescent="0.3">
      <c r="N1600"/>
      <c r="O1600"/>
      <c r="Z1600"/>
      <c r="AA1600"/>
    </row>
    <row r="1601" spans="14:27" x14ac:dyDescent="0.3">
      <c r="N1601"/>
      <c r="O1601"/>
      <c r="Z1601"/>
      <c r="AA1601"/>
    </row>
    <row r="1602" spans="14:27" x14ac:dyDescent="0.3">
      <c r="N1602"/>
      <c r="O1602"/>
      <c r="Z1602"/>
      <c r="AA1602"/>
    </row>
    <row r="1603" spans="14:27" x14ac:dyDescent="0.3">
      <c r="N1603"/>
      <c r="O1603"/>
      <c r="Z1603"/>
      <c r="AA1603"/>
    </row>
    <row r="1604" spans="14:27" x14ac:dyDescent="0.3">
      <c r="N1604"/>
      <c r="O1604"/>
      <c r="Z1604"/>
      <c r="AA1604"/>
    </row>
    <row r="1605" spans="14:27" x14ac:dyDescent="0.3">
      <c r="N1605"/>
      <c r="O1605"/>
      <c r="Z1605"/>
      <c r="AA1605"/>
    </row>
    <row r="1606" spans="14:27" x14ac:dyDescent="0.3">
      <c r="N1606"/>
      <c r="O1606"/>
      <c r="Z1606"/>
      <c r="AA1606"/>
    </row>
    <row r="1607" spans="14:27" x14ac:dyDescent="0.3">
      <c r="N1607"/>
      <c r="O1607"/>
      <c r="Z1607"/>
      <c r="AA1607"/>
    </row>
    <row r="1608" spans="14:27" x14ac:dyDescent="0.3">
      <c r="N1608"/>
      <c r="O1608"/>
      <c r="Z1608"/>
      <c r="AA1608"/>
    </row>
    <row r="1609" spans="14:27" x14ac:dyDescent="0.3">
      <c r="N1609"/>
      <c r="O1609"/>
      <c r="Z1609"/>
      <c r="AA1609"/>
    </row>
    <row r="1610" spans="14:27" x14ac:dyDescent="0.3">
      <c r="N1610"/>
      <c r="O1610"/>
      <c r="Z1610"/>
      <c r="AA1610"/>
    </row>
    <row r="1611" spans="14:27" x14ac:dyDescent="0.3">
      <c r="N1611"/>
      <c r="O1611"/>
      <c r="Z1611"/>
      <c r="AA1611"/>
    </row>
    <row r="1612" spans="14:27" x14ac:dyDescent="0.3">
      <c r="N1612"/>
      <c r="O1612"/>
      <c r="Z1612"/>
      <c r="AA1612"/>
    </row>
    <row r="1613" spans="14:27" x14ac:dyDescent="0.3">
      <c r="N1613"/>
      <c r="O1613"/>
      <c r="Z1613"/>
      <c r="AA1613"/>
    </row>
    <row r="1614" spans="14:27" x14ac:dyDescent="0.3">
      <c r="N1614"/>
      <c r="O1614"/>
      <c r="Z1614"/>
      <c r="AA1614"/>
    </row>
    <row r="1615" spans="14:27" x14ac:dyDescent="0.3">
      <c r="N1615"/>
      <c r="O1615"/>
      <c r="Z1615"/>
      <c r="AA1615"/>
    </row>
    <row r="1616" spans="14:27" x14ac:dyDescent="0.3">
      <c r="N1616"/>
      <c r="O1616"/>
      <c r="Z1616"/>
      <c r="AA1616"/>
    </row>
    <row r="1617" spans="14:27" x14ac:dyDescent="0.3">
      <c r="N1617"/>
      <c r="O1617"/>
      <c r="Z1617"/>
      <c r="AA1617"/>
    </row>
    <row r="1618" spans="14:27" x14ac:dyDescent="0.3">
      <c r="N1618"/>
      <c r="O1618"/>
      <c r="Z1618"/>
      <c r="AA1618"/>
    </row>
    <row r="1619" spans="14:27" x14ac:dyDescent="0.3">
      <c r="N1619"/>
      <c r="O1619"/>
      <c r="Z1619"/>
      <c r="AA1619"/>
    </row>
    <row r="1620" spans="14:27" x14ac:dyDescent="0.3">
      <c r="N1620"/>
      <c r="O1620"/>
      <c r="Z1620"/>
      <c r="AA1620"/>
    </row>
    <row r="1621" spans="14:27" x14ac:dyDescent="0.3">
      <c r="N1621"/>
      <c r="O1621"/>
      <c r="Z1621"/>
      <c r="AA1621"/>
    </row>
    <row r="1622" spans="14:27" x14ac:dyDescent="0.3">
      <c r="N1622"/>
      <c r="O1622"/>
      <c r="Z1622"/>
      <c r="AA1622"/>
    </row>
    <row r="1623" spans="14:27" x14ac:dyDescent="0.3">
      <c r="N1623"/>
      <c r="O1623"/>
      <c r="Z1623"/>
      <c r="AA1623"/>
    </row>
    <row r="1624" spans="14:27" x14ac:dyDescent="0.3">
      <c r="N1624"/>
      <c r="O1624"/>
      <c r="Z1624"/>
      <c r="AA1624"/>
    </row>
    <row r="1625" spans="14:27" x14ac:dyDescent="0.3">
      <c r="N1625"/>
      <c r="O1625"/>
      <c r="Z1625"/>
      <c r="AA1625"/>
    </row>
    <row r="1626" spans="14:27" x14ac:dyDescent="0.3">
      <c r="N1626"/>
      <c r="O1626"/>
      <c r="Z1626"/>
      <c r="AA1626"/>
    </row>
    <row r="1627" spans="14:27" x14ac:dyDescent="0.3">
      <c r="N1627"/>
      <c r="O1627"/>
      <c r="Z1627"/>
      <c r="AA1627"/>
    </row>
    <row r="1628" spans="14:27" x14ac:dyDescent="0.3">
      <c r="N1628"/>
      <c r="O1628"/>
      <c r="Z1628"/>
      <c r="AA1628"/>
    </row>
    <row r="1629" spans="14:27" x14ac:dyDescent="0.3">
      <c r="N1629"/>
      <c r="O1629"/>
      <c r="Z1629"/>
      <c r="AA1629"/>
    </row>
    <row r="1630" spans="14:27" x14ac:dyDescent="0.3">
      <c r="N1630"/>
      <c r="O1630"/>
      <c r="Z1630"/>
      <c r="AA1630"/>
    </row>
    <row r="1631" spans="14:27" x14ac:dyDescent="0.3">
      <c r="N1631"/>
      <c r="O1631"/>
      <c r="Z1631"/>
      <c r="AA1631"/>
    </row>
    <row r="1632" spans="14:27" x14ac:dyDescent="0.3">
      <c r="N1632"/>
      <c r="O1632"/>
      <c r="Z1632"/>
      <c r="AA1632"/>
    </row>
    <row r="1633" spans="14:27" x14ac:dyDescent="0.3">
      <c r="N1633"/>
      <c r="O1633"/>
      <c r="Z1633"/>
      <c r="AA1633"/>
    </row>
    <row r="1634" spans="14:27" x14ac:dyDescent="0.3">
      <c r="N1634"/>
      <c r="O1634"/>
      <c r="Z1634"/>
      <c r="AA1634"/>
    </row>
    <row r="1635" spans="14:27" x14ac:dyDescent="0.3">
      <c r="N1635"/>
      <c r="O1635"/>
      <c r="Z1635"/>
      <c r="AA1635"/>
    </row>
    <row r="1636" spans="14:27" x14ac:dyDescent="0.3">
      <c r="N1636"/>
      <c r="O1636"/>
      <c r="Z1636"/>
      <c r="AA1636"/>
    </row>
    <row r="1637" spans="14:27" x14ac:dyDescent="0.3">
      <c r="N1637"/>
      <c r="O1637"/>
      <c r="Z1637"/>
      <c r="AA1637"/>
    </row>
    <row r="1638" spans="14:27" x14ac:dyDescent="0.3">
      <c r="N1638"/>
      <c r="O1638"/>
      <c r="Z1638"/>
      <c r="AA1638"/>
    </row>
    <row r="1639" spans="14:27" x14ac:dyDescent="0.3">
      <c r="N1639"/>
      <c r="O1639"/>
      <c r="Z1639"/>
      <c r="AA1639"/>
    </row>
    <row r="1640" spans="14:27" x14ac:dyDescent="0.3">
      <c r="N1640"/>
      <c r="O1640"/>
      <c r="Z1640"/>
      <c r="AA1640"/>
    </row>
    <row r="1641" spans="14:27" x14ac:dyDescent="0.3">
      <c r="N1641"/>
      <c r="O1641"/>
      <c r="Z1641"/>
      <c r="AA1641"/>
    </row>
    <row r="1642" spans="14:27" x14ac:dyDescent="0.3">
      <c r="N1642"/>
      <c r="O1642"/>
      <c r="Z1642"/>
      <c r="AA1642"/>
    </row>
    <row r="1643" spans="14:27" x14ac:dyDescent="0.3">
      <c r="N1643"/>
      <c r="O1643"/>
      <c r="Z1643"/>
      <c r="AA1643"/>
    </row>
    <row r="1644" spans="14:27" x14ac:dyDescent="0.3">
      <c r="N1644"/>
      <c r="O1644"/>
      <c r="Z1644"/>
      <c r="AA1644"/>
    </row>
    <row r="1645" spans="14:27" x14ac:dyDescent="0.3">
      <c r="N1645"/>
      <c r="O1645"/>
      <c r="Z1645"/>
      <c r="AA1645"/>
    </row>
    <row r="1646" spans="14:27" x14ac:dyDescent="0.3">
      <c r="N1646"/>
      <c r="O1646"/>
      <c r="Z1646"/>
      <c r="AA1646"/>
    </row>
    <row r="1647" spans="14:27" x14ac:dyDescent="0.3">
      <c r="N1647"/>
      <c r="O1647"/>
      <c r="Z1647"/>
      <c r="AA1647"/>
    </row>
    <row r="1648" spans="14:27" x14ac:dyDescent="0.3">
      <c r="N1648"/>
      <c r="O1648"/>
      <c r="Z1648"/>
      <c r="AA1648"/>
    </row>
    <row r="1649" spans="14:27" x14ac:dyDescent="0.3">
      <c r="N1649"/>
      <c r="O1649"/>
      <c r="Z1649"/>
      <c r="AA1649"/>
    </row>
    <row r="1650" spans="14:27" x14ac:dyDescent="0.3">
      <c r="N1650"/>
      <c r="O1650"/>
      <c r="Z1650"/>
      <c r="AA1650"/>
    </row>
    <row r="1651" spans="14:27" x14ac:dyDescent="0.3">
      <c r="N1651"/>
      <c r="O1651"/>
      <c r="Z1651"/>
      <c r="AA1651"/>
    </row>
    <row r="1652" spans="14:27" x14ac:dyDescent="0.3">
      <c r="N1652"/>
      <c r="O1652"/>
      <c r="Z1652"/>
      <c r="AA1652"/>
    </row>
    <row r="1653" spans="14:27" x14ac:dyDescent="0.3">
      <c r="N1653"/>
      <c r="O1653"/>
      <c r="Z1653"/>
      <c r="AA1653"/>
    </row>
    <row r="1654" spans="14:27" x14ac:dyDescent="0.3">
      <c r="N1654"/>
      <c r="O1654"/>
      <c r="Z1654"/>
      <c r="AA1654"/>
    </row>
    <row r="1655" spans="14:27" x14ac:dyDescent="0.3">
      <c r="N1655"/>
      <c r="O1655"/>
      <c r="Z1655"/>
      <c r="AA1655"/>
    </row>
    <row r="1656" spans="14:27" x14ac:dyDescent="0.3">
      <c r="N1656"/>
      <c r="O1656"/>
      <c r="Z1656"/>
      <c r="AA1656"/>
    </row>
    <row r="1657" spans="14:27" x14ac:dyDescent="0.3">
      <c r="N1657"/>
      <c r="O1657"/>
      <c r="Z1657"/>
      <c r="AA1657"/>
    </row>
    <row r="1658" spans="14:27" x14ac:dyDescent="0.3">
      <c r="N1658"/>
      <c r="O1658"/>
      <c r="Z1658"/>
      <c r="AA1658"/>
    </row>
    <row r="1659" spans="14:27" x14ac:dyDescent="0.3">
      <c r="N1659"/>
      <c r="O1659"/>
      <c r="Z1659"/>
      <c r="AA1659"/>
    </row>
    <row r="1660" spans="14:27" x14ac:dyDescent="0.3">
      <c r="N1660"/>
      <c r="O1660"/>
      <c r="Z1660"/>
      <c r="AA1660"/>
    </row>
    <row r="1661" spans="14:27" x14ac:dyDescent="0.3">
      <c r="N1661"/>
      <c r="O1661"/>
      <c r="Z1661"/>
      <c r="AA1661"/>
    </row>
    <row r="1662" spans="14:27" x14ac:dyDescent="0.3">
      <c r="N1662"/>
      <c r="O1662"/>
      <c r="Z1662"/>
      <c r="AA1662"/>
    </row>
    <row r="1663" spans="14:27" x14ac:dyDescent="0.3">
      <c r="N1663"/>
      <c r="O1663"/>
      <c r="Z1663"/>
      <c r="AA1663"/>
    </row>
    <row r="1664" spans="14:27" x14ac:dyDescent="0.3">
      <c r="N1664"/>
      <c r="O1664"/>
      <c r="Z1664"/>
      <c r="AA1664"/>
    </row>
    <row r="1665" spans="14:27" x14ac:dyDescent="0.3">
      <c r="N1665"/>
      <c r="O1665"/>
      <c r="Z1665"/>
      <c r="AA1665"/>
    </row>
    <row r="1666" spans="14:27" x14ac:dyDescent="0.3">
      <c r="N1666"/>
      <c r="O1666"/>
      <c r="Z1666"/>
      <c r="AA1666"/>
    </row>
    <row r="1667" spans="14:27" x14ac:dyDescent="0.3">
      <c r="N1667"/>
      <c r="O1667"/>
      <c r="Z1667"/>
      <c r="AA1667"/>
    </row>
    <row r="1668" spans="14:27" x14ac:dyDescent="0.3">
      <c r="N1668"/>
      <c r="O1668"/>
      <c r="Z1668"/>
      <c r="AA1668"/>
    </row>
    <row r="1669" spans="14:27" x14ac:dyDescent="0.3">
      <c r="N1669"/>
      <c r="O1669"/>
      <c r="Z1669"/>
      <c r="AA1669"/>
    </row>
    <row r="1670" spans="14:27" x14ac:dyDescent="0.3">
      <c r="N1670"/>
      <c r="O1670"/>
      <c r="Z1670"/>
      <c r="AA1670"/>
    </row>
    <row r="1671" spans="14:27" x14ac:dyDescent="0.3">
      <c r="N1671"/>
      <c r="O1671"/>
      <c r="Z1671"/>
      <c r="AA1671"/>
    </row>
    <row r="1672" spans="14:27" x14ac:dyDescent="0.3">
      <c r="N1672"/>
      <c r="O1672"/>
      <c r="Z1672"/>
      <c r="AA1672"/>
    </row>
    <row r="1673" spans="14:27" x14ac:dyDescent="0.3">
      <c r="N1673"/>
      <c r="O1673"/>
      <c r="Z1673"/>
      <c r="AA1673"/>
    </row>
    <row r="1674" spans="14:27" x14ac:dyDescent="0.3">
      <c r="N1674"/>
      <c r="O1674"/>
      <c r="Z1674"/>
      <c r="AA1674"/>
    </row>
    <row r="1675" spans="14:27" x14ac:dyDescent="0.3">
      <c r="N1675"/>
      <c r="O1675"/>
      <c r="Z1675"/>
      <c r="AA1675"/>
    </row>
    <row r="1676" spans="14:27" x14ac:dyDescent="0.3">
      <c r="N1676"/>
      <c r="O1676"/>
      <c r="Z1676"/>
      <c r="AA1676"/>
    </row>
    <row r="1677" spans="14:27" x14ac:dyDescent="0.3">
      <c r="N1677"/>
      <c r="O1677"/>
      <c r="Z1677"/>
      <c r="AA1677"/>
    </row>
    <row r="1678" spans="14:27" x14ac:dyDescent="0.3">
      <c r="N1678"/>
      <c r="O1678"/>
      <c r="Z1678"/>
      <c r="AA1678"/>
    </row>
    <row r="1679" spans="14:27" x14ac:dyDescent="0.3">
      <c r="N1679"/>
      <c r="O1679"/>
      <c r="Z1679"/>
      <c r="AA1679"/>
    </row>
    <row r="1680" spans="14:27" x14ac:dyDescent="0.3">
      <c r="N1680"/>
      <c r="O1680"/>
      <c r="Z1680"/>
      <c r="AA1680"/>
    </row>
    <row r="1681" spans="14:27" x14ac:dyDescent="0.3">
      <c r="N1681"/>
      <c r="O1681"/>
      <c r="Z1681"/>
      <c r="AA1681"/>
    </row>
    <row r="1682" spans="14:27" x14ac:dyDescent="0.3">
      <c r="N1682"/>
      <c r="O1682"/>
      <c r="Z1682"/>
      <c r="AA1682"/>
    </row>
    <row r="1683" spans="14:27" x14ac:dyDescent="0.3">
      <c r="N1683"/>
      <c r="O1683"/>
      <c r="Z1683"/>
      <c r="AA1683"/>
    </row>
    <row r="1684" spans="14:27" x14ac:dyDescent="0.3">
      <c r="N1684"/>
      <c r="O1684"/>
      <c r="Z1684"/>
      <c r="AA1684"/>
    </row>
    <row r="1685" spans="14:27" x14ac:dyDescent="0.3">
      <c r="N1685"/>
      <c r="O1685"/>
      <c r="Z1685"/>
      <c r="AA1685"/>
    </row>
    <row r="1686" spans="14:27" x14ac:dyDescent="0.3">
      <c r="N1686"/>
      <c r="O1686"/>
      <c r="Z1686"/>
      <c r="AA1686"/>
    </row>
    <row r="1687" spans="14:27" x14ac:dyDescent="0.3">
      <c r="N1687"/>
      <c r="O1687"/>
      <c r="Z1687"/>
      <c r="AA1687"/>
    </row>
    <row r="1688" spans="14:27" x14ac:dyDescent="0.3">
      <c r="N1688"/>
      <c r="O1688"/>
      <c r="Z1688"/>
      <c r="AA1688"/>
    </row>
    <row r="1689" spans="14:27" x14ac:dyDescent="0.3">
      <c r="N1689"/>
      <c r="O1689"/>
      <c r="Z1689"/>
      <c r="AA1689"/>
    </row>
    <row r="1690" spans="14:27" x14ac:dyDescent="0.3">
      <c r="N1690"/>
      <c r="O1690"/>
      <c r="Z1690"/>
      <c r="AA1690"/>
    </row>
    <row r="1691" spans="14:27" x14ac:dyDescent="0.3">
      <c r="N1691"/>
      <c r="O1691"/>
      <c r="Z1691"/>
      <c r="AA1691"/>
    </row>
    <row r="1692" spans="14:27" x14ac:dyDescent="0.3">
      <c r="N1692"/>
      <c r="O1692"/>
      <c r="Z1692"/>
      <c r="AA1692"/>
    </row>
    <row r="1693" spans="14:27" x14ac:dyDescent="0.3">
      <c r="N1693"/>
      <c r="O1693"/>
      <c r="Z1693"/>
      <c r="AA1693"/>
    </row>
    <row r="1694" spans="14:27" x14ac:dyDescent="0.3">
      <c r="N1694"/>
      <c r="O1694"/>
      <c r="Z1694"/>
      <c r="AA1694"/>
    </row>
    <row r="1695" spans="14:27" x14ac:dyDescent="0.3">
      <c r="N1695"/>
      <c r="O1695"/>
      <c r="Z1695"/>
      <c r="AA1695"/>
    </row>
    <row r="1696" spans="14:27" x14ac:dyDescent="0.3">
      <c r="N1696"/>
      <c r="O1696"/>
      <c r="Z1696"/>
      <c r="AA1696"/>
    </row>
    <row r="1697" spans="14:27" x14ac:dyDescent="0.3">
      <c r="N1697"/>
      <c r="O1697"/>
      <c r="Z1697"/>
      <c r="AA1697"/>
    </row>
    <row r="1698" spans="14:27" x14ac:dyDescent="0.3">
      <c r="N1698"/>
      <c r="O1698"/>
      <c r="Z1698"/>
      <c r="AA1698"/>
    </row>
    <row r="1699" spans="14:27" x14ac:dyDescent="0.3">
      <c r="N1699"/>
      <c r="O1699"/>
      <c r="Z1699"/>
      <c r="AA1699"/>
    </row>
    <row r="1700" spans="14:27" x14ac:dyDescent="0.3">
      <c r="N1700"/>
      <c r="O1700"/>
      <c r="Z1700"/>
      <c r="AA1700"/>
    </row>
    <row r="1701" spans="14:27" x14ac:dyDescent="0.3">
      <c r="N1701"/>
      <c r="O1701"/>
      <c r="Z1701"/>
      <c r="AA1701"/>
    </row>
    <row r="1702" spans="14:27" x14ac:dyDescent="0.3">
      <c r="N1702"/>
      <c r="O1702"/>
      <c r="Z1702"/>
      <c r="AA1702"/>
    </row>
    <row r="1703" spans="14:27" x14ac:dyDescent="0.3">
      <c r="N1703"/>
      <c r="O1703"/>
      <c r="Z1703"/>
      <c r="AA1703"/>
    </row>
    <row r="1704" spans="14:27" x14ac:dyDescent="0.3">
      <c r="N1704"/>
      <c r="O1704"/>
      <c r="Z1704"/>
      <c r="AA1704"/>
    </row>
    <row r="1705" spans="14:27" x14ac:dyDescent="0.3">
      <c r="N1705"/>
      <c r="O1705"/>
      <c r="Z1705"/>
      <c r="AA1705"/>
    </row>
    <row r="1706" spans="14:27" x14ac:dyDescent="0.3">
      <c r="N1706"/>
      <c r="O1706"/>
      <c r="Z1706"/>
      <c r="AA1706"/>
    </row>
    <row r="1707" spans="14:27" x14ac:dyDescent="0.3">
      <c r="N1707"/>
      <c r="O1707"/>
      <c r="Z1707"/>
      <c r="AA1707"/>
    </row>
    <row r="1708" spans="14:27" x14ac:dyDescent="0.3">
      <c r="N1708"/>
      <c r="O1708"/>
      <c r="Z1708"/>
      <c r="AA1708"/>
    </row>
    <row r="1709" spans="14:27" x14ac:dyDescent="0.3">
      <c r="N1709"/>
      <c r="O1709"/>
      <c r="Z1709"/>
      <c r="AA1709"/>
    </row>
    <row r="1710" spans="14:27" x14ac:dyDescent="0.3">
      <c r="N1710"/>
      <c r="O1710"/>
      <c r="Z1710"/>
      <c r="AA1710"/>
    </row>
    <row r="1711" spans="14:27" x14ac:dyDescent="0.3">
      <c r="N1711"/>
      <c r="O1711"/>
      <c r="Z1711"/>
      <c r="AA1711"/>
    </row>
    <row r="1712" spans="14:27" x14ac:dyDescent="0.3">
      <c r="N1712"/>
      <c r="O1712"/>
      <c r="Z1712"/>
      <c r="AA1712"/>
    </row>
    <row r="1713" spans="14:27" x14ac:dyDescent="0.3">
      <c r="N1713"/>
      <c r="O1713"/>
      <c r="Z1713"/>
      <c r="AA1713"/>
    </row>
    <row r="1714" spans="14:27" x14ac:dyDescent="0.3">
      <c r="N1714"/>
      <c r="O1714"/>
      <c r="Z1714"/>
      <c r="AA1714"/>
    </row>
    <row r="1715" spans="14:27" x14ac:dyDescent="0.3">
      <c r="N1715"/>
      <c r="O1715"/>
      <c r="Z1715"/>
      <c r="AA1715"/>
    </row>
    <row r="1716" spans="14:27" x14ac:dyDescent="0.3">
      <c r="N1716"/>
      <c r="O1716"/>
      <c r="Z1716"/>
      <c r="AA1716"/>
    </row>
    <row r="1717" spans="14:27" x14ac:dyDescent="0.3">
      <c r="N1717"/>
      <c r="O1717"/>
      <c r="Z1717"/>
      <c r="AA1717"/>
    </row>
    <row r="1718" spans="14:27" x14ac:dyDescent="0.3">
      <c r="N1718"/>
      <c r="O1718"/>
      <c r="Z1718"/>
      <c r="AA1718"/>
    </row>
    <row r="1719" spans="14:27" x14ac:dyDescent="0.3">
      <c r="N1719"/>
      <c r="O1719"/>
      <c r="Z1719"/>
      <c r="AA1719"/>
    </row>
    <row r="1720" spans="14:27" x14ac:dyDescent="0.3">
      <c r="N1720"/>
      <c r="O1720"/>
      <c r="Z1720"/>
      <c r="AA1720"/>
    </row>
    <row r="1721" spans="14:27" x14ac:dyDescent="0.3">
      <c r="N1721"/>
      <c r="O1721"/>
      <c r="Z1721"/>
      <c r="AA1721"/>
    </row>
    <row r="1722" spans="14:27" x14ac:dyDescent="0.3">
      <c r="N1722"/>
      <c r="O1722"/>
      <c r="Z1722"/>
      <c r="AA1722"/>
    </row>
    <row r="1723" spans="14:27" x14ac:dyDescent="0.3">
      <c r="N1723"/>
      <c r="O1723"/>
      <c r="Z1723"/>
      <c r="AA1723"/>
    </row>
    <row r="1724" spans="14:27" x14ac:dyDescent="0.3">
      <c r="N1724"/>
      <c r="O1724"/>
      <c r="Z1724"/>
      <c r="AA1724"/>
    </row>
    <row r="1725" spans="14:27" x14ac:dyDescent="0.3">
      <c r="N1725"/>
      <c r="O1725"/>
      <c r="Z1725"/>
      <c r="AA1725"/>
    </row>
    <row r="1726" spans="14:27" x14ac:dyDescent="0.3">
      <c r="N1726"/>
      <c r="O1726"/>
      <c r="Z1726"/>
      <c r="AA1726"/>
    </row>
    <row r="1727" spans="14:27" x14ac:dyDescent="0.3">
      <c r="N1727"/>
      <c r="O1727"/>
      <c r="Z1727"/>
      <c r="AA1727"/>
    </row>
    <row r="1728" spans="14:27" x14ac:dyDescent="0.3">
      <c r="N1728"/>
      <c r="O1728"/>
      <c r="Z1728"/>
      <c r="AA1728"/>
    </row>
    <row r="1729" spans="14:27" x14ac:dyDescent="0.3">
      <c r="N1729"/>
      <c r="O1729"/>
      <c r="Z1729"/>
      <c r="AA1729"/>
    </row>
    <row r="1730" spans="14:27" x14ac:dyDescent="0.3">
      <c r="N1730"/>
      <c r="O1730"/>
      <c r="Z1730"/>
      <c r="AA1730"/>
    </row>
    <row r="1731" spans="14:27" x14ac:dyDescent="0.3">
      <c r="N1731"/>
      <c r="O1731"/>
      <c r="Z1731"/>
      <c r="AA1731"/>
    </row>
    <row r="1732" spans="14:27" x14ac:dyDescent="0.3">
      <c r="N1732"/>
      <c r="O1732"/>
      <c r="Z1732"/>
      <c r="AA1732"/>
    </row>
    <row r="1733" spans="14:27" x14ac:dyDescent="0.3">
      <c r="N1733"/>
      <c r="O1733"/>
      <c r="Z1733"/>
      <c r="AA1733"/>
    </row>
    <row r="1734" spans="14:27" x14ac:dyDescent="0.3">
      <c r="N1734"/>
      <c r="O1734"/>
      <c r="Z1734"/>
      <c r="AA1734"/>
    </row>
    <row r="1735" spans="14:27" x14ac:dyDescent="0.3">
      <c r="N1735"/>
      <c r="O1735"/>
      <c r="Z1735"/>
      <c r="AA1735"/>
    </row>
    <row r="1736" spans="14:27" x14ac:dyDescent="0.3">
      <c r="N1736"/>
      <c r="O1736"/>
      <c r="Z1736"/>
      <c r="AA1736"/>
    </row>
    <row r="1737" spans="14:27" x14ac:dyDescent="0.3">
      <c r="N1737"/>
      <c r="O1737"/>
      <c r="Z1737"/>
      <c r="AA1737"/>
    </row>
    <row r="1738" spans="14:27" x14ac:dyDescent="0.3">
      <c r="N1738"/>
      <c r="O1738"/>
      <c r="Z1738"/>
      <c r="AA1738"/>
    </row>
    <row r="1739" spans="14:27" x14ac:dyDescent="0.3">
      <c r="N1739"/>
      <c r="O1739"/>
      <c r="Z1739"/>
      <c r="AA1739"/>
    </row>
    <row r="1740" spans="14:27" x14ac:dyDescent="0.3">
      <c r="N1740"/>
      <c r="O1740"/>
      <c r="Z1740"/>
      <c r="AA1740"/>
    </row>
    <row r="1741" spans="14:27" x14ac:dyDescent="0.3">
      <c r="N1741"/>
      <c r="O1741"/>
      <c r="Z1741"/>
      <c r="AA1741"/>
    </row>
    <row r="1742" spans="14:27" x14ac:dyDescent="0.3">
      <c r="N1742"/>
      <c r="O1742"/>
      <c r="Z1742"/>
      <c r="AA1742"/>
    </row>
    <row r="1743" spans="14:27" x14ac:dyDescent="0.3">
      <c r="N1743"/>
      <c r="O1743"/>
      <c r="Z1743"/>
      <c r="AA1743"/>
    </row>
    <row r="1744" spans="14:27" x14ac:dyDescent="0.3">
      <c r="N1744"/>
      <c r="O1744"/>
      <c r="Z1744"/>
      <c r="AA1744"/>
    </row>
    <row r="1745" spans="14:27" x14ac:dyDescent="0.3">
      <c r="N1745"/>
      <c r="O1745"/>
      <c r="Z1745"/>
      <c r="AA1745"/>
    </row>
    <row r="1746" spans="14:27" x14ac:dyDescent="0.3">
      <c r="N1746"/>
      <c r="O1746"/>
      <c r="Z1746"/>
      <c r="AA1746"/>
    </row>
    <row r="1747" spans="14:27" x14ac:dyDescent="0.3">
      <c r="N1747"/>
      <c r="O1747"/>
      <c r="Z1747"/>
      <c r="AA1747"/>
    </row>
    <row r="1748" spans="14:27" x14ac:dyDescent="0.3">
      <c r="N1748"/>
      <c r="O1748"/>
      <c r="Z1748"/>
      <c r="AA1748"/>
    </row>
    <row r="1749" spans="14:27" x14ac:dyDescent="0.3">
      <c r="N1749"/>
      <c r="O1749"/>
      <c r="Z1749"/>
      <c r="AA1749"/>
    </row>
    <row r="1750" spans="14:27" x14ac:dyDescent="0.3">
      <c r="N1750"/>
      <c r="O1750"/>
      <c r="Z1750"/>
      <c r="AA1750"/>
    </row>
    <row r="1751" spans="14:27" x14ac:dyDescent="0.3">
      <c r="N1751"/>
      <c r="O1751"/>
      <c r="Z1751"/>
      <c r="AA1751"/>
    </row>
    <row r="1752" spans="14:27" x14ac:dyDescent="0.3">
      <c r="N1752"/>
      <c r="O1752"/>
      <c r="Z1752"/>
      <c r="AA1752"/>
    </row>
    <row r="1753" spans="14:27" x14ac:dyDescent="0.3">
      <c r="N1753"/>
      <c r="O1753"/>
      <c r="Z1753"/>
      <c r="AA1753"/>
    </row>
    <row r="1754" spans="14:27" x14ac:dyDescent="0.3">
      <c r="N1754"/>
      <c r="O1754"/>
      <c r="Z1754"/>
      <c r="AA1754"/>
    </row>
    <row r="1755" spans="14:27" x14ac:dyDescent="0.3">
      <c r="N1755"/>
      <c r="O1755"/>
      <c r="Z1755"/>
      <c r="AA1755"/>
    </row>
    <row r="1756" spans="14:27" x14ac:dyDescent="0.3">
      <c r="N1756"/>
      <c r="O1756"/>
      <c r="Z1756"/>
      <c r="AA1756"/>
    </row>
    <row r="1757" spans="14:27" x14ac:dyDescent="0.3">
      <c r="N1757"/>
      <c r="O1757"/>
      <c r="Z1757"/>
      <c r="AA1757"/>
    </row>
    <row r="1758" spans="14:27" x14ac:dyDescent="0.3">
      <c r="N1758"/>
      <c r="O1758"/>
      <c r="Z1758"/>
      <c r="AA1758"/>
    </row>
    <row r="1759" spans="14:27" x14ac:dyDescent="0.3">
      <c r="N1759"/>
      <c r="O1759"/>
      <c r="Z1759"/>
      <c r="AA1759"/>
    </row>
    <row r="1760" spans="14:27" x14ac:dyDescent="0.3">
      <c r="N1760"/>
      <c r="O1760"/>
      <c r="Z1760"/>
      <c r="AA1760"/>
    </row>
    <row r="1761" spans="14:27" x14ac:dyDescent="0.3">
      <c r="N1761"/>
      <c r="O1761"/>
      <c r="Z1761"/>
      <c r="AA1761"/>
    </row>
    <row r="1762" spans="14:27" x14ac:dyDescent="0.3">
      <c r="N1762"/>
      <c r="O1762"/>
      <c r="Z1762"/>
      <c r="AA1762"/>
    </row>
    <row r="1763" spans="14:27" x14ac:dyDescent="0.3">
      <c r="N1763"/>
      <c r="O1763"/>
      <c r="Z1763"/>
      <c r="AA1763"/>
    </row>
    <row r="1764" spans="14:27" x14ac:dyDescent="0.3">
      <c r="N1764"/>
      <c r="O1764"/>
      <c r="Z1764"/>
      <c r="AA1764"/>
    </row>
    <row r="1765" spans="14:27" x14ac:dyDescent="0.3">
      <c r="N1765"/>
      <c r="O1765"/>
      <c r="Z1765"/>
      <c r="AA1765"/>
    </row>
    <row r="1766" spans="14:27" x14ac:dyDescent="0.3">
      <c r="N1766"/>
      <c r="O1766"/>
      <c r="Z1766"/>
      <c r="AA1766"/>
    </row>
    <row r="1767" spans="14:27" x14ac:dyDescent="0.3">
      <c r="N1767"/>
      <c r="O1767"/>
      <c r="Z1767"/>
      <c r="AA1767"/>
    </row>
    <row r="1768" spans="14:27" x14ac:dyDescent="0.3">
      <c r="N1768"/>
      <c r="O1768"/>
      <c r="Z1768"/>
      <c r="AA1768"/>
    </row>
    <row r="1769" spans="14:27" x14ac:dyDescent="0.3">
      <c r="N1769"/>
      <c r="O1769"/>
      <c r="Z1769"/>
      <c r="AA1769"/>
    </row>
    <row r="1770" spans="14:27" x14ac:dyDescent="0.3">
      <c r="N1770"/>
      <c r="O1770"/>
      <c r="Z1770"/>
      <c r="AA1770"/>
    </row>
    <row r="1771" spans="14:27" x14ac:dyDescent="0.3">
      <c r="N1771"/>
      <c r="O1771"/>
      <c r="Z1771"/>
      <c r="AA1771"/>
    </row>
    <row r="1772" spans="14:27" x14ac:dyDescent="0.3">
      <c r="N1772"/>
      <c r="O1772"/>
      <c r="Z1772"/>
      <c r="AA1772"/>
    </row>
    <row r="1773" spans="14:27" x14ac:dyDescent="0.3">
      <c r="N1773"/>
      <c r="O1773"/>
      <c r="Z1773"/>
      <c r="AA1773"/>
    </row>
    <row r="1774" spans="14:27" x14ac:dyDescent="0.3">
      <c r="N1774"/>
      <c r="O1774"/>
      <c r="Z1774"/>
      <c r="AA1774"/>
    </row>
    <row r="1775" spans="14:27" x14ac:dyDescent="0.3">
      <c r="N1775"/>
      <c r="O1775"/>
      <c r="Z1775"/>
      <c r="AA1775"/>
    </row>
    <row r="1776" spans="14:27" x14ac:dyDescent="0.3">
      <c r="N1776"/>
      <c r="O1776"/>
      <c r="Z1776"/>
      <c r="AA1776"/>
    </row>
    <row r="1777" spans="14:27" x14ac:dyDescent="0.3">
      <c r="N1777"/>
      <c r="O1777"/>
      <c r="Z1777"/>
      <c r="AA1777"/>
    </row>
    <row r="1778" spans="14:27" x14ac:dyDescent="0.3">
      <c r="N1778"/>
      <c r="O1778"/>
      <c r="Z1778"/>
      <c r="AA1778"/>
    </row>
    <row r="1779" spans="14:27" x14ac:dyDescent="0.3">
      <c r="N1779"/>
      <c r="O1779"/>
      <c r="Z1779"/>
      <c r="AA1779"/>
    </row>
    <row r="1780" spans="14:27" x14ac:dyDescent="0.3">
      <c r="N1780"/>
      <c r="O1780"/>
      <c r="Z1780"/>
      <c r="AA1780"/>
    </row>
    <row r="1781" spans="14:27" x14ac:dyDescent="0.3">
      <c r="N1781"/>
      <c r="O1781"/>
      <c r="Z1781"/>
      <c r="AA1781"/>
    </row>
    <row r="1782" spans="14:27" x14ac:dyDescent="0.3">
      <c r="N1782"/>
      <c r="O1782"/>
      <c r="Z1782"/>
      <c r="AA1782"/>
    </row>
    <row r="1783" spans="14:27" x14ac:dyDescent="0.3">
      <c r="N1783"/>
      <c r="O1783"/>
      <c r="Z1783"/>
      <c r="AA1783"/>
    </row>
    <row r="1784" spans="14:27" x14ac:dyDescent="0.3">
      <c r="N1784"/>
      <c r="O1784"/>
      <c r="Z1784"/>
      <c r="AA1784"/>
    </row>
    <row r="1785" spans="14:27" x14ac:dyDescent="0.3">
      <c r="N1785"/>
      <c r="O1785"/>
      <c r="Z1785"/>
      <c r="AA1785"/>
    </row>
    <row r="1786" spans="14:27" x14ac:dyDescent="0.3">
      <c r="N1786"/>
      <c r="O1786"/>
      <c r="Z1786"/>
      <c r="AA1786"/>
    </row>
    <row r="1787" spans="14:27" x14ac:dyDescent="0.3">
      <c r="N1787"/>
      <c r="O1787"/>
      <c r="Z1787"/>
      <c r="AA1787"/>
    </row>
    <row r="1788" spans="14:27" x14ac:dyDescent="0.3">
      <c r="N1788"/>
      <c r="O1788"/>
      <c r="Z1788"/>
      <c r="AA1788"/>
    </row>
    <row r="1789" spans="14:27" x14ac:dyDescent="0.3">
      <c r="N1789"/>
      <c r="O1789"/>
      <c r="Z1789"/>
      <c r="AA1789"/>
    </row>
    <row r="1790" spans="14:27" x14ac:dyDescent="0.3">
      <c r="N1790"/>
      <c r="O1790"/>
      <c r="Z1790"/>
      <c r="AA1790"/>
    </row>
    <row r="1791" spans="14:27" x14ac:dyDescent="0.3">
      <c r="N1791"/>
      <c r="O1791"/>
      <c r="Z1791"/>
      <c r="AA1791"/>
    </row>
    <row r="1792" spans="14:27" x14ac:dyDescent="0.3">
      <c r="N1792"/>
      <c r="O1792"/>
      <c r="Z1792"/>
      <c r="AA1792"/>
    </row>
    <row r="1793" spans="14:27" x14ac:dyDescent="0.3">
      <c r="N1793"/>
      <c r="O1793"/>
      <c r="Z1793"/>
      <c r="AA1793"/>
    </row>
    <row r="1794" spans="14:27" x14ac:dyDescent="0.3">
      <c r="N1794"/>
      <c r="O1794"/>
      <c r="Z1794"/>
      <c r="AA1794"/>
    </row>
    <row r="1795" spans="14:27" x14ac:dyDescent="0.3">
      <c r="N1795"/>
      <c r="O1795"/>
      <c r="Z1795"/>
      <c r="AA1795"/>
    </row>
    <row r="1796" spans="14:27" x14ac:dyDescent="0.3">
      <c r="N1796"/>
      <c r="O1796"/>
      <c r="Z1796"/>
      <c r="AA1796"/>
    </row>
    <row r="1797" spans="14:27" x14ac:dyDescent="0.3">
      <c r="N1797"/>
      <c r="O1797"/>
      <c r="Z1797"/>
      <c r="AA1797"/>
    </row>
    <row r="1798" spans="14:27" x14ac:dyDescent="0.3">
      <c r="N1798"/>
      <c r="O1798"/>
      <c r="Z1798"/>
      <c r="AA1798"/>
    </row>
    <row r="1799" spans="14:27" x14ac:dyDescent="0.3">
      <c r="N1799"/>
      <c r="O1799"/>
      <c r="Z1799"/>
      <c r="AA1799"/>
    </row>
    <row r="1800" spans="14:27" x14ac:dyDescent="0.3">
      <c r="N1800"/>
      <c r="O1800"/>
      <c r="Z1800"/>
      <c r="AA1800"/>
    </row>
    <row r="1801" spans="14:27" x14ac:dyDescent="0.3">
      <c r="N1801"/>
      <c r="O1801"/>
      <c r="Z1801"/>
      <c r="AA1801"/>
    </row>
    <row r="1802" spans="14:27" x14ac:dyDescent="0.3">
      <c r="N1802"/>
      <c r="O1802"/>
      <c r="Z1802"/>
      <c r="AA1802"/>
    </row>
    <row r="1803" spans="14:27" x14ac:dyDescent="0.3">
      <c r="N1803"/>
      <c r="O1803"/>
      <c r="Z1803"/>
      <c r="AA1803"/>
    </row>
    <row r="1804" spans="14:27" x14ac:dyDescent="0.3">
      <c r="N1804"/>
      <c r="O1804"/>
      <c r="Z1804"/>
      <c r="AA1804"/>
    </row>
    <row r="1805" spans="14:27" x14ac:dyDescent="0.3">
      <c r="N1805"/>
      <c r="O1805"/>
      <c r="Z1805"/>
      <c r="AA1805"/>
    </row>
    <row r="1806" spans="14:27" x14ac:dyDescent="0.3">
      <c r="N1806"/>
      <c r="O1806"/>
      <c r="Z1806"/>
      <c r="AA1806"/>
    </row>
    <row r="1807" spans="14:27" x14ac:dyDescent="0.3">
      <c r="N1807"/>
      <c r="O1807"/>
      <c r="Z1807"/>
      <c r="AA1807"/>
    </row>
    <row r="1808" spans="14:27" x14ac:dyDescent="0.3">
      <c r="N1808"/>
      <c r="O1808"/>
      <c r="Z1808"/>
      <c r="AA1808"/>
    </row>
    <row r="1809" spans="14:27" x14ac:dyDescent="0.3">
      <c r="N1809"/>
      <c r="O1809"/>
      <c r="Z1809"/>
      <c r="AA1809"/>
    </row>
    <row r="1810" spans="14:27" x14ac:dyDescent="0.3">
      <c r="N1810"/>
      <c r="O1810"/>
      <c r="Z1810"/>
      <c r="AA1810"/>
    </row>
    <row r="1811" spans="14:27" x14ac:dyDescent="0.3">
      <c r="N1811"/>
      <c r="O1811"/>
      <c r="Z1811"/>
      <c r="AA1811"/>
    </row>
    <row r="1812" spans="14:27" x14ac:dyDescent="0.3">
      <c r="N1812"/>
      <c r="O1812"/>
      <c r="Z1812"/>
      <c r="AA1812"/>
    </row>
    <row r="1813" spans="14:27" x14ac:dyDescent="0.3">
      <c r="N1813"/>
      <c r="O1813"/>
      <c r="Z1813"/>
      <c r="AA1813"/>
    </row>
    <row r="1814" spans="14:27" x14ac:dyDescent="0.3">
      <c r="N1814"/>
      <c r="O1814"/>
      <c r="Z1814"/>
      <c r="AA1814"/>
    </row>
    <row r="1815" spans="14:27" x14ac:dyDescent="0.3">
      <c r="N1815"/>
      <c r="O1815"/>
      <c r="Z1815"/>
      <c r="AA1815"/>
    </row>
    <row r="1816" spans="14:27" x14ac:dyDescent="0.3">
      <c r="N1816"/>
      <c r="O1816"/>
      <c r="Z1816"/>
      <c r="AA1816"/>
    </row>
    <row r="1817" spans="14:27" x14ac:dyDescent="0.3">
      <c r="N1817"/>
      <c r="O1817"/>
      <c r="Z1817"/>
      <c r="AA1817"/>
    </row>
    <row r="1818" spans="14:27" x14ac:dyDescent="0.3">
      <c r="N1818"/>
      <c r="O1818"/>
      <c r="Z1818"/>
      <c r="AA1818"/>
    </row>
    <row r="1819" spans="14:27" x14ac:dyDescent="0.3">
      <c r="N1819"/>
      <c r="O1819"/>
      <c r="Z1819"/>
      <c r="AA1819"/>
    </row>
    <row r="1820" spans="14:27" x14ac:dyDescent="0.3">
      <c r="N1820"/>
      <c r="O1820"/>
      <c r="Z1820"/>
      <c r="AA1820"/>
    </row>
    <row r="1821" spans="14:27" x14ac:dyDescent="0.3">
      <c r="N1821"/>
      <c r="O1821"/>
      <c r="Z1821"/>
      <c r="AA1821"/>
    </row>
    <row r="1822" spans="14:27" x14ac:dyDescent="0.3">
      <c r="N1822"/>
      <c r="O1822"/>
      <c r="Z1822"/>
      <c r="AA1822"/>
    </row>
    <row r="1823" spans="14:27" x14ac:dyDescent="0.3">
      <c r="N1823"/>
      <c r="O1823"/>
      <c r="Z1823"/>
      <c r="AA1823"/>
    </row>
    <row r="1824" spans="14:27" x14ac:dyDescent="0.3">
      <c r="N1824"/>
      <c r="O1824"/>
      <c r="Z1824"/>
      <c r="AA1824"/>
    </row>
    <row r="1825" spans="14:27" x14ac:dyDescent="0.3">
      <c r="N1825"/>
      <c r="O1825"/>
      <c r="Z1825"/>
      <c r="AA1825"/>
    </row>
    <row r="1826" spans="14:27" x14ac:dyDescent="0.3">
      <c r="N1826"/>
      <c r="O1826"/>
      <c r="Z1826"/>
      <c r="AA1826"/>
    </row>
    <row r="1827" spans="14:27" x14ac:dyDescent="0.3">
      <c r="N1827"/>
      <c r="O1827"/>
      <c r="Z1827"/>
      <c r="AA1827"/>
    </row>
    <row r="1828" spans="14:27" x14ac:dyDescent="0.3">
      <c r="N1828"/>
      <c r="O1828"/>
      <c r="Z1828"/>
      <c r="AA1828"/>
    </row>
    <row r="1829" spans="14:27" x14ac:dyDescent="0.3">
      <c r="N1829"/>
      <c r="O1829"/>
      <c r="Z1829"/>
      <c r="AA1829"/>
    </row>
    <row r="1830" spans="14:27" x14ac:dyDescent="0.3">
      <c r="N1830"/>
      <c r="O1830"/>
      <c r="Z1830"/>
      <c r="AA1830"/>
    </row>
    <row r="1831" spans="14:27" x14ac:dyDescent="0.3">
      <c r="N1831"/>
      <c r="O1831"/>
      <c r="Z1831"/>
      <c r="AA1831"/>
    </row>
    <row r="1832" spans="14:27" x14ac:dyDescent="0.3">
      <c r="N1832"/>
      <c r="O1832"/>
      <c r="Z1832"/>
      <c r="AA1832"/>
    </row>
    <row r="1833" spans="14:27" x14ac:dyDescent="0.3">
      <c r="N1833"/>
      <c r="O1833"/>
      <c r="Z1833"/>
      <c r="AA1833"/>
    </row>
    <row r="1834" spans="14:27" x14ac:dyDescent="0.3">
      <c r="N1834"/>
      <c r="O1834"/>
      <c r="Z1834"/>
      <c r="AA1834"/>
    </row>
    <row r="1835" spans="14:27" x14ac:dyDescent="0.3">
      <c r="N1835"/>
      <c r="O1835"/>
      <c r="Z1835"/>
      <c r="AA1835"/>
    </row>
    <row r="1836" spans="14:27" x14ac:dyDescent="0.3">
      <c r="N1836"/>
      <c r="O1836"/>
      <c r="Z1836"/>
      <c r="AA1836"/>
    </row>
    <row r="1837" spans="14:27" x14ac:dyDescent="0.3">
      <c r="N1837"/>
      <c r="O1837"/>
      <c r="Z1837"/>
      <c r="AA1837"/>
    </row>
    <row r="1838" spans="14:27" x14ac:dyDescent="0.3">
      <c r="N1838"/>
      <c r="O1838"/>
      <c r="Z1838"/>
      <c r="AA1838"/>
    </row>
    <row r="1839" spans="14:27" x14ac:dyDescent="0.3">
      <c r="N1839"/>
      <c r="O1839"/>
      <c r="Z1839"/>
      <c r="AA1839"/>
    </row>
    <row r="1840" spans="14:27" x14ac:dyDescent="0.3">
      <c r="N1840"/>
      <c r="O1840"/>
      <c r="Z1840"/>
      <c r="AA1840"/>
    </row>
    <row r="1841" spans="14:27" x14ac:dyDescent="0.3">
      <c r="N1841"/>
      <c r="O1841"/>
      <c r="Z1841"/>
      <c r="AA1841"/>
    </row>
    <row r="1842" spans="14:27" x14ac:dyDescent="0.3">
      <c r="N1842"/>
      <c r="O1842"/>
      <c r="Z1842"/>
      <c r="AA1842"/>
    </row>
    <row r="1843" spans="14:27" x14ac:dyDescent="0.3">
      <c r="N1843"/>
      <c r="O1843"/>
      <c r="Z1843"/>
      <c r="AA1843"/>
    </row>
    <row r="1844" spans="14:27" x14ac:dyDescent="0.3">
      <c r="N1844"/>
      <c r="O1844"/>
      <c r="Z1844"/>
      <c r="AA1844"/>
    </row>
    <row r="1845" spans="14:27" x14ac:dyDescent="0.3">
      <c r="N1845"/>
      <c r="O1845"/>
      <c r="Z1845"/>
      <c r="AA1845"/>
    </row>
    <row r="1846" spans="14:27" x14ac:dyDescent="0.3">
      <c r="N1846"/>
      <c r="O1846"/>
      <c r="Z1846"/>
      <c r="AA1846"/>
    </row>
    <row r="1847" spans="14:27" x14ac:dyDescent="0.3">
      <c r="N1847"/>
      <c r="O1847"/>
      <c r="Z1847"/>
      <c r="AA1847"/>
    </row>
    <row r="1848" spans="14:27" x14ac:dyDescent="0.3">
      <c r="N1848"/>
      <c r="O1848"/>
      <c r="Z1848"/>
      <c r="AA1848"/>
    </row>
    <row r="1849" spans="14:27" x14ac:dyDescent="0.3">
      <c r="N1849"/>
      <c r="O1849"/>
      <c r="Z1849"/>
      <c r="AA1849"/>
    </row>
    <row r="1850" spans="14:27" x14ac:dyDescent="0.3">
      <c r="N1850"/>
      <c r="O1850"/>
      <c r="Z1850"/>
      <c r="AA1850"/>
    </row>
    <row r="1851" spans="14:27" x14ac:dyDescent="0.3">
      <c r="N1851"/>
      <c r="O1851"/>
      <c r="Z1851"/>
      <c r="AA1851"/>
    </row>
    <row r="1852" spans="14:27" x14ac:dyDescent="0.3">
      <c r="N1852"/>
      <c r="O1852"/>
      <c r="Z1852"/>
      <c r="AA1852"/>
    </row>
    <row r="1853" spans="14:27" x14ac:dyDescent="0.3">
      <c r="N1853"/>
      <c r="O1853"/>
      <c r="Z1853"/>
      <c r="AA1853"/>
    </row>
    <row r="1854" spans="14:27" x14ac:dyDescent="0.3">
      <c r="N1854"/>
      <c r="O1854"/>
      <c r="Z1854"/>
      <c r="AA1854"/>
    </row>
    <row r="1855" spans="14:27" x14ac:dyDescent="0.3">
      <c r="N1855"/>
      <c r="O1855"/>
      <c r="Z1855"/>
      <c r="AA1855"/>
    </row>
    <row r="1856" spans="14:27" x14ac:dyDescent="0.3">
      <c r="N1856"/>
      <c r="O1856"/>
      <c r="Z1856"/>
      <c r="AA1856"/>
    </row>
    <row r="1857" spans="14:27" x14ac:dyDescent="0.3">
      <c r="N1857"/>
      <c r="O1857"/>
      <c r="Z1857"/>
      <c r="AA1857"/>
    </row>
    <row r="1858" spans="14:27" x14ac:dyDescent="0.3">
      <c r="N1858"/>
      <c r="O1858"/>
      <c r="Z1858"/>
      <c r="AA1858"/>
    </row>
    <row r="1859" spans="14:27" x14ac:dyDescent="0.3">
      <c r="N1859"/>
      <c r="O1859"/>
      <c r="Z1859"/>
      <c r="AA1859"/>
    </row>
    <row r="1860" spans="14:27" x14ac:dyDescent="0.3">
      <c r="N1860"/>
      <c r="O1860"/>
      <c r="Z1860"/>
      <c r="AA1860"/>
    </row>
    <row r="1861" spans="14:27" x14ac:dyDescent="0.3">
      <c r="N1861"/>
      <c r="O1861"/>
      <c r="Z1861"/>
      <c r="AA1861"/>
    </row>
    <row r="1862" spans="14:27" x14ac:dyDescent="0.3">
      <c r="N1862"/>
      <c r="O1862"/>
      <c r="Z1862"/>
      <c r="AA1862"/>
    </row>
    <row r="1863" spans="14:27" x14ac:dyDescent="0.3">
      <c r="N1863"/>
      <c r="O1863"/>
      <c r="Z1863"/>
      <c r="AA1863"/>
    </row>
    <row r="1864" spans="14:27" x14ac:dyDescent="0.3">
      <c r="N1864"/>
      <c r="O1864"/>
      <c r="Z1864"/>
      <c r="AA1864"/>
    </row>
    <row r="1865" spans="14:27" x14ac:dyDescent="0.3">
      <c r="N1865"/>
      <c r="O1865"/>
      <c r="Z1865"/>
      <c r="AA1865"/>
    </row>
    <row r="1866" spans="14:27" x14ac:dyDescent="0.3">
      <c r="N1866"/>
      <c r="O1866"/>
      <c r="Z1866"/>
      <c r="AA1866"/>
    </row>
    <row r="1867" spans="14:27" x14ac:dyDescent="0.3">
      <c r="N1867"/>
      <c r="O1867"/>
      <c r="Z1867"/>
      <c r="AA1867"/>
    </row>
    <row r="1868" spans="14:27" x14ac:dyDescent="0.3">
      <c r="N1868"/>
      <c r="O1868"/>
      <c r="Z1868"/>
      <c r="AA1868"/>
    </row>
    <row r="1869" spans="14:27" x14ac:dyDescent="0.3">
      <c r="N1869"/>
      <c r="O1869"/>
      <c r="Z1869"/>
      <c r="AA1869"/>
    </row>
    <row r="1870" spans="14:27" x14ac:dyDescent="0.3">
      <c r="N1870"/>
      <c r="O1870"/>
      <c r="Z1870"/>
      <c r="AA1870"/>
    </row>
    <row r="1871" spans="14:27" x14ac:dyDescent="0.3">
      <c r="N1871"/>
      <c r="O1871"/>
      <c r="Z1871"/>
      <c r="AA1871"/>
    </row>
    <row r="1872" spans="14:27" x14ac:dyDescent="0.3">
      <c r="N1872"/>
      <c r="O1872"/>
      <c r="Z1872"/>
      <c r="AA1872"/>
    </row>
    <row r="1873" spans="14:27" x14ac:dyDescent="0.3">
      <c r="N1873"/>
      <c r="O1873"/>
      <c r="Z1873"/>
      <c r="AA1873"/>
    </row>
    <row r="1874" spans="14:27" x14ac:dyDescent="0.3">
      <c r="N1874"/>
      <c r="O1874"/>
      <c r="Z1874"/>
      <c r="AA1874"/>
    </row>
    <row r="1875" spans="14:27" x14ac:dyDescent="0.3">
      <c r="N1875"/>
      <c r="O1875"/>
      <c r="Z1875"/>
      <c r="AA1875"/>
    </row>
    <row r="1876" spans="14:27" x14ac:dyDescent="0.3">
      <c r="N1876"/>
      <c r="O1876"/>
      <c r="Z1876"/>
      <c r="AA1876"/>
    </row>
    <row r="1877" spans="14:27" x14ac:dyDescent="0.3">
      <c r="N1877"/>
      <c r="O1877"/>
      <c r="Z1877"/>
      <c r="AA1877"/>
    </row>
    <row r="1878" spans="14:27" x14ac:dyDescent="0.3">
      <c r="N1878"/>
      <c r="O1878"/>
      <c r="Z1878"/>
      <c r="AA1878"/>
    </row>
    <row r="1879" spans="14:27" x14ac:dyDescent="0.3">
      <c r="N1879"/>
      <c r="O1879"/>
      <c r="Z1879"/>
      <c r="AA1879"/>
    </row>
    <row r="1880" spans="14:27" x14ac:dyDescent="0.3">
      <c r="N1880"/>
      <c r="O1880"/>
      <c r="Z1880"/>
      <c r="AA1880"/>
    </row>
    <row r="1881" spans="14:27" x14ac:dyDescent="0.3">
      <c r="N1881"/>
      <c r="O1881"/>
      <c r="Z1881"/>
      <c r="AA1881"/>
    </row>
    <row r="1882" spans="14:27" x14ac:dyDescent="0.3">
      <c r="N1882"/>
      <c r="O1882"/>
      <c r="Z1882"/>
      <c r="AA1882"/>
    </row>
    <row r="1883" spans="14:27" x14ac:dyDescent="0.3">
      <c r="N1883"/>
      <c r="O1883"/>
      <c r="Z1883"/>
      <c r="AA1883"/>
    </row>
    <row r="1884" spans="14:27" x14ac:dyDescent="0.3">
      <c r="N1884"/>
      <c r="O1884"/>
      <c r="Z1884"/>
      <c r="AA1884"/>
    </row>
    <row r="1885" spans="14:27" x14ac:dyDescent="0.3">
      <c r="N1885"/>
      <c r="O1885"/>
      <c r="Z1885"/>
      <c r="AA1885"/>
    </row>
    <row r="1886" spans="14:27" x14ac:dyDescent="0.3">
      <c r="N1886"/>
      <c r="O1886"/>
      <c r="Z1886"/>
      <c r="AA1886"/>
    </row>
    <row r="1887" spans="14:27" x14ac:dyDescent="0.3">
      <c r="N1887"/>
      <c r="O1887"/>
      <c r="Z1887"/>
      <c r="AA1887"/>
    </row>
    <row r="1888" spans="14:27" x14ac:dyDescent="0.3">
      <c r="N1888"/>
      <c r="O1888"/>
      <c r="Z1888"/>
      <c r="AA1888"/>
    </row>
    <row r="1889" spans="14:27" x14ac:dyDescent="0.3">
      <c r="N1889"/>
      <c r="O1889"/>
      <c r="Z1889"/>
      <c r="AA1889"/>
    </row>
    <row r="1890" spans="14:27" x14ac:dyDescent="0.3">
      <c r="N1890"/>
      <c r="O1890"/>
      <c r="Z1890"/>
      <c r="AA1890"/>
    </row>
    <row r="1891" spans="14:27" x14ac:dyDescent="0.3">
      <c r="N1891"/>
      <c r="O1891"/>
      <c r="Z1891"/>
      <c r="AA1891"/>
    </row>
    <row r="1892" spans="14:27" x14ac:dyDescent="0.3">
      <c r="N1892"/>
      <c r="O1892"/>
      <c r="Z1892"/>
      <c r="AA1892"/>
    </row>
    <row r="1893" spans="14:27" x14ac:dyDescent="0.3">
      <c r="N1893"/>
      <c r="O1893"/>
      <c r="Z1893"/>
      <c r="AA1893"/>
    </row>
    <row r="1894" spans="14:27" x14ac:dyDescent="0.3">
      <c r="N1894"/>
      <c r="O1894"/>
      <c r="Z1894"/>
      <c r="AA1894"/>
    </row>
    <row r="1895" spans="14:27" x14ac:dyDescent="0.3">
      <c r="N1895"/>
      <c r="O1895"/>
      <c r="Z1895"/>
      <c r="AA1895"/>
    </row>
    <row r="1896" spans="14:27" x14ac:dyDescent="0.3">
      <c r="N1896"/>
      <c r="O1896"/>
      <c r="Z1896"/>
      <c r="AA1896"/>
    </row>
    <row r="1897" spans="14:27" x14ac:dyDescent="0.3">
      <c r="N1897"/>
      <c r="O1897"/>
      <c r="Z1897"/>
      <c r="AA1897"/>
    </row>
    <row r="1898" spans="14:27" x14ac:dyDescent="0.3">
      <c r="N1898"/>
      <c r="O1898"/>
      <c r="Z1898"/>
      <c r="AA1898"/>
    </row>
    <row r="1899" spans="14:27" x14ac:dyDescent="0.3">
      <c r="N1899"/>
      <c r="O1899"/>
      <c r="Z1899"/>
      <c r="AA1899"/>
    </row>
    <row r="1900" spans="14:27" x14ac:dyDescent="0.3">
      <c r="N1900"/>
      <c r="O1900"/>
      <c r="Z1900"/>
      <c r="AA1900"/>
    </row>
    <row r="1901" spans="14:27" x14ac:dyDescent="0.3">
      <c r="N1901"/>
      <c r="O1901"/>
      <c r="Z1901"/>
      <c r="AA1901"/>
    </row>
    <row r="1902" spans="14:27" x14ac:dyDescent="0.3">
      <c r="N1902"/>
      <c r="O1902"/>
      <c r="Z1902"/>
      <c r="AA1902"/>
    </row>
    <row r="1903" spans="14:27" x14ac:dyDescent="0.3">
      <c r="N1903"/>
      <c r="O1903"/>
      <c r="Z1903"/>
      <c r="AA1903"/>
    </row>
    <row r="1904" spans="14:27" x14ac:dyDescent="0.3">
      <c r="N1904"/>
      <c r="O1904"/>
      <c r="Z1904"/>
      <c r="AA1904"/>
    </row>
    <row r="1905" spans="14:27" x14ac:dyDescent="0.3">
      <c r="N1905"/>
      <c r="O1905"/>
      <c r="Z1905"/>
      <c r="AA1905"/>
    </row>
    <row r="1906" spans="14:27" x14ac:dyDescent="0.3">
      <c r="N1906"/>
      <c r="O1906"/>
      <c r="Z1906"/>
      <c r="AA1906"/>
    </row>
    <row r="1907" spans="14:27" x14ac:dyDescent="0.3">
      <c r="N1907"/>
      <c r="O1907"/>
      <c r="Z1907"/>
      <c r="AA1907"/>
    </row>
    <row r="1908" spans="14:27" x14ac:dyDescent="0.3">
      <c r="N1908"/>
      <c r="O1908"/>
      <c r="Z1908"/>
      <c r="AA1908"/>
    </row>
    <row r="1909" spans="14:27" x14ac:dyDescent="0.3">
      <c r="N1909"/>
      <c r="O1909"/>
      <c r="Z1909"/>
      <c r="AA1909"/>
    </row>
    <row r="1910" spans="14:27" x14ac:dyDescent="0.3">
      <c r="N1910"/>
      <c r="O1910"/>
      <c r="Z1910"/>
      <c r="AA1910"/>
    </row>
    <row r="1911" spans="14:27" x14ac:dyDescent="0.3">
      <c r="N1911"/>
      <c r="O1911"/>
      <c r="Z1911"/>
      <c r="AA1911"/>
    </row>
    <row r="1912" spans="14:27" x14ac:dyDescent="0.3">
      <c r="N1912"/>
      <c r="O1912"/>
      <c r="Z1912"/>
      <c r="AA1912"/>
    </row>
    <row r="1913" spans="14:27" x14ac:dyDescent="0.3">
      <c r="N1913"/>
      <c r="O1913"/>
      <c r="Z1913"/>
      <c r="AA1913"/>
    </row>
    <row r="1914" spans="14:27" x14ac:dyDescent="0.3">
      <c r="N1914"/>
      <c r="O1914"/>
      <c r="Z1914"/>
      <c r="AA1914"/>
    </row>
    <row r="1915" spans="14:27" x14ac:dyDescent="0.3">
      <c r="N1915"/>
      <c r="O1915"/>
      <c r="Z1915"/>
      <c r="AA1915"/>
    </row>
    <row r="1916" spans="14:27" x14ac:dyDescent="0.3">
      <c r="N1916"/>
      <c r="O1916"/>
      <c r="Z1916"/>
      <c r="AA1916"/>
    </row>
    <row r="1917" spans="14:27" x14ac:dyDescent="0.3">
      <c r="N1917"/>
      <c r="O1917"/>
      <c r="Z1917"/>
      <c r="AA1917"/>
    </row>
    <row r="1918" spans="14:27" x14ac:dyDescent="0.3">
      <c r="N1918"/>
      <c r="O1918"/>
      <c r="Z1918"/>
      <c r="AA1918"/>
    </row>
    <row r="1919" spans="14:27" x14ac:dyDescent="0.3">
      <c r="N1919"/>
      <c r="O1919"/>
      <c r="Z1919"/>
      <c r="AA1919"/>
    </row>
    <row r="1920" spans="14:27" x14ac:dyDescent="0.3">
      <c r="N1920"/>
      <c r="O1920"/>
      <c r="Z1920"/>
      <c r="AA1920"/>
    </row>
    <row r="1921" spans="14:27" x14ac:dyDescent="0.3">
      <c r="N1921"/>
      <c r="O1921"/>
      <c r="Z1921"/>
      <c r="AA1921"/>
    </row>
    <row r="1922" spans="14:27" x14ac:dyDescent="0.3">
      <c r="N1922"/>
      <c r="O1922"/>
      <c r="Z1922"/>
      <c r="AA1922"/>
    </row>
    <row r="1923" spans="14:27" x14ac:dyDescent="0.3">
      <c r="N1923"/>
      <c r="O1923"/>
      <c r="Z1923"/>
      <c r="AA1923"/>
    </row>
    <row r="1924" spans="14:27" x14ac:dyDescent="0.3">
      <c r="N1924"/>
      <c r="O1924"/>
      <c r="Z1924"/>
      <c r="AA1924"/>
    </row>
    <row r="1925" spans="14:27" x14ac:dyDescent="0.3">
      <c r="N1925"/>
      <c r="O1925"/>
      <c r="Z1925"/>
      <c r="AA1925"/>
    </row>
    <row r="1926" spans="14:27" x14ac:dyDescent="0.3">
      <c r="N1926"/>
      <c r="O1926"/>
      <c r="Z1926"/>
      <c r="AA1926"/>
    </row>
    <row r="1927" spans="14:27" x14ac:dyDescent="0.3">
      <c r="N1927"/>
      <c r="O1927"/>
      <c r="Z1927"/>
      <c r="AA1927"/>
    </row>
    <row r="1928" spans="14:27" x14ac:dyDescent="0.3">
      <c r="N1928"/>
      <c r="O1928"/>
      <c r="Z1928"/>
      <c r="AA1928"/>
    </row>
    <row r="1929" spans="14:27" x14ac:dyDescent="0.3">
      <c r="N1929"/>
      <c r="O1929"/>
      <c r="Z1929"/>
      <c r="AA1929"/>
    </row>
    <row r="1930" spans="14:27" x14ac:dyDescent="0.3">
      <c r="N1930"/>
      <c r="O1930"/>
      <c r="Z1930"/>
      <c r="AA1930"/>
    </row>
    <row r="1931" spans="14:27" x14ac:dyDescent="0.3">
      <c r="N1931"/>
      <c r="O1931"/>
      <c r="Z1931"/>
      <c r="AA1931"/>
    </row>
    <row r="1932" spans="14:27" x14ac:dyDescent="0.3">
      <c r="N1932"/>
      <c r="O1932"/>
      <c r="Z1932"/>
      <c r="AA1932"/>
    </row>
    <row r="1933" spans="14:27" x14ac:dyDescent="0.3">
      <c r="N1933"/>
      <c r="O1933"/>
      <c r="Z1933"/>
      <c r="AA1933"/>
    </row>
    <row r="1934" spans="14:27" x14ac:dyDescent="0.3">
      <c r="N1934"/>
      <c r="O1934"/>
      <c r="Z1934"/>
      <c r="AA1934"/>
    </row>
    <row r="1935" spans="14:27" x14ac:dyDescent="0.3">
      <c r="N1935"/>
      <c r="O1935"/>
      <c r="Z1935"/>
      <c r="AA1935"/>
    </row>
    <row r="1936" spans="14:27" x14ac:dyDescent="0.3">
      <c r="N1936"/>
      <c r="O1936"/>
      <c r="Z1936"/>
      <c r="AA1936"/>
    </row>
    <row r="1937" spans="14:27" x14ac:dyDescent="0.3">
      <c r="N1937"/>
      <c r="O1937"/>
      <c r="Z1937"/>
      <c r="AA1937"/>
    </row>
    <row r="1938" spans="14:27" x14ac:dyDescent="0.3">
      <c r="N1938"/>
      <c r="O1938"/>
      <c r="Z1938"/>
      <c r="AA1938"/>
    </row>
    <row r="1939" spans="14:27" x14ac:dyDescent="0.3">
      <c r="N1939"/>
      <c r="O1939"/>
      <c r="Z1939"/>
      <c r="AA1939"/>
    </row>
    <row r="1940" spans="14:27" x14ac:dyDescent="0.3">
      <c r="N1940"/>
      <c r="O1940"/>
      <c r="Z1940"/>
      <c r="AA1940"/>
    </row>
    <row r="1941" spans="14:27" x14ac:dyDescent="0.3">
      <c r="N1941"/>
      <c r="O1941"/>
      <c r="Z1941"/>
      <c r="AA1941"/>
    </row>
    <row r="1942" spans="14:27" x14ac:dyDescent="0.3">
      <c r="N1942"/>
      <c r="O1942"/>
      <c r="Z1942"/>
      <c r="AA1942"/>
    </row>
    <row r="1943" spans="14:27" x14ac:dyDescent="0.3">
      <c r="N1943"/>
      <c r="O1943"/>
      <c r="Z1943"/>
      <c r="AA1943"/>
    </row>
    <row r="1944" spans="14:27" x14ac:dyDescent="0.3">
      <c r="N1944"/>
      <c r="O1944"/>
      <c r="Z1944"/>
      <c r="AA1944"/>
    </row>
    <row r="1945" spans="14:27" x14ac:dyDescent="0.3">
      <c r="N1945"/>
      <c r="O1945"/>
      <c r="Z1945"/>
      <c r="AA1945"/>
    </row>
    <row r="1946" spans="14:27" x14ac:dyDescent="0.3">
      <c r="N1946"/>
      <c r="O1946"/>
      <c r="Z1946"/>
      <c r="AA1946"/>
    </row>
    <row r="1947" spans="14:27" x14ac:dyDescent="0.3">
      <c r="N1947"/>
      <c r="O1947"/>
      <c r="Z1947"/>
      <c r="AA1947"/>
    </row>
    <row r="1948" spans="14:27" x14ac:dyDescent="0.3">
      <c r="N1948"/>
      <c r="O1948"/>
      <c r="Z1948"/>
      <c r="AA1948"/>
    </row>
    <row r="1949" spans="14:27" x14ac:dyDescent="0.3">
      <c r="N1949"/>
      <c r="O1949"/>
      <c r="Z1949"/>
      <c r="AA1949"/>
    </row>
    <row r="1950" spans="14:27" x14ac:dyDescent="0.3">
      <c r="N1950"/>
      <c r="O1950"/>
      <c r="Z1950"/>
      <c r="AA1950"/>
    </row>
    <row r="1951" spans="14:27" x14ac:dyDescent="0.3">
      <c r="N1951"/>
      <c r="O1951"/>
      <c r="Z1951"/>
      <c r="AA1951"/>
    </row>
    <row r="1952" spans="14:27" x14ac:dyDescent="0.3">
      <c r="N1952"/>
      <c r="O1952"/>
      <c r="Z1952"/>
      <c r="AA1952"/>
    </row>
    <row r="1953" spans="14:27" x14ac:dyDescent="0.3">
      <c r="N1953"/>
      <c r="O1953"/>
      <c r="Z1953"/>
      <c r="AA1953"/>
    </row>
    <row r="1954" spans="14:27" x14ac:dyDescent="0.3">
      <c r="N1954"/>
      <c r="O1954"/>
      <c r="Z1954"/>
      <c r="AA1954"/>
    </row>
    <row r="1955" spans="14:27" x14ac:dyDescent="0.3">
      <c r="N1955"/>
      <c r="O1955"/>
      <c r="Z1955"/>
      <c r="AA1955"/>
    </row>
    <row r="1956" spans="14:27" x14ac:dyDescent="0.3">
      <c r="N1956"/>
      <c r="O1956"/>
      <c r="Z1956"/>
      <c r="AA1956"/>
    </row>
    <row r="1957" spans="14:27" x14ac:dyDescent="0.3">
      <c r="N1957"/>
      <c r="O1957"/>
      <c r="Z1957"/>
      <c r="AA1957"/>
    </row>
    <row r="1958" spans="14:27" x14ac:dyDescent="0.3">
      <c r="N1958"/>
      <c r="O1958"/>
      <c r="Z1958"/>
      <c r="AA1958"/>
    </row>
    <row r="1959" spans="14:27" x14ac:dyDescent="0.3">
      <c r="N1959"/>
      <c r="O1959"/>
      <c r="Z1959"/>
      <c r="AA1959"/>
    </row>
    <row r="1960" spans="14:27" x14ac:dyDescent="0.3">
      <c r="N1960"/>
      <c r="O1960"/>
      <c r="Z1960"/>
      <c r="AA1960"/>
    </row>
    <row r="1961" spans="14:27" x14ac:dyDescent="0.3">
      <c r="N1961"/>
      <c r="O1961"/>
      <c r="Z1961"/>
      <c r="AA1961"/>
    </row>
    <row r="1962" spans="14:27" x14ac:dyDescent="0.3">
      <c r="N1962"/>
      <c r="O1962"/>
      <c r="Z1962"/>
      <c r="AA1962"/>
    </row>
    <row r="1963" spans="14:27" x14ac:dyDescent="0.3">
      <c r="N1963"/>
      <c r="O1963"/>
      <c r="Z1963"/>
      <c r="AA1963"/>
    </row>
    <row r="1964" spans="14:27" x14ac:dyDescent="0.3">
      <c r="N1964"/>
      <c r="O1964"/>
      <c r="Z1964"/>
      <c r="AA1964"/>
    </row>
    <row r="1965" spans="14:27" x14ac:dyDescent="0.3">
      <c r="N1965"/>
      <c r="O1965"/>
      <c r="Z1965"/>
      <c r="AA1965"/>
    </row>
    <row r="1966" spans="14:27" x14ac:dyDescent="0.3">
      <c r="N1966"/>
      <c r="O1966"/>
      <c r="Z1966"/>
      <c r="AA1966"/>
    </row>
    <row r="1967" spans="14:27" x14ac:dyDescent="0.3">
      <c r="N1967"/>
      <c r="O1967"/>
      <c r="Z1967"/>
      <c r="AA1967"/>
    </row>
    <row r="1968" spans="14:27" x14ac:dyDescent="0.3">
      <c r="N1968"/>
      <c r="O1968"/>
      <c r="Z1968"/>
      <c r="AA1968"/>
    </row>
    <row r="1969" spans="14:27" x14ac:dyDescent="0.3">
      <c r="N1969"/>
      <c r="O1969"/>
      <c r="Z1969"/>
      <c r="AA1969"/>
    </row>
    <row r="1970" spans="14:27" x14ac:dyDescent="0.3">
      <c r="N1970"/>
      <c r="O1970"/>
      <c r="Z1970"/>
      <c r="AA1970"/>
    </row>
    <row r="1971" spans="14:27" x14ac:dyDescent="0.3">
      <c r="N1971"/>
      <c r="O1971"/>
      <c r="Z1971"/>
      <c r="AA1971"/>
    </row>
    <row r="1972" spans="14:27" x14ac:dyDescent="0.3">
      <c r="N1972"/>
      <c r="O1972"/>
      <c r="Z1972"/>
      <c r="AA1972"/>
    </row>
    <row r="1973" spans="14:27" x14ac:dyDescent="0.3">
      <c r="N1973"/>
      <c r="O1973"/>
      <c r="Z1973"/>
      <c r="AA1973"/>
    </row>
    <row r="1974" spans="14:27" x14ac:dyDescent="0.3">
      <c r="N1974"/>
      <c r="O1974"/>
      <c r="Z1974"/>
      <c r="AA1974"/>
    </row>
    <row r="1975" spans="14:27" x14ac:dyDescent="0.3">
      <c r="N1975"/>
      <c r="O1975"/>
      <c r="Z1975"/>
      <c r="AA1975"/>
    </row>
    <row r="1976" spans="14:27" x14ac:dyDescent="0.3">
      <c r="N1976"/>
      <c r="O1976"/>
      <c r="Z1976"/>
      <c r="AA1976"/>
    </row>
    <row r="1977" spans="14:27" x14ac:dyDescent="0.3">
      <c r="N1977"/>
      <c r="O1977"/>
      <c r="Z1977"/>
      <c r="AA1977"/>
    </row>
    <row r="1978" spans="14:27" x14ac:dyDescent="0.3">
      <c r="N1978"/>
      <c r="O1978"/>
      <c r="Z1978"/>
      <c r="AA1978"/>
    </row>
    <row r="1979" spans="14:27" x14ac:dyDescent="0.3">
      <c r="N1979"/>
      <c r="O1979"/>
      <c r="Z1979"/>
      <c r="AA1979"/>
    </row>
    <row r="1980" spans="14:27" x14ac:dyDescent="0.3">
      <c r="N1980"/>
      <c r="O1980"/>
      <c r="Z1980"/>
      <c r="AA1980"/>
    </row>
    <row r="1981" spans="14:27" x14ac:dyDescent="0.3">
      <c r="N1981"/>
      <c r="O1981"/>
      <c r="Z1981"/>
      <c r="AA1981"/>
    </row>
    <row r="1982" spans="14:27" x14ac:dyDescent="0.3">
      <c r="N1982"/>
      <c r="O1982"/>
      <c r="Z1982"/>
      <c r="AA1982"/>
    </row>
    <row r="1983" spans="14:27" x14ac:dyDescent="0.3">
      <c r="N1983"/>
      <c r="O1983"/>
      <c r="Z1983"/>
      <c r="AA1983"/>
    </row>
    <row r="1984" spans="14:27" x14ac:dyDescent="0.3">
      <c r="N1984"/>
      <c r="O1984"/>
      <c r="Z1984"/>
      <c r="AA1984"/>
    </row>
    <row r="1985" spans="14:27" x14ac:dyDescent="0.3">
      <c r="N1985"/>
      <c r="O1985"/>
      <c r="Z1985"/>
      <c r="AA1985"/>
    </row>
    <row r="1986" spans="14:27" x14ac:dyDescent="0.3">
      <c r="N1986"/>
      <c r="O1986"/>
      <c r="Z1986"/>
      <c r="AA1986"/>
    </row>
    <row r="1987" spans="14:27" x14ac:dyDescent="0.3">
      <c r="N1987"/>
      <c r="O1987"/>
      <c r="Z1987"/>
      <c r="AA1987"/>
    </row>
    <row r="1988" spans="14:27" x14ac:dyDescent="0.3">
      <c r="N1988"/>
      <c r="O1988"/>
      <c r="Z1988"/>
      <c r="AA1988"/>
    </row>
    <row r="1989" spans="14:27" x14ac:dyDescent="0.3">
      <c r="N1989"/>
      <c r="O1989"/>
      <c r="Z1989"/>
      <c r="AA1989"/>
    </row>
    <row r="1990" spans="14:27" x14ac:dyDescent="0.3">
      <c r="N1990"/>
      <c r="O1990"/>
      <c r="Z1990"/>
      <c r="AA1990"/>
    </row>
    <row r="1991" spans="14:27" x14ac:dyDescent="0.3">
      <c r="N1991"/>
      <c r="O1991"/>
      <c r="Z1991"/>
      <c r="AA1991"/>
    </row>
    <row r="1992" spans="14:27" x14ac:dyDescent="0.3">
      <c r="N1992"/>
      <c r="O1992"/>
      <c r="Z1992"/>
      <c r="AA1992"/>
    </row>
    <row r="1993" spans="14:27" x14ac:dyDescent="0.3">
      <c r="N1993"/>
      <c r="O1993"/>
      <c r="Z1993"/>
      <c r="AA1993"/>
    </row>
    <row r="1994" spans="14:27" x14ac:dyDescent="0.3">
      <c r="N1994"/>
      <c r="O1994"/>
      <c r="Z1994"/>
      <c r="AA1994"/>
    </row>
    <row r="1995" spans="14:27" x14ac:dyDescent="0.3">
      <c r="N1995"/>
      <c r="O1995"/>
      <c r="Z1995"/>
      <c r="AA1995"/>
    </row>
    <row r="1996" spans="14:27" x14ac:dyDescent="0.3">
      <c r="N1996"/>
      <c r="O1996"/>
      <c r="Z1996"/>
      <c r="AA1996"/>
    </row>
    <row r="1997" spans="14:27" x14ac:dyDescent="0.3">
      <c r="N1997"/>
      <c r="O1997"/>
      <c r="Z1997"/>
      <c r="AA1997"/>
    </row>
    <row r="1998" spans="14:27" x14ac:dyDescent="0.3">
      <c r="N1998"/>
      <c r="O1998"/>
      <c r="Z1998"/>
      <c r="AA1998"/>
    </row>
    <row r="1999" spans="14:27" x14ac:dyDescent="0.3">
      <c r="N1999"/>
      <c r="O1999"/>
      <c r="Z1999"/>
      <c r="AA1999"/>
    </row>
    <row r="2000" spans="14:27" x14ac:dyDescent="0.3">
      <c r="N2000"/>
      <c r="O2000"/>
      <c r="Z2000"/>
      <c r="AA2000"/>
    </row>
    <row r="2001" spans="14:27" x14ac:dyDescent="0.3">
      <c r="N2001"/>
      <c r="O2001"/>
      <c r="Z2001"/>
      <c r="AA2001"/>
    </row>
    <row r="2002" spans="14:27" x14ac:dyDescent="0.3">
      <c r="N2002"/>
      <c r="O2002"/>
      <c r="Z2002"/>
      <c r="AA2002"/>
    </row>
    <row r="2003" spans="14:27" x14ac:dyDescent="0.3">
      <c r="N2003"/>
      <c r="O2003"/>
      <c r="Z2003"/>
      <c r="AA2003"/>
    </row>
    <row r="2004" spans="14:27" x14ac:dyDescent="0.3">
      <c r="N2004"/>
      <c r="O2004"/>
      <c r="Z2004"/>
      <c r="AA2004"/>
    </row>
    <row r="2005" spans="14:27" x14ac:dyDescent="0.3">
      <c r="N2005"/>
      <c r="O2005"/>
      <c r="Z2005"/>
      <c r="AA2005"/>
    </row>
    <row r="2006" spans="14:27" x14ac:dyDescent="0.3">
      <c r="N2006"/>
      <c r="O2006"/>
      <c r="Z2006"/>
      <c r="AA2006"/>
    </row>
    <row r="2007" spans="14:27" x14ac:dyDescent="0.3">
      <c r="N2007"/>
      <c r="O2007"/>
      <c r="Z2007"/>
      <c r="AA2007"/>
    </row>
    <row r="2008" spans="14:27" x14ac:dyDescent="0.3">
      <c r="N2008"/>
      <c r="O2008"/>
      <c r="Z2008"/>
      <c r="AA2008"/>
    </row>
    <row r="2009" spans="14:27" x14ac:dyDescent="0.3">
      <c r="N2009"/>
      <c r="O2009"/>
      <c r="Z2009"/>
      <c r="AA2009"/>
    </row>
    <row r="2010" spans="14:27" x14ac:dyDescent="0.3">
      <c r="N2010"/>
      <c r="O2010"/>
      <c r="Z2010"/>
      <c r="AA2010"/>
    </row>
    <row r="2011" spans="14:27" x14ac:dyDescent="0.3">
      <c r="N2011"/>
      <c r="O2011"/>
      <c r="Z2011"/>
      <c r="AA2011"/>
    </row>
    <row r="2012" spans="14:27" x14ac:dyDescent="0.3">
      <c r="N2012"/>
      <c r="O2012"/>
      <c r="Z2012"/>
      <c r="AA2012"/>
    </row>
    <row r="2013" spans="14:27" x14ac:dyDescent="0.3">
      <c r="N2013"/>
      <c r="O2013"/>
      <c r="Z2013"/>
      <c r="AA2013"/>
    </row>
    <row r="2014" spans="14:27" x14ac:dyDescent="0.3">
      <c r="N2014"/>
      <c r="O2014"/>
      <c r="Z2014"/>
      <c r="AA2014"/>
    </row>
    <row r="2015" spans="14:27" x14ac:dyDescent="0.3">
      <c r="N2015"/>
      <c r="O2015"/>
      <c r="Z2015"/>
      <c r="AA2015"/>
    </row>
    <row r="2016" spans="14:27" x14ac:dyDescent="0.3">
      <c r="N2016"/>
      <c r="O2016"/>
      <c r="Z2016"/>
      <c r="AA2016"/>
    </row>
    <row r="2017" spans="14:27" x14ac:dyDescent="0.3">
      <c r="N2017"/>
      <c r="O2017"/>
      <c r="Z2017"/>
      <c r="AA2017"/>
    </row>
    <row r="2018" spans="14:27" x14ac:dyDescent="0.3">
      <c r="N2018"/>
      <c r="O2018"/>
      <c r="Z2018"/>
      <c r="AA2018"/>
    </row>
    <row r="2019" spans="14:27" x14ac:dyDescent="0.3">
      <c r="N2019"/>
      <c r="O2019"/>
      <c r="Z2019"/>
      <c r="AA2019"/>
    </row>
    <row r="2020" spans="14:27" x14ac:dyDescent="0.3">
      <c r="N2020"/>
      <c r="O2020"/>
      <c r="Z2020"/>
      <c r="AA2020"/>
    </row>
    <row r="2021" spans="14:27" x14ac:dyDescent="0.3">
      <c r="N2021"/>
      <c r="O2021"/>
      <c r="Z2021"/>
      <c r="AA2021"/>
    </row>
    <row r="2022" spans="14:27" x14ac:dyDescent="0.3">
      <c r="N2022"/>
      <c r="O2022"/>
      <c r="Z2022"/>
      <c r="AA2022"/>
    </row>
    <row r="2023" spans="14:27" x14ac:dyDescent="0.3">
      <c r="N2023"/>
      <c r="O2023"/>
      <c r="Z2023"/>
      <c r="AA2023"/>
    </row>
    <row r="2024" spans="14:27" x14ac:dyDescent="0.3">
      <c r="N2024"/>
      <c r="O2024"/>
      <c r="Z2024"/>
      <c r="AA2024"/>
    </row>
    <row r="2025" spans="14:27" x14ac:dyDescent="0.3">
      <c r="N2025"/>
      <c r="O2025"/>
      <c r="Z2025"/>
      <c r="AA2025"/>
    </row>
    <row r="2026" spans="14:27" x14ac:dyDescent="0.3">
      <c r="N2026"/>
      <c r="O2026"/>
      <c r="Z2026"/>
      <c r="AA2026"/>
    </row>
    <row r="2027" spans="14:27" x14ac:dyDescent="0.3">
      <c r="N2027"/>
      <c r="O2027"/>
      <c r="Z2027"/>
      <c r="AA2027"/>
    </row>
    <row r="2028" spans="14:27" x14ac:dyDescent="0.3">
      <c r="N2028"/>
      <c r="O2028"/>
      <c r="Z2028"/>
      <c r="AA2028"/>
    </row>
    <row r="2029" spans="14:27" x14ac:dyDescent="0.3">
      <c r="N2029"/>
      <c r="O2029"/>
      <c r="Z2029"/>
      <c r="AA2029"/>
    </row>
    <row r="2030" spans="14:27" x14ac:dyDescent="0.3">
      <c r="N2030"/>
      <c r="O2030"/>
      <c r="Z2030"/>
      <c r="AA2030"/>
    </row>
    <row r="2031" spans="14:27" x14ac:dyDescent="0.3">
      <c r="N2031"/>
      <c r="O2031"/>
      <c r="Z2031"/>
      <c r="AA2031"/>
    </row>
    <row r="2032" spans="14:27" x14ac:dyDescent="0.3">
      <c r="N2032"/>
      <c r="O2032"/>
      <c r="Z2032"/>
      <c r="AA2032"/>
    </row>
    <row r="2033" spans="14:27" x14ac:dyDescent="0.3">
      <c r="N2033"/>
      <c r="O2033"/>
      <c r="Z2033"/>
      <c r="AA2033"/>
    </row>
    <row r="2034" spans="14:27" x14ac:dyDescent="0.3">
      <c r="N2034"/>
      <c r="O2034"/>
      <c r="Z2034"/>
      <c r="AA2034"/>
    </row>
    <row r="2035" spans="14:27" x14ac:dyDescent="0.3">
      <c r="N2035"/>
      <c r="O2035"/>
      <c r="Z2035"/>
      <c r="AA2035"/>
    </row>
    <row r="2036" spans="14:27" x14ac:dyDescent="0.3">
      <c r="N2036"/>
      <c r="O2036"/>
      <c r="Z2036"/>
      <c r="AA2036"/>
    </row>
    <row r="2037" spans="14:27" x14ac:dyDescent="0.3">
      <c r="N2037"/>
      <c r="O2037"/>
      <c r="Z2037"/>
      <c r="AA2037"/>
    </row>
    <row r="2038" spans="14:27" x14ac:dyDescent="0.3">
      <c r="N2038"/>
      <c r="O2038"/>
      <c r="Z2038"/>
      <c r="AA2038"/>
    </row>
    <row r="2039" spans="14:27" x14ac:dyDescent="0.3">
      <c r="N2039"/>
      <c r="O2039"/>
      <c r="Z2039"/>
      <c r="AA2039"/>
    </row>
    <row r="2040" spans="14:27" x14ac:dyDescent="0.3">
      <c r="N2040"/>
      <c r="O2040"/>
      <c r="Z2040"/>
      <c r="AA2040"/>
    </row>
    <row r="2041" spans="14:27" x14ac:dyDescent="0.3">
      <c r="N2041"/>
      <c r="O2041"/>
      <c r="Z2041"/>
      <c r="AA2041"/>
    </row>
    <row r="2042" spans="14:27" x14ac:dyDescent="0.3">
      <c r="N2042"/>
      <c r="O2042"/>
      <c r="Z2042"/>
      <c r="AA2042"/>
    </row>
    <row r="2043" spans="14:27" x14ac:dyDescent="0.3">
      <c r="N2043"/>
      <c r="O2043"/>
      <c r="Z2043"/>
      <c r="AA2043"/>
    </row>
    <row r="2044" spans="14:27" x14ac:dyDescent="0.3">
      <c r="N2044"/>
      <c r="O2044"/>
      <c r="Z2044"/>
      <c r="AA2044"/>
    </row>
    <row r="2045" spans="14:27" x14ac:dyDescent="0.3">
      <c r="N2045"/>
      <c r="O2045"/>
      <c r="Z2045"/>
      <c r="AA2045"/>
    </row>
    <row r="2046" spans="14:27" x14ac:dyDescent="0.3">
      <c r="N2046"/>
      <c r="O2046"/>
      <c r="Z2046"/>
      <c r="AA2046"/>
    </row>
    <row r="2047" spans="14:27" x14ac:dyDescent="0.3">
      <c r="N2047"/>
      <c r="O2047"/>
      <c r="Z2047"/>
      <c r="AA2047"/>
    </row>
    <row r="2048" spans="14:27" x14ac:dyDescent="0.3">
      <c r="N2048"/>
      <c r="O2048"/>
      <c r="Z2048"/>
      <c r="AA2048"/>
    </row>
    <row r="2049" spans="14:27" x14ac:dyDescent="0.3">
      <c r="N2049"/>
      <c r="O2049"/>
      <c r="Z2049"/>
      <c r="AA2049"/>
    </row>
    <row r="2050" spans="14:27" x14ac:dyDescent="0.3">
      <c r="N2050"/>
      <c r="O2050"/>
      <c r="Z2050"/>
      <c r="AA2050"/>
    </row>
    <row r="2051" spans="14:27" x14ac:dyDescent="0.3">
      <c r="N2051"/>
      <c r="O2051"/>
      <c r="Z2051"/>
      <c r="AA2051"/>
    </row>
    <row r="2052" spans="14:27" x14ac:dyDescent="0.3">
      <c r="N2052"/>
      <c r="O2052"/>
      <c r="Z2052"/>
      <c r="AA2052"/>
    </row>
    <row r="2053" spans="14:27" x14ac:dyDescent="0.3">
      <c r="N2053"/>
      <c r="O2053"/>
      <c r="Z2053"/>
      <c r="AA2053"/>
    </row>
    <row r="2054" spans="14:27" x14ac:dyDescent="0.3">
      <c r="N2054"/>
      <c r="O2054"/>
      <c r="Z2054"/>
      <c r="AA2054"/>
    </row>
    <row r="2055" spans="14:27" x14ac:dyDescent="0.3">
      <c r="N2055"/>
      <c r="O2055"/>
      <c r="Z2055"/>
      <c r="AA2055"/>
    </row>
    <row r="2056" spans="14:27" x14ac:dyDescent="0.3">
      <c r="N2056"/>
      <c r="O2056"/>
      <c r="Z2056"/>
      <c r="AA2056"/>
    </row>
    <row r="2057" spans="14:27" x14ac:dyDescent="0.3">
      <c r="N2057"/>
      <c r="O2057"/>
      <c r="Z2057"/>
      <c r="AA2057"/>
    </row>
    <row r="2058" spans="14:27" x14ac:dyDescent="0.3">
      <c r="N2058"/>
      <c r="O2058"/>
      <c r="Z2058"/>
      <c r="AA2058"/>
    </row>
    <row r="2059" spans="14:27" x14ac:dyDescent="0.3">
      <c r="N2059"/>
      <c r="O2059"/>
      <c r="Z2059"/>
      <c r="AA2059"/>
    </row>
    <row r="2060" spans="14:27" x14ac:dyDescent="0.3">
      <c r="N2060"/>
      <c r="O2060"/>
      <c r="Z2060"/>
      <c r="AA2060"/>
    </row>
    <row r="2061" spans="14:27" x14ac:dyDescent="0.3">
      <c r="N2061"/>
      <c r="O2061"/>
      <c r="Z2061"/>
      <c r="AA2061"/>
    </row>
    <row r="2062" spans="14:27" x14ac:dyDescent="0.3">
      <c r="N2062"/>
      <c r="O2062"/>
      <c r="Z2062"/>
      <c r="AA2062"/>
    </row>
    <row r="2063" spans="14:27" x14ac:dyDescent="0.3">
      <c r="N2063"/>
      <c r="O2063"/>
      <c r="Z2063"/>
      <c r="AA2063"/>
    </row>
    <row r="2064" spans="14:27" x14ac:dyDescent="0.3">
      <c r="N2064"/>
      <c r="O2064"/>
      <c r="Z2064"/>
      <c r="AA2064"/>
    </row>
    <row r="2065" spans="14:27" x14ac:dyDescent="0.3">
      <c r="N2065"/>
      <c r="O2065"/>
      <c r="Z2065"/>
      <c r="AA2065"/>
    </row>
    <row r="2066" spans="14:27" x14ac:dyDescent="0.3">
      <c r="N2066"/>
      <c r="O2066"/>
      <c r="Z2066"/>
      <c r="AA2066"/>
    </row>
    <row r="2067" spans="14:27" x14ac:dyDescent="0.3">
      <c r="N2067"/>
      <c r="O2067"/>
      <c r="Z2067"/>
      <c r="AA2067"/>
    </row>
    <row r="2068" spans="14:27" x14ac:dyDescent="0.3">
      <c r="N2068"/>
      <c r="O2068"/>
      <c r="Z2068"/>
      <c r="AA2068"/>
    </row>
    <row r="2069" spans="14:27" x14ac:dyDescent="0.3">
      <c r="N2069"/>
      <c r="O2069"/>
      <c r="Z2069"/>
      <c r="AA2069"/>
    </row>
    <row r="2070" spans="14:27" x14ac:dyDescent="0.3">
      <c r="N2070"/>
      <c r="O2070"/>
      <c r="Z2070"/>
      <c r="AA2070"/>
    </row>
    <row r="2071" spans="14:27" x14ac:dyDescent="0.3">
      <c r="N2071"/>
      <c r="O2071"/>
      <c r="Z2071"/>
      <c r="AA2071"/>
    </row>
    <row r="2072" spans="14:27" x14ac:dyDescent="0.3">
      <c r="N2072"/>
      <c r="O2072"/>
      <c r="Z2072"/>
      <c r="AA2072"/>
    </row>
    <row r="2073" spans="14:27" x14ac:dyDescent="0.3">
      <c r="N2073"/>
      <c r="O2073"/>
      <c r="Z2073"/>
      <c r="AA2073"/>
    </row>
    <row r="2074" spans="14:27" x14ac:dyDescent="0.3">
      <c r="N2074"/>
      <c r="O2074"/>
      <c r="Z2074"/>
      <c r="AA2074"/>
    </row>
    <row r="2075" spans="14:27" x14ac:dyDescent="0.3">
      <c r="N2075"/>
      <c r="O2075"/>
      <c r="Z2075"/>
      <c r="AA2075"/>
    </row>
    <row r="2076" spans="14:27" x14ac:dyDescent="0.3">
      <c r="N2076"/>
      <c r="O2076"/>
      <c r="Z2076"/>
      <c r="AA2076"/>
    </row>
    <row r="2077" spans="14:27" x14ac:dyDescent="0.3">
      <c r="N2077"/>
      <c r="O2077"/>
      <c r="Z2077"/>
      <c r="AA2077"/>
    </row>
    <row r="2078" spans="14:27" x14ac:dyDescent="0.3">
      <c r="N2078"/>
      <c r="O2078"/>
      <c r="Z2078"/>
      <c r="AA2078"/>
    </row>
    <row r="2079" spans="14:27" x14ac:dyDescent="0.3">
      <c r="N2079"/>
      <c r="O2079"/>
      <c r="Z2079"/>
      <c r="AA2079"/>
    </row>
    <row r="2080" spans="14:27" x14ac:dyDescent="0.3">
      <c r="N2080"/>
      <c r="O2080"/>
      <c r="Z2080"/>
      <c r="AA2080"/>
    </row>
    <row r="2081" spans="14:27" x14ac:dyDescent="0.3">
      <c r="N2081"/>
      <c r="O2081"/>
      <c r="Z2081"/>
      <c r="AA2081"/>
    </row>
    <row r="2082" spans="14:27" x14ac:dyDescent="0.3">
      <c r="N2082"/>
      <c r="O2082"/>
      <c r="Z2082"/>
      <c r="AA2082"/>
    </row>
    <row r="2083" spans="14:27" x14ac:dyDescent="0.3">
      <c r="N2083"/>
      <c r="O2083"/>
      <c r="Z2083"/>
      <c r="AA2083"/>
    </row>
    <row r="2084" spans="14:27" x14ac:dyDescent="0.3">
      <c r="N2084"/>
      <c r="O2084"/>
      <c r="Z2084"/>
      <c r="AA2084"/>
    </row>
    <row r="2085" spans="14:27" x14ac:dyDescent="0.3">
      <c r="N2085"/>
      <c r="O2085"/>
      <c r="Z2085"/>
      <c r="AA2085"/>
    </row>
    <row r="2086" spans="14:27" x14ac:dyDescent="0.3">
      <c r="N2086"/>
      <c r="O2086"/>
      <c r="Z2086"/>
      <c r="AA2086"/>
    </row>
    <row r="2087" spans="14:27" x14ac:dyDescent="0.3">
      <c r="N2087"/>
      <c r="O2087"/>
      <c r="Z2087"/>
      <c r="AA2087"/>
    </row>
    <row r="2088" spans="14:27" x14ac:dyDescent="0.3">
      <c r="N2088"/>
      <c r="O2088"/>
      <c r="Z2088"/>
      <c r="AA2088"/>
    </row>
    <row r="2089" spans="14:27" x14ac:dyDescent="0.3">
      <c r="N2089"/>
      <c r="O2089"/>
      <c r="Z2089"/>
      <c r="AA2089"/>
    </row>
    <row r="2090" spans="14:27" x14ac:dyDescent="0.3">
      <c r="N2090"/>
      <c r="O2090"/>
      <c r="Z2090"/>
      <c r="AA2090"/>
    </row>
    <row r="2091" spans="14:27" x14ac:dyDescent="0.3">
      <c r="N2091"/>
      <c r="O2091"/>
      <c r="Z2091"/>
      <c r="AA2091"/>
    </row>
    <row r="2092" spans="14:27" x14ac:dyDescent="0.3">
      <c r="N2092"/>
      <c r="O2092"/>
      <c r="Z2092"/>
      <c r="AA2092"/>
    </row>
    <row r="2093" spans="14:27" x14ac:dyDescent="0.3">
      <c r="N2093"/>
      <c r="O2093"/>
      <c r="Z2093"/>
      <c r="AA2093"/>
    </row>
    <row r="2094" spans="14:27" x14ac:dyDescent="0.3">
      <c r="N2094"/>
      <c r="O2094"/>
      <c r="Z2094"/>
      <c r="AA2094"/>
    </row>
    <row r="2095" spans="14:27" x14ac:dyDescent="0.3">
      <c r="N2095"/>
      <c r="O2095"/>
      <c r="Z2095"/>
      <c r="AA2095"/>
    </row>
    <row r="2096" spans="14:27" x14ac:dyDescent="0.3">
      <c r="N2096"/>
      <c r="O2096"/>
      <c r="Z2096"/>
      <c r="AA2096"/>
    </row>
    <row r="2097" spans="14:27" x14ac:dyDescent="0.3">
      <c r="N2097"/>
      <c r="O2097"/>
      <c r="Z2097"/>
      <c r="AA2097"/>
    </row>
    <row r="2098" spans="14:27" x14ac:dyDescent="0.3">
      <c r="N2098"/>
      <c r="O2098"/>
      <c r="Z2098"/>
      <c r="AA2098"/>
    </row>
    <row r="2099" spans="14:27" x14ac:dyDescent="0.3">
      <c r="N2099"/>
      <c r="O2099"/>
      <c r="Z2099"/>
      <c r="AA2099"/>
    </row>
    <row r="2100" spans="14:27" x14ac:dyDescent="0.3">
      <c r="N2100"/>
      <c r="O2100"/>
      <c r="Z2100"/>
      <c r="AA2100"/>
    </row>
    <row r="2101" spans="14:27" x14ac:dyDescent="0.3">
      <c r="N2101"/>
      <c r="O2101"/>
      <c r="Z2101"/>
      <c r="AA2101"/>
    </row>
    <row r="2102" spans="14:27" x14ac:dyDescent="0.3">
      <c r="N2102"/>
      <c r="O2102"/>
      <c r="Z2102"/>
      <c r="AA2102"/>
    </row>
    <row r="2103" spans="14:27" x14ac:dyDescent="0.3">
      <c r="N2103"/>
      <c r="O2103"/>
      <c r="Z2103"/>
      <c r="AA2103"/>
    </row>
    <row r="2104" spans="14:27" x14ac:dyDescent="0.3">
      <c r="N2104"/>
      <c r="O2104"/>
      <c r="Z2104"/>
      <c r="AA2104"/>
    </row>
    <row r="2105" spans="14:27" x14ac:dyDescent="0.3">
      <c r="N2105"/>
      <c r="O2105"/>
      <c r="Z2105"/>
      <c r="AA2105"/>
    </row>
    <row r="2106" spans="14:27" x14ac:dyDescent="0.3">
      <c r="N2106"/>
      <c r="O2106"/>
      <c r="Z2106"/>
      <c r="AA2106"/>
    </row>
    <row r="2107" spans="14:27" x14ac:dyDescent="0.3">
      <c r="N2107"/>
      <c r="O2107"/>
      <c r="Z2107"/>
      <c r="AA2107"/>
    </row>
    <row r="2108" spans="14:27" x14ac:dyDescent="0.3">
      <c r="N2108"/>
      <c r="O2108"/>
      <c r="Z2108"/>
      <c r="AA2108"/>
    </row>
    <row r="2109" spans="14:27" x14ac:dyDescent="0.3">
      <c r="N2109"/>
      <c r="O2109"/>
      <c r="Z2109"/>
      <c r="AA2109"/>
    </row>
    <row r="2110" spans="14:27" x14ac:dyDescent="0.3">
      <c r="N2110"/>
      <c r="O2110"/>
      <c r="Z2110"/>
      <c r="AA2110"/>
    </row>
    <row r="2111" spans="14:27" x14ac:dyDescent="0.3">
      <c r="N2111"/>
      <c r="O2111"/>
      <c r="Z2111"/>
      <c r="AA2111"/>
    </row>
    <row r="2112" spans="14:27" x14ac:dyDescent="0.3">
      <c r="N2112"/>
      <c r="O2112"/>
      <c r="Z2112"/>
      <c r="AA2112"/>
    </row>
    <row r="2113" spans="14:27" x14ac:dyDescent="0.3">
      <c r="N2113"/>
      <c r="O2113"/>
      <c r="Z2113"/>
      <c r="AA2113"/>
    </row>
    <row r="2114" spans="14:27" x14ac:dyDescent="0.3">
      <c r="N2114"/>
      <c r="O2114"/>
      <c r="Z2114"/>
      <c r="AA2114"/>
    </row>
    <row r="2115" spans="14:27" x14ac:dyDescent="0.3">
      <c r="N2115"/>
      <c r="O2115"/>
      <c r="Z2115"/>
      <c r="AA2115"/>
    </row>
    <row r="2116" spans="14:27" x14ac:dyDescent="0.3">
      <c r="N2116"/>
      <c r="O2116"/>
      <c r="Z2116"/>
      <c r="AA2116"/>
    </row>
    <row r="2117" spans="14:27" x14ac:dyDescent="0.3">
      <c r="N2117"/>
      <c r="O2117"/>
      <c r="Z2117"/>
      <c r="AA2117"/>
    </row>
    <row r="2118" spans="14:27" x14ac:dyDescent="0.3">
      <c r="N2118"/>
      <c r="O2118"/>
      <c r="Z2118"/>
      <c r="AA2118"/>
    </row>
    <row r="2119" spans="14:27" x14ac:dyDescent="0.3">
      <c r="N2119"/>
      <c r="O2119"/>
      <c r="Z2119"/>
      <c r="AA2119"/>
    </row>
    <row r="2120" spans="14:27" x14ac:dyDescent="0.3">
      <c r="N2120"/>
      <c r="O2120"/>
      <c r="Z2120"/>
      <c r="AA2120"/>
    </row>
    <row r="2121" spans="14:27" x14ac:dyDescent="0.3">
      <c r="N2121"/>
      <c r="O2121"/>
      <c r="Z2121"/>
      <c r="AA2121"/>
    </row>
    <row r="2122" spans="14:27" x14ac:dyDescent="0.3">
      <c r="N2122"/>
      <c r="O2122"/>
      <c r="Z2122"/>
      <c r="AA2122"/>
    </row>
    <row r="2123" spans="14:27" x14ac:dyDescent="0.3">
      <c r="N2123"/>
      <c r="O2123"/>
      <c r="Z2123"/>
      <c r="AA2123"/>
    </row>
    <row r="2124" spans="14:27" x14ac:dyDescent="0.3">
      <c r="N2124"/>
      <c r="O2124"/>
      <c r="Z2124"/>
      <c r="AA2124"/>
    </row>
    <row r="2125" spans="14:27" x14ac:dyDescent="0.3">
      <c r="N2125"/>
      <c r="O2125"/>
      <c r="Z2125"/>
      <c r="AA2125"/>
    </row>
    <row r="2126" spans="14:27" x14ac:dyDescent="0.3">
      <c r="N2126"/>
      <c r="O2126"/>
      <c r="Z2126"/>
      <c r="AA2126"/>
    </row>
    <row r="2127" spans="14:27" x14ac:dyDescent="0.3">
      <c r="N2127"/>
      <c r="O2127"/>
      <c r="Z2127"/>
      <c r="AA2127"/>
    </row>
    <row r="2128" spans="14:27" x14ac:dyDescent="0.3">
      <c r="N2128"/>
      <c r="O2128"/>
      <c r="Z2128"/>
      <c r="AA2128"/>
    </row>
    <row r="2129" spans="14:27" x14ac:dyDescent="0.3">
      <c r="N2129"/>
      <c r="O2129"/>
      <c r="Z2129"/>
      <c r="AA2129"/>
    </row>
    <row r="2130" spans="14:27" x14ac:dyDescent="0.3">
      <c r="N2130"/>
      <c r="O2130"/>
      <c r="Z2130"/>
      <c r="AA2130"/>
    </row>
    <row r="2131" spans="14:27" x14ac:dyDescent="0.3">
      <c r="N2131"/>
      <c r="O2131"/>
      <c r="Z2131"/>
      <c r="AA2131"/>
    </row>
    <row r="2132" spans="14:27" x14ac:dyDescent="0.3">
      <c r="N2132"/>
      <c r="O2132"/>
      <c r="Z2132"/>
      <c r="AA2132"/>
    </row>
    <row r="2133" spans="14:27" x14ac:dyDescent="0.3">
      <c r="N2133"/>
      <c r="O2133"/>
      <c r="Z2133"/>
      <c r="AA2133"/>
    </row>
    <row r="2134" spans="14:27" x14ac:dyDescent="0.3">
      <c r="N2134"/>
      <c r="O2134"/>
      <c r="Z2134"/>
      <c r="AA2134"/>
    </row>
    <row r="2135" spans="14:27" x14ac:dyDescent="0.3">
      <c r="N2135"/>
      <c r="O2135"/>
      <c r="Z2135"/>
      <c r="AA2135"/>
    </row>
    <row r="2136" spans="14:27" x14ac:dyDescent="0.3">
      <c r="N2136"/>
      <c r="O2136"/>
      <c r="Z2136"/>
      <c r="AA2136"/>
    </row>
    <row r="2137" spans="14:27" x14ac:dyDescent="0.3">
      <c r="N2137"/>
      <c r="O2137"/>
      <c r="Z2137"/>
      <c r="AA2137"/>
    </row>
    <row r="2138" spans="14:27" x14ac:dyDescent="0.3">
      <c r="N2138"/>
      <c r="O2138"/>
      <c r="Z2138"/>
      <c r="AA2138"/>
    </row>
    <row r="2139" spans="14:27" x14ac:dyDescent="0.3">
      <c r="N2139"/>
      <c r="O2139"/>
      <c r="Z2139"/>
      <c r="AA2139"/>
    </row>
    <row r="2140" spans="14:27" x14ac:dyDescent="0.3">
      <c r="N2140"/>
      <c r="O2140"/>
      <c r="Z2140"/>
      <c r="AA2140"/>
    </row>
    <row r="2141" spans="14:27" x14ac:dyDescent="0.3">
      <c r="N2141"/>
      <c r="O2141"/>
      <c r="Z2141"/>
      <c r="AA2141"/>
    </row>
    <row r="2142" spans="14:27" x14ac:dyDescent="0.3">
      <c r="N2142"/>
      <c r="O2142"/>
      <c r="Z2142"/>
      <c r="AA2142"/>
    </row>
    <row r="2143" spans="14:27" x14ac:dyDescent="0.3">
      <c r="N2143"/>
      <c r="O2143"/>
      <c r="Z2143"/>
      <c r="AA2143"/>
    </row>
    <row r="2144" spans="14:27" x14ac:dyDescent="0.3">
      <c r="N2144"/>
      <c r="O2144"/>
      <c r="Z2144"/>
      <c r="AA2144"/>
    </row>
    <row r="2145" spans="14:27" x14ac:dyDescent="0.3">
      <c r="N2145"/>
      <c r="O2145"/>
      <c r="Z2145"/>
      <c r="AA2145"/>
    </row>
    <row r="2146" spans="14:27" x14ac:dyDescent="0.3">
      <c r="N2146"/>
      <c r="O2146"/>
      <c r="Z2146"/>
      <c r="AA2146"/>
    </row>
    <row r="2147" spans="14:27" x14ac:dyDescent="0.3">
      <c r="N2147"/>
      <c r="O2147"/>
      <c r="Z2147"/>
      <c r="AA2147"/>
    </row>
    <row r="2148" spans="14:27" x14ac:dyDescent="0.3">
      <c r="N2148"/>
      <c r="O2148"/>
      <c r="Z2148"/>
      <c r="AA2148"/>
    </row>
    <row r="2149" spans="14:27" x14ac:dyDescent="0.3">
      <c r="N2149"/>
      <c r="O2149"/>
      <c r="Z2149"/>
      <c r="AA2149"/>
    </row>
    <row r="2150" spans="14:27" x14ac:dyDescent="0.3">
      <c r="N2150"/>
      <c r="O2150"/>
      <c r="Z2150"/>
      <c r="AA2150"/>
    </row>
    <row r="2151" spans="14:27" x14ac:dyDescent="0.3">
      <c r="N2151"/>
      <c r="O2151"/>
      <c r="Z2151"/>
      <c r="AA2151"/>
    </row>
    <row r="2152" spans="14:27" x14ac:dyDescent="0.3">
      <c r="N2152"/>
      <c r="O2152"/>
      <c r="Z2152"/>
      <c r="AA2152"/>
    </row>
    <row r="2153" spans="14:27" x14ac:dyDescent="0.3">
      <c r="N2153"/>
      <c r="O2153"/>
      <c r="Z2153"/>
      <c r="AA2153"/>
    </row>
    <row r="2154" spans="14:27" x14ac:dyDescent="0.3">
      <c r="N2154"/>
      <c r="O2154"/>
      <c r="Z2154"/>
      <c r="AA2154"/>
    </row>
    <row r="2155" spans="14:27" x14ac:dyDescent="0.3">
      <c r="N2155"/>
      <c r="O2155"/>
      <c r="Z2155"/>
      <c r="AA2155"/>
    </row>
    <row r="2156" spans="14:27" x14ac:dyDescent="0.3">
      <c r="N2156"/>
      <c r="O2156"/>
      <c r="Z2156"/>
      <c r="AA2156"/>
    </row>
    <row r="2157" spans="14:27" x14ac:dyDescent="0.3">
      <c r="N2157"/>
      <c r="O2157"/>
      <c r="Z2157"/>
      <c r="AA2157"/>
    </row>
    <row r="2158" spans="14:27" x14ac:dyDescent="0.3">
      <c r="N2158"/>
      <c r="O2158"/>
      <c r="Z2158"/>
      <c r="AA2158"/>
    </row>
    <row r="2159" spans="14:27" x14ac:dyDescent="0.3">
      <c r="N2159"/>
      <c r="O2159"/>
      <c r="Z2159"/>
      <c r="AA2159"/>
    </row>
    <row r="2160" spans="14:27" x14ac:dyDescent="0.3">
      <c r="N2160"/>
      <c r="O2160"/>
      <c r="Z2160"/>
      <c r="AA2160"/>
    </row>
    <row r="2161" spans="14:27" x14ac:dyDescent="0.3">
      <c r="N2161"/>
      <c r="O2161"/>
      <c r="Z2161"/>
      <c r="AA2161"/>
    </row>
    <row r="2162" spans="14:27" x14ac:dyDescent="0.3">
      <c r="N2162"/>
      <c r="O2162"/>
      <c r="Z2162"/>
      <c r="AA2162"/>
    </row>
    <row r="2163" spans="14:27" x14ac:dyDescent="0.3">
      <c r="N2163"/>
      <c r="O2163"/>
      <c r="Z2163"/>
      <c r="AA2163"/>
    </row>
    <row r="2164" spans="14:27" x14ac:dyDescent="0.3">
      <c r="N2164"/>
      <c r="O2164"/>
      <c r="Z2164"/>
      <c r="AA2164"/>
    </row>
    <row r="2165" spans="14:27" x14ac:dyDescent="0.3">
      <c r="N2165"/>
      <c r="O2165"/>
      <c r="Z2165"/>
      <c r="AA2165"/>
    </row>
    <row r="2166" spans="14:27" x14ac:dyDescent="0.3">
      <c r="N2166"/>
      <c r="O2166"/>
      <c r="Z2166"/>
      <c r="AA2166"/>
    </row>
    <row r="2167" spans="14:27" x14ac:dyDescent="0.3">
      <c r="N2167"/>
      <c r="O2167"/>
      <c r="Z2167"/>
      <c r="AA2167"/>
    </row>
    <row r="2168" spans="14:27" x14ac:dyDescent="0.3">
      <c r="N2168"/>
      <c r="O2168"/>
      <c r="Z2168"/>
      <c r="AA2168"/>
    </row>
    <row r="2169" spans="14:27" x14ac:dyDescent="0.3">
      <c r="N2169"/>
      <c r="O2169"/>
      <c r="Z2169"/>
      <c r="AA2169"/>
    </row>
    <row r="2170" spans="14:27" x14ac:dyDescent="0.3">
      <c r="N2170"/>
      <c r="O2170"/>
      <c r="Z2170"/>
      <c r="AA2170"/>
    </row>
    <row r="2171" spans="14:27" x14ac:dyDescent="0.3">
      <c r="N2171"/>
      <c r="O2171"/>
      <c r="Z2171"/>
      <c r="AA2171"/>
    </row>
    <row r="2172" spans="14:27" x14ac:dyDescent="0.3">
      <c r="N2172"/>
      <c r="O2172"/>
      <c r="Z2172"/>
      <c r="AA2172"/>
    </row>
    <row r="2173" spans="14:27" x14ac:dyDescent="0.3">
      <c r="N2173"/>
      <c r="O2173"/>
      <c r="Z2173"/>
      <c r="AA2173"/>
    </row>
    <row r="2174" spans="14:27" x14ac:dyDescent="0.3">
      <c r="N2174"/>
      <c r="O2174"/>
      <c r="Z2174"/>
      <c r="AA2174"/>
    </row>
    <row r="2175" spans="14:27" x14ac:dyDescent="0.3">
      <c r="N2175"/>
      <c r="O2175"/>
      <c r="Z2175"/>
      <c r="AA2175"/>
    </row>
    <row r="2176" spans="14:27" x14ac:dyDescent="0.3">
      <c r="N2176"/>
      <c r="O2176"/>
      <c r="Z2176"/>
      <c r="AA2176"/>
    </row>
    <row r="2177" spans="14:27" x14ac:dyDescent="0.3">
      <c r="N2177"/>
      <c r="O2177"/>
      <c r="Z2177"/>
      <c r="AA2177"/>
    </row>
    <row r="2178" spans="14:27" x14ac:dyDescent="0.3">
      <c r="N2178"/>
      <c r="O2178"/>
      <c r="Z2178"/>
      <c r="AA2178"/>
    </row>
    <row r="2179" spans="14:27" x14ac:dyDescent="0.3">
      <c r="N2179"/>
      <c r="O2179"/>
      <c r="Z2179"/>
      <c r="AA2179"/>
    </row>
    <row r="2180" spans="14:27" x14ac:dyDescent="0.3">
      <c r="N2180"/>
      <c r="O2180"/>
      <c r="Z2180"/>
      <c r="AA2180"/>
    </row>
    <row r="2181" spans="14:27" x14ac:dyDescent="0.3">
      <c r="N2181"/>
      <c r="O2181"/>
      <c r="Z2181"/>
      <c r="AA2181"/>
    </row>
    <row r="2182" spans="14:27" x14ac:dyDescent="0.3">
      <c r="N2182"/>
      <c r="O2182"/>
      <c r="Z2182"/>
      <c r="AA2182"/>
    </row>
    <row r="2183" spans="14:27" x14ac:dyDescent="0.3">
      <c r="N2183"/>
      <c r="O2183"/>
      <c r="Z2183"/>
      <c r="AA2183"/>
    </row>
    <row r="2184" spans="14:27" x14ac:dyDescent="0.3">
      <c r="N2184"/>
      <c r="O2184"/>
      <c r="Z2184"/>
      <c r="AA2184"/>
    </row>
    <row r="2185" spans="14:27" x14ac:dyDescent="0.3">
      <c r="N2185"/>
      <c r="O2185"/>
      <c r="Z2185"/>
      <c r="AA2185"/>
    </row>
    <row r="2186" spans="14:27" x14ac:dyDescent="0.3">
      <c r="N2186"/>
      <c r="O2186"/>
      <c r="Z2186"/>
      <c r="AA2186"/>
    </row>
    <row r="2187" spans="14:27" x14ac:dyDescent="0.3">
      <c r="N2187"/>
      <c r="O2187"/>
      <c r="Z2187"/>
      <c r="AA2187"/>
    </row>
    <row r="2188" spans="14:27" x14ac:dyDescent="0.3">
      <c r="N2188"/>
      <c r="O2188"/>
      <c r="Z2188"/>
      <c r="AA2188"/>
    </row>
    <row r="2189" spans="14:27" x14ac:dyDescent="0.3">
      <c r="N2189"/>
      <c r="O2189"/>
      <c r="Z2189"/>
      <c r="AA2189"/>
    </row>
    <row r="2190" spans="14:27" x14ac:dyDescent="0.3">
      <c r="N2190"/>
      <c r="O2190"/>
      <c r="Z2190"/>
      <c r="AA2190"/>
    </row>
    <row r="2191" spans="14:27" x14ac:dyDescent="0.3">
      <c r="N2191"/>
      <c r="O2191"/>
      <c r="Z2191"/>
      <c r="AA2191"/>
    </row>
    <row r="2192" spans="14:27" x14ac:dyDescent="0.3">
      <c r="N2192"/>
      <c r="O2192"/>
      <c r="Z2192"/>
      <c r="AA2192"/>
    </row>
    <row r="2193" spans="14:27" x14ac:dyDescent="0.3">
      <c r="N2193"/>
      <c r="O2193"/>
      <c r="Z2193"/>
      <c r="AA2193"/>
    </row>
    <row r="2194" spans="14:27" x14ac:dyDescent="0.3">
      <c r="N2194"/>
      <c r="O2194"/>
      <c r="Z2194"/>
      <c r="AA2194"/>
    </row>
    <row r="2195" spans="14:27" x14ac:dyDescent="0.3">
      <c r="N2195"/>
      <c r="O2195"/>
      <c r="Z2195"/>
      <c r="AA2195"/>
    </row>
    <row r="2196" spans="14:27" x14ac:dyDescent="0.3">
      <c r="N2196"/>
      <c r="O2196"/>
      <c r="Z2196"/>
      <c r="AA2196"/>
    </row>
    <row r="2197" spans="14:27" x14ac:dyDescent="0.3">
      <c r="N2197"/>
      <c r="O2197"/>
      <c r="Z2197"/>
      <c r="AA2197"/>
    </row>
    <row r="2198" spans="14:27" x14ac:dyDescent="0.3">
      <c r="N2198"/>
      <c r="O2198"/>
      <c r="Z2198"/>
      <c r="AA2198"/>
    </row>
    <row r="2199" spans="14:27" x14ac:dyDescent="0.3">
      <c r="N2199"/>
      <c r="O2199"/>
      <c r="Z2199"/>
      <c r="AA2199"/>
    </row>
    <row r="2200" spans="14:27" x14ac:dyDescent="0.3">
      <c r="N2200"/>
      <c r="O2200"/>
      <c r="Z2200"/>
      <c r="AA2200"/>
    </row>
    <row r="2201" spans="14:27" x14ac:dyDescent="0.3">
      <c r="N2201"/>
      <c r="O2201"/>
      <c r="Z2201"/>
      <c r="AA2201"/>
    </row>
    <row r="2202" spans="14:27" x14ac:dyDescent="0.3">
      <c r="N2202"/>
      <c r="O2202"/>
      <c r="Z2202"/>
      <c r="AA2202"/>
    </row>
    <row r="2203" spans="14:27" x14ac:dyDescent="0.3">
      <c r="N2203"/>
      <c r="O2203"/>
      <c r="Z2203"/>
      <c r="AA2203"/>
    </row>
    <row r="2204" spans="14:27" x14ac:dyDescent="0.3">
      <c r="N2204"/>
      <c r="O2204"/>
      <c r="Z2204"/>
      <c r="AA2204"/>
    </row>
    <row r="2205" spans="14:27" x14ac:dyDescent="0.3">
      <c r="N2205"/>
      <c r="O2205"/>
      <c r="Z2205"/>
      <c r="AA2205"/>
    </row>
    <row r="2206" spans="14:27" x14ac:dyDescent="0.3">
      <c r="N2206"/>
      <c r="O2206"/>
      <c r="Z2206"/>
      <c r="AA2206"/>
    </row>
    <row r="2207" spans="14:27" x14ac:dyDescent="0.3">
      <c r="N2207"/>
      <c r="O2207"/>
      <c r="Z2207"/>
      <c r="AA2207"/>
    </row>
    <row r="2208" spans="14:27" x14ac:dyDescent="0.3">
      <c r="N2208"/>
      <c r="O2208"/>
      <c r="Z2208"/>
      <c r="AA2208"/>
    </row>
    <row r="2209" spans="14:27" x14ac:dyDescent="0.3">
      <c r="N2209"/>
      <c r="O2209"/>
      <c r="Z2209"/>
      <c r="AA2209"/>
    </row>
    <row r="2210" spans="14:27" x14ac:dyDescent="0.3">
      <c r="N2210"/>
      <c r="O2210"/>
      <c r="Z2210"/>
      <c r="AA2210"/>
    </row>
    <row r="2211" spans="14:27" x14ac:dyDescent="0.3">
      <c r="N2211"/>
      <c r="O2211"/>
      <c r="Z2211"/>
      <c r="AA2211"/>
    </row>
    <row r="2212" spans="14:27" x14ac:dyDescent="0.3">
      <c r="N2212"/>
      <c r="O2212"/>
      <c r="Z2212"/>
      <c r="AA2212"/>
    </row>
    <row r="2213" spans="14:27" x14ac:dyDescent="0.3">
      <c r="N2213"/>
      <c r="O2213"/>
      <c r="Z2213"/>
      <c r="AA2213"/>
    </row>
    <row r="2214" spans="14:27" x14ac:dyDescent="0.3">
      <c r="N2214"/>
      <c r="O2214"/>
      <c r="Z2214"/>
      <c r="AA2214"/>
    </row>
    <row r="2215" spans="14:27" x14ac:dyDescent="0.3">
      <c r="N2215"/>
      <c r="O2215"/>
      <c r="Z2215"/>
      <c r="AA2215"/>
    </row>
    <row r="2216" spans="14:27" x14ac:dyDescent="0.3">
      <c r="N2216"/>
      <c r="O2216"/>
      <c r="Z2216"/>
      <c r="AA2216"/>
    </row>
    <row r="2217" spans="14:27" x14ac:dyDescent="0.3">
      <c r="N2217"/>
      <c r="O2217"/>
      <c r="Z2217"/>
      <c r="AA2217"/>
    </row>
    <row r="2218" spans="14:27" x14ac:dyDescent="0.3">
      <c r="N2218"/>
      <c r="O2218"/>
      <c r="Z2218"/>
      <c r="AA2218"/>
    </row>
    <row r="2219" spans="14:27" x14ac:dyDescent="0.3">
      <c r="N2219"/>
      <c r="O2219"/>
      <c r="Z2219"/>
      <c r="AA2219"/>
    </row>
    <row r="2220" spans="14:27" x14ac:dyDescent="0.3">
      <c r="N2220"/>
      <c r="O2220"/>
      <c r="Z2220"/>
      <c r="AA2220"/>
    </row>
    <row r="2221" spans="14:27" x14ac:dyDescent="0.3">
      <c r="N2221"/>
      <c r="O2221"/>
      <c r="Z2221"/>
      <c r="AA2221"/>
    </row>
    <row r="2222" spans="14:27" x14ac:dyDescent="0.3">
      <c r="N2222"/>
      <c r="O2222"/>
      <c r="Z2222"/>
      <c r="AA2222"/>
    </row>
    <row r="2223" spans="14:27" x14ac:dyDescent="0.3">
      <c r="N2223"/>
      <c r="O2223"/>
      <c r="Z2223"/>
      <c r="AA2223"/>
    </row>
    <row r="2224" spans="14:27" x14ac:dyDescent="0.3">
      <c r="N2224"/>
      <c r="O2224"/>
      <c r="Z2224"/>
      <c r="AA2224"/>
    </row>
    <row r="2225" spans="14:27" x14ac:dyDescent="0.3">
      <c r="N2225"/>
      <c r="O2225"/>
      <c r="Z2225"/>
      <c r="AA2225"/>
    </row>
    <row r="2226" spans="14:27" x14ac:dyDescent="0.3">
      <c r="N2226"/>
      <c r="O2226"/>
      <c r="Z2226"/>
      <c r="AA2226"/>
    </row>
    <row r="2227" spans="14:27" x14ac:dyDescent="0.3">
      <c r="N2227"/>
      <c r="O2227"/>
      <c r="Z2227"/>
      <c r="AA2227"/>
    </row>
    <row r="2228" spans="14:27" x14ac:dyDescent="0.3">
      <c r="N2228"/>
      <c r="O2228"/>
      <c r="Z2228"/>
      <c r="AA2228"/>
    </row>
    <row r="2229" spans="14:27" x14ac:dyDescent="0.3">
      <c r="N2229"/>
      <c r="O2229"/>
      <c r="Z2229"/>
      <c r="AA2229"/>
    </row>
    <row r="2230" spans="14:27" x14ac:dyDescent="0.3">
      <c r="N2230"/>
      <c r="O2230"/>
      <c r="Z2230"/>
      <c r="AA2230"/>
    </row>
    <row r="2231" spans="14:27" x14ac:dyDescent="0.3">
      <c r="N2231"/>
      <c r="O2231"/>
      <c r="Z2231"/>
      <c r="AA2231"/>
    </row>
    <row r="2232" spans="14:27" x14ac:dyDescent="0.3">
      <c r="N2232"/>
      <c r="O2232"/>
      <c r="Z2232"/>
      <c r="AA2232"/>
    </row>
    <row r="2233" spans="14:27" x14ac:dyDescent="0.3">
      <c r="N2233"/>
      <c r="O2233"/>
      <c r="Z2233"/>
      <c r="AA2233"/>
    </row>
    <row r="2234" spans="14:27" x14ac:dyDescent="0.3">
      <c r="N2234"/>
      <c r="O2234"/>
      <c r="Z2234"/>
      <c r="AA2234"/>
    </row>
    <row r="2235" spans="14:27" x14ac:dyDescent="0.3">
      <c r="N2235"/>
      <c r="O2235"/>
      <c r="Z2235"/>
      <c r="AA2235"/>
    </row>
    <row r="2236" spans="14:27" x14ac:dyDescent="0.3">
      <c r="N2236"/>
      <c r="O2236"/>
      <c r="Z2236"/>
      <c r="AA2236"/>
    </row>
    <row r="2237" spans="14:27" x14ac:dyDescent="0.3">
      <c r="N2237"/>
      <c r="O2237"/>
      <c r="Z2237"/>
      <c r="AA2237"/>
    </row>
    <row r="2238" spans="14:27" x14ac:dyDescent="0.3">
      <c r="N2238"/>
      <c r="O2238"/>
      <c r="Z2238"/>
      <c r="AA2238"/>
    </row>
    <row r="2239" spans="14:27" x14ac:dyDescent="0.3">
      <c r="N2239"/>
      <c r="O2239"/>
      <c r="Z2239"/>
      <c r="AA2239"/>
    </row>
    <row r="2240" spans="14:27" x14ac:dyDescent="0.3">
      <c r="N2240"/>
      <c r="O2240"/>
      <c r="Z2240"/>
      <c r="AA2240"/>
    </row>
    <row r="2241" spans="14:27" x14ac:dyDescent="0.3">
      <c r="N2241"/>
      <c r="O2241"/>
      <c r="Z2241"/>
      <c r="AA2241"/>
    </row>
    <row r="2242" spans="14:27" x14ac:dyDescent="0.3">
      <c r="N2242"/>
      <c r="O2242"/>
      <c r="Z2242"/>
      <c r="AA2242"/>
    </row>
    <row r="2243" spans="14:27" x14ac:dyDescent="0.3">
      <c r="N2243"/>
      <c r="O2243"/>
      <c r="Z2243"/>
      <c r="AA2243"/>
    </row>
    <row r="2244" spans="14:27" x14ac:dyDescent="0.3">
      <c r="N2244"/>
      <c r="O2244"/>
      <c r="Z2244"/>
      <c r="AA2244"/>
    </row>
    <row r="2245" spans="14:27" x14ac:dyDescent="0.3">
      <c r="N2245"/>
      <c r="O2245"/>
      <c r="Z2245"/>
      <c r="AA2245"/>
    </row>
    <row r="2246" spans="14:27" x14ac:dyDescent="0.3">
      <c r="N2246"/>
      <c r="O2246"/>
      <c r="Z2246"/>
      <c r="AA2246"/>
    </row>
    <row r="2247" spans="14:27" x14ac:dyDescent="0.3">
      <c r="N2247"/>
      <c r="O2247"/>
      <c r="Z2247"/>
      <c r="AA2247"/>
    </row>
    <row r="2248" spans="14:27" x14ac:dyDescent="0.3">
      <c r="N2248"/>
      <c r="O2248"/>
      <c r="Z2248"/>
      <c r="AA2248"/>
    </row>
    <row r="2249" spans="14:27" x14ac:dyDescent="0.3">
      <c r="N2249"/>
      <c r="O2249"/>
      <c r="Z2249"/>
      <c r="AA2249"/>
    </row>
    <row r="2250" spans="14:27" x14ac:dyDescent="0.3">
      <c r="N2250"/>
      <c r="O2250"/>
      <c r="Z2250"/>
      <c r="AA2250"/>
    </row>
    <row r="2251" spans="14:27" x14ac:dyDescent="0.3">
      <c r="N2251"/>
      <c r="O2251"/>
      <c r="Z2251"/>
      <c r="AA2251"/>
    </row>
    <row r="2252" spans="14:27" x14ac:dyDescent="0.3">
      <c r="N2252"/>
      <c r="O2252"/>
      <c r="Z2252"/>
      <c r="AA2252"/>
    </row>
    <row r="2253" spans="14:27" x14ac:dyDescent="0.3">
      <c r="N2253"/>
      <c r="O2253"/>
      <c r="Z2253"/>
      <c r="AA2253"/>
    </row>
    <row r="2254" spans="14:27" x14ac:dyDescent="0.3">
      <c r="N2254"/>
      <c r="O2254"/>
      <c r="Z2254"/>
      <c r="AA2254"/>
    </row>
    <row r="2255" spans="14:27" x14ac:dyDescent="0.3">
      <c r="N2255"/>
      <c r="O2255"/>
      <c r="Z2255"/>
      <c r="AA2255"/>
    </row>
    <row r="2256" spans="14:27" x14ac:dyDescent="0.3">
      <c r="N2256"/>
      <c r="O2256"/>
      <c r="Z2256"/>
      <c r="AA2256"/>
    </row>
    <row r="2257" spans="14:27" x14ac:dyDescent="0.3">
      <c r="N2257"/>
      <c r="O2257"/>
      <c r="Z2257"/>
      <c r="AA2257"/>
    </row>
    <row r="2258" spans="14:27" x14ac:dyDescent="0.3">
      <c r="N2258"/>
      <c r="O2258"/>
      <c r="Z2258"/>
      <c r="AA2258"/>
    </row>
    <row r="2259" spans="14:27" x14ac:dyDescent="0.3">
      <c r="N2259"/>
      <c r="O2259"/>
      <c r="Z2259"/>
      <c r="AA2259"/>
    </row>
    <row r="2260" spans="14:27" x14ac:dyDescent="0.3">
      <c r="N2260"/>
      <c r="O2260"/>
      <c r="Z2260"/>
      <c r="AA2260"/>
    </row>
    <row r="2261" spans="14:27" x14ac:dyDescent="0.3">
      <c r="N2261"/>
      <c r="O2261"/>
      <c r="Z2261"/>
      <c r="AA2261"/>
    </row>
    <row r="2262" spans="14:27" x14ac:dyDescent="0.3">
      <c r="N2262"/>
      <c r="O2262"/>
      <c r="Z2262"/>
      <c r="AA2262"/>
    </row>
    <row r="2263" spans="14:27" x14ac:dyDescent="0.3">
      <c r="N2263"/>
      <c r="O2263"/>
      <c r="Z2263"/>
      <c r="AA2263"/>
    </row>
    <row r="2264" spans="14:27" x14ac:dyDescent="0.3">
      <c r="N2264"/>
      <c r="O2264"/>
      <c r="Z2264"/>
      <c r="AA2264"/>
    </row>
    <row r="2265" spans="14:27" x14ac:dyDescent="0.3">
      <c r="N2265"/>
      <c r="O2265"/>
      <c r="Z2265"/>
      <c r="AA2265"/>
    </row>
    <row r="2266" spans="14:27" x14ac:dyDescent="0.3">
      <c r="N2266"/>
      <c r="O2266"/>
      <c r="Z2266"/>
      <c r="AA2266"/>
    </row>
    <row r="2267" spans="14:27" x14ac:dyDescent="0.3">
      <c r="N2267"/>
      <c r="O2267"/>
      <c r="Z2267"/>
      <c r="AA2267"/>
    </row>
    <row r="2268" spans="14:27" x14ac:dyDescent="0.3">
      <c r="N2268"/>
      <c r="O2268"/>
      <c r="Z2268"/>
      <c r="AA2268"/>
    </row>
    <row r="2269" spans="14:27" x14ac:dyDescent="0.3">
      <c r="N2269"/>
      <c r="O2269"/>
      <c r="Z2269"/>
      <c r="AA2269"/>
    </row>
    <row r="2270" spans="14:27" x14ac:dyDescent="0.3">
      <c r="N2270"/>
      <c r="O2270"/>
      <c r="Z2270"/>
      <c r="AA2270"/>
    </row>
    <row r="2271" spans="14:27" x14ac:dyDescent="0.3">
      <c r="N2271"/>
      <c r="O2271"/>
      <c r="Z2271"/>
      <c r="AA2271"/>
    </row>
    <row r="2272" spans="14:27" x14ac:dyDescent="0.3">
      <c r="N2272"/>
      <c r="O2272"/>
      <c r="Z2272"/>
      <c r="AA2272"/>
    </row>
    <row r="2273" spans="14:27" x14ac:dyDescent="0.3">
      <c r="N2273"/>
      <c r="O2273"/>
      <c r="Z2273"/>
      <c r="AA2273"/>
    </row>
    <row r="2274" spans="14:27" x14ac:dyDescent="0.3">
      <c r="N2274"/>
      <c r="O2274"/>
      <c r="Z2274"/>
      <c r="AA2274"/>
    </row>
    <row r="2275" spans="14:27" x14ac:dyDescent="0.3">
      <c r="N2275"/>
      <c r="O2275"/>
      <c r="Z2275"/>
      <c r="AA2275"/>
    </row>
    <row r="2276" spans="14:27" x14ac:dyDescent="0.3">
      <c r="N2276"/>
      <c r="O2276"/>
      <c r="Z2276"/>
      <c r="AA2276"/>
    </row>
    <row r="2277" spans="14:27" x14ac:dyDescent="0.3">
      <c r="N2277"/>
      <c r="O2277"/>
      <c r="Z2277"/>
      <c r="AA2277"/>
    </row>
    <row r="2278" spans="14:27" x14ac:dyDescent="0.3">
      <c r="N2278"/>
      <c r="O2278"/>
      <c r="Z2278"/>
      <c r="AA2278"/>
    </row>
    <row r="2279" spans="14:27" x14ac:dyDescent="0.3">
      <c r="N2279"/>
      <c r="O2279"/>
      <c r="Z2279"/>
      <c r="AA2279"/>
    </row>
    <row r="2280" spans="14:27" x14ac:dyDescent="0.3">
      <c r="N2280"/>
      <c r="O2280"/>
      <c r="Z2280"/>
      <c r="AA2280"/>
    </row>
    <row r="2281" spans="14:27" x14ac:dyDescent="0.3">
      <c r="N2281"/>
      <c r="O2281"/>
      <c r="Z2281"/>
      <c r="AA2281"/>
    </row>
    <row r="2282" spans="14:27" x14ac:dyDescent="0.3">
      <c r="N2282"/>
      <c r="O2282"/>
      <c r="Z2282"/>
      <c r="AA2282"/>
    </row>
    <row r="2283" spans="14:27" x14ac:dyDescent="0.3">
      <c r="N2283"/>
      <c r="O2283"/>
      <c r="Z2283"/>
      <c r="AA2283"/>
    </row>
    <row r="2284" spans="14:27" x14ac:dyDescent="0.3">
      <c r="N2284"/>
      <c r="O2284"/>
      <c r="Z2284"/>
      <c r="AA2284"/>
    </row>
    <row r="2285" spans="14:27" x14ac:dyDescent="0.3">
      <c r="N2285"/>
      <c r="O2285"/>
      <c r="Z2285"/>
      <c r="AA2285"/>
    </row>
    <row r="2286" spans="14:27" x14ac:dyDescent="0.3">
      <c r="N2286"/>
      <c r="O2286"/>
      <c r="Z2286"/>
      <c r="AA2286"/>
    </row>
    <row r="2287" spans="14:27" x14ac:dyDescent="0.3">
      <c r="N2287"/>
      <c r="O2287"/>
      <c r="Z2287"/>
      <c r="AA2287"/>
    </row>
    <row r="2288" spans="14:27" x14ac:dyDescent="0.3">
      <c r="N2288"/>
      <c r="O2288"/>
      <c r="Z2288"/>
      <c r="AA2288"/>
    </row>
    <row r="2289" spans="14:27" x14ac:dyDescent="0.3">
      <c r="N2289"/>
      <c r="O2289"/>
      <c r="Z2289"/>
      <c r="AA2289"/>
    </row>
    <row r="2290" spans="14:27" x14ac:dyDescent="0.3">
      <c r="N2290"/>
      <c r="O2290"/>
      <c r="Z2290"/>
      <c r="AA2290"/>
    </row>
    <row r="2291" spans="14:27" x14ac:dyDescent="0.3">
      <c r="N2291"/>
      <c r="O2291"/>
      <c r="Z2291"/>
      <c r="AA2291"/>
    </row>
    <row r="2292" spans="14:27" x14ac:dyDescent="0.3">
      <c r="N2292"/>
      <c r="O2292"/>
      <c r="Z2292"/>
      <c r="AA2292"/>
    </row>
    <row r="2293" spans="14:27" x14ac:dyDescent="0.3">
      <c r="N2293"/>
      <c r="O2293"/>
      <c r="Z2293"/>
      <c r="AA2293"/>
    </row>
    <row r="2294" spans="14:27" x14ac:dyDescent="0.3">
      <c r="N2294"/>
      <c r="O2294"/>
      <c r="Z2294"/>
      <c r="AA2294"/>
    </row>
    <row r="2295" spans="14:27" x14ac:dyDescent="0.3">
      <c r="N2295"/>
      <c r="O2295"/>
      <c r="Z2295"/>
      <c r="AA2295"/>
    </row>
    <row r="2296" spans="14:27" x14ac:dyDescent="0.3">
      <c r="N2296"/>
      <c r="O2296"/>
      <c r="Z2296"/>
      <c r="AA2296"/>
    </row>
    <row r="2297" spans="14:27" x14ac:dyDescent="0.3">
      <c r="N2297"/>
      <c r="O2297"/>
      <c r="Z2297"/>
      <c r="AA2297"/>
    </row>
    <row r="2298" spans="14:27" x14ac:dyDescent="0.3">
      <c r="N2298"/>
      <c r="O2298"/>
      <c r="Z2298"/>
      <c r="AA2298"/>
    </row>
    <row r="2299" spans="14:27" x14ac:dyDescent="0.3">
      <c r="N2299"/>
      <c r="O2299"/>
      <c r="Z2299"/>
      <c r="AA2299"/>
    </row>
    <row r="2300" spans="14:27" x14ac:dyDescent="0.3">
      <c r="N2300"/>
      <c r="O2300"/>
      <c r="Z2300"/>
      <c r="AA2300"/>
    </row>
    <row r="2301" spans="14:27" x14ac:dyDescent="0.3">
      <c r="N2301"/>
      <c r="O2301"/>
      <c r="Z2301"/>
      <c r="AA2301"/>
    </row>
    <row r="2302" spans="14:27" x14ac:dyDescent="0.3">
      <c r="N2302"/>
      <c r="O2302"/>
      <c r="Z2302"/>
      <c r="AA2302"/>
    </row>
    <row r="2303" spans="14:27" x14ac:dyDescent="0.3">
      <c r="N2303"/>
      <c r="O2303"/>
      <c r="Z2303"/>
      <c r="AA2303"/>
    </row>
    <row r="2304" spans="14:27" x14ac:dyDescent="0.3">
      <c r="N2304"/>
      <c r="O2304"/>
      <c r="Z2304"/>
      <c r="AA2304"/>
    </row>
    <row r="2305" spans="14:27" x14ac:dyDescent="0.3">
      <c r="N2305"/>
      <c r="O2305"/>
      <c r="Z2305"/>
      <c r="AA2305"/>
    </row>
    <row r="2306" spans="14:27" x14ac:dyDescent="0.3">
      <c r="N2306"/>
      <c r="O2306"/>
      <c r="Z2306"/>
      <c r="AA2306"/>
    </row>
    <row r="2307" spans="14:27" x14ac:dyDescent="0.3">
      <c r="N2307"/>
      <c r="O2307"/>
      <c r="Z2307"/>
      <c r="AA2307"/>
    </row>
    <row r="2308" spans="14:27" x14ac:dyDescent="0.3">
      <c r="N2308"/>
      <c r="O2308"/>
      <c r="Z2308"/>
      <c r="AA2308"/>
    </row>
    <row r="2309" spans="14:27" x14ac:dyDescent="0.3">
      <c r="N2309"/>
      <c r="O2309"/>
      <c r="Z2309"/>
      <c r="AA2309"/>
    </row>
    <row r="2310" spans="14:27" x14ac:dyDescent="0.3">
      <c r="N2310"/>
      <c r="O2310"/>
      <c r="Z2310"/>
      <c r="AA2310"/>
    </row>
    <row r="2311" spans="14:27" x14ac:dyDescent="0.3">
      <c r="N2311"/>
      <c r="O2311"/>
      <c r="Z2311"/>
      <c r="AA2311"/>
    </row>
    <row r="2312" spans="14:27" x14ac:dyDescent="0.3">
      <c r="N2312"/>
      <c r="O2312"/>
      <c r="Z2312"/>
      <c r="AA2312"/>
    </row>
    <row r="2313" spans="14:27" x14ac:dyDescent="0.3">
      <c r="N2313"/>
      <c r="O2313"/>
      <c r="Z2313"/>
      <c r="AA2313"/>
    </row>
    <row r="2314" spans="14:27" x14ac:dyDescent="0.3">
      <c r="N2314"/>
      <c r="O2314"/>
      <c r="Z2314"/>
      <c r="AA2314"/>
    </row>
    <row r="2315" spans="14:27" x14ac:dyDescent="0.3">
      <c r="N2315"/>
      <c r="O2315"/>
      <c r="Z2315"/>
      <c r="AA2315"/>
    </row>
    <row r="2316" spans="14:27" x14ac:dyDescent="0.3">
      <c r="N2316"/>
      <c r="O2316"/>
      <c r="Z2316"/>
      <c r="AA2316"/>
    </row>
    <row r="2317" spans="14:27" x14ac:dyDescent="0.3">
      <c r="N2317"/>
      <c r="O2317"/>
      <c r="Z2317"/>
      <c r="AA2317"/>
    </row>
    <row r="2318" spans="14:27" x14ac:dyDescent="0.3">
      <c r="N2318"/>
      <c r="O2318"/>
      <c r="Z2318"/>
      <c r="AA2318"/>
    </row>
    <row r="2319" spans="14:27" x14ac:dyDescent="0.3">
      <c r="N2319"/>
      <c r="O2319"/>
      <c r="Z2319"/>
      <c r="AA2319"/>
    </row>
    <row r="2320" spans="14:27" x14ac:dyDescent="0.3">
      <c r="N2320"/>
      <c r="O2320"/>
      <c r="Z2320"/>
      <c r="AA2320"/>
    </row>
    <row r="2321" spans="14:27" x14ac:dyDescent="0.3">
      <c r="N2321"/>
      <c r="O2321"/>
      <c r="Z2321"/>
      <c r="AA2321"/>
    </row>
    <row r="2322" spans="14:27" x14ac:dyDescent="0.3">
      <c r="N2322"/>
      <c r="O2322"/>
      <c r="Z2322"/>
      <c r="AA2322"/>
    </row>
    <row r="2323" spans="14:27" x14ac:dyDescent="0.3">
      <c r="N2323"/>
      <c r="O2323"/>
      <c r="Z2323"/>
      <c r="AA2323"/>
    </row>
    <row r="2324" spans="14:27" x14ac:dyDescent="0.3">
      <c r="N2324"/>
      <c r="O2324"/>
      <c r="Z2324"/>
      <c r="AA2324"/>
    </row>
    <row r="2325" spans="14:27" x14ac:dyDescent="0.3">
      <c r="N2325"/>
      <c r="O2325"/>
      <c r="Z2325"/>
      <c r="AA2325"/>
    </row>
    <row r="2326" spans="14:27" x14ac:dyDescent="0.3">
      <c r="N2326"/>
      <c r="O2326"/>
      <c r="Z2326"/>
      <c r="AA2326"/>
    </row>
    <row r="2327" spans="14:27" x14ac:dyDescent="0.3">
      <c r="N2327"/>
      <c r="O2327"/>
      <c r="Z2327"/>
      <c r="AA2327"/>
    </row>
    <row r="2328" spans="14:27" x14ac:dyDescent="0.3">
      <c r="N2328"/>
      <c r="O2328"/>
      <c r="Z2328"/>
      <c r="AA2328"/>
    </row>
    <row r="2329" spans="14:27" x14ac:dyDescent="0.3">
      <c r="N2329"/>
      <c r="O2329"/>
      <c r="Z2329"/>
      <c r="AA2329"/>
    </row>
    <row r="2330" spans="14:27" x14ac:dyDescent="0.3">
      <c r="N2330"/>
      <c r="O2330"/>
      <c r="Z2330"/>
      <c r="AA2330"/>
    </row>
    <row r="2331" spans="14:27" x14ac:dyDescent="0.3">
      <c r="N2331"/>
      <c r="O2331"/>
      <c r="Z2331"/>
      <c r="AA2331"/>
    </row>
    <row r="2332" spans="14:27" x14ac:dyDescent="0.3">
      <c r="N2332"/>
      <c r="O2332"/>
      <c r="Z2332"/>
      <c r="AA2332"/>
    </row>
    <row r="2333" spans="14:27" x14ac:dyDescent="0.3">
      <c r="N2333"/>
      <c r="O2333"/>
      <c r="Z2333"/>
      <c r="AA2333"/>
    </row>
    <row r="2334" spans="14:27" x14ac:dyDescent="0.3">
      <c r="N2334"/>
      <c r="O2334"/>
      <c r="Z2334"/>
      <c r="AA2334"/>
    </row>
    <row r="2335" spans="14:27" x14ac:dyDescent="0.3">
      <c r="N2335"/>
      <c r="O2335"/>
      <c r="Z2335"/>
      <c r="AA2335"/>
    </row>
    <row r="2336" spans="14:27" x14ac:dyDescent="0.3">
      <c r="N2336"/>
      <c r="O2336"/>
      <c r="Z2336"/>
      <c r="AA2336"/>
    </row>
    <row r="2337" spans="14:27" x14ac:dyDescent="0.3">
      <c r="N2337"/>
      <c r="O2337"/>
      <c r="Z2337"/>
      <c r="AA2337"/>
    </row>
    <row r="2338" spans="14:27" x14ac:dyDescent="0.3">
      <c r="N2338"/>
      <c r="O2338"/>
      <c r="Z2338"/>
      <c r="AA2338"/>
    </row>
    <row r="2339" spans="14:27" x14ac:dyDescent="0.3">
      <c r="N2339"/>
      <c r="O2339"/>
      <c r="Z2339"/>
      <c r="AA2339"/>
    </row>
    <row r="2340" spans="14:27" x14ac:dyDescent="0.3">
      <c r="N2340"/>
      <c r="O2340"/>
      <c r="Z2340"/>
      <c r="AA2340"/>
    </row>
    <row r="2341" spans="14:27" x14ac:dyDescent="0.3">
      <c r="N2341"/>
      <c r="O2341"/>
      <c r="Z2341"/>
      <c r="AA2341"/>
    </row>
    <row r="2342" spans="14:27" x14ac:dyDescent="0.3">
      <c r="N2342"/>
      <c r="O2342"/>
      <c r="Z2342"/>
      <c r="AA2342"/>
    </row>
    <row r="2343" spans="14:27" x14ac:dyDescent="0.3">
      <c r="N2343"/>
      <c r="O2343"/>
      <c r="Z2343"/>
      <c r="AA2343"/>
    </row>
    <row r="2344" spans="14:27" x14ac:dyDescent="0.3">
      <c r="N2344"/>
      <c r="O2344"/>
      <c r="Z2344"/>
      <c r="AA2344"/>
    </row>
    <row r="2345" spans="14:27" x14ac:dyDescent="0.3">
      <c r="N2345"/>
      <c r="O2345"/>
      <c r="Z2345"/>
      <c r="AA2345"/>
    </row>
    <row r="2346" spans="14:27" x14ac:dyDescent="0.3">
      <c r="N2346"/>
      <c r="O2346"/>
      <c r="Z2346"/>
      <c r="AA2346"/>
    </row>
    <row r="2347" spans="14:27" x14ac:dyDescent="0.3">
      <c r="N2347"/>
      <c r="O2347"/>
      <c r="Z2347"/>
      <c r="AA2347"/>
    </row>
    <row r="2348" spans="14:27" x14ac:dyDescent="0.3">
      <c r="N2348"/>
      <c r="O2348"/>
      <c r="Z2348"/>
      <c r="AA2348"/>
    </row>
    <row r="2349" spans="14:27" x14ac:dyDescent="0.3">
      <c r="N2349"/>
      <c r="O2349"/>
      <c r="Z2349"/>
      <c r="AA2349"/>
    </row>
    <row r="2350" spans="14:27" x14ac:dyDescent="0.3">
      <c r="N2350"/>
      <c r="O2350"/>
      <c r="Z2350"/>
      <c r="AA2350"/>
    </row>
    <row r="2351" spans="14:27" x14ac:dyDescent="0.3">
      <c r="N2351"/>
      <c r="O2351"/>
      <c r="Z2351"/>
      <c r="AA2351"/>
    </row>
    <row r="2352" spans="14:27" x14ac:dyDescent="0.3">
      <c r="N2352"/>
      <c r="O2352"/>
      <c r="Z2352"/>
      <c r="AA2352"/>
    </row>
    <row r="2353" spans="14:27" x14ac:dyDescent="0.3">
      <c r="N2353"/>
      <c r="O2353"/>
      <c r="Z2353"/>
      <c r="AA2353"/>
    </row>
    <row r="2354" spans="14:27" x14ac:dyDescent="0.3">
      <c r="N2354"/>
      <c r="O2354"/>
      <c r="Z2354"/>
      <c r="AA2354"/>
    </row>
    <row r="2355" spans="14:27" x14ac:dyDescent="0.3">
      <c r="N2355"/>
      <c r="O2355"/>
      <c r="Z2355"/>
      <c r="AA2355"/>
    </row>
    <row r="2356" spans="14:27" x14ac:dyDescent="0.3">
      <c r="N2356"/>
      <c r="O2356"/>
      <c r="Z2356"/>
      <c r="AA2356"/>
    </row>
    <row r="2357" spans="14:27" x14ac:dyDescent="0.3">
      <c r="N2357"/>
      <c r="O2357"/>
      <c r="Z2357"/>
      <c r="AA2357"/>
    </row>
    <row r="2358" spans="14:27" x14ac:dyDescent="0.3">
      <c r="N2358"/>
      <c r="O2358"/>
      <c r="Z2358"/>
      <c r="AA2358"/>
    </row>
    <row r="2359" spans="14:27" x14ac:dyDescent="0.3">
      <c r="N2359"/>
      <c r="O2359"/>
      <c r="Z2359"/>
      <c r="AA2359"/>
    </row>
    <row r="2360" spans="14:27" x14ac:dyDescent="0.3">
      <c r="N2360"/>
      <c r="O2360"/>
      <c r="Z2360"/>
      <c r="AA2360"/>
    </row>
    <row r="2361" spans="14:27" x14ac:dyDescent="0.3">
      <c r="N2361"/>
      <c r="O2361"/>
      <c r="Z2361"/>
      <c r="AA2361"/>
    </row>
    <row r="2362" spans="14:27" x14ac:dyDescent="0.3">
      <c r="N2362"/>
      <c r="O2362"/>
      <c r="Z2362"/>
      <c r="AA2362"/>
    </row>
    <row r="2363" spans="14:27" x14ac:dyDescent="0.3">
      <c r="N2363"/>
      <c r="O2363"/>
      <c r="Z2363"/>
      <c r="AA2363"/>
    </row>
    <row r="2364" spans="14:27" x14ac:dyDescent="0.3">
      <c r="N2364"/>
      <c r="O2364"/>
      <c r="Z2364"/>
      <c r="AA2364"/>
    </row>
    <row r="2365" spans="14:27" x14ac:dyDescent="0.3">
      <c r="N2365"/>
      <c r="O2365"/>
      <c r="Z2365"/>
      <c r="AA2365"/>
    </row>
    <row r="2366" spans="14:27" x14ac:dyDescent="0.3">
      <c r="N2366"/>
      <c r="O2366"/>
      <c r="Z2366"/>
      <c r="AA2366"/>
    </row>
    <row r="2367" spans="14:27" x14ac:dyDescent="0.3">
      <c r="N2367"/>
      <c r="O2367"/>
      <c r="Z2367"/>
      <c r="AA2367"/>
    </row>
    <row r="2368" spans="14:27" x14ac:dyDescent="0.3">
      <c r="N2368"/>
      <c r="O2368"/>
      <c r="Z2368"/>
      <c r="AA2368"/>
    </row>
    <row r="2369" spans="14:27" x14ac:dyDescent="0.3">
      <c r="N2369"/>
      <c r="O2369"/>
      <c r="Z2369"/>
      <c r="AA2369"/>
    </row>
    <row r="2370" spans="14:27" x14ac:dyDescent="0.3">
      <c r="N2370"/>
      <c r="O2370"/>
      <c r="Z2370"/>
      <c r="AA2370"/>
    </row>
    <row r="2371" spans="14:27" x14ac:dyDescent="0.3">
      <c r="N2371"/>
      <c r="O2371"/>
      <c r="Z2371"/>
      <c r="AA2371"/>
    </row>
    <row r="2372" spans="14:27" x14ac:dyDescent="0.3">
      <c r="N2372"/>
      <c r="O2372"/>
      <c r="Z2372"/>
      <c r="AA2372"/>
    </row>
    <row r="2373" spans="14:27" x14ac:dyDescent="0.3">
      <c r="N2373"/>
      <c r="O2373"/>
      <c r="Z2373"/>
      <c r="AA2373"/>
    </row>
    <row r="2374" spans="14:27" x14ac:dyDescent="0.3">
      <c r="N2374"/>
      <c r="O2374"/>
      <c r="Z2374"/>
      <c r="AA2374"/>
    </row>
    <row r="2375" spans="14:27" x14ac:dyDescent="0.3">
      <c r="N2375"/>
      <c r="O2375"/>
      <c r="Z2375"/>
      <c r="AA2375"/>
    </row>
    <row r="2376" spans="14:27" x14ac:dyDescent="0.3">
      <c r="N2376"/>
      <c r="O2376"/>
      <c r="Z2376"/>
      <c r="AA2376"/>
    </row>
    <row r="2377" spans="14:27" x14ac:dyDescent="0.3">
      <c r="N2377"/>
      <c r="O2377"/>
      <c r="Z2377"/>
      <c r="AA2377"/>
    </row>
    <row r="2378" spans="14:27" x14ac:dyDescent="0.3">
      <c r="N2378"/>
      <c r="O2378"/>
      <c r="Z2378"/>
      <c r="AA2378"/>
    </row>
    <row r="2379" spans="14:27" x14ac:dyDescent="0.3">
      <c r="N2379"/>
      <c r="O2379"/>
      <c r="Z2379"/>
      <c r="AA2379"/>
    </row>
    <row r="2380" spans="14:27" x14ac:dyDescent="0.3">
      <c r="N2380"/>
      <c r="O2380"/>
      <c r="Z2380"/>
      <c r="AA2380"/>
    </row>
    <row r="2381" spans="14:27" x14ac:dyDescent="0.3">
      <c r="N2381"/>
      <c r="O2381"/>
      <c r="Z2381"/>
      <c r="AA2381"/>
    </row>
    <row r="2382" spans="14:27" x14ac:dyDescent="0.3">
      <c r="N2382"/>
      <c r="O2382"/>
      <c r="Z2382"/>
      <c r="AA2382"/>
    </row>
    <row r="2383" spans="14:27" x14ac:dyDescent="0.3">
      <c r="N2383"/>
      <c r="O2383"/>
      <c r="Z2383"/>
      <c r="AA2383"/>
    </row>
    <row r="2384" spans="14:27" x14ac:dyDescent="0.3">
      <c r="N2384"/>
      <c r="O2384"/>
      <c r="Z2384"/>
      <c r="AA2384"/>
    </row>
    <row r="2385" spans="14:27" x14ac:dyDescent="0.3">
      <c r="N2385"/>
      <c r="O2385"/>
      <c r="Z2385"/>
      <c r="AA2385"/>
    </row>
    <row r="2386" spans="14:27" x14ac:dyDescent="0.3">
      <c r="N2386"/>
      <c r="O2386"/>
      <c r="Z2386"/>
      <c r="AA2386"/>
    </row>
    <row r="2387" spans="14:27" x14ac:dyDescent="0.3">
      <c r="N2387"/>
      <c r="O2387"/>
      <c r="Z2387"/>
      <c r="AA2387"/>
    </row>
    <row r="2388" spans="14:27" x14ac:dyDescent="0.3">
      <c r="N2388"/>
      <c r="O2388"/>
      <c r="Z2388"/>
      <c r="AA2388"/>
    </row>
    <row r="2389" spans="14:27" x14ac:dyDescent="0.3">
      <c r="N2389"/>
      <c r="O2389"/>
      <c r="Z2389"/>
      <c r="AA2389"/>
    </row>
    <row r="2390" spans="14:27" x14ac:dyDescent="0.3">
      <c r="N2390"/>
      <c r="O2390"/>
      <c r="Z2390"/>
      <c r="AA2390"/>
    </row>
    <row r="2391" spans="14:27" x14ac:dyDescent="0.3">
      <c r="N2391"/>
      <c r="O2391"/>
      <c r="Z2391"/>
      <c r="AA2391"/>
    </row>
    <row r="2392" spans="14:27" x14ac:dyDescent="0.3">
      <c r="N2392"/>
      <c r="O2392"/>
      <c r="Z2392"/>
      <c r="AA2392"/>
    </row>
    <row r="2393" spans="14:27" x14ac:dyDescent="0.3">
      <c r="N2393"/>
      <c r="O2393"/>
      <c r="Z2393"/>
      <c r="AA2393"/>
    </row>
    <row r="2394" spans="14:27" x14ac:dyDescent="0.3">
      <c r="N2394"/>
      <c r="O2394"/>
      <c r="Z2394"/>
      <c r="AA2394"/>
    </row>
    <row r="2395" spans="14:27" x14ac:dyDescent="0.3">
      <c r="N2395"/>
      <c r="O2395"/>
      <c r="Z2395"/>
      <c r="AA2395"/>
    </row>
    <row r="2396" spans="14:27" x14ac:dyDescent="0.3">
      <c r="N2396"/>
      <c r="O2396"/>
      <c r="Z2396"/>
      <c r="AA2396"/>
    </row>
    <row r="2397" spans="14:27" x14ac:dyDescent="0.3">
      <c r="N2397"/>
      <c r="O2397"/>
      <c r="Z2397"/>
      <c r="AA2397"/>
    </row>
    <row r="2398" spans="14:27" x14ac:dyDescent="0.3">
      <c r="N2398"/>
      <c r="O2398"/>
      <c r="Z2398"/>
      <c r="AA2398"/>
    </row>
    <row r="2399" spans="14:27" x14ac:dyDescent="0.3">
      <c r="N2399"/>
      <c r="O2399"/>
      <c r="Z2399"/>
      <c r="AA2399"/>
    </row>
    <row r="2400" spans="14:27" x14ac:dyDescent="0.3">
      <c r="N2400"/>
      <c r="O2400"/>
      <c r="Z2400"/>
      <c r="AA2400"/>
    </row>
    <row r="2401" spans="14:27" x14ac:dyDescent="0.3">
      <c r="N2401"/>
      <c r="O2401"/>
      <c r="Z2401"/>
      <c r="AA2401"/>
    </row>
    <row r="2402" spans="14:27" x14ac:dyDescent="0.3">
      <c r="N2402"/>
      <c r="O2402"/>
      <c r="Z2402"/>
      <c r="AA2402"/>
    </row>
    <row r="2403" spans="14:27" x14ac:dyDescent="0.3">
      <c r="N2403"/>
      <c r="O2403"/>
      <c r="Z2403"/>
      <c r="AA2403"/>
    </row>
    <row r="2404" spans="14:27" x14ac:dyDescent="0.3">
      <c r="N2404"/>
      <c r="O2404"/>
      <c r="Z2404"/>
      <c r="AA2404"/>
    </row>
    <row r="2405" spans="14:27" x14ac:dyDescent="0.3">
      <c r="N2405"/>
      <c r="O2405"/>
      <c r="Z2405"/>
      <c r="AA2405"/>
    </row>
    <row r="2406" spans="14:27" x14ac:dyDescent="0.3">
      <c r="N2406"/>
      <c r="O2406"/>
      <c r="Z2406"/>
      <c r="AA2406"/>
    </row>
    <row r="2407" spans="14:27" x14ac:dyDescent="0.3">
      <c r="N2407"/>
      <c r="O2407"/>
      <c r="Z2407"/>
      <c r="AA2407"/>
    </row>
    <row r="2408" spans="14:27" x14ac:dyDescent="0.3">
      <c r="N2408"/>
      <c r="O2408"/>
      <c r="Z2408"/>
      <c r="AA2408"/>
    </row>
    <row r="2409" spans="14:27" x14ac:dyDescent="0.3">
      <c r="N2409"/>
      <c r="O2409"/>
      <c r="Z2409"/>
      <c r="AA2409"/>
    </row>
    <row r="2410" spans="14:27" x14ac:dyDescent="0.3">
      <c r="N2410"/>
      <c r="O2410"/>
      <c r="Z2410"/>
      <c r="AA2410"/>
    </row>
    <row r="2411" spans="14:27" x14ac:dyDescent="0.3">
      <c r="N2411"/>
      <c r="O2411"/>
      <c r="Z2411"/>
      <c r="AA2411"/>
    </row>
    <row r="2412" spans="14:27" x14ac:dyDescent="0.3">
      <c r="N2412"/>
      <c r="O2412"/>
      <c r="Z2412"/>
      <c r="AA2412"/>
    </row>
    <row r="2413" spans="14:27" x14ac:dyDescent="0.3">
      <c r="N2413"/>
      <c r="O2413"/>
      <c r="Z2413"/>
      <c r="AA2413"/>
    </row>
    <row r="2414" spans="14:27" x14ac:dyDescent="0.3">
      <c r="N2414"/>
      <c r="O2414"/>
      <c r="Z2414"/>
      <c r="AA2414"/>
    </row>
    <row r="2415" spans="14:27" x14ac:dyDescent="0.3">
      <c r="N2415"/>
      <c r="O2415"/>
      <c r="Z2415"/>
      <c r="AA2415"/>
    </row>
    <row r="2416" spans="14:27" x14ac:dyDescent="0.3">
      <c r="N2416"/>
      <c r="O2416"/>
      <c r="Z2416"/>
      <c r="AA2416"/>
    </row>
    <row r="2417" spans="14:27" x14ac:dyDescent="0.3">
      <c r="N2417"/>
      <c r="O2417"/>
      <c r="Z2417"/>
      <c r="AA2417"/>
    </row>
    <row r="2418" spans="14:27" x14ac:dyDescent="0.3">
      <c r="N2418"/>
      <c r="O2418"/>
      <c r="Z2418"/>
      <c r="AA2418"/>
    </row>
    <row r="2419" spans="14:27" x14ac:dyDescent="0.3">
      <c r="N2419"/>
      <c r="O2419"/>
      <c r="Z2419"/>
      <c r="AA2419"/>
    </row>
    <row r="2420" spans="14:27" x14ac:dyDescent="0.3">
      <c r="N2420"/>
      <c r="O2420"/>
      <c r="Z2420"/>
      <c r="AA2420"/>
    </row>
    <row r="2421" spans="14:27" x14ac:dyDescent="0.3">
      <c r="N2421"/>
      <c r="O2421"/>
      <c r="Z2421"/>
      <c r="AA2421"/>
    </row>
    <row r="2422" spans="14:27" x14ac:dyDescent="0.3">
      <c r="N2422"/>
      <c r="O2422"/>
      <c r="Z2422"/>
      <c r="AA2422"/>
    </row>
    <row r="2423" spans="14:27" x14ac:dyDescent="0.3">
      <c r="N2423"/>
      <c r="O2423"/>
      <c r="Z2423"/>
      <c r="AA2423"/>
    </row>
    <row r="2424" spans="14:27" x14ac:dyDescent="0.3">
      <c r="N2424"/>
      <c r="O2424"/>
      <c r="Z2424"/>
      <c r="AA2424"/>
    </row>
    <row r="2425" spans="14:27" x14ac:dyDescent="0.3">
      <c r="N2425"/>
      <c r="O2425"/>
      <c r="Z2425"/>
      <c r="AA2425"/>
    </row>
    <row r="2426" spans="14:27" x14ac:dyDescent="0.3">
      <c r="N2426"/>
      <c r="O2426"/>
      <c r="Z2426"/>
      <c r="AA2426"/>
    </row>
    <row r="2427" spans="14:27" x14ac:dyDescent="0.3">
      <c r="N2427"/>
      <c r="O2427"/>
      <c r="Z2427"/>
      <c r="AA2427"/>
    </row>
    <row r="2428" spans="14:27" x14ac:dyDescent="0.3">
      <c r="N2428"/>
      <c r="O2428"/>
      <c r="Z2428"/>
      <c r="AA2428"/>
    </row>
    <row r="2429" spans="14:27" x14ac:dyDescent="0.3">
      <c r="N2429"/>
      <c r="O2429"/>
      <c r="Z2429"/>
      <c r="AA2429"/>
    </row>
    <row r="2430" spans="14:27" x14ac:dyDescent="0.3">
      <c r="N2430"/>
      <c r="O2430"/>
      <c r="Z2430"/>
      <c r="AA2430"/>
    </row>
    <row r="2431" spans="14:27" x14ac:dyDescent="0.3">
      <c r="N2431"/>
      <c r="O2431"/>
      <c r="Z2431"/>
      <c r="AA2431"/>
    </row>
    <row r="2432" spans="14:27" x14ac:dyDescent="0.3">
      <c r="N2432"/>
      <c r="O2432"/>
      <c r="Z2432"/>
      <c r="AA2432"/>
    </row>
    <row r="2433" spans="14:27" x14ac:dyDescent="0.3">
      <c r="N2433"/>
      <c r="O2433"/>
      <c r="Z2433"/>
      <c r="AA2433"/>
    </row>
    <row r="2434" spans="14:27" x14ac:dyDescent="0.3">
      <c r="N2434"/>
      <c r="O2434"/>
      <c r="Z2434"/>
      <c r="AA2434"/>
    </row>
    <row r="2435" spans="14:27" x14ac:dyDescent="0.3">
      <c r="N2435"/>
      <c r="O2435"/>
      <c r="Z2435"/>
      <c r="AA2435"/>
    </row>
    <row r="2436" spans="14:27" x14ac:dyDescent="0.3">
      <c r="N2436"/>
      <c r="O2436"/>
      <c r="Z2436"/>
      <c r="AA2436"/>
    </row>
    <row r="2437" spans="14:27" x14ac:dyDescent="0.3">
      <c r="N2437"/>
      <c r="O2437"/>
      <c r="Z2437"/>
      <c r="AA2437"/>
    </row>
    <row r="2438" spans="14:27" x14ac:dyDescent="0.3">
      <c r="N2438"/>
      <c r="O2438"/>
      <c r="Z2438"/>
      <c r="AA2438"/>
    </row>
    <row r="2439" spans="14:27" x14ac:dyDescent="0.3">
      <c r="N2439"/>
      <c r="O2439"/>
      <c r="Z2439"/>
      <c r="AA2439"/>
    </row>
    <row r="2440" spans="14:27" x14ac:dyDescent="0.3">
      <c r="N2440"/>
      <c r="O2440"/>
      <c r="Z2440"/>
      <c r="AA2440"/>
    </row>
    <row r="2441" spans="14:27" x14ac:dyDescent="0.3">
      <c r="N2441"/>
      <c r="O2441"/>
      <c r="Z2441"/>
      <c r="AA2441"/>
    </row>
    <row r="2442" spans="14:27" x14ac:dyDescent="0.3">
      <c r="N2442"/>
      <c r="O2442"/>
      <c r="Z2442"/>
      <c r="AA2442"/>
    </row>
    <row r="2443" spans="14:27" x14ac:dyDescent="0.3">
      <c r="N2443"/>
      <c r="O2443"/>
      <c r="Z2443"/>
      <c r="AA2443"/>
    </row>
    <row r="2444" spans="14:27" x14ac:dyDescent="0.3">
      <c r="N2444"/>
      <c r="O2444"/>
      <c r="Z2444"/>
      <c r="AA2444"/>
    </row>
    <row r="2445" spans="14:27" x14ac:dyDescent="0.3">
      <c r="N2445"/>
      <c r="O2445"/>
      <c r="Z2445"/>
      <c r="AA2445"/>
    </row>
    <row r="2446" spans="14:27" x14ac:dyDescent="0.3">
      <c r="N2446"/>
      <c r="O2446"/>
      <c r="Z2446"/>
      <c r="AA2446"/>
    </row>
    <row r="2447" spans="14:27" x14ac:dyDescent="0.3">
      <c r="N2447"/>
      <c r="O2447"/>
      <c r="Z2447"/>
      <c r="AA2447"/>
    </row>
    <row r="2448" spans="14:27" x14ac:dyDescent="0.3">
      <c r="N2448"/>
      <c r="O2448"/>
      <c r="Z2448"/>
      <c r="AA2448"/>
    </row>
    <row r="2449" spans="14:27" x14ac:dyDescent="0.3">
      <c r="N2449"/>
      <c r="O2449"/>
      <c r="Z2449"/>
      <c r="AA2449"/>
    </row>
    <row r="2450" spans="14:27" x14ac:dyDescent="0.3">
      <c r="N2450"/>
      <c r="O2450"/>
      <c r="Z2450"/>
      <c r="AA2450"/>
    </row>
    <row r="2451" spans="14:27" x14ac:dyDescent="0.3">
      <c r="N2451"/>
      <c r="O2451"/>
      <c r="Z2451"/>
      <c r="AA2451"/>
    </row>
    <row r="2452" spans="14:27" x14ac:dyDescent="0.3">
      <c r="N2452"/>
      <c r="O2452"/>
      <c r="Z2452"/>
      <c r="AA2452"/>
    </row>
    <row r="2453" spans="14:27" x14ac:dyDescent="0.3">
      <c r="N2453"/>
      <c r="O2453"/>
      <c r="Z2453"/>
      <c r="AA2453"/>
    </row>
    <row r="2454" spans="14:27" x14ac:dyDescent="0.3">
      <c r="N2454"/>
      <c r="O2454"/>
      <c r="Z2454"/>
      <c r="AA2454"/>
    </row>
    <row r="2455" spans="14:27" x14ac:dyDescent="0.3">
      <c r="N2455"/>
      <c r="O2455"/>
      <c r="Z2455"/>
      <c r="AA2455"/>
    </row>
    <row r="2456" spans="14:27" x14ac:dyDescent="0.3">
      <c r="N2456"/>
      <c r="O2456"/>
      <c r="Z2456"/>
      <c r="AA2456"/>
    </row>
    <row r="2457" spans="14:27" x14ac:dyDescent="0.3">
      <c r="N2457"/>
      <c r="O2457"/>
      <c r="Z2457"/>
      <c r="AA2457"/>
    </row>
    <row r="2458" spans="14:27" x14ac:dyDescent="0.3">
      <c r="N2458"/>
      <c r="O2458"/>
      <c r="Z2458"/>
      <c r="AA2458"/>
    </row>
    <row r="2459" spans="14:27" x14ac:dyDescent="0.3">
      <c r="N2459"/>
      <c r="O2459"/>
      <c r="Z2459"/>
      <c r="AA2459"/>
    </row>
    <row r="2460" spans="14:27" x14ac:dyDescent="0.3">
      <c r="N2460"/>
      <c r="O2460"/>
      <c r="Z2460"/>
      <c r="AA2460"/>
    </row>
    <row r="2461" spans="14:27" x14ac:dyDescent="0.3">
      <c r="N2461"/>
      <c r="O2461"/>
      <c r="Z2461"/>
      <c r="AA2461"/>
    </row>
    <row r="2462" spans="14:27" x14ac:dyDescent="0.3">
      <c r="N2462"/>
      <c r="O2462"/>
      <c r="Z2462"/>
      <c r="AA2462"/>
    </row>
    <row r="2463" spans="14:27" x14ac:dyDescent="0.3">
      <c r="N2463"/>
      <c r="O2463"/>
      <c r="Z2463"/>
      <c r="AA2463"/>
    </row>
    <row r="2464" spans="14:27" x14ac:dyDescent="0.3">
      <c r="N2464"/>
      <c r="O2464"/>
      <c r="Z2464"/>
      <c r="AA2464"/>
    </row>
    <row r="2465" spans="14:27" x14ac:dyDescent="0.3">
      <c r="N2465"/>
      <c r="O2465"/>
      <c r="Z2465"/>
      <c r="AA2465"/>
    </row>
    <row r="2466" spans="14:27" x14ac:dyDescent="0.3">
      <c r="N2466"/>
      <c r="O2466"/>
      <c r="Z2466"/>
      <c r="AA2466"/>
    </row>
    <row r="2467" spans="14:27" x14ac:dyDescent="0.3">
      <c r="N2467"/>
      <c r="O2467"/>
      <c r="Z2467"/>
      <c r="AA2467"/>
    </row>
    <row r="2468" spans="14:27" x14ac:dyDescent="0.3">
      <c r="N2468"/>
      <c r="O2468"/>
      <c r="Z2468"/>
      <c r="AA2468"/>
    </row>
    <row r="2469" spans="14:27" x14ac:dyDescent="0.3">
      <c r="N2469"/>
      <c r="O2469"/>
      <c r="Z2469"/>
      <c r="AA2469"/>
    </row>
    <row r="2470" spans="14:27" x14ac:dyDescent="0.3">
      <c r="N2470"/>
      <c r="O2470"/>
      <c r="Z2470"/>
      <c r="AA2470"/>
    </row>
    <row r="2471" spans="14:27" x14ac:dyDescent="0.3">
      <c r="N2471"/>
      <c r="O2471"/>
      <c r="Z2471"/>
      <c r="AA2471"/>
    </row>
    <row r="2472" spans="14:27" x14ac:dyDescent="0.3">
      <c r="N2472"/>
      <c r="O2472"/>
      <c r="Z2472"/>
      <c r="AA2472"/>
    </row>
    <row r="2473" spans="14:27" x14ac:dyDescent="0.3">
      <c r="N2473"/>
      <c r="O2473"/>
      <c r="Z2473"/>
      <c r="AA2473"/>
    </row>
    <row r="2474" spans="14:27" x14ac:dyDescent="0.3">
      <c r="N2474"/>
      <c r="O2474"/>
      <c r="Z2474"/>
      <c r="AA2474"/>
    </row>
    <row r="2475" spans="14:27" x14ac:dyDescent="0.3">
      <c r="N2475"/>
      <c r="O2475"/>
      <c r="Z2475"/>
      <c r="AA2475"/>
    </row>
    <row r="2476" spans="14:27" x14ac:dyDescent="0.3">
      <c r="N2476"/>
      <c r="O2476"/>
      <c r="Z2476"/>
      <c r="AA2476"/>
    </row>
    <row r="2477" spans="14:27" x14ac:dyDescent="0.3">
      <c r="N2477"/>
      <c r="O2477"/>
      <c r="Z2477"/>
      <c r="AA2477"/>
    </row>
    <row r="2478" spans="14:27" x14ac:dyDescent="0.3">
      <c r="N2478"/>
      <c r="O2478"/>
      <c r="Z2478"/>
      <c r="AA2478"/>
    </row>
    <row r="2479" spans="14:27" x14ac:dyDescent="0.3">
      <c r="N2479"/>
      <c r="O2479"/>
      <c r="Z2479"/>
      <c r="AA2479"/>
    </row>
    <row r="2480" spans="14:27" x14ac:dyDescent="0.3">
      <c r="N2480"/>
      <c r="O2480"/>
      <c r="Z2480"/>
      <c r="AA2480"/>
    </row>
    <row r="2481" spans="14:27" x14ac:dyDescent="0.3">
      <c r="N2481"/>
      <c r="O2481"/>
      <c r="Z2481"/>
      <c r="AA2481"/>
    </row>
    <row r="2482" spans="14:27" x14ac:dyDescent="0.3">
      <c r="N2482"/>
      <c r="O2482"/>
      <c r="Z2482"/>
      <c r="AA2482"/>
    </row>
    <row r="2483" spans="14:27" x14ac:dyDescent="0.3">
      <c r="N2483"/>
      <c r="O2483"/>
      <c r="Z2483"/>
      <c r="AA2483"/>
    </row>
    <row r="2484" spans="14:27" x14ac:dyDescent="0.3">
      <c r="N2484"/>
      <c r="O2484"/>
      <c r="Z2484"/>
      <c r="AA2484"/>
    </row>
    <row r="2485" spans="14:27" x14ac:dyDescent="0.3">
      <c r="N2485"/>
      <c r="O2485"/>
      <c r="Z2485"/>
      <c r="AA2485"/>
    </row>
    <row r="2486" spans="14:27" x14ac:dyDescent="0.3">
      <c r="N2486"/>
      <c r="O2486"/>
      <c r="Z2486"/>
      <c r="AA2486"/>
    </row>
    <row r="2487" spans="14:27" x14ac:dyDescent="0.3">
      <c r="N2487"/>
      <c r="O2487"/>
      <c r="Z2487"/>
      <c r="AA2487"/>
    </row>
    <row r="2488" spans="14:27" x14ac:dyDescent="0.3">
      <c r="N2488"/>
      <c r="O2488"/>
      <c r="Z2488"/>
      <c r="AA2488"/>
    </row>
    <row r="2489" spans="14:27" x14ac:dyDescent="0.3">
      <c r="N2489"/>
      <c r="O2489"/>
      <c r="Z2489"/>
      <c r="AA2489"/>
    </row>
    <row r="2490" spans="14:27" x14ac:dyDescent="0.3">
      <c r="N2490"/>
      <c r="O2490"/>
      <c r="Z2490"/>
      <c r="AA2490"/>
    </row>
    <row r="2491" spans="14:27" x14ac:dyDescent="0.3">
      <c r="N2491"/>
      <c r="O2491"/>
      <c r="Z2491"/>
      <c r="AA2491"/>
    </row>
    <row r="2492" spans="14:27" x14ac:dyDescent="0.3">
      <c r="N2492"/>
      <c r="O2492"/>
      <c r="Z2492"/>
      <c r="AA2492"/>
    </row>
    <row r="2493" spans="14:27" x14ac:dyDescent="0.3">
      <c r="N2493"/>
      <c r="O2493"/>
      <c r="Z2493"/>
      <c r="AA2493"/>
    </row>
    <row r="2494" spans="14:27" x14ac:dyDescent="0.3">
      <c r="N2494"/>
      <c r="O2494"/>
      <c r="Z2494"/>
      <c r="AA2494"/>
    </row>
    <row r="2495" spans="14:27" x14ac:dyDescent="0.3">
      <c r="N2495"/>
      <c r="O2495"/>
      <c r="Z2495"/>
      <c r="AA2495"/>
    </row>
    <row r="2496" spans="14:27" x14ac:dyDescent="0.3">
      <c r="N2496"/>
      <c r="O2496"/>
      <c r="Z2496"/>
      <c r="AA2496"/>
    </row>
    <row r="2497" spans="14:27" x14ac:dyDescent="0.3">
      <c r="N2497"/>
      <c r="O2497"/>
      <c r="Z2497"/>
      <c r="AA2497"/>
    </row>
    <row r="2498" spans="14:27" x14ac:dyDescent="0.3">
      <c r="N2498"/>
      <c r="O2498"/>
      <c r="Z2498"/>
      <c r="AA2498"/>
    </row>
    <row r="2499" spans="14:27" x14ac:dyDescent="0.3">
      <c r="N2499"/>
      <c r="O2499"/>
      <c r="Z2499"/>
      <c r="AA2499"/>
    </row>
    <row r="2500" spans="14:27" x14ac:dyDescent="0.3">
      <c r="N2500"/>
      <c r="O2500"/>
      <c r="Z2500"/>
      <c r="AA2500"/>
    </row>
    <row r="2501" spans="14:27" x14ac:dyDescent="0.3">
      <c r="N2501"/>
      <c r="O2501"/>
      <c r="Z2501"/>
      <c r="AA2501"/>
    </row>
    <row r="2502" spans="14:27" x14ac:dyDescent="0.3">
      <c r="N2502"/>
      <c r="O2502"/>
      <c r="Z2502"/>
      <c r="AA2502"/>
    </row>
    <row r="2503" spans="14:27" x14ac:dyDescent="0.3">
      <c r="N2503"/>
      <c r="O2503"/>
      <c r="Z2503"/>
      <c r="AA2503"/>
    </row>
    <row r="2504" spans="14:27" x14ac:dyDescent="0.3">
      <c r="N2504"/>
      <c r="O2504"/>
      <c r="Z2504"/>
      <c r="AA2504"/>
    </row>
    <row r="2505" spans="14:27" x14ac:dyDescent="0.3">
      <c r="N2505"/>
      <c r="O2505"/>
      <c r="Z2505"/>
      <c r="AA2505"/>
    </row>
    <row r="2506" spans="14:27" x14ac:dyDescent="0.3">
      <c r="N2506"/>
      <c r="O2506"/>
      <c r="Z2506"/>
      <c r="AA2506"/>
    </row>
    <row r="2507" spans="14:27" x14ac:dyDescent="0.3">
      <c r="N2507"/>
      <c r="O2507"/>
      <c r="Z2507"/>
      <c r="AA2507"/>
    </row>
    <row r="2508" spans="14:27" x14ac:dyDescent="0.3">
      <c r="N2508"/>
      <c r="O2508"/>
      <c r="Z2508"/>
      <c r="AA2508"/>
    </row>
    <row r="2509" spans="14:27" x14ac:dyDescent="0.3">
      <c r="N2509"/>
      <c r="O2509"/>
      <c r="Z2509"/>
      <c r="AA2509"/>
    </row>
    <row r="2510" spans="14:27" x14ac:dyDescent="0.3">
      <c r="N2510"/>
      <c r="O2510"/>
      <c r="Z2510"/>
      <c r="AA2510"/>
    </row>
    <row r="2511" spans="14:27" x14ac:dyDescent="0.3">
      <c r="N2511"/>
      <c r="O2511"/>
      <c r="Z2511"/>
      <c r="AA2511"/>
    </row>
    <row r="2512" spans="14:27" x14ac:dyDescent="0.3">
      <c r="N2512"/>
      <c r="O2512"/>
      <c r="Z2512"/>
      <c r="AA2512"/>
    </row>
    <row r="2513" spans="14:27" x14ac:dyDescent="0.3">
      <c r="N2513"/>
      <c r="O2513"/>
      <c r="Z2513"/>
      <c r="AA2513"/>
    </row>
    <row r="2514" spans="14:27" x14ac:dyDescent="0.3">
      <c r="N2514"/>
      <c r="O2514"/>
      <c r="Z2514"/>
      <c r="AA2514"/>
    </row>
    <row r="2515" spans="14:27" x14ac:dyDescent="0.3">
      <c r="N2515"/>
      <c r="O2515"/>
      <c r="Z2515"/>
      <c r="AA2515"/>
    </row>
    <row r="2516" spans="14:27" x14ac:dyDescent="0.3">
      <c r="N2516"/>
      <c r="O2516"/>
      <c r="Z2516"/>
      <c r="AA2516"/>
    </row>
    <row r="2517" spans="14:27" x14ac:dyDescent="0.3">
      <c r="N2517"/>
      <c r="O2517"/>
      <c r="Z2517"/>
      <c r="AA2517"/>
    </row>
    <row r="2518" spans="14:27" x14ac:dyDescent="0.3">
      <c r="N2518"/>
      <c r="O2518"/>
      <c r="Z2518"/>
      <c r="AA2518"/>
    </row>
    <row r="2519" spans="14:27" x14ac:dyDescent="0.3">
      <c r="N2519"/>
      <c r="O2519"/>
      <c r="Z2519"/>
      <c r="AA2519"/>
    </row>
    <row r="2520" spans="14:27" x14ac:dyDescent="0.3">
      <c r="N2520"/>
      <c r="O2520"/>
      <c r="Z2520"/>
      <c r="AA2520"/>
    </row>
    <row r="2521" spans="14:27" x14ac:dyDescent="0.3">
      <c r="N2521"/>
      <c r="O2521"/>
      <c r="Z2521"/>
      <c r="AA2521"/>
    </row>
    <row r="2522" spans="14:27" x14ac:dyDescent="0.3">
      <c r="N2522"/>
      <c r="O2522"/>
      <c r="Z2522"/>
      <c r="AA2522"/>
    </row>
    <row r="2523" spans="14:27" x14ac:dyDescent="0.3">
      <c r="N2523"/>
      <c r="O2523"/>
      <c r="Z2523"/>
      <c r="AA2523"/>
    </row>
    <row r="2524" spans="14:27" x14ac:dyDescent="0.3">
      <c r="N2524"/>
      <c r="O2524"/>
      <c r="Z2524"/>
      <c r="AA2524"/>
    </row>
    <row r="2525" spans="14:27" x14ac:dyDescent="0.3">
      <c r="N2525"/>
      <c r="O2525"/>
      <c r="Z2525"/>
      <c r="AA2525"/>
    </row>
    <row r="2526" spans="14:27" x14ac:dyDescent="0.3">
      <c r="N2526"/>
      <c r="O2526"/>
      <c r="Z2526"/>
      <c r="AA2526"/>
    </row>
    <row r="2527" spans="14:27" x14ac:dyDescent="0.3">
      <c r="N2527"/>
      <c r="O2527"/>
      <c r="Z2527"/>
      <c r="AA2527"/>
    </row>
    <row r="2528" spans="14:27" x14ac:dyDescent="0.3">
      <c r="N2528"/>
      <c r="O2528"/>
      <c r="Z2528"/>
      <c r="AA2528"/>
    </row>
    <row r="2529" spans="14:27" x14ac:dyDescent="0.3">
      <c r="N2529"/>
      <c r="O2529"/>
      <c r="Z2529"/>
      <c r="AA2529"/>
    </row>
    <row r="2530" spans="14:27" x14ac:dyDescent="0.3">
      <c r="N2530"/>
      <c r="O2530"/>
      <c r="Z2530"/>
      <c r="AA2530"/>
    </row>
    <row r="2531" spans="14:27" x14ac:dyDescent="0.3">
      <c r="N2531"/>
      <c r="O2531"/>
      <c r="Z2531"/>
      <c r="AA2531"/>
    </row>
    <row r="2532" spans="14:27" x14ac:dyDescent="0.3">
      <c r="N2532"/>
      <c r="O2532"/>
      <c r="Z2532"/>
      <c r="AA2532"/>
    </row>
    <row r="2533" spans="14:27" x14ac:dyDescent="0.3">
      <c r="N2533"/>
      <c r="O2533"/>
      <c r="Z2533"/>
      <c r="AA2533"/>
    </row>
    <row r="2534" spans="14:27" x14ac:dyDescent="0.3">
      <c r="N2534"/>
      <c r="O2534"/>
      <c r="Z2534"/>
      <c r="AA2534"/>
    </row>
    <row r="2535" spans="14:27" x14ac:dyDescent="0.3">
      <c r="N2535"/>
      <c r="O2535"/>
      <c r="Z2535"/>
      <c r="AA2535"/>
    </row>
    <row r="2536" spans="14:27" x14ac:dyDescent="0.3">
      <c r="N2536"/>
      <c r="O2536"/>
      <c r="Z2536"/>
      <c r="AA2536"/>
    </row>
    <row r="2537" spans="14:27" x14ac:dyDescent="0.3">
      <c r="N2537"/>
      <c r="O2537"/>
      <c r="Z2537"/>
      <c r="AA2537"/>
    </row>
    <row r="2538" spans="14:27" x14ac:dyDescent="0.3">
      <c r="N2538"/>
      <c r="O2538"/>
      <c r="Z2538"/>
      <c r="AA2538"/>
    </row>
    <row r="2539" spans="14:27" x14ac:dyDescent="0.3">
      <c r="N2539"/>
      <c r="O2539"/>
      <c r="Z2539"/>
      <c r="AA2539"/>
    </row>
    <row r="2540" spans="14:27" x14ac:dyDescent="0.3">
      <c r="N2540"/>
      <c r="O2540"/>
      <c r="Z2540"/>
      <c r="AA2540"/>
    </row>
    <row r="2541" spans="14:27" x14ac:dyDescent="0.3">
      <c r="N2541"/>
      <c r="O2541"/>
      <c r="Z2541"/>
      <c r="AA2541"/>
    </row>
    <row r="2542" spans="14:27" x14ac:dyDescent="0.3">
      <c r="N2542"/>
      <c r="O2542"/>
      <c r="Z2542"/>
      <c r="AA2542"/>
    </row>
    <row r="2543" spans="14:27" x14ac:dyDescent="0.3">
      <c r="N2543"/>
      <c r="O2543"/>
      <c r="Z2543"/>
      <c r="AA2543"/>
    </row>
    <row r="2544" spans="14:27" x14ac:dyDescent="0.3">
      <c r="N2544"/>
      <c r="O2544"/>
      <c r="Z2544"/>
      <c r="AA2544"/>
    </row>
    <row r="2545" spans="14:27" x14ac:dyDescent="0.3">
      <c r="N2545"/>
      <c r="O2545"/>
      <c r="Z2545"/>
      <c r="AA2545"/>
    </row>
    <row r="2546" spans="14:27" x14ac:dyDescent="0.3">
      <c r="N2546"/>
      <c r="O2546"/>
      <c r="Z2546"/>
      <c r="AA2546"/>
    </row>
    <row r="2547" spans="14:27" x14ac:dyDescent="0.3">
      <c r="N2547"/>
      <c r="O2547"/>
      <c r="Z2547"/>
      <c r="AA2547"/>
    </row>
    <row r="2548" spans="14:27" x14ac:dyDescent="0.3">
      <c r="N2548"/>
      <c r="O2548"/>
      <c r="Z2548"/>
      <c r="AA2548"/>
    </row>
    <row r="2549" spans="14:27" x14ac:dyDescent="0.3">
      <c r="N2549"/>
      <c r="O2549"/>
      <c r="Z2549"/>
      <c r="AA2549"/>
    </row>
    <row r="2550" spans="14:27" x14ac:dyDescent="0.3">
      <c r="N2550"/>
      <c r="O2550"/>
      <c r="Z2550"/>
      <c r="AA2550"/>
    </row>
    <row r="2551" spans="14:27" x14ac:dyDescent="0.3">
      <c r="N2551"/>
      <c r="O2551"/>
      <c r="Z2551"/>
      <c r="AA2551"/>
    </row>
    <row r="2552" spans="14:27" x14ac:dyDescent="0.3">
      <c r="N2552"/>
      <c r="O2552"/>
      <c r="Z2552"/>
      <c r="AA2552"/>
    </row>
    <row r="2553" spans="14:27" x14ac:dyDescent="0.3">
      <c r="N2553"/>
      <c r="O2553"/>
      <c r="Z2553"/>
      <c r="AA2553"/>
    </row>
    <row r="2554" spans="14:27" x14ac:dyDescent="0.3">
      <c r="N2554"/>
      <c r="O2554"/>
      <c r="Z2554"/>
      <c r="AA2554"/>
    </row>
    <row r="2555" spans="14:27" x14ac:dyDescent="0.3">
      <c r="N2555"/>
      <c r="O2555"/>
      <c r="Z2555"/>
      <c r="AA2555"/>
    </row>
    <row r="2556" spans="14:27" x14ac:dyDescent="0.3">
      <c r="N2556"/>
      <c r="O2556"/>
      <c r="Z2556"/>
      <c r="AA2556"/>
    </row>
    <row r="2557" spans="14:27" x14ac:dyDescent="0.3">
      <c r="N2557"/>
      <c r="O2557"/>
      <c r="Z2557"/>
      <c r="AA2557"/>
    </row>
    <row r="2558" spans="14:27" x14ac:dyDescent="0.3">
      <c r="N2558"/>
      <c r="O2558"/>
      <c r="Z2558"/>
      <c r="AA2558"/>
    </row>
    <row r="2559" spans="14:27" x14ac:dyDescent="0.3">
      <c r="N2559"/>
      <c r="O2559"/>
      <c r="Z2559"/>
      <c r="AA2559"/>
    </row>
    <row r="2560" spans="14:27" x14ac:dyDescent="0.3">
      <c r="N2560"/>
      <c r="O2560"/>
      <c r="Z2560"/>
      <c r="AA2560"/>
    </row>
    <row r="2561" spans="14:27" x14ac:dyDescent="0.3">
      <c r="N2561"/>
      <c r="O2561"/>
      <c r="Z2561"/>
      <c r="AA2561"/>
    </row>
    <row r="2562" spans="14:27" x14ac:dyDescent="0.3">
      <c r="N2562"/>
      <c r="O2562"/>
      <c r="Z2562"/>
      <c r="AA2562"/>
    </row>
    <row r="2563" spans="14:27" x14ac:dyDescent="0.3">
      <c r="N2563"/>
      <c r="O2563"/>
      <c r="Z2563"/>
      <c r="AA2563"/>
    </row>
    <row r="2564" spans="14:27" x14ac:dyDescent="0.3">
      <c r="N2564"/>
      <c r="O2564"/>
      <c r="Z2564"/>
      <c r="AA2564"/>
    </row>
    <row r="2565" spans="14:27" x14ac:dyDescent="0.3">
      <c r="N2565"/>
      <c r="O2565"/>
      <c r="Z2565"/>
      <c r="AA2565"/>
    </row>
    <row r="2566" spans="14:27" x14ac:dyDescent="0.3">
      <c r="N2566"/>
      <c r="O2566"/>
      <c r="Z2566"/>
      <c r="AA2566"/>
    </row>
    <row r="2567" spans="14:27" x14ac:dyDescent="0.3">
      <c r="N2567"/>
      <c r="O2567"/>
      <c r="Z2567"/>
      <c r="AA2567"/>
    </row>
    <row r="2568" spans="14:27" x14ac:dyDescent="0.3">
      <c r="N2568"/>
      <c r="O2568"/>
      <c r="Z2568"/>
      <c r="AA2568"/>
    </row>
    <row r="2569" spans="14:27" x14ac:dyDescent="0.3">
      <c r="N2569"/>
      <c r="O2569"/>
      <c r="Z2569"/>
      <c r="AA2569"/>
    </row>
    <row r="2570" spans="14:27" x14ac:dyDescent="0.3">
      <c r="N2570"/>
      <c r="O2570"/>
      <c r="Z2570"/>
      <c r="AA2570"/>
    </row>
    <row r="2571" spans="14:27" x14ac:dyDescent="0.3">
      <c r="N2571"/>
      <c r="O2571"/>
      <c r="Z2571"/>
      <c r="AA2571"/>
    </row>
    <row r="2572" spans="14:27" x14ac:dyDescent="0.3">
      <c r="N2572"/>
      <c r="O2572"/>
      <c r="Z2572"/>
      <c r="AA2572"/>
    </row>
    <row r="2573" spans="14:27" x14ac:dyDescent="0.3">
      <c r="N2573"/>
      <c r="O2573"/>
      <c r="Z2573"/>
      <c r="AA2573"/>
    </row>
    <row r="2574" spans="14:27" x14ac:dyDescent="0.3">
      <c r="N2574"/>
      <c r="O2574"/>
      <c r="Z2574"/>
      <c r="AA2574"/>
    </row>
    <row r="2575" spans="14:27" x14ac:dyDescent="0.3">
      <c r="N2575"/>
      <c r="O2575"/>
      <c r="Z2575"/>
      <c r="AA2575"/>
    </row>
    <row r="2576" spans="14:27" x14ac:dyDescent="0.3">
      <c r="N2576"/>
      <c r="O2576"/>
      <c r="Z2576"/>
      <c r="AA2576"/>
    </row>
    <row r="2577" spans="14:27" x14ac:dyDescent="0.3">
      <c r="N2577"/>
      <c r="O2577"/>
      <c r="Z2577"/>
      <c r="AA2577"/>
    </row>
    <row r="2578" spans="14:27" x14ac:dyDescent="0.3">
      <c r="N2578"/>
      <c r="O2578"/>
      <c r="Z2578"/>
      <c r="AA2578"/>
    </row>
    <row r="2579" spans="14:27" x14ac:dyDescent="0.3">
      <c r="N2579"/>
      <c r="O2579"/>
      <c r="Z2579"/>
      <c r="AA2579"/>
    </row>
    <row r="2580" spans="14:27" x14ac:dyDescent="0.3">
      <c r="N2580"/>
      <c r="O2580"/>
      <c r="Z2580"/>
      <c r="AA2580"/>
    </row>
    <row r="2581" spans="14:27" x14ac:dyDescent="0.3">
      <c r="N2581"/>
      <c r="O2581"/>
      <c r="Z2581"/>
      <c r="AA2581"/>
    </row>
    <row r="2582" spans="14:27" x14ac:dyDescent="0.3">
      <c r="N2582"/>
      <c r="O2582"/>
      <c r="Z2582"/>
      <c r="AA2582"/>
    </row>
    <row r="2583" spans="14:27" x14ac:dyDescent="0.3">
      <c r="N2583"/>
      <c r="O2583"/>
      <c r="Z2583"/>
      <c r="AA2583"/>
    </row>
    <row r="2584" spans="14:27" x14ac:dyDescent="0.3">
      <c r="N2584"/>
      <c r="O2584"/>
      <c r="Z2584"/>
      <c r="AA2584"/>
    </row>
    <row r="2585" spans="14:27" x14ac:dyDescent="0.3">
      <c r="N2585"/>
      <c r="O2585"/>
      <c r="Z2585"/>
      <c r="AA2585"/>
    </row>
    <row r="2586" spans="14:27" x14ac:dyDescent="0.3">
      <c r="N2586"/>
      <c r="O2586"/>
      <c r="Z2586"/>
      <c r="AA2586"/>
    </row>
    <row r="2587" spans="14:27" x14ac:dyDescent="0.3">
      <c r="N2587"/>
      <c r="O2587"/>
      <c r="Z2587"/>
      <c r="AA2587"/>
    </row>
    <row r="2588" spans="14:27" x14ac:dyDescent="0.3">
      <c r="N2588"/>
      <c r="O2588"/>
      <c r="Z2588"/>
      <c r="AA2588"/>
    </row>
    <row r="2589" spans="14:27" x14ac:dyDescent="0.3">
      <c r="N2589"/>
      <c r="O2589"/>
      <c r="Z2589"/>
      <c r="AA2589"/>
    </row>
    <row r="2590" spans="14:27" x14ac:dyDescent="0.3">
      <c r="N2590"/>
      <c r="O2590"/>
      <c r="Z2590"/>
      <c r="AA2590"/>
    </row>
    <row r="2591" spans="14:27" x14ac:dyDescent="0.3">
      <c r="N2591"/>
      <c r="O2591"/>
      <c r="Z2591"/>
      <c r="AA2591"/>
    </row>
    <row r="2592" spans="14:27" x14ac:dyDescent="0.3">
      <c r="N2592"/>
      <c r="O2592"/>
      <c r="Z2592"/>
      <c r="AA2592"/>
    </row>
    <row r="2593" spans="14:27" x14ac:dyDescent="0.3">
      <c r="N2593"/>
      <c r="O2593"/>
      <c r="Z2593"/>
      <c r="AA2593"/>
    </row>
    <row r="2594" spans="14:27" x14ac:dyDescent="0.3">
      <c r="N2594"/>
      <c r="O2594"/>
      <c r="Z2594"/>
      <c r="AA2594"/>
    </row>
    <row r="2595" spans="14:27" x14ac:dyDescent="0.3">
      <c r="N2595"/>
      <c r="O2595"/>
      <c r="Z2595"/>
      <c r="AA2595"/>
    </row>
    <row r="2596" spans="14:27" x14ac:dyDescent="0.3">
      <c r="N2596"/>
      <c r="O2596"/>
      <c r="Z2596"/>
      <c r="AA2596"/>
    </row>
    <row r="2597" spans="14:27" x14ac:dyDescent="0.3">
      <c r="N2597"/>
      <c r="O2597"/>
      <c r="Z2597"/>
      <c r="AA2597"/>
    </row>
    <row r="2598" spans="14:27" x14ac:dyDescent="0.3">
      <c r="N2598"/>
      <c r="O2598"/>
      <c r="Z2598"/>
      <c r="AA2598"/>
    </row>
    <row r="2599" spans="14:27" x14ac:dyDescent="0.3">
      <c r="N2599"/>
      <c r="O2599"/>
      <c r="Z2599"/>
      <c r="AA2599"/>
    </row>
    <row r="2600" spans="14:27" x14ac:dyDescent="0.3">
      <c r="N2600"/>
      <c r="O2600"/>
      <c r="Z2600"/>
      <c r="AA2600"/>
    </row>
    <row r="2601" spans="14:27" x14ac:dyDescent="0.3">
      <c r="N2601"/>
      <c r="O2601"/>
      <c r="Z2601"/>
      <c r="AA2601"/>
    </row>
    <row r="2602" spans="14:27" x14ac:dyDescent="0.3">
      <c r="N2602"/>
      <c r="O2602"/>
      <c r="Z2602"/>
      <c r="AA2602"/>
    </row>
    <row r="2603" spans="14:27" x14ac:dyDescent="0.3">
      <c r="N2603"/>
      <c r="O2603"/>
      <c r="Z2603"/>
      <c r="AA2603"/>
    </row>
    <row r="2604" spans="14:27" x14ac:dyDescent="0.3">
      <c r="N2604"/>
      <c r="O2604"/>
      <c r="Z2604"/>
      <c r="AA2604"/>
    </row>
    <row r="2605" spans="14:27" x14ac:dyDescent="0.3">
      <c r="N2605"/>
      <c r="O2605"/>
      <c r="Z2605"/>
      <c r="AA2605"/>
    </row>
    <row r="2606" spans="14:27" x14ac:dyDescent="0.3">
      <c r="N2606"/>
      <c r="O2606"/>
      <c r="Z2606"/>
      <c r="AA2606"/>
    </row>
    <row r="2607" spans="14:27" x14ac:dyDescent="0.3">
      <c r="N2607"/>
      <c r="O2607"/>
      <c r="Z2607"/>
      <c r="AA2607"/>
    </row>
    <row r="2608" spans="14:27" x14ac:dyDescent="0.3">
      <c r="N2608"/>
      <c r="O2608"/>
      <c r="Z2608"/>
      <c r="AA2608"/>
    </row>
    <row r="2609" spans="14:27" x14ac:dyDescent="0.3">
      <c r="N2609"/>
      <c r="O2609"/>
      <c r="Z2609"/>
      <c r="AA2609"/>
    </row>
    <row r="2610" spans="14:27" x14ac:dyDescent="0.3">
      <c r="N2610"/>
      <c r="O2610"/>
      <c r="Z2610"/>
      <c r="AA2610"/>
    </row>
    <row r="2611" spans="14:27" x14ac:dyDescent="0.3">
      <c r="N2611"/>
      <c r="O2611"/>
      <c r="Z2611"/>
      <c r="AA2611"/>
    </row>
    <row r="2612" spans="14:27" x14ac:dyDescent="0.3">
      <c r="N2612"/>
      <c r="O2612"/>
      <c r="Z2612"/>
      <c r="AA2612"/>
    </row>
    <row r="2613" spans="14:27" x14ac:dyDescent="0.3">
      <c r="N2613"/>
      <c r="O2613"/>
      <c r="Z2613"/>
      <c r="AA2613"/>
    </row>
    <row r="2614" spans="14:27" x14ac:dyDescent="0.3">
      <c r="N2614"/>
      <c r="O2614"/>
      <c r="Z2614"/>
      <c r="AA2614"/>
    </row>
    <row r="2615" spans="14:27" x14ac:dyDescent="0.3">
      <c r="N2615"/>
      <c r="O2615"/>
      <c r="Z2615"/>
      <c r="AA2615"/>
    </row>
    <row r="2616" spans="14:27" x14ac:dyDescent="0.3">
      <c r="N2616"/>
      <c r="O2616"/>
      <c r="Z2616"/>
      <c r="AA2616"/>
    </row>
    <row r="2617" spans="14:27" x14ac:dyDescent="0.3">
      <c r="N2617"/>
      <c r="O2617"/>
      <c r="Z2617"/>
      <c r="AA2617"/>
    </row>
    <row r="2618" spans="14:27" x14ac:dyDescent="0.3">
      <c r="N2618"/>
      <c r="O2618"/>
      <c r="Z2618"/>
      <c r="AA2618"/>
    </row>
    <row r="2619" spans="14:27" x14ac:dyDescent="0.3">
      <c r="N2619"/>
      <c r="O2619"/>
      <c r="Z2619"/>
      <c r="AA2619"/>
    </row>
    <row r="2620" spans="14:27" x14ac:dyDescent="0.3">
      <c r="N2620"/>
      <c r="O2620"/>
      <c r="Z2620"/>
      <c r="AA2620"/>
    </row>
    <row r="2621" spans="14:27" x14ac:dyDescent="0.3">
      <c r="N2621"/>
      <c r="O2621"/>
      <c r="Z2621"/>
      <c r="AA2621"/>
    </row>
    <row r="2622" spans="14:27" x14ac:dyDescent="0.3">
      <c r="N2622"/>
      <c r="O2622"/>
      <c r="Z2622"/>
      <c r="AA2622"/>
    </row>
    <row r="2623" spans="14:27" x14ac:dyDescent="0.3">
      <c r="N2623"/>
      <c r="O2623"/>
      <c r="Z2623"/>
      <c r="AA2623"/>
    </row>
    <row r="2624" spans="14:27" x14ac:dyDescent="0.3">
      <c r="N2624"/>
      <c r="O2624"/>
      <c r="Z2624"/>
      <c r="AA2624"/>
    </row>
    <row r="2625" spans="14:27" x14ac:dyDescent="0.3">
      <c r="N2625"/>
      <c r="O2625"/>
      <c r="Z2625"/>
      <c r="AA2625"/>
    </row>
    <row r="2626" spans="14:27" x14ac:dyDescent="0.3">
      <c r="N2626"/>
      <c r="O2626"/>
      <c r="Z2626"/>
      <c r="AA2626"/>
    </row>
    <row r="2627" spans="14:27" x14ac:dyDescent="0.3">
      <c r="N2627"/>
      <c r="O2627"/>
      <c r="Z2627"/>
      <c r="AA2627"/>
    </row>
    <row r="2628" spans="14:27" x14ac:dyDescent="0.3">
      <c r="N2628"/>
      <c r="O2628"/>
      <c r="Z2628"/>
      <c r="AA2628"/>
    </row>
    <row r="2629" spans="14:27" x14ac:dyDescent="0.3">
      <c r="N2629"/>
      <c r="O2629"/>
      <c r="Z2629"/>
      <c r="AA2629"/>
    </row>
    <row r="2630" spans="14:27" x14ac:dyDescent="0.3">
      <c r="N2630"/>
      <c r="O2630"/>
      <c r="Z2630"/>
      <c r="AA2630"/>
    </row>
    <row r="2631" spans="14:27" x14ac:dyDescent="0.3">
      <c r="N2631"/>
      <c r="O2631"/>
      <c r="Z2631"/>
      <c r="AA2631"/>
    </row>
    <row r="2632" spans="14:27" x14ac:dyDescent="0.3">
      <c r="N2632"/>
      <c r="O2632"/>
      <c r="Z2632"/>
      <c r="AA2632"/>
    </row>
    <row r="2633" spans="14:27" x14ac:dyDescent="0.3">
      <c r="N2633"/>
      <c r="O2633"/>
      <c r="Z2633"/>
      <c r="AA2633"/>
    </row>
    <row r="2634" spans="14:27" x14ac:dyDescent="0.3">
      <c r="N2634"/>
      <c r="O2634"/>
      <c r="Z2634"/>
      <c r="AA2634"/>
    </row>
    <row r="2635" spans="14:27" x14ac:dyDescent="0.3">
      <c r="N2635"/>
      <c r="O2635"/>
      <c r="Z2635"/>
      <c r="AA2635"/>
    </row>
    <row r="2636" spans="14:27" x14ac:dyDescent="0.3">
      <c r="N2636"/>
      <c r="O2636"/>
      <c r="Z2636"/>
      <c r="AA2636"/>
    </row>
    <row r="2637" spans="14:27" x14ac:dyDescent="0.3">
      <c r="N2637"/>
      <c r="O2637"/>
      <c r="Z2637"/>
      <c r="AA2637"/>
    </row>
    <row r="2638" spans="14:27" x14ac:dyDescent="0.3">
      <c r="N2638"/>
      <c r="O2638"/>
      <c r="Z2638"/>
      <c r="AA2638"/>
    </row>
    <row r="2639" spans="14:27" x14ac:dyDescent="0.3">
      <c r="N2639"/>
      <c r="O2639"/>
      <c r="Z2639"/>
      <c r="AA2639"/>
    </row>
    <row r="2640" spans="14:27" x14ac:dyDescent="0.3">
      <c r="N2640"/>
      <c r="O2640"/>
      <c r="Z2640"/>
      <c r="AA2640"/>
    </row>
    <row r="2641" spans="14:27" x14ac:dyDescent="0.3">
      <c r="N2641"/>
      <c r="O2641"/>
      <c r="Z2641"/>
      <c r="AA2641"/>
    </row>
    <row r="2642" spans="14:27" x14ac:dyDescent="0.3">
      <c r="N2642"/>
      <c r="O2642"/>
      <c r="Z2642"/>
      <c r="AA2642"/>
    </row>
    <row r="2643" spans="14:27" x14ac:dyDescent="0.3">
      <c r="N2643"/>
      <c r="O2643"/>
      <c r="Z2643"/>
      <c r="AA2643"/>
    </row>
    <row r="2644" spans="14:27" x14ac:dyDescent="0.3">
      <c r="N2644"/>
      <c r="O2644"/>
      <c r="Z2644"/>
      <c r="AA2644"/>
    </row>
    <row r="2645" spans="14:27" x14ac:dyDescent="0.3">
      <c r="N2645"/>
      <c r="O2645"/>
      <c r="Z2645"/>
      <c r="AA2645"/>
    </row>
    <row r="2646" spans="14:27" x14ac:dyDescent="0.3">
      <c r="N2646"/>
      <c r="O2646"/>
      <c r="Z2646"/>
      <c r="AA2646"/>
    </row>
    <row r="2647" spans="14:27" x14ac:dyDescent="0.3">
      <c r="N2647"/>
      <c r="O2647"/>
      <c r="Z2647"/>
      <c r="AA2647"/>
    </row>
    <row r="2648" spans="14:27" x14ac:dyDescent="0.3">
      <c r="N2648"/>
      <c r="O2648"/>
      <c r="Z2648"/>
      <c r="AA2648"/>
    </row>
    <row r="2649" spans="14:27" x14ac:dyDescent="0.3">
      <c r="N2649"/>
      <c r="O2649"/>
      <c r="Z2649"/>
      <c r="AA2649"/>
    </row>
    <row r="2650" spans="14:27" x14ac:dyDescent="0.3">
      <c r="N2650"/>
      <c r="O2650"/>
      <c r="Z2650"/>
      <c r="AA2650"/>
    </row>
    <row r="2651" spans="14:27" x14ac:dyDescent="0.3">
      <c r="N2651"/>
      <c r="O2651"/>
      <c r="Z2651"/>
      <c r="AA2651"/>
    </row>
    <row r="2652" spans="14:27" x14ac:dyDescent="0.3">
      <c r="N2652"/>
      <c r="O2652"/>
      <c r="Z2652"/>
      <c r="AA2652"/>
    </row>
    <row r="2653" spans="14:27" x14ac:dyDescent="0.3">
      <c r="N2653"/>
      <c r="O2653"/>
      <c r="Z2653"/>
      <c r="AA2653"/>
    </row>
    <row r="2654" spans="14:27" x14ac:dyDescent="0.3">
      <c r="N2654"/>
      <c r="O2654"/>
      <c r="Z2654"/>
      <c r="AA2654"/>
    </row>
    <row r="2655" spans="14:27" x14ac:dyDescent="0.3">
      <c r="N2655"/>
      <c r="O2655"/>
      <c r="Z2655"/>
      <c r="AA2655"/>
    </row>
    <row r="2656" spans="14:27" x14ac:dyDescent="0.3">
      <c r="N2656"/>
      <c r="O2656"/>
      <c r="Z2656"/>
      <c r="AA2656"/>
    </row>
    <row r="2657" spans="14:27" x14ac:dyDescent="0.3">
      <c r="N2657"/>
      <c r="O2657"/>
      <c r="Z2657"/>
      <c r="AA2657"/>
    </row>
    <row r="2658" spans="14:27" x14ac:dyDescent="0.3">
      <c r="N2658"/>
      <c r="O2658"/>
      <c r="Z2658"/>
      <c r="AA2658"/>
    </row>
    <row r="2659" spans="14:27" x14ac:dyDescent="0.3">
      <c r="N2659"/>
      <c r="O2659"/>
      <c r="Z2659"/>
      <c r="AA2659"/>
    </row>
    <row r="2660" spans="14:27" x14ac:dyDescent="0.3">
      <c r="N2660"/>
      <c r="O2660"/>
      <c r="Z2660"/>
      <c r="AA2660"/>
    </row>
    <row r="2661" spans="14:27" x14ac:dyDescent="0.3">
      <c r="N2661"/>
      <c r="O2661"/>
      <c r="Z2661"/>
      <c r="AA2661"/>
    </row>
    <row r="2662" spans="14:27" x14ac:dyDescent="0.3">
      <c r="N2662"/>
      <c r="O2662"/>
      <c r="Z2662"/>
      <c r="AA2662"/>
    </row>
    <row r="2663" spans="14:27" x14ac:dyDescent="0.3">
      <c r="N2663"/>
      <c r="O2663"/>
      <c r="Z2663"/>
      <c r="AA2663"/>
    </row>
    <row r="2664" spans="14:27" x14ac:dyDescent="0.3">
      <c r="N2664"/>
      <c r="O2664"/>
      <c r="Z2664"/>
      <c r="AA2664"/>
    </row>
    <row r="2665" spans="14:27" x14ac:dyDescent="0.3">
      <c r="N2665"/>
      <c r="O2665"/>
      <c r="Z2665"/>
      <c r="AA2665"/>
    </row>
    <row r="2666" spans="14:27" x14ac:dyDescent="0.3">
      <c r="N2666"/>
      <c r="O2666"/>
      <c r="Z2666"/>
      <c r="AA2666"/>
    </row>
    <row r="2667" spans="14:27" x14ac:dyDescent="0.3">
      <c r="N2667"/>
      <c r="O2667"/>
      <c r="Z2667"/>
      <c r="AA2667"/>
    </row>
    <row r="2668" spans="14:27" x14ac:dyDescent="0.3">
      <c r="N2668"/>
      <c r="O2668"/>
      <c r="Z2668"/>
      <c r="AA2668"/>
    </row>
    <row r="2669" spans="14:27" x14ac:dyDescent="0.3">
      <c r="N2669"/>
      <c r="O2669"/>
      <c r="Z2669"/>
      <c r="AA2669"/>
    </row>
    <row r="2670" spans="14:27" x14ac:dyDescent="0.3">
      <c r="N2670"/>
      <c r="O2670"/>
      <c r="Z2670"/>
      <c r="AA2670"/>
    </row>
    <row r="2671" spans="14:27" x14ac:dyDescent="0.3">
      <c r="N2671"/>
      <c r="O2671"/>
      <c r="Z2671"/>
      <c r="AA2671"/>
    </row>
    <row r="2672" spans="14:27" x14ac:dyDescent="0.3">
      <c r="N2672"/>
      <c r="O2672"/>
      <c r="Z2672"/>
      <c r="AA2672"/>
    </row>
    <row r="2673" spans="14:27" x14ac:dyDescent="0.3">
      <c r="N2673"/>
      <c r="O2673"/>
      <c r="Z2673"/>
      <c r="AA2673"/>
    </row>
    <row r="2674" spans="14:27" x14ac:dyDescent="0.3">
      <c r="N2674"/>
      <c r="O2674"/>
      <c r="Z2674"/>
      <c r="AA2674"/>
    </row>
    <row r="2675" spans="14:27" x14ac:dyDescent="0.3">
      <c r="N2675"/>
      <c r="O2675"/>
      <c r="Z2675"/>
      <c r="AA2675"/>
    </row>
    <row r="2676" spans="14:27" x14ac:dyDescent="0.3">
      <c r="N2676"/>
      <c r="O2676"/>
      <c r="Z2676"/>
      <c r="AA2676"/>
    </row>
    <row r="2677" spans="14:27" x14ac:dyDescent="0.3">
      <c r="N2677"/>
      <c r="O2677"/>
      <c r="Z2677"/>
      <c r="AA2677"/>
    </row>
    <row r="2678" spans="14:27" x14ac:dyDescent="0.3">
      <c r="N2678"/>
      <c r="O2678"/>
      <c r="Z2678"/>
      <c r="AA2678"/>
    </row>
    <row r="2679" spans="14:27" x14ac:dyDescent="0.3">
      <c r="N2679"/>
      <c r="O2679"/>
      <c r="Z2679"/>
      <c r="AA2679"/>
    </row>
    <row r="2680" spans="14:27" x14ac:dyDescent="0.3">
      <c r="N2680"/>
      <c r="O2680"/>
      <c r="Z2680"/>
      <c r="AA2680"/>
    </row>
    <row r="2681" spans="14:27" x14ac:dyDescent="0.3">
      <c r="N2681"/>
      <c r="O2681"/>
      <c r="Z2681"/>
      <c r="AA2681"/>
    </row>
    <row r="2682" spans="14:27" x14ac:dyDescent="0.3">
      <c r="N2682"/>
      <c r="O2682"/>
      <c r="Z2682"/>
      <c r="AA2682"/>
    </row>
    <row r="2683" spans="14:27" x14ac:dyDescent="0.3">
      <c r="N2683"/>
      <c r="O2683"/>
      <c r="Z2683"/>
      <c r="AA2683"/>
    </row>
    <row r="2684" spans="14:27" x14ac:dyDescent="0.3">
      <c r="N2684"/>
      <c r="O2684"/>
      <c r="Z2684"/>
      <c r="AA2684"/>
    </row>
    <row r="2685" spans="14:27" x14ac:dyDescent="0.3">
      <c r="N2685"/>
      <c r="O2685"/>
      <c r="Z2685"/>
      <c r="AA2685"/>
    </row>
    <row r="2686" spans="14:27" x14ac:dyDescent="0.3">
      <c r="N2686"/>
      <c r="O2686"/>
      <c r="Z2686"/>
      <c r="AA2686"/>
    </row>
    <row r="2687" spans="14:27" x14ac:dyDescent="0.3">
      <c r="N2687"/>
      <c r="O2687"/>
      <c r="Z2687"/>
      <c r="AA2687"/>
    </row>
    <row r="2688" spans="14:27" x14ac:dyDescent="0.3">
      <c r="N2688"/>
      <c r="O2688"/>
      <c r="Z2688"/>
      <c r="AA2688"/>
    </row>
    <row r="2689" spans="14:27" x14ac:dyDescent="0.3">
      <c r="N2689"/>
      <c r="O2689"/>
      <c r="Z2689"/>
      <c r="AA2689"/>
    </row>
    <row r="2690" spans="14:27" x14ac:dyDescent="0.3">
      <c r="N2690"/>
      <c r="O2690"/>
      <c r="Z2690"/>
      <c r="AA2690"/>
    </row>
    <row r="2691" spans="14:27" x14ac:dyDescent="0.3">
      <c r="N2691"/>
      <c r="O2691"/>
      <c r="Z2691"/>
      <c r="AA2691"/>
    </row>
    <row r="2692" spans="14:27" x14ac:dyDescent="0.3">
      <c r="N2692"/>
      <c r="O2692"/>
      <c r="Z2692"/>
      <c r="AA2692"/>
    </row>
    <row r="2693" spans="14:27" x14ac:dyDescent="0.3">
      <c r="N2693"/>
      <c r="O2693"/>
      <c r="Z2693"/>
      <c r="AA2693"/>
    </row>
    <row r="2694" spans="14:27" x14ac:dyDescent="0.3">
      <c r="N2694"/>
      <c r="O2694"/>
      <c r="Z2694"/>
      <c r="AA2694"/>
    </row>
    <row r="2695" spans="14:27" x14ac:dyDescent="0.3">
      <c r="N2695"/>
      <c r="O2695"/>
      <c r="Z2695"/>
      <c r="AA2695"/>
    </row>
    <row r="2696" spans="14:27" x14ac:dyDescent="0.3">
      <c r="N2696"/>
      <c r="O2696"/>
      <c r="Z2696"/>
      <c r="AA2696"/>
    </row>
    <row r="2697" spans="14:27" x14ac:dyDescent="0.3">
      <c r="N2697"/>
      <c r="O2697"/>
      <c r="Z2697"/>
      <c r="AA2697"/>
    </row>
    <row r="2698" spans="14:27" x14ac:dyDescent="0.3">
      <c r="N2698"/>
      <c r="O2698"/>
      <c r="Z2698"/>
      <c r="AA2698"/>
    </row>
    <row r="2699" spans="14:27" x14ac:dyDescent="0.3">
      <c r="N2699"/>
      <c r="O2699"/>
      <c r="Z2699"/>
      <c r="AA2699"/>
    </row>
    <row r="2700" spans="14:27" x14ac:dyDescent="0.3">
      <c r="N2700"/>
      <c r="O2700"/>
      <c r="Z2700"/>
      <c r="AA2700"/>
    </row>
    <row r="2701" spans="14:27" x14ac:dyDescent="0.3">
      <c r="N2701"/>
      <c r="O2701"/>
      <c r="Z2701"/>
      <c r="AA2701"/>
    </row>
    <row r="2702" spans="14:27" x14ac:dyDescent="0.3">
      <c r="N2702"/>
      <c r="O2702"/>
      <c r="Z2702"/>
      <c r="AA2702"/>
    </row>
    <row r="2703" spans="14:27" x14ac:dyDescent="0.3">
      <c r="N2703"/>
      <c r="O2703"/>
      <c r="Z2703"/>
      <c r="AA2703"/>
    </row>
    <row r="2704" spans="14:27" x14ac:dyDescent="0.3">
      <c r="N2704"/>
      <c r="O2704"/>
      <c r="Z2704"/>
      <c r="AA2704"/>
    </row>
    <row r="2705" spans="14:27" x14ac:dyDescent="0.3">
      <c r="N2705"/>
      <c r="O2705"/>
      <c r="Z2705"/>
      <c r="AA2705"/>
    </row>
    <row r="2706" spans="14:27" x14ac:dyDescent="0.3">
      <c r="N2706"/>
      <c r="O2706"/>
      <c r="Z2706"/>
      <c r="AA2706"/>
    </row>
    <row r="2707" spans="14:27" x14ac:dyDescent="0.3">
      <c r="N2707"/>
      <c r="O2707"/>
      <c r="Z2707"/>
      <c r="AA2707"/>
    </row>
    <row r="2708" spans="14:27" x14ac:dyDescent="0.3">
      <c r="N2708"/>
      <c r="O2708"/>
      <c r="Z2708"/>
      <c r="AA2708"/>
    </row>
    <row r="2709" spans="14:27" x14ac:dyDescent="0.3">
      <c r="N2709"/>
      <c r="O2709"/>
      <c r="Z2709"/>
      <c r="AA2709"/>
    </row>
    <row r="2710" spans="14:27" x14ac:dyDescent="0.3">
      <c r="N2710"/>
      <c r="O2710"/>
      <c r="Z2710"/>
      <c r="AA2710"/>
    </row>
    <row r="2711" spans="14:27" x14ac:dyDescent="0.3">
      <c r="N2711"/>
      <c r="O2711"/>
      <c r="Z2711"/>
      <c r="AA2711"/>
    </row>
    <row r="2712" spans="14:27" x14ac:dyDescent="0.3">
      <c r="N2712"/>
      <c r="O2712"/>
      <c r="Z2712"/>
      <c r="AA2712"/>
    </row>
    <row r="2713" spans="14:27" x14ac:dyDescent="0.3">
      <c r="N2713"/>
      <c r="O2713"/>
      <c r="Z2713"/>
      <c r="AA2713"/>
    </row>
    <row r="2714" spans="14:27" x14ac:dyDescent="0.3">
      <c r="N2714"/>
      <c r="O2714"/>
      <c r="Z2714"/>
      <c r="AA2714"/>
    </row>
    <row r="2715" spans="14:27" x14ac:dyDescent="0.3">
      <c r="N2715"/>
      <c r="O2715"/>
      <c r="Z2715"/>
      <c r="AA2715"/>
    </row>
    <row r="2716" spans="14:27" x14ac:dyDescent="0.3">
      <c r="N2716"/>
      <c r="O2716"/>
      <c r="Z2716"/>
      <c r="AA2716"/>
    </row>
    <row r="2717" spans="14:27" x14ac:dyDescent="0.3">
      <c r="N2717"/>
      <c r="O2717"/>
      <c r="Z2717"/>
      <c r="AA2717"/>
    </row>
    <row r="2718" spans="14:27" x14ac:dyDescent="0.3">
      <c r="N2718"/>
      <c r="O2718"/>
      <c r="Z2718"/>
      <c r="AA2718"/>
    </row>
    <row r="2719" spans="14:27" x14ac:dyDescent="0.3">
      <c r="N2719"/>
      <c r="O2719"/>
      <c r="Z2719"/>
      <c r="AA2719"/>
    </row>
    <row r="2720" spans="14:27" x14ac:dyDescent="0.3">
      <c r="N2720"/>
      <c r="O2720"/>
      <c r="Z2720"/>
      <c r="AA2720"/>
    </row>
    <row r="2721" spans="14:27" x14ac:dyDescent="0.3">
      <c r="N2721"/>
      <c r="O2721"/>
      <c r="Z2721"/>
      <c r="AA2721"/>
    </row>
    <row r="2722" spans="14:27" x14ac:dyDescent="0.3">
      <c r="N2722"/>
      <c r="O2722"/>
      <c r="Z2722"/>
      <c r="AA2722"/>
    </row>
    <row r="2723" spans="14:27" x14ac:dyDescent="0.3">
      <c r="N2723"/>
      <c r="O2723"/>
      <c r="Z2723"/>
      <c r="AA2723"/>
    </row>
    <row r="2724" spans="14:27" x14ac:dyDescent="0.3">
      <c r="N2724"/>
      <c r="O2724"/>
      <c r="Z2724"/>
      <c r="AA2724"/>
    </row>
    <row r="2725" spans="14:27" x14ac:dyDescent="0.3">
      <c r="N2725"/>
      <c r="O2725"/>
      <c r="Z2725"/>
      <c r="AA2725"/>
    </row>
    <row r="2726" spans="14:27" x14ac:dyDescent="0.3">
      <c r="N2726"/>
      <c r="O2726"/>
      <c r="Z2726"/>
      <c r="AA2726"/>
    </row>
    <row r="2727" spans="14:27" x14ac:dyDescent="0.3">
      <c r="N2727"/>
      <c r="O2727"/>
      <c r="Z2727"/>
      <c r="AA2727"/>
    </row>
    <row r="2728" spans="14:27" x14ac:dyDescent="0.3">
      <c r="N2728"/>
      <c r="O2728"/>
      <c r="Z2728"/>
      <c r="AA2728"/>
    </row>
    <row r="2729" spans="14:27" x14ac:dyDescent="0.3">
      <c r="N2729"/>
      <c r="O2729"/>
      <c r="Z2729"/>
      <c r="AA2729"/>
    </row>
    <row r="2730" spans="14:27" x14ac:dyDescent="0.3">
      <c r="N2730"/>
      <c r="O2730"/>
      <c r="Z2730"/>
      <c r="AA2730"/>
    </row>
    <row r="2731" spans="14:27" x14ac:dyDescent="0.3">
      <c r="N2731"/>
      <c r="O2731"/>
      <c r="Z2731"/>
      <c r="AA2731"/>
    </row>
    <row r="2732" spans="14:27" x14ac:dyDescent="0.3">
      <c r="N2732"/>
      <c r="O2732"/>
      <c r="Z2732"/>
      <c r="AA2732"/>
    </row>
    <row r="2733" spans="14:27" x14ac:dyDescent="0.3">
      <c r="N2733"/>
      <c r="O2733"/>
      <c r="Z2733"/>
      <c r="AA2733"/>
    </row>
    <row r="2734" spans="14:27" x14ac:dyDescent="0.3">
      <c r="N2734"/>
      <c r="O2734"/>
      <c r="Z2734"/>
      <c r="AA2734"/>
    </row>
    <row r="2735" spans="14:27" x14ac:dyDescent="0.3">
      <c r="N2735"/>
      <c r="O2735"/>
      <c r="Z2735"/>
      <c r="AA2735"/>
    </row>
    <row r="2736" spans="14:27" x14ac:dyDescent="0.3">
      <c r="N2736"/>
      <c r="O2736"/>
      <c r="Z2736"/>
      <c r="AA2736"/>
    </row>
    <row r="2737" spans="14:27" x14ac:dyDescent="0.3">
      <c r="N2737"/>
      <c r="O2737"/>
      <c r="Z2737"/>
      <c r="AA2737"/>
    </row>
    <row r="2738" spans="14:27" x14ac:dyDescent="0.3">
      <c r="N2738"/>
      <c r="O2738"/>
      <c r="Z2738"/>
      <c r="AA2738"/>
    </row>
    <row r="2739" spans="14:27" x14ac:dyDescent="0.3">
      <c r="N2739"/>
      <c r="O2739"/>
      <c r="Z2739"/>
      <c r="AA2739"/>
    </row>
    <row r="2740" spans="14:27" x14ac:dyDescent="0.3">
      <c r="N2740"/>
      <c r="O2740"/>
      <c r="Z2740"/>
      <c r="AA2740"/>
    </row>
    <row r="2741" spans="14:27" x14ac:dyDescent="0.3">
      <c r="N2741"/>
      <c r="O2741"/>
      <c r="Z2741"/>
      <c r="AA2741"/>
    </row>
    <row r="2742" spans="14:27" x14ac:dyDescent="0.3">
      <c r="N2742"/>
      <c r="O2742"/>
      <c r="Z2742"/>
      <c r="AA2742"/>
    </row>
    <row r="2743" spans="14:27" x14ac:dyDescent="0.3">
      <c r="N2743"/>
      <c r="O2743"/>
      <c r="Z2743"/>
      <c r="AA2743"/>
    </row>
    <row r="2744" spans="14:27" x14ac:dyDescent="0.3">
      <c r="N2744"/>
      <c r="O2744"/>
      <c r="Z2744"/>
      <c r="AA2744"/>
    </row>
    <row r="2745" spans="14:27" x14ac:dyDescent="0.3">
      <c r="N2745"/>
      <c r="O2745"/>
      <c r="Z2745"/>
      <c r="AA2745"/>
    </row>
    <row r="2746" spans="14:27" x14ac:dyDescent="0.3">
      <c r="N2746"/>
      <c r="O2746"/>
      <c r="Z2746"/>
      <c r="AA2746"/>
    </row>
    <row r="2747" spans="14:27" x14ac:dyDescent="0.3">
      <c r="N2747"/>
      <c r="O2747"/>
      <c r="Z2747"/>
      <c r="AA2747"/>
    </row>
    <row r="2748" spans="14:27" x14ac:dyDescent="0.3">
      <c r="N2748"/>
      <c r="O2748"/>
      <c r="Z2748"/>
      <c r="AA2748"/>
    </row>
    <row r="2749" spans="14:27" x14ac:dyDescent="0.3">
      <c r="N2749"/>
      <c r="O2749"/>
      <c r="Z2749"/>
      <c r="AA2749"/>
    </row>
    <row r="2750" spans="14:27" x14ac:dyDescent="0.3">
      <c r="N2750"/>
      <c r="O2750"/>
      <c r="Z2750"/>
      <c r="AA2750"/>
    </row>
    <row r="2751" spans="14:27" x14ac:dyDescent="0.3">
      <c r="N2751"/>
      <c r="O2751"/>
      <c r="Z2751"/>
      <c r="AA2751"/>
    </row>
    <row r="2752" spans="14:27" x14ac:dyDescent="0.3">
      <c r="N2752"/>
      <c r="O2752"/>
      <c r="Z2752"/>
      <c r="AA2752"/>
    </row>
    <row r="2753" spans="14:27" x14ac:dyDescent="0.3">
      <c r="N2753"/>
      <c r="O2753"/>
      <c r="Z2753"/>
      <c r="AA2753"/>
    </row>
    <row r="2754" spans="14:27" x14ac:dyDescent="0.3">
      <c r="N2754"/>
      <c r="O2754"/>
      <c r="Z2754"/>
      <c r="AA2754"/>
    </row>
    <row r="2755" spans="14:27" x14ac:dyDescent="0.3">
      <c r="N2755"/>
      <c r="O2755"/>
      <c r="Z2755"/>
      <c r="AA2755"/>
    </row>
    <row r="2756" spans="14:27" x14ac:dyDescent="0.3">
      <c r="N2756"/>
      <c r="O2756"/>
      <c r="Z2756"/>
      <c r="AA2756"/>
    </row>
    <row r="2757" spans="14:27" x14ac:dyDescent="0.3">
      <c r="N2757"/>
      <c r="O2757"/>
      <c r="Z2757"/>
      <c r="AA2757"/>
    </row>
    <row r="2758" spans="14:27" x14ac:dyDescent="0.3">
      <c r="N2758"/>
      <c r="O2758"/>
      <c r="Z2758"/>
      <c r="AA2758"/>
    </row>
    <row r="2759" spans="14:27" x14ac:dyDescent="0.3">
      <c r="N2759"/>
      <c r="O2759"/>
      <c r="Z2759"/>
      <c r="AA2759"/>
    </row>
    <row r="2760" spans="14:27" x14ac:dyDescent="0.3">
      <c r="N2760"/>
      <c r="O2760"/>
      <c r="Z2760"/>
      <c r="AA2760"/>
    </row>
    <row r="2761" spans="14:27" x14ac:dyDescent="0.3">
      <c r="N2761"/>
      <c r="O2761"/>
      <c r="Z2761"/>
      <c r="AA2761"/>
    </row>
    <row r="2762" spans="14:27" x14ac:dyDescent="0.3">
      <c r="N2762"/>
      <c r="O2762"/>
      <c r="Z2762"/>
      <c r="AA2762"/>
    </row>
    <row r="2763" spans="14:27" x14ac:dyDescent="0.3">
      <c r="N2763"/>
      <c r="O2763"/>
      <c r="Z2763"/>
      <c r="AA2763"/>
    </row>
    <row r="2764" spans="14:27" x14ac:dyDescent="0.3">
      <c r="N2764"/>
      <c r="O2764"/>
      <c r="Z2764"/>
      <c r="AA2764"/>
    </row>
    <row r="2765" spans="14:27" x14ac:dyDescent="0.3">
      <c r="N2765"/>
      <c r="O2765"/>
      <c r="Z2765"/>
      <c r="AA2765"/>
    </row>
    <row r="2766" spans="14:27" x14ac:dyDescent="0.3">
      <c r="N2766"/>
      <c r="O2766"/>
      <c r="Z2766"/>
      <c r="AA2766"/>
    </row>
    <row r="2767" spans="14:27" x14ac:dyDescent="0.3">
      <c r="N2767"/>
      <c r="O2767"/>
      <c r="Z2767"/>
      <c r="AA2767"/>
    </row>
    <row r="2768" spans="14:27" x14ac:dyDescent="0.3">
      <c r="N2768"/>
      <c r="O2768"/>
      <c r="Z2768"/>
      <c r="AA2768"/>
    </row>
    <row r="2769" spans="14:27" x14ac:dyDescent="0.3">
      <c r="N2769"/>
      <c r="O2769"/>
      <c r="Z2769"/>
      <c r="AA2769"/>
    </row>
    <row r="2770" spans="14:27" x14ac:dyDescent="0.3">
      <c r="N2770"/>
      <c r="O2770"/>
      <c r="Z2770"/>
      <c r="AA2770"/>
    </row>
    <row r="2771" spans="14:27" x14ac:dyDescent="0.3">
      <c r="N2771"/>
      <c r="O2771"/>
      <c r="Z2771"/>
      <c r="AA2771"/>
    </row>
    <row r="2772" spans="14:27" x14ac:dyDescent="0.3">
      <c r="N2772"/>
      <c r="O2772"/>
      <c r="Z2772"/>
      <c r="AA2772"/>
    </row>
    <row r="2773" spans="14:27" x14ac:dyDescent="0.3">
      <c r="N2773"/>
      <c r="O2773"/>
      <c r="Z2773"/>
      <c r="AA2773"/>
    </row>
    <row r="2774" spans="14:27" x14ac:dyDescent="0.3">
      <c r="N2774"/>
      <c r="O2774"/>
      <c r="Z2774"/>
      <c r="AA2774"/>
    </row>
    <row r="2775" spans="14:27" x14ac:dyDescent="0.3">
      <c r="N2775"/>
      <c r="O2775"/>
      <c r="Z2775"/>
      <c r="AA2775"/>
    </row>
    <row r="2776" spans="14:27" x14ac:dyDescent="0.3">
      <c r="N2776"/>
      <c r="O2776"/>
      <c r="Z2776"/>
      <c r="AA2776"/>
    </row>
    <row r="2777" spans="14:27" x14ac:dyDescent="0.3">
      <c r="N2777"/>
      <c r="O2777"/>
      <c r="Z2777"/>
      <c r="AA2777"/>
    </row>
    <row r="2778" spans="14:27" x14ac:dyDescent="0.3">
      <c r="N2778"/>
      <c r="O2778"/>
      <c r="Z2778"/>
      <c r="AA2778"/>
    </row>
    <row r="2779" spans="14:27" x14ac:dyDescent="0.3">
      <c r="N2779"/>
      <c r="O2779"/>
      <c r="Z2779"/>
      <c r="AA2779"/>
    </row>
    <row r="2780" spans="14:27" x14ac:dyDescent="0.3">
      <c r="N2780"/>
      <c r="O2780"/>
      <c r="Z2780"/>
      <c r="AA2780"/>
    </row>
    <row r="2781" spans="14:27" x14ac:dyDescent="0.3">
      <c r="N2781"/>
      <c r="O2781"/>
      <c r="Z2781"/>
      <c r="AA2781"/>
    </row>
    <row r="2782" spans="14:27" x14ac:dyDescent="0.3">
      <c r="N2782"/>
      <c r="O2782"/>
      <c r="Z2782"/>
      <c r="AA2782"/>
    </row>
    <row r="2783" spans="14:27" x14ac:dyDescent="0.3">
      <c r="N2783"/>
      <c r="O2783"/>
      <c r="Z2783"/>
      <c r="AA2783"/>
    </row>
    <row r="2784" spans="14:27" x14ac:dyDescent="0.3">
      <c r="N2784"/>
      <c r="O2784"/>
      <c r="Z2784"/>
      <c r="AA2784"/>
    </row>
    <row r="2785" spans="14:27" x14ac:dyDescent="0.3">
      <c r="N2785"/>
      <c r="O2785"/>
      <c r="Z2785"/>
      <c r="AA2785"/>
    </row>
    <row r="2786" spans="14:27" x14ac:dyDescent="0.3">
      <c r="N2786"/>
      <c r="O2786"/>
      <c r="Z2786"/>
      <c r="AA2786"/>
    </row>
    <row r="2787" spans="14:27" x14ac:dyDescent="0.3">
      <c r="N2787"/>
      <c r="O2787"/>
      <c r="Z2787"/>
      <c r="AA2787"/>
    </row>
    <row r="2788" spans="14:27" x14ac:dyDescent="0.3">
      <c r="N2788"/>
      <c r="O2788"/>
      <c r="Z2788"/>
      <c r="AA2788"/>
    </row>
    <row r="2789" spans="14:27" x14ac:dyDescent="0.3">
      <c r="N2789"/>
      <c r="O2789"/>
      <c r="Z2789"/>
      <c r="AA2789"/>
    </row>
    <row r="2790" spans="14:27" x14ac:dyDescent="0.3">
      <c r="N2790"/>
      <c r="O2790"/>
      <c r="Z2790"/>
      <c r="AA2790"/>
    </row>
    <row r="2791" spans="14:27" x14ac:dyDescent="0.3">
      <c r="N2791"/>
      <c r="O2791"/>
      <c r="Z2791"/>
      <c r="AA2791"/>
    </row>
    <row r="2792" spans="14:27" x14ac:dyDescent="0.3">
      <c r="N2792"/>
      <c r="O2792"/>
      <c r="Z2792"/>
      <c r="AA2792"/>
    </row>
    <row r="2793" spans="14:27" x14ac:dyDescent="0.3">
      <c r="N2793"/>
      <c r="O2793"/>
      <c r="Z2793"/>
      <c r="AA2793"/>
    </row>
    <row r="2794" spans="14:27" x14ac:dyDescent="0.3">
      <c r="N2794"/>
      <c r="O2794"/>
      <c r="Z2794"/>
      <c r="AA2794"/>
    </row>
    <row r="2795" spans="14:27" x14ac:dyDescent="0.3">
      <c r="N2795"/>
      <c r="O2795"/>
      <c r="Z2795"/>
      <c r="AA2795"/>
    </row>
    <row r="2796" spans="14:27" x14ac:dyDescent="0.3">
      <c r="N2796"/>
      <c r="O2796"/>
      <c r="Z2796"/>
      <c r="AA2796"/>
    </row>
    <row r="2797" spans="14:27" x14ac:dyDescent="0.3">
      <c r="N2797"/>
      <c r="O2797"/>
      <c r="Z2797"/>
      <c r="AA2797"/>
    </row>
    <row r="2798" spans="14:27" x14ac:dyDescent="0.3">
      <c r="N2798"/>
      <c r="O2798"/>
      <c r="Z2798"/>
      <c r="AA2798"/>
    </row>
    <row r="2799" spans="14:27" x14ac:dyDescent="0.3">
      <c r="N2799"/>
      <c r="O2799"/>
      <c r="Z2799"/>
      <c r="AA2799"/>
    </row>
    <row r="2800" spans="14:27" x14ac:dyDescent="0.3">
      <c r="N2800"/>
      <c r="O2800"/>
      <c r="Z2800"/>
      <c r="AA2800"/>
    </row>
    <row r="2801" spans="14:27" x14ac:dyDescent="0.3">
      <c r="N2801"/>
      <c r="O2801"/>
      <c r="Z2801"/>
      <c r="AA2801"/>
    </row>
    <row r="2802" spans="14:27" x14ac:dyDescent="0.3">
      <c r="N2802"/>
      <c r="O2802"/>
      <c r="Z2802"/>
      <c r="AA2802"/>
    </row>
    <row r="2803" spans="14:27" x14ac:dyDescent="0.3">
      <c r="N2803"/>
      <c r="O2803"/>
      <c r="Z2803"/>
      <c r="AA2803"/>
    </row>
    <row r="2804" spans="14:27" x14ac:dyDescent="0.3">
      <c r="N2804"/>
      <c r="O2804"/>
      <c r="Z2804"/>
      <c r="AA2804"/>
    </row>
    <row r="2805" spans="14:27" x14ac:dyDescent="0.3">
      <c r="N2805"/>
      <c r="O2805"/>
      <c r="Z2805"/>
      <c r="AA2805"/>
    </row>
    <row r="2806" spans="14:27" x14ac:dyDescent="0.3">
      <c r="N2806"/>
      <c r="O2806"/>
      <c r="Z2806"/>
      <c r="AA2806"/>
    </row>
    <row r="2807" spans="14:27" x14ac:dyDescent="0.3">
      <c r="N2807"/>
      <c r="O2807"/>
      <c r="Z2807"/>
      <c r="AA2807"/>
    </row>
    <row r="2808" spans="14:27" x14ac:dyDescent="0.3">
      <c r="N2808"/>
      <c r="O2808"/>
      <c r="Z2808"/>
      <c r="AA2808"/>
    </row>
    <row r="2809" spans="14:27" x14ac:dyDescent="0.3">
      <c r="N2809"/>
      <c r="O2809"/>
      <c r="Z2809"/>
      <c r="AA2809"/>
    </row>
    <row r="2810" spans="14:27" x14ac:dyDescent="0.3">
      <c r="N2810"/>
      <c r="O2810"/>
      <c r="Z2810"/>
      <c r="AA2810"/>
    </row>
    <row r="2811" spans="14:27" x14ac:dyDescent="0.3">
      <c r="N2811"/>
      <c r="O2811"/>
      <c r="Z2811"/>
      <c r="AA2811"/>
    </row>
    <row r="2812" spans="14:27" x14ac:dyDescent="0.3">
      <c r="N2812"/>
      <c r="O2812"/>
      <c r="Z2812"/>
      <c r="AA2812"/>
    </row>
    <row r="2813" spans="14:27" x14ac:dyDescent="0.3">
      <c r="N2813"/>
      <c r="O2813"/>
      <c r="Z2813"/>
      <c r="AA2813"/>
    </row>
    <row r="2814" spans="14:27" x14ac:dyDescent="0.3">
      <c r="N2814"/>
      <c r="O2814"/>
      <c r="Z2814"/>
      <c r="AA2814"/>
    </row>
    <row r="2815" spans="14:27" x14ac:dyDescent="0.3">
      <c r="N2815"/>
      <c r="O2815"/>
      <c r="Z2815"/>
      <c r="AA2815"/>
    </row>
    <row r="2816" spans="14:27" x14ac:dyDescent="0.3">
      <c r="N2816"/>
      <c r="O2816"/>
      <c r="Z2816"/>
      <c r="AA2816"/>
    </row>
    <row r="2817" spans="14:27" x14ac:dyDescent="0.3">
      <c r="N2817"/>
      <c r="O2817"/>
      <c r="Z2817"/>
      <c r="AA2817"/>
    </row>
    <row r="2818" spans="14:27" x14ac:dyDescent="0.3">
      <c r="N2818"/>
      <c r="O2818"/>
      <c r="Z2818"/>
      <c r="AA2818"/>
    </row>
    <row r="2819" spans="14:27" x14ac:dyDescent="0.3">
      <c r="N2819"/>
      <c r="O2819"/>
      <c r="Z2819"/>
      <c r="AA2819"/>
    </row>
    <row r="2820" spans="14:27" x14ac:dyDescent="0.3">
      <c r="N2820"/>
      <c r="O2820"/>
      <c r="Z2820"/>
      <c r="AA2820"/>
    </row>
    <row r="2821" spans="14:27" x14ac:dyDescent="0.3">
      <c r="N2821"/>
      <c r="O2821"/>
      <c r="Z2821"/>
      <c r="AA2821"/>
    </row>
    <row r="2822" spans="14:27" x14ac:dyDescent="0.3">
      <c r="N2822"/>
      <c r="O2822"/>
      <c r="Z2822"/>
      <c r="AA2822"/>
    </row>
    <row r="2823" spans="14:27" x14ac:dyDescent="0.3">
      <c r="N2823"/>
      <c r="O2823"/>
      <c r="Z2823"/>
      <c r="AA2823"/>
    </row>
    <row r="2824" spans="14:27" x14ac:dyDescent="0.3">
      <c r="N2824"/>
      <c r="O2824"/>
      <c r="Z2824"/>
      <c r="AA2824"/>
    </row>
    <row r="2825" spans="14:27" x14ac:dyDescent="0.3">
      <c r="N2825"/>
      <c r="O2825"/>
      <c r="Z2825"/>
      <c r="AA2825"/>
    </row>
    <row r="2826" spans="14:27" x14ac:dyDescent="0.3">
      <c r="N2826"/>
      <c r="O2826"/>
      <c r="Z2826"/>
      <c r="AA2826"/>
    </row>
    <row r="2827" spans="14:27" x14ac:dyDescent="0.3">
      <c r="N2827"/>
      <c r="O2827"/>
      <c r="Z2827"/>
      <c r="AA2827"/>
    </row>
    <row r="2828" spans="14:27" x14ac:dyDescent="0.3">
      <c r="N2828"/>
      <c r="O2828"/>
      <c r="Z2828"/>
      <c r="AA2828"/>
    </row>
    <row r="2829" spans="14:27" x14ac:dyDescent="0.3">
      <c r="N2829"/>
      <c r="O2829"/>
      <c r="Z2829"/>
      <c r="AA2829"/>
    </row>
    <row r="2830" spans="14:27" x14ac:dyDescent="0.3">
      <c r="N2830"/>
      <c r="O2830"/>
      <c r="Z2830"/>
      <c r="AA2830"/>
    </row>
    <row r="2831" spans="14:27" x14ac:dyDescent="0.3">
      <c r="N2831"/>
      <c r="O2831"/>
      <c r="Z2831"/>
      <c r="AA2831"/>
    </row>
    <row r="2832" spans="14:27" x14ac:dyDescent="0.3">
      <c r="N2832"/>
      <c r="O2832"/>
      <c r="Z2832"/>
      <c r="AA2832"/>
    </row>
    <row r="2833" spans="14:27" x14ac:dyDescent="0.3">
      <c r="N2833"/>
      <c r="O2833"/>
      <c r="Z2833"/>
      <c r="AA2833"/>
    </row>
    <row r="2834" spans="14:27" x14ac:dyDescent="0.3">
      <c r="N2834"/>
      <c r="O2834"/>
      <c r="Z2834"/>
      <c r="AA2834"/>
    </row>
    <row r="2835" spans="14:27" x14ac:dyDescent="0.3">
      <c r="N2835"/>
      <c r="O2835"/>
      <c r="Z2835"/>
      <c r="AA2835"/>
    </row>
    <row r="2836" spans="14:27" x14ac:dyDescent="0.3">
      <c r="N2836"/>
      <c r="O2836"/>
      <c r="Z2836"/>
      <c r="AA2836"/>
    </row>
    <row r="2837" spans="14:27" x14ac:dyDescent="0.3">
      <c r="N2837"/>
      <c r="O2837"/>
      <c r="Z2837"/>
      <c r="AA2837"/>
    </row>
    <row r="2838" spans="14:27" x14ac:dyDescent="0.3">
      <c r="N2838"/>
      <c r="O2838"/>
      <c r="Z2838"/>
      <c r="AA2838"/>
    </row>
    <row r="2839" spans="14:27" x14ac:dyDescent="0.3">
      <c r="N2839"/>
      <c r="O2839"/>
      <c r="Z2839"/>
      <c r="AA2839"/>
    </row>
    <row r="2840" spans="14:27" x14ac:dyDescent="0.3">
      <c r="N2840"/>
      <c r="O2840"/>
      <c r="Z2840"/>
      <c r="AA2840"/>
    </row>
    <row r="2841" spans="14:27" x14ac:dyDescent="0.3">
      <c r="N2841"/>
      <c r="O2841"/>
      <c r="Z2841"/>
      <c r="AA2841"/>
    </row>
    <row r="2842" spans="14:27" x14ac:dyDescent="0.3">
      <c r="N2842"/>
      <c r="O2842"/>
      <c r="Z2842"/>
      <c r="AA2842"/>
    </row>
    <row r="2843" spans="14:27" x14ac:dyDescent="0.3">
      <c r="N2843"/>
      <c r="O2843"/>
      <c r="Z2843"/>
      <c r="AA2843"/>
    </row>
    <row r="2844" spans="14:27" x14ac:dyDescent="0.3">
      <c r="N2844"/>
      <c r="O2844"/>
      <c r="Z2844"/>
      <c r="AA2844"/>
    </row>
    <row r="2845" spans="14:27" x14ac:dyDescent="0.3">
      <c r="N2845"/>
      <c r="O2845"/>
      <c r="Z2845"/>
      <c r="AA2845"/>
    </row>
    <row r="2846" spans="14:27" x14ac:dyDescent="0.3">
      <c r="N2846"/>
      <c r="O2846"/>
      <c r="Z2846"/>
      <c r="AA2846"/>
    </row>
    <row r="2847" spans="14:27" x14ac:dyDescent="0.3">
      <c r="N2847"/>
      <c r="O2847"/>
      <c r="Z2847"/>
      <c r="AA2847"/>
    </row>
    <row r="2848" spans="14:27" x14ac:dyDescent="0.3">
      <c r="N2848"/>
      <c r="O2848"/>
      <c r="Z2848"/>
      <c r="AA2848"/>
    </row>
    <row r="2849" spans="14:27" x14ac:dyDescent="0.3">
      <c r="N2849"/>
      <c r="O2849"/>
      <c r="Z2849"/>
      <c r="AA2849"/>
    </row>
    <row r="2850" spans="14:27" x14ac:dyDescent="0.3">
      <c r="N2850"/>
      <c r="O2850"/>
      <c r="Z2850"/>
      <c r="AA2850"/>
    </row>
    <row r="2851" spans="14:27" x14ac:dyDescent="0.3">
      <c r="N2851"/>
      <c r="O2851"/>
      <c r="Z2851"/>
      <c r="AA2851"/>
    </row>
    <row r="2852" spans="14:27" x14ac:dyDescent="0.3">
      <c r="N2852"/>
      <c r="O2852"/>
      <c r="Z2852"/>
      <c r="AA2852"/>
    </row>
    <row r="2853" spans="14:27" x14ac:dyDescent="0.3">
      <c r="N2853"/>
      <c r="O2853"/>
      <c r="Z2853"/>
      <c r="AA2853"/>
    </row>
    <row r="2854" spans="14:27" x14ac:dyDescent="0.3">
      <c r="N2854"/>
      <c r="O2854"/>
      <c r="Z2854"/>
      <c r="AA2854"/>
    </row>
    <row r="2855" spans="14:27" x14ac:dyDescent="0.3">
      <c r="N2855"/>
      <c r="O2855"/>
      <c r="Z2855"/>
      <c r="AA2855"/>
    </row>
    <row r="2856" spans="14:27" x14ac:dyDescent="0.3">
      <c r="N2856"/>
      <c r="O2856"/>
      <c r="Z2856"/>
      <c r="AA2856"/>
    </row>
    <row r="2857" spans="14:27" x14ac:dyDescent="0.3">
      <c r="N2857"/>
      <c r="O2857"/>
      <c r="Z2857"/>
      <c r="AA2857"/>
    </row>
    <row r="2858" spans="14:27" x14ac:dyDescent="0.3">
      <c r="N2858"/>
      <c r="O2858"/>
      <c r="Z2858"/>
      <c r="AA2858"/>
    </row>
    <row r="2859" spans="14:27" x14ac:dyDescent="0.3">
      <c r="N2859"/>
      <c r="O2859"/>
      <c r="Z2859"/>
      <c r="AA2859"/>
    </row>
    <row r="2860" spans="14:27" x14ac:dyDescent="0.3">
      <c r="N2860"/>
      <c r="O2860"/>
      <c r="Z2860"/>
      <c r="AA2860"/>
    </row>
    <row r="2861" spans="14:27" x14ac:dyDescent="0.3">
      <c r="N2861"/>
      <c r="O2861"/>
      <c r="Z2861"/>
      <c r="AA2861"/>
    </row>
    <row r="2862" spans="14:27" x14ac:dyDescent="0.3">
      <c r="N2862"/>
      <c r="O2862"/>
      <c r="Z2862"/>
      <c r="AA2862"/>
    </row>
    <row r="2863" spans="14:27" x14ac:dyDescent="0.3">
      <c r="N2863"/>
      <c r="O2863"/>
      <c r="Z2863"/>
      <c r="AA2863"/>
    </row>
    <row r="2864" spans="14:27" x14ac:dyDescent="0.3">
      <c r="N2864"/>
      <c r="O2864"/>
      <c r="Z2864"/>
      <c r="AA2864"/>
    </row>
    <row r="2865" spans="14:27" x14ac:dyDescent="0.3">
      <c r="N2865"/>
      <c r="O2865"/>
      <c r="Z2865"/>
      <c r="AA2865"/>
    </row>
    <row r="2866" spans="14:27" x14ac:dyDescent="0.3">
      <c r="N2866"/>
      <c r="O2866"/>
      <c r="Z2866"/>
      <c r="AA2866"/>
    </row>
    <row r="2867" spans="14:27" x14ac:dyDescent="0.3">
      <c r="N2867"/>
      <c r="O2867"/>
      <c r="Z2867"/>
      <c r="AA2867"/>
    </row>
    <row r="2868" spans="14:27" x14ac:dyDescent="0.3">
      <c r="N2868"/>
      <c r="O2868"/>
      <c r="Z2868"/>
      <c r="AA2868"/>
    </row>
    <row r="2869" spans="14:27" x14ac:dyDescent="0.3">
      <c r="N2869"/>
      <c r="O2869"/>
      <c r="Z2869"/>
      <c r="AA2869"/>
    </row>
    <row r="2870" spans="14:27" x14ac:dyDescent="0.3">
      <c r="N2870"/>
      <c r="O2870"/>
      <c r="Z2870"/>
      <c r="AA2870"/>
    </row>
    <row r="2871" spans="14:27" x14ac:dyDescent="0.3">
      <c r="N2871"/>
      <c r="O2871"/>
      <c r="Z2871"/>
      <c r="AA2871"/>
    </row>
    <row r="2872" spans="14:27" x14ac:dyDescent="0.3">
      <c r="N2872"/>
      <c r="O2872"/>
      <c r="Z2872"/>
      <c r="AA2872"/>
    </row>
    <row r="2873" spans="14:27" x14ac:dyDescent="0.3">
      <c r="N2873"/>
      <c r="O2873"/>
      <c r="Z2873"/>
      <c r="AA2873"/>
    </row>
    <row r="2874" spans="14:27" x14ac:dyDescent="0.3">
      <c r="N2874"/>
      <c r="O2874"/>
      <c r="Z2874"/>
      <c r="AA2874"/>
    </row>
    <row r="2875" spans="14:27" x14ac:dyDescent="0.3">
      <c r="N2875"/>
      <c r="O2875"/>
      <c r="Z2875"/>
      <c r="AA2875"/>
    </row>
    <row r="2876" spans="14:27" x14ac:dyDescent="0.3">
      <c r="N2876"/>
      <c r="O2876"/>
      <c r="Z2876"/>
      <c r="AA2876"/>
    </row>
    <row r="2877" spans="14:27" x14ac:dyDescent="0.3">
      <c r="N2877"/>
      <c r="O2877"/>
      <c r="Z2877"/>
      <c r="AA2877"/>
    </row>
    <row r="2878" spans="14:27" x14ac:dyDescent="0.3">
      <c r="N2878"/>
      <c r="O2878"/>
      <c r="Z2878"/>
      <c r="AA2878"/>
    </row>
    <row r="2879" spans="14:27" x14ac:dyDescent="0.3">
      <c r="N2879"/>
      <c r="O2879"/>
      <c r="Z2879"/>
      <c r="AA2879"/>
    </row>
    <row r="2880" spans="14:27" x14ac:dyDescent="0.3">
      <c r="N2880"/>
      <c r="O2880"/>
      <c r="Z2880"/>
      <c r="AA2880"/>
    </row>
    <row r="2881" spans="14:27" x14ac:dyDescent="0.3">
      <c r="N2881"/>
      <c r="O2881"/>
      <c r="Z2881"/>
      <c r="AA2881"/>
    </row>
    <row r="2882" spans="14:27" x14ac:dyDescent="0.3">
      <c r="N2882"/>
      <c r="O2882"/>
      <c r="Z2882"/>
      <c r="AA2882"/>
    </row>
    <row r="2883" spans="14:27" x14ac:dyDescent="0.3">
      <c r="N2883"/>
      <c r="O2883"/>
      <c r="Z2883"/>
      <c r="AA2883"/>
    </row>
    <row r="2884" spans="14:27" x14ac:dyDescent="0.3">
      <c r="N2884"/>
      <c r="O2884"/>
      <c r="Z2884"/>
      <c r="AA2884"/>
    </row>
    <row r="2885" spans="14:27" x14ac:dyDescent="0.3">
      <c r="N2885"/>
      <c r="O2885"/>
      <c r="Z2885"/>
      <c r="AA2885"/>
    </row>
    <row r="2886" spans="14:27" x14ac:dyDescent="0.3">
      <c r="N2886"/>
      <c r="O2886"/>
      <c r="Z2886"/>
      <c r="AA2886"/>
    </row>
    <row r="2887" spans="14:27" x14ac:dyDescent="0.3">
      <c r="N2887"/>
      <c r="O2887"/>
      <c r="Z2887"/>
      <c r="AA2887"/>
    </row>
    <row r="2888" spans="14:27" x14ac:dyDescent="0.3">
      <c r="N2888"/>
      <c r="O2888"/>
      <c r="Z2888"/>
      <c r="AA2888"/>
    </row>
    <row r="2889" spans="14:27" x14ac:dyDescent="0.3">
      <c r="N2889"/>
      <c r="O2889"/>
      <c r="Z2889"/>
      <c r="AA2889"/>
    </row>
    <row r="2890" spans="14:27" x14ac:dyDescent="0.3">
      <c r="N2890"/>
      <c r="O2890"/>
      <c r="Z2890"/>
      <c r="AA2890"/>
    </row>
    <row r="2891" spans="14:27" x14ac:dyDescent="0.3">
      <c r="N2891"/>
      <c r="O2891"/>
      <c r="Z2891"/>
      <c r="AA2891"/>
    </row>
    <row r="2892" spans="14:27" x14ac:dyDescent="0.3">
      <c r="N2892"/>
      <c r="O2892"/>
      <c r="Z2892"/>
      <c r="AA2892"/>
    </row>
    <row r="2893" spans="14:27" x14ac:dyDescent="0.3">
      <c r="N2893"/>
      <c r="O2893"/>
      <c r="Z2893"/>
      <c r="AA2893"/>
    </row>
    <row r="2894" spans="14:27" x14ac:dyDescent="0.3">
      <c r="N2894"/>
      <c r="O2894"/>
      <c r="Z2894"/>
      <c r="AA2894"/>
    </row>
    <row r="2895" spans="14:27" x14ac:dyDescent="0.3">
      <c r="N2895"/>
      <c r="O2895"/>
      <c r="Z2895"/>
      <c r="AA2895"/>
    </row>
    <row r="2896" spans="14:27" x14ac:dyDescent="0.3">
      <c r="N2896"/>
      <c r="O2896"/>
      <c r="Z2896"/>
      <c r="AA2896"/>
    </row>
    <row r="2897" spans="14:27" x14ac:dyDescent="0.3">
      <c r="N2897"/>
      <c r="O2897"/>
      <c r="Z2897"/>
      <c r="AA2897"/>
    </row>
    <row r="2898" spans="14:27" x14ac:dyDescent="0.3">
      <c r="N2898"/>
      <c r="O2898"/>
      <c r="Z2898"/>
      <c r="AA2898"/>
    </row>
    <row r="2899" spans="14:27" x14ac:dyDescent="0.3">
      <c r="N2899"/>
      <c r="O2899"/>
      <c r="Z2899"/>
      <c r="AA2899"/>
    </row>
    <row r="2900" spans="14:27" x14ac:dyDescent="0.3">
      <c r="N2900"/>
      <c r="O2900"/>
      <c r="Z2900"/>
      <c r="AA2900"/>
    </row>
    <row r="2901" spans="14:27" x14ac:dyDescent="0.3">
      <c r="N2901"/>
      <c r="O2901"/>
      <c r="Z2901"/>
      <c r="AA2901"/>
    </row>
    <row r="2902" spans="14:27" x14ac:dyDescent="0.3">
      <c r="N2902"/>
      <c r="O2902"/>
      <c r="Z2902"/>
      <c r="AA2902"/>
    </row>
    <row r="2903" spans="14:27" x14ac:dyDescent="0.3">
      <c r="N2903"/>
      <c r="O2903"/>
      <c r="Z2903"/>
      <c r="AA2903"/>
    </row>
    <row r="2904" spans="14:27" x14ac:dyDescent="0.3">
      <c r="N2904"/>
      <c r="O2904"/>
      <c r="Z2904"/>
      <c r="AA2904"/>
    </row>
    <row r="2905" spans="14:27" x14ac:dyDescent="0.3">
      <c r="N2905"/>
      <c r="O2905"/>
      <c r="Z2905"/>
      <c r="AA2905"/>
    </row>
    <row r="2906" spans="14:27" x14ac:dyDescent="0.3">
      <c r="N2906"/>
      <c r="O2906"/>
      <c r="Z2906"/>
      <c r="AA2906"/>
    </row>
    <row r="2907" spans="14:27" x14ac:dyDescent="0.3">
      <c r="N2907"/>
      <c r="O2907"/>
      <c r="Z2907"/>
      <c r="AA2907"/>
    </row>
    <row r="2908" spans="14:27" x14ac:dyDescent="0.3">
      <c r="N2908"/>
      <c r="O2908"/>
      <c r="Z2908"/>
      <c r="AA2908"/>
    </row>
    <row r="2909" spans="14:27" x14ac:dyDescent="0.3">
      <c r="N2909"/>
      <c r="O2909"/>
      <c r="Z2909"/>
      <c r="AA2909"/>
    </row>
    <row r="2910" spans="14:27" x14ac:dyDescent="0.3">
      <c r="N2910"/>
      <c r="O2910"/>
      <c r="Z2910"/>
      <c r="AA2910"/>
    </row>
    <row r="2911" spans="14:27" x14ac:dyDescent="0.3">
      <c r="N2911"/>
      <c r="O2911"/>
      <c r="Z2911"/>
      <c r="AA2911"/>
    </row>
    <row r="2912" spans="14:27" x14ac:dyDescent="0.3">
      <c r="N2912"/>
      <c r="O2912"/>
      <c r="Z2912"/>
      <c r="AA2912"/>
    </row>
    <row r="2913" spans="14:27" x14ac:dyDescent="0.3">
      <c r="N2913"/>
      <c r="O2913"/>
      <c r="Z2913"/>
      <c r="AA2913"/>
    </row>
    <row r="2914" spans="14:27" x14ac:dyDescent="0.3">
      <c r="N2914"/>
      <c r="O2914"/>
      <c r="Z2914"/>
      <c r="AA2914"/>
    </row>
    <row r="2915" spans="14:27" x14ac:dyDescent="0.3">
      <c r="N2915"/>
      <c r="O2915"/>
      <c r="Z2915"/>
      <c r="AA2915"/>
    </row>
    <row r="2916" spans="14:27" x14ac:dyDescent="0.3">
      <c r="N2916"/>
      <c r="O2916"/>
      <c r="Z2916"/>
      <c r="AA2916"/>
    </row>
    <row r="2917" spans="14:27" x14ac:dyDescent="0.3">
      <c r="N2917"/>
      <c r="O2917"/>
      <c r="Z2917"/>
      <c r="AA2917"/>
    </row>
    <row r="2918" spans="14:27" x14ac:dyDescent="0.3">
      <c r="N2918"/>
      <c r="O2918"/>
      <c r="Z2918"/>
      <c r="AA2918"/>
    </row>
    <row r="2919" spans="14:27" x14ac:dyDescent="0.3">
      <c r="N2919"/>
      <c r="O2919"/>
      <c r="Z2919"/>
      <c r="AA2919"/>
    </row>
    <row r="2920" spans="14:27" x14ac:dyDescent="0.3">
      <c r="N2920"/>
      <c r="O2920"/>
      <c r="Z2920"/>
      <c r="AA2920"/>
    </row>
    <row r="2921" spans="14:27" x14ac:dyDescent="0.3">
      <c r="N2921"/>
      <c r="O2921"/>
      <c r="Z2921"/>
      <c r="AA2921"/>
    </row>
    <row r="2922" spans="14:27" x14ac:dyDescent="0.3">
      <c r="N2922"/>
      <c r="O2922"/>
      <c r="Z2922"/>
      <c r="AA2922"/>
    </row>
    <row r="2923" spans="14:27" x14ac:dyDescent="0.3">
      <c r="N2923"/>
      <c r="O2923"/>
      <c r="Z2923"/>
      <c r="AA2923"/>
    </row>
    <row r="2924" spans="14:27" x14ac:dyDescent="0.3">
      <c r="N2924"/>
      <c r="O2924"/>
      <c r="Z2924"/>
      <c r="AA2924"/>
    </row>
    <row r="2925" spans="14:27" x14ac:dyDescent="0.3">
      <c r="N2925"/>
      <c r="O2925"/>
      <c r="Z2925"/>
      <c r="AA2925"/>
    </row>
    <row r="2926" spans="14:27" x14ac:dyDescent="0.3">
      <c r="N2926"/>
      <c r="O2926"/>
      <c r="Z2926"/>
      <c r="AA2926"/>
    </row>
    <row r="2927" spans="14:27" x14ac:dyDescent="0.3">
      <c r="N2927"/>
      <c r="O2927"/>
      <c r="Z2927"/>
      <c r="AA2927"/>
    </row>
    <row r="2928" spans="14:27" x14ac:dyDescent="0.3">
      <c r="N2928"/>
      <c r="O2928"/>
      <c r="Z2928"/>
      <c r="AA2928"/>
    </row>
    <row r="2929" spans="14:27" x14ac:dyDescent="0.3">
      <c r="N2929"/>
      <c r="O2929"/>
      <c r="Z2929"/>
      <c r="AA2929"/>
    </row>
    <row r="2930" spans="14:27" x14ac:dyDescent="0.3">
      <c r="N2930"/>
      <c r="O2930"/>
      <c r="Z2930"/>
      <c r="AA2930"/>
    </row>
    <row r="2931" spans="14:27" x14ac:dyDescent="0.3">
      <c r="N2931"/>
      <c r="O2931"/>
      <c r="Z2931"/>
      <c r="AA2931"/>
    </row>
    <row r="2932" spans="14:27" x14ac:dyDescent="0.3">
      <c r="N2932"/>
      <c r="O2932"/>
      <c r="Z2932"/>
      <c r="AA2932"/>
    </row>
    <row r="2933" spans="14:27" x14ac:dyDescent="0.3">
      <c r="N2933"/>
      <c r="O2933"/>
      <c r="Z2933"/>
      <c r="AA2933"/>
    </row>
    <row r="2934" spans="14:27" x14ac:dyDescent="0.3">
      <c r="N2934"/>
      <c r="O2934"/>
      <c r="Z2934"/>
      <c r="AA2934"/>
    </row>
    <row r="2935" spans="14:27" x14ac:dyDescent="0.3">
      <c r="N2935"/>
      <c r="O2935"/>
      <c r="Z2935"/>
      <c r="AA2935"/>
    </row>
    <row r="2936" spans="14:27" x14ac:dyDescent="0.3">
      <c r="N2936"/>
      <c r="O2936"/>
      <c r="Z2936"/>
      <c r="AA2936"/>
    </row>
    <row r="2937" spans="14:27" x14ac:dyDescent="0.3">
      <c r="N2937"/>
      <c r="O2937"/>
      <c r="Z2937"/>
      <c r="AA2937"/>
    </row>
    <row r="2938" spans="14:27" x14ac:dyDescent="0.3">
      <c r="N2938"/>
      <c r="O2938"/>
      <c r="Z2938"/>
      <c r="AA2938"/>
    </row>
    <row r="2939" spans="14:27" x14ac:dyDescent="0.3">
      <c r="N2939"/>
      <c r="O2939"/>
      <c r="Z2939"/>
      <c r="AA2939"/>
    </row>
    <row r="2940" spans="14:27" x14ac:dyDescent="0.3">
      <c r="N2940"/>
      <c r="O2940"/>
      <c r="Z2940"/>
      <c r="AA2940"/>
    </row>
    <row r="2941" spans="14:27" x14ac:dyDescent="0.3">
      <c r="N2941"/>
      <c r="O2941"/>
      <c r="Z2941"/>
      <c r="AA2941"/>
    </row>
    <row r="2942" spans="14:27" x14ac:dyDescent="0.3">
      <c r="N2942"/>
      <c r="O2942"/>
      <c r="Z2942"/>
      <c r="AA2942"/>
    </row>
    <row r="2943" spans="14:27" x14ac:dyDescent="0.3">
      <c r="N2943"/>
      <c r="O2943"/>
      <c r="Z2943"/>
      <c r="AA2943"/>
    </row>
    <row r="2944" spans="14:27" x14ac:dyDescent="0.3">
      <c r="N2944"/>
      <c r="O2944"/>
      <c r="Z2944"/>
      <c r="AA2944"/>
    </row>
    <row r="2945" spans="14:27" x14ac:dyDescent="0.3">
      <c r="N2945"/>
      <c r="O2945"/>
      <c r="Z2945"/>
      <c r="AA2945"/>
    </row>
    <row r="2946" spans="14:27" x14ac:dyDescent="0.3">
      <c r="N2946"/>
      <c r="O2946"/>
      <c r="Z2946"/>
      <c r="AA2946"/>
    </row>
    <row r="2947" spans="14:27" x14ac:dyDescent="0.3">
      <c r="N2947"/>
      <c r="O2947"/>
      <c r="Z2947"/>
      <c r="AA2947"/>
    </row>
    <row r="2948" spans="14:27" x14ac:dyDescent="0.3">
      <c r="N2948"/>
      <c r="O2948"/>
      <c r="Z2948"/>
      <c r="AA2948"/>
    </row>
    <row r="2949" spans="14:27" x14ac:dyDescent="0.3">
      <c r="N2949"/>
      <c r="O2949"/>
      <c r="Z2949"/>
      <c r="AA2949"/>
    </row>
    <row r="2950" spans="14:27" x14ac:dyDescent="0.3">
      <c r="N2950"/>
      <c r="O2950"/>
      <c r="Z2950"/>
      <c r="AA2950"/>
    </row>
    <row r="2951" spans="14:27" x14ac:dyDescent="0.3">
      <c r="N2951"/>
      <c r="O2951"/>
      <c r="Z2951"/>
      <c r="AA2951"/>
    </row>
    <row r="2952" spans="14:27" x14ac:dyDescent="0.3">
      <c r="N2952"/>
      <c r="O2952"/>
      <c r="Z2952"/>
      <c r="AA2952"/>
    </row>
    <row r="2953" spans="14:27" x14ac:dyDescent="0.3">
      <c r="N2953"/>
      <c r="O2953"/>
      <c r="Z2953"/>
      <c r="AA2953"/>
    </row>
    <row r="2954" spans="14:27" x14ac:dyDescent="0.3">
      <c r="N2954"/>
      <c r="O2954"/>
      <c r="Z2954"/>
      <c r="AA2954"/>
    </row>
    <row r="2955" spans="14:27" x14ac:dyDescent="0.3">
      <c r="N2955"/>
      <c r="O2955"/>
      <c r="Z2955"/>
      <c r="AA2955"/>
    </row>
    <row r="2956" spans="14:27" x14ac:dyDescent="0.3">
      <c r="N2956"/>
      <c r="O2956"/>
      <c r="Z2956"/>
      <c r="AA2956"/>
    </row>
    <row r="2957" spans="14:27" x14ac:dyDescent="0.3">
      <c r="N2957"/>
      <c r="O2957"/>
      <c r="Z2957"/>
      <c r="AA2957"/>
    </row>
    <row r="2958" spans="14:27" x14ac:dyDescent="0.3">
      <c r="N2958"/>
      <c r="O2958"/>
      <c r="Z2958"/>
      <c r="AA2958"/>
    </row>
    <row r="2959" spans="14:27" x14ac:dyDescent="0.3">
      <c r="N2959"/>
      <c r="O2959"/>
      <c r="Z2959"/>
      <c r="AA2959"/>
    </row>
    <row r="2960" spans="14:27" x14ac:dyDescent="0.3">
      <c r="N2960"/>
      <c r="O2960"/>
      <c r="Z2960"/>
      <c r="AA2960"/>
    </row>
    <row r="2961" spans="14:27" x14ac:dyDescent="0.3">
      <c r="N2961"/>
      <c r="O2961"/>
      <c r="Z2961"/>
      <c r="AA2961"/>
    </row>
    <row r="2962" spans="14:27" x14ac:dyDescent="0.3">
      <c r="N2962"/>
      <c r="O2962"/>
      <c r="Z2962"/>
      <c r="AA2962"/>
    </row>
    <row r="2963" spans="14:27" x14ac:dyDescent="0.3">
      <c r="N2963"/>
      <c r="O2963"/>
      <c r="Z2963"/>
      <c r="AA2963"/>
    </row>
    <row r="2964" spans="14:27" x14ac:dyDescent="0.3">
      <c r="N2964"/>
      <c r="O2964"/>
      <c r="Z2964"/>
      <c r="AA2964"/>
    </row>
    <row r="2965" spans="14:27" x14ac:dyDescent="0.3">
      <c r="N2965"/>
      <c r="O2965"/>
      <c r="Z2965"/>
      <c r="AA2965"/>
    </row>
    <row r="2966" spans="14:27" x14ac:dyDescent="0.3">
      <c r="N2966"/>
      <c r="O2966"/>
      <c r="Z2966"/>
      <c r="AA2966"/>
    </row>
    <row r="2967" spans="14:27" x14ac:dyDescent="0.3">
      <c r="N2967"/>
      <c r="O2967"/>
      <c r="Z2967"/>
      <c r="AA2967"/>
    </row>
    <row r="2968" spans="14:27" x14ac:dyDescent="0.3">
      <c r="N2968"/>
      <c r="O2968"/>
      <c r="Z2968"/>
      <c r="AA2968"/>
    </row>
    <row r="2969" spans="14:27" x14ac:dyDescent="0.3">
      <c r="N2969"/>
      <c r="O2969"/>
      <c r="Z2969"/>
      <c r="AA2969"/>
    </row>
    <row r="2970" spans="14:27" x14ac:dyDescent="0.3">
      <c r="N2970"/>
      <c r="O2970"/>
      <c r="Z2970"/>
      <c r="AA2970"/>
    </row>
    <row r="2971" spans="14:27" x14ac:dyDescent="0.3">
      <c r="N2971"/>
      <c r="O2971"/>
      <c r="Z2971"/>
      <c r="AA2971"/>
    </row>
    <row r="2972" spans="14:27" x14ac:dyDescent="0.3">
      <c r="N2972"/>
      <c r="O2972"/>
      <c r="Z2972"/>
      <c r="AA2972"/>
    </row>
    <row r="2973" spans="14:27" x14ac:dyDescent="0.3">
      <c r="N2973"/>
      <c r="O2973"/>
      <c r="Z2973"/>
      <c r="AA2973"/>
    </row>
    <row r="2974" spans="14:27" x14ac:dyDescent="0.3">
      <c r="N2974"/>
      <c r="O2974"/>
      <c r="Z2974"/>
      <c r="AA2974"/>
    </row>
    <row r="2975" spans="14:27" x14ac:dyDescent="0.3">
      <c r="N2975"/>
      <c r="O2975"/>
      <c r="Z2975"/>
      <c r="AA2975"/>
    </row>
    <row r="2976" spans="14:27" x14ac:dyDescent="0.3">
      <c r="N2976"/>
      <c r="O2976"/>
      <c r="Z2976"/>
      <c r="AA2976"/>
    </row>
    <row r="2977" spans="14:27" x14ac:dyDescent="0.3">
      <c r="N2977"/>
      <c r="O2977"/>
      <c r="Z2977"/>
      <c r="AA2977"/>
    </row>
    <row r="2978" spans="14:27" x14ac:dyDescent="0.3">
      <c r="N2978"/>
      <c r="O2978"/>
      <c r="Z2978"/>
      <c r="AA2978"/>
    </row>
    <row r="2979" spans="14:27" x14ac:dyDescent="0.3">
      <c r="N2979"/>
      <c r="O2979"/>
      <c r="Z2979"/>
      <c r="AA2979"/>
    </row>
    <row r="2980" spans="14:27" x14ac:dyDescent="0.3">
      <c r="N2980"/>
      <c r="O2980"/>
      <c r="Z2980"/>
      <c r="AA2980"/>
    </row>
    <row r="2981" spans="14:27" x14ac:dyDescent="0.3">
      <c r="N2981"/>
      <c r="O2981"/>
      <c r="Z2981"/>
      <c r="AA2981"/>
    </row>
    <row r="2982" spans="14:27" x14ac:dyDescent="0.3">
      <c r="N2982"/>
      <c r="O2982"/>
      <c r="Z2982"/>
      <c r="AA2982"/>
    </row>
    <row r="2983" spans="14:27" x14ac:dyDescent="0.3">
      <c r="N2983"/>
      <c r="O2983"/>
      <c r="Z2983"/>
      <c r="AA2983"/>
    </row>
    <row r="2984" spans="14:27" x14ac:dyDescent="0.3">
      <c r="N2984"/>
      <c r="O2984"/>
      <c r="Z2984"/>
      <c r="AA2984"/>
    </row>
    <row r="2985" spans="14:27" x14ac:dyDescent="0.3">
      <c r="N2985"/>
      <c r="O2985"/>
      <c r="Z2985"/>
      <c r="AA2985"/>
    </row>
    <row r="2986" spans="14:27" x14ac:dyDescent="0.3">
      <c r="N2986"/>
      <c r="O2986"/>
      <c r="Z2986"/>
      <c r="AA2986"/>
    </row>
    <row r="2987" spans="14:27" x14ac:dyDescent="0.3">
      <c r="N2987"/>
      <c r="O2987"/>
      <c r="Z2987"/>
      <c r="AA2987"/>
    </row>
    <row r="2988" spans="14:27" x14ac:dyDescent="0.3">
      <c r="N2988"/>
      <c r="O2988"/>
      <c r="Z2988"/>
      <c r="AA2988"/>
    </row>
    <row r="2989" spans="14:27" x14ac:dyDescent="0.3">
      <c r="N2989"/>
      <c r="O2989"/>
      <c r="Z2989"/>
      <c r="AA2989"/>
    </row>
    <row r="2990" spans="14:27" x14ac:dyDescent="0.3">
      <c r="N2990"/>
      <c r="O2990"/>
      <c r="Z2990"/>
      <c r="AA2990"/>
    </row>
    <row r="2991" spans="14:27" x14ac:dyDescent="0.3">
      <c r="N2991"/>
      <c r="O2991"/>
      <c r="Z2991"/>
      <c r="AA2991"/>
    </row>
    <row r="2992" spans="14:27" x14ac:dyDescent="0.3">
      <c r="N2992"/>
      <c r="O2992"/>
      <c r="Z2992"/>
      <c r="AA2992"/>
    </row>
    <row r="2993" spans="14:27" x14ac:dyDescent="0.3">
      <c r="N2993"/>
      <c r="O2993"/>
      <c r="Z2993"/>
      <c r="AA2993"/>
    </row>
    <row r="2994" spans="14:27" x14ac:dyDescent="0.3">
      <c r="N2994"/>
      <c r="O2994"/>
      <c r="Z2994"/>
      <c r="AA2994"/>
    </row>
    <row r="2995" spans="14:27" x14ac:dyDescent="0.3">
      <c r="N2995"/>
      <c r="O2995"/>
      <c r="Z2995"/>
      <c r="AA2995"/>
    </row>
    <row r="2996" spans="14:27" x14ac:dyDescent="0.3">
      <c r="N2996"/>
      <c r="O2996"/>
      <c r="Z2996"/>
      <c r="AA2996"/>
    </row>
    <row r="2997" spans="14:27" x14ac:dyDescent="0.3">
      <c r="N2997"/>
      <c r="O2997"/>
      <c r="Z2997"/>
      <c r="AA2997"/>
    </row>
    <row r="2998" spans="14:27" x14ac:dyDescent="0.3">
      <c r="N2998"/>
      <c r="O2998"/>
      <c r="Z2998"/>
      <c r="AA2998"/>
    </row>
    <row r="2999" spans="14:27" x14ac:dyDescent="0.3">
      <c r="N2999"/>
      <c r="O2999"/>
      <c r="Z2999"/>
      <c r="AA2999"/>
    </row>
    <row r="3000" spans="14:27" x14ac:dyDescent="0.3">
      <c r="N3000"/>
      <c r="O3000"/>
      <c r="Z3000"/>
      <c r="AA3000"/>
    </row>
    <row r="3001" spans="14:27" x14ac:dyDescent="0.3">
      <c r="N3001"/>
      <c r="O3001"/>
      <c r="Z3001"/>
      <c r="AA3001"/>
    </row>
    <row r="3002" spans="14:27" x14ac:dyDescent="0.3">
      <c r="N3002"/>
      <c r="O3002"/>
      <c r="Z3002"/>
      <c r="AA3002"/>
    </row>
    <row r="3003" spans="14:27" x14ac:dyDescent="0.3">
      <c r="N3003"/>
      <c r="O3003"/>
      <c r="Z3003"/>
      <c r="AA3003"/>
    </row>
    <row r="3004" spans="14:27" x14ac:dyDescent="0.3">
      <c r="N3004"/>
      <c r="O3004"/>
      <c r="Z3004"/>
      <c r="AA3004"/>
    </row>
    <row r="3005" spans="14:27" x14ac:dyDescent="0.3">
      <c r="N3005"/>
      <c r="O3005"/>
      <c r="Z3005"/>
      <c r="AA3005"/>
    </row>
    <row r="3006" spans="14:27" x14ac:dyDescent="0.3">
      <c r="N3006"/>
      <c r="O3006"/>
      <c r="Z3006"/>
      <c r="AA3006"/>
    </row>
    <row r="3007" spans="14:27" x14ac:dyDescent="0.3">
      <c r="N3007"/>
      <c r="O3007"/>
      <c r="Z3007"/>
      <c r="AA3007"/>
    </row>
    <row r="3008" spans="14:27" x14ac:dyDescent="0.3">
      <c r="N3008"/>
      <c r="O3008"/>
      <c r="Z3008"/>
      <c r="AA3008"/>
    </row>
    <row r="3009" spans="14:27" x14ac:dyDescent="0.3">
      <c r="N3009"/>
      <c r="O3009"/>
      <c r="Z3009"/>
      <c r="AA3009"/>
    </row>
    <row r="3010" spans="14:27" x14ac:dyDescent="0.3">
      <c r="N3010"/>
      <c r="O3010"/>
      <c r="Z3010"/>
      <c r="AA3010"/>
    </row>
    <row r="3011" spans="14:27" x14ac:dyDescent="0.3">
      <c r="N3011"/>
      <c r="O3011"/>
      <c r="Z3011"/>
      <c r="AA3011"/>
    </row>
    <row r="3012" spans="14:27" x14ac:dyDescent="0.3">
      <c r="N3012"/>
      <c r="O3012"/>
      <c r="Z3012"/>
      <c r="AA3012"/>
    </row>
    <row r="3013" spans="14:27" x14ac:dyDescent="0.3">
      <c r="N3013"/>
      <c r="O3013"/>
      <c r="Z3013"/>
      <c r="AA3013"/>
    </row>
    <row r="3014" spans="14:27" x14ac:dyDescent="0.3">
      <c r="N3014"/>
      <c r="O3014"/>
      <c r="Z3014"/>
      <c r="AA3014"/>
    </row>
    <row r="3015" spans="14:27" x14ac:dyDescent="0.3">
      <c r="N3015"/>
      <c r="O3015"/>
      <c r="Z3015"/>
      <c r="AA3015"/>
    </row>
    <row r="3016" spans="14:27" x14ac:dyDescent="0.3">
      <c r="N3016"/>
      <c r="O3016"/>
      <c r="Z3016"/>
      <c r="AA3016"/>
    </row>
    <row r="3017" spans="14:27" x14ac:dyDescent="0.3">
      <c r="N3017"/>
      <c r="O3017"/>
      <c r="Z3017"/>
      <c r="AA3017"/>
    </row>
    <row r="3018" spans="14:27" x14ac:dyDescent="0.3">
      <c r="N3018"/>
      <c r="O3018"/>
      <c r="Z3018"/>
      <c r="AA3018"/>
    </row>
    <row r="3019" spans="14:27" x14ac:dyDescent="0.3">
      <c r="N3019"/>
      <c r="O3019"/>
      <c r="Z3019"/>
      <c r="AA3019"/>
    </row>
    <row r="3020" spans="14:27" x14ac:dyDescent="0.3">
      <c r="N3020"/>
      <c r="O3020"/>
      <c r="Z3020"/>
      <c r="AA3020"/>
    </row>
    <row r="3021" spans="14:27" x14ac:dyDescent="0.3">
      <c r="N3021"/>
      <c r="O3021"/>
      <c r="Z3021"/>
      <c r="AA3021"/>
    </row>
    <row r="3022" spans="14:27" x14ac:dyDescent="0.3">
      <c r="N3022"/>
      <c r="O3022"/>
      <c r="Z3022"/>
      <c r="AA3022"/>
    </row>
    <row r="3023" spans="14:27" x14ac:dyDescent="0.3">
      <c r="N3023"/>
      <c r="O3023"/>
      <c r="Z3023"/>
      <c r="AA3023"/>
    </row>
    <row r="3024" spans="14:27" x14ac:dyDescent="0.3">
      <c r="N3024"/>
      <c r="O3024"/>
      <c r="Z3024"/>
      <c r="AA3024"/>
    </row>
    <row r="3025" spans="14:27" x14ac:dyDescent="0.3">
      <c r="N3025"/>
      <c r="O3025"/>
      <c r="Z3025"/>
      <c r="AA3025"/>
    </row>
    <row r="3026" spans="14:27" x14ac:dyDescent="0.3">
      <c r="N3026"/>
      <c r="O3026"/>
      <c r="Z3026"/>
      <c r="AA3026"/>
    </row>
    <row r="3027" spans="14:27" x14ac:dyDescent="0.3">
      <c r="N3027"/>
      <c r="O3027"/>
      <c r="Z3027"/>
      <c r="AA3027"/>
    </row>
    <row r="3028" spans="14:27" x14ac:dyDescent="0.3">
      <c r="N3028"/>
      <c r="O3028"/>
      <c r="Z3028"/>
      <c r="AA3028"/>
    </row>
    <row r="3029" spans="14:27" x14ac:dyDescent="0.3">
      <c r="N3029"/>
      <c r="O3029"/>
      <c r="Z3029"/>
      <c r="AA3029"/>
    </row>
    <row r="3030" spans="14:27" x14ac:dyDescent="0.3">
      <c r="N3030"/>
      <c r="O3030"/>
      <c r="Z3030"/>
      <c r="AA3030"/>
    </row>
    <row r="3031" spans="14:27" x14ac:dyDescent="0.3">
      <c r="N3031"/>
      <c r="O3031"/>
      <c r="Z3031"/>
      <c r="AA3031"/>
    </row>
    <row r="3032" spans="14:27" x14ac:dyDescent="0.3">
      <c r="N3032"/>
      <c r="O3032"/>
      <c r="Z3032"/>
      <c r="AA3032"/>
    </row>
    <row r="3033" spans="14:27" x14ac:dyDescent="0.3">
      <c r="N3033"/>
      <c r="O3033"/>
      <c r="Z3033"/>
      <c r="AA3033"/>
    </row>
    <row r="3034" spans="14:27" x14ac:dyDescent="0.3">
      <c r="N3034"/>
      <c r="O3034"/>
      <c r="Z3034"/>
      <c r="AA3034"/>
    </row>
    <row r="3035" spans="14:27" x14ac:dyDescent="0.3">
      <c r="N3035"/>
      <c r="O3035"/>
      <c r="Z3035"/>
      <c r="AA3035"/>
    </row>
    <row r="3036" spans="14:27" x14ac:dyDescent="0.3">
      <c r="N3036"/>
      <c r="O3036"/>
      <c r="Z3036"/>
      <c r="AA3036"/>
    </row>
    <row r="3037" spans="14:27" x14ac:dyDescent="0.3">
      <c r="N3037"/>
      <c r="O3037"/>
      <c r="Z3037"/>
      <c r="AA3037"/>
    </row>
    <row r="3038" spans="14:27" x14ac:dyDescent="0.3">
      <c r="N3038"/>
      <c r="O3038"/>
      <c r="Z3038"/>
      <c r="AA3038"/>
    </row>
    <row r="3039" spans="14:27" x14ac:dyDescent="0.3">
      <c r="N3039"/>
      <c r="O3039"/>
      <c r="Z3039"/>
      <c r="AA3039"/>
    </row>
    <row r="3040" spans="14:27" x14ac:dyDescent="0.3">
      <c r="N3040"/>
      <c r="O3040"/>
      <c r="Z3040"/>
      <c r="AA3040"/>
    </row>
    <row r="3041" spans="14:27" x14ac:dyDescent="0.3">
      <c r="N3041"/>
      <c r="O3041"/>
      <c r="Z3041"/>
      <c r="AA3041"/>
    </row>
    <row r="3042" spans="14:27" x14ac:dyDescent="0.3">
      <c r="N3042"/>
      <c r="O3042"/>
      <c r="Z3042"/>
      <c r="AA3042"/>
    </row>
    <row r="3043" spans="14:27" x14ac:dyDescent="0.3">
      <c r="N3043"/>
      <c r="O3043"/>
      <c r="Z3043"/>
      <c r="AA3043"/>
    </row>
    <row r="3044" spans="14:27" x14ac:dyDescent="0.3">
      <c r="N3044"/>
      <c r="O3044"/>
      <c r="Z3044"/>
      <c r="AA3044"/>
    </row>
    <row r="3045" spans="14:27" x14ac:dyDescent="0.3">
      <c r="N3045"/>
      <c r="O3045"/>
      <c r="Z3045"/>
      <c r="AA3045"/>
    </row>
    <row r="3046" spans="14:27" x14ac:dyDescent="0.3">
      <c r="N3046"/>
      <c r="O3046"/>
      <c r="Z3046"/>
      <c r="AA3046"/>
    </row>
    <row r="3047" spans="14:27" x14ac:dyDescent="0.3">
      <c r="N3047"/>
      <c r="O3047"/>
      <c r="Z3047"/>
      <c r="AA3047"/>
    </row>
    <row r="3048" spans="14:27" x14ac:dyDescent="0.3">
      <c r="N3048"/>
      <c r="O3048"/>
      <c r="Z3048"/>
      <c r="AA3048"/>
    </row>
    <row r="3049" spans="14:27" x14ac:dyDescent="0.3">
      <c r="N3049"/>
      <c r="O3049"/>
      <c r="Z3049"/>
      <c r="AA3049"/>
    </row>
    <row r="3050" spans="14:27" x14ac:dyDescent="0.3">
      <c r="N3050"/>
      <c r="O3050"/>
      <c r="Z3050"/>
      <c r="AA3050"/>
    </row>
    <row r="3051" spans="14:27" x14ac:dyDescent="0.3">
      <c r="N3051"/>
      <c r="O3051"/>
      <c r="Z3051"/>
      <c r="AA3051"/>
    </row>
    <row r="3052" spans="14:27" x14ac:dyDescent="0.3">
      <c r="N3052"/>
      <c r="O3052"/>
      <c r="Z3052"/>
      <c r="AA3052"/>
    </row>
    <row r="3053" spans="14:27" x14ac:dyDescent="0.3">
      <c r="N3053"/>
      <c r="O3053"/>
      <c r="Z3053"/>
      <c r="AA3053"/>
    </row>
    <row r="3054" spans="14:27" x14ac:dyDescent="0.3">
      <c r="N3054"/>
      <c r="O3054"/>
      <c r="Z3054"/>
      <c r="AA3054"/>
    </row>
    <row r="3055" spans="14:27" x14ac:dyDescent="0.3">
      <c r="N3055"/>
      <c r="O3055"/>
      <c r="Z3055"/>
      <c r="AA3055"/>
    </row>
    <row r="3056" spans="14:27" x14ac:dyDescent="0.3">
      <c r="N3056"/>
      <c r="O3056"/>
      <c r="Z3056"/>
      <c r="AA3056"/>
    </row>
    <row r="3057" spans="14:27" x14ac:dyDescent="0.3">
      <c r="N3057"/>
      <c r="O3057"/>
      <c r="Z3057"/>
      <c r="AA3057"/>
    </row>
    <row r="3058" spans="14:27" x14ac:dyDescent="0.3">
      <c r="N3058"/>
      <c r="O3058"/>
      <c r="Z3058"/>
      <c r="AA3058"/>
    </row>
    <row r="3059" spans="14:27" x14ac:dyDescent="0.3">
      <c r="N3059"/>
      <c r="O3059"/>
      <c r="Z3059"/>
      <c r="AA3059"/>
    </row>
    <row r="3060" spans="14:27" x14ac:dyDescent="0.3">
      <c r="N3060"/>
      <c r="O3060"/>
      <c r="Z3060"/>
      <c r="AA3060"/>
    </row>
    <row r="3061" spans="14:27" x14ac:dyDescent="0.3">
      <c r="N3061"/>
      <c r="O3061"/>
      <c r="Z3061"/>
      <c r="AA3061"/>
    </row>
    <row r="3062" spans="14:27" x14ac:dyDescent="0.3">
      <c r="N3062"/>
      <c r="O3062"/>
      <c r="Z3062"/>
      <c r="AA3062"/>
    </row>
    <row r="3063" spans="14:27" x14ac:dyDescent="0.3">
      <c r="N3063"/>
      <c r="O3063"/>
      <c r="Z3063"/>
      <c r="AA3063"/>
    </row>
    <row r="3064" spans="14:27" x14ac:dyDescent="0.3">
      <c r="N3064"/>
      <c r="O3064"/>
      <c r="Z3064"/>
      <c r="AA3064"/>
    </row>
    <row r="3065" spans="14:27" x14ac:dyDescent="0.3">
      <c r="N3065"/>
      <c r="O3065"/>
      <c r="Z3065"/>
      <c r="AA3065"/>
    </row>
    <row r="3066" spans="14:27" x14ac:dyDescent="0.3">
      <c r="N3066"/>
      <c r="O3066"/>
      <c r="Z3066"/>
      <c r="AA3066"/>
    </row>
    <row r="3067" spans="14:27" x14ac:dyDescent="0.3">
      <c r="N3067"/>
      <c r="O3067"/>
      <c r="Z3067"/>
      <c r="AA3067"/>
    </row>
    <row r="3068" spans="14:27" x14ac:dyDescent="0.3">
      <c r="N3068"/>
      <c r="O3068"/>
      <c r="Z3068"/>
      <c r="AA3068"/>
    </row>
    <row r="3069" spans="14:27" x14ac:dyDescent="0.3">
      <c r="N3069"/>
      <c r="O3069"/>
      <c r="Z3069"/>
      <c r="AA3069"/>
    </row>
    <row r="3070" spans="14:27" x14ac:dyDescent="0.3">
      <c r="N3070"/>
      <c r="O3070"/>
      <c r="Z3070"/>
      <c r="AA3070"/>
    </row>
    <row r="3071" spans="14:27" x14ac:dyDescent="0.3">
      <c r="N3071"/>
      <c r="O3071"/>
      <c r="Z3071"/>
      <c r="AA3071"/>
    </row>
    <row r="3072" spans="14:27" x14ac:dyDescent="0.3">
      <c r="N3072"/>
      <c r="O3072"/>
      <c r="Z3072"/>
      <c r="AA3072"/>
    </row>
    <row r="3073" spans="14:27" x14ac:dyDescent="0.3">
      <c r="N3073"/>
      <c r="O3073"/>
      <c r="Z3073"/>
      <c r="AA3073"/>
    </row>
    <row r="3074" spans="14:27" x14ac:dyDescent="0.3">
      <c r="N3074"/>
      <c r="O3074"/>
      <c r="Z3074"/>
      <c r="AA3074"/>
    </row>
    <row r="3075" spans="14:27" x14ac:dyDescent="0.3">
      <c r="N3075"/>
      <c r="O3075"/>
      <c r="Z3075"/>
      <c r="AA3075"/>
    </row>
    <row r="3076" spans="14:27" x14ac:dyDescent="0.3">
      <c r="N3076"/>
      <c r="O3076"/>
      <c r="Z3076"/>
      <c r="AA3076"/>
    </row>
    <row r="3077" spans="14:27" x14ac:dyDescent="0.3">
      <c r="N3077"/>
      <c r="O3077"/>
      <c r="Z3077"/>
      <c r="AA3077"/>
    </row>
    <row r="3078" spans="14:27" x14ac:dyDescent="0.3">
      <c r="N3078"/>
      <c r="O3078"/>
      <c r="Z3078"/>
      <c r="AA3078"/>
    </row>
    <row r="3079" spans="14:27" x14ac:dyDescent="0.3">
      <c r="N3079"/>
      <c r="O3079"/>
      <c r="Z3079"/>
      <c r="AA3079"/>
    </row>
    <row r="3080" spans="14:27" x14ac:dyDescent="0.3">
      <c r="N3080"/>
      <c r="O3080"/>
      <c r="Z3080"/>
      <c r="AA3080"/>
    </row>
    <row r="3081" spans="14:27" x14ac:dyDescent="0.3">
      <c r="N3081"/>
      <c r="O3081"/>
      <c r="Z3081"/>
      <c r="AA3081"/>
    </row>
    <row r="3082" spans="14:27" x14ac:dyDescent="0.3">
      <c r="N3082"/>
      <c r="O3082"/>
      <c r="Z3082"/>
      <c r="AA3082"/>
    </row>
    <row r="3083" spans="14:27" x14ac:dyDescent="0.3">
      <c r="N3083"/>
      <c r="O3083"/>
      <c r="Z3083"/>
      <c r="AA3083"/>
    </row>
    <row r="3084" spans="14:27" x14ac:dyDescent="0.3">
      <c r="N3084"/>
      <c r="O3084"/>
      <c r="Z3084"/>
      <c r="AA3084"/>
    </row>
    <row r="3085" spans="14:27" x14ac:dyDescent="0.3">
      <c r="N3085"/>
      <c r="O3085"/>
      <c r="Z3085"/>
      <c r="AA3085"/>
    </row>
    <row r="3086" spans="14:27" x14ac:dyDescent="0.3">
      <c r="N3086"/>
      <c r="O3086"/>
      <c r="Z3086"/>
      <c r="AA3086"/>
    </row>
    <row r="3087" spans="14:27" x14ac:dyDescent="0.3">
      <c r="N3087"/>
      <c r="O3087"/>
      <c r="Z3087"/>
      <c r="AA3087"/>
    </row>
    <row r="3088" spans="14:27" x14ac:dyDescent="0.3">
      <c r="N3088"/>
      <c r="O3088"/>
      <c r="Z3088"/>
      <c r="AA3088"/>
    </row>
    <row r="3089" spans="14:27" x14ac:dyDescent="0.3">
      <c r="N3089"/>
      <c r="O3089"/>
      <c r="Z3089"/>
      <c r="AA3089"/>
    </row>
    <row r="3090" spans="14:27" x14ac:dyDescent="0.3">
      <c r="N3090"/>
      <c r="O3090"/>
      <c r="Z3090"/>
      <c r="AA3090"/>
    </row>
    <row r="3091" spans="14:27" x14ac:dyDescent="0.3">
      <c r="N3091"/>
      <c r="O3091"/>
      <c r="Z3091"/>
      <c r="AA3091"/>
    </row>
    <row r="3092" spans="14:27" x14ac:dyDescent="0.3">
      <c r="N3092"/>
      <c r="O3092"/>
      <c r="Z3092"/>
      <c r="AA3092"/>
    </row>
    <row r="3093" spans="14:27" x14ac:dyDescent="0.3">
      <c r="N3093"/>
      <c r="O3093"/>
      <c r="Z3093"/>
      <c r="AA3093"/>
    </row>
    <row r="3094" spans="14:27" x14ac:dyDescent="0.3">
      <c r="N3094"/>
      <c r="O3094"/>
      <c r="Z3094"/>
      <c r="AA3094"/>
    </row>
    <row r="3095" spans="14:27" x14ac:dyDescent="0.3">
      <c r="N3095"/>
      <c r="O3095"/>
      <c r="Z3095"/>
      <c r="AA3095"/>
    </row>
    <row r="3096" spans="14:27" x14ac:dyDescent="0.3">
      <c r="N3096"/>
      <c r="O3096"/>
      <c r="Z3096"/>
      <c r="AA3096"/>
    </row>
    <row r="3097" spans="14:27" x14ac:dyDescent="0.3">
      <c r="N3097"/>
      <c r="O3097"/>
      <c r="Z3097"/>
      <c r="AA3097"/>
    </row>
    <row r="3098" spans="14:27" x14ac:dyDescent="0.3">
      <c r="N3098"/>
      <c r="O3098"/>
      <c r="Z3098"/>
      <c r="AA3098"/>
    </row>
    <row r="3099" spans="14:27" x14ac:dyDescent="0.3">
      <c r="N3099"/>
      <c r="O3099"/>
      <c r="Z3099"/>
      <c r="AA3099"/>
    </row>
    <row r="3100" spans="14:27" x14ac:dyDescent="0.3">
      <c r="N3100"/>
      <c r="O3100"/>
      <c r="Z3100"/>
      <c r="AA3100"/>
    </row>
    <row r="3101" spans="14:27" x14ac:dyDescent="0.3">
      <c r="N3101"/>
      <c r="O3101"/>
      <c r="Z3101"/>
      <c r="AA3101"/>
    </row>
    <row r="3102" spans="14:27" x14ac:dyDescent="0.3">
      <c r="N3102"/>
      <c r="O3102"/>
      <c r="Z3102"/>
      <c r="AA3102"/>
    </row>
    <row r="3103" spans="14:27" x14ac:dyDescent="0.3">
      <c r="N3103"/>
      <c r="O3103"/>
      <c r="Z3103"/>
      <c r="AA3103"/>
    </row>
    <row r="3104" spans="14:27" x14ac:dyDescent="0.3">
      <c r="N3104"/>
      <c r="O3104"/>
      <c r="Z3104"/>
      <c r="AA3104"/>
    </row>
    <row r="3105" spans="14:27" x14ac:dyDescent="0.3">
      <c r="N3105"/>
      <c r="O3105"/>
      <c r="Z3105"/>
      <c r="AA3105"/>
    </row>
    <row r="3106" spans="14:27" x14ac:dyDescent="0.3">
      <c r="N3106"/>
      <c r="O3106"/>
      <c r="Z3106"/>
      <c r="AA3106"/>
    </row>
    <row r="3107" spans="14:27" x14ac:dyDescent="0.3">
      <c r="N3107"/>
      <c r="O3107"/>
      <c r="Z3107"/>
      <c r="AA3107"/>
    </row>
    <row r="3108" spans="14:27" x14ac:dyDescent="0.3">
      <c r="N3108"/>
      <c r="O3108"/>
      <c r="Z3108"/>
      <c r="AA3108"/>
    </row>
    <row r="3109" spans="14:27" x14ac:dyDescent="0.3">
      <c r="N3109"/>
      <c r="O3109"/>
      <c r="Z3109"/>
      <c r="AA3109"/>
    </row>
    <row r="3110" spans="14:27" x14ac:dyDescent="0.3">
      <c r="N3110"/>
      <c r="O3110"/>
      <c r="Z3110"/>
      <c r="AA3110"/>
    </row>
    <row r="3111" spans="14:27" x14ac:dyDescent="0.3">
      <c r="N3111"/>
      <c r="O3111"/>
      <c r="Z3111"/>
      <c r="AA3111"/>
    </row>
    <row r="3112" spans="14:27" x14ac:dyDescent="0.3">
      <c r="N3112"/>
      <c r="O3112"/>
      <c r="Z3112"/>
      <c r="AA3112"/>
    </row>
    <row r="3113" spans="14:27" x14ac:dyDescent="0.3">
      <c r="N3113"/>
      <c r="O3113"/>
      <c r="Z3113"/>
      <c r="AA3113"/>
    </row>
    <row r="3114" spans="14:27" x14ac:dyDescent="0.3">
      <c r="N3114"/>
      <c r="O3114"/>
      <c r="Z3114"/>
      <c r="AA3114"/>
    </row>
    <row r="3115" spans="14:27" x14ac:dyDescent="0.3">
      <c r="N3115"/>
      <c r="O3115"/>
      <c r="Z3115"/>
      <c r="AA3115"/>
    </row>
    <row r="3116" spans="14:27" x14ac:dyDescent="0.3">
      <c r="N3116"/>
      <c r="O3116"/>
      <c r="Z3116"/>
      <c r="AA3116"/>
    </row>
    <row r="3117" spans="14:27" x14ac:dyDescent="0.3">
      <c r="N3117"/>
      <c r="O3117"/>
      <c r="Z3117"/>
      <c r="AA3117"/>
    </row>
    <row r="3118" spans="14:27" x14ac:dyDescent="0.3">
      <c r="N3118"/>
      <c r="O3118"/>
      <c r="Z3118"/>
      <c r="AA3118"/>
    </row>
    <row r="3119" spans="14:27" x14ac:dyDescent="0.3">
      <c r="N3119"/>
      <c r="O3119"/>
      <c r="Z3119"/>
      <c r="AA3119"/>
    </row>
    <row r="3120" spans="14:27" x14ac:dyDescent="0.3">
      <c r="N3120"/>
      <c r="O3120"/>
      <c r="Z3120"/>
      <c r="AA3120"/>
    </row>
    <row r="3121" spans="14:27" x14ac:dyDescent="0.3">
      <c r="N3121"/>
      <c r="O3121"/>
      <c r="Z3121"/>
      <c r="AA3121"/>
    </row>
    <row r="3122" spans="14:27" x14ac:dyDescent="0.3">
      <c r="N3122"/>
      <c r="O3122"/>
      <c r="Z3122"/>
      <c r="AA3122"/>
    </row>
    <row r="3123" spans="14:27" x14ac:dyDescent="0.3">
      <c r="N3123"/>
      <c r="O3123"/>
      <c r="Z3123"/>
      <c r="AA3123"/>
    </row>
    <row r="3124" spans="14:27" x14ac:dyDescent="0.3">
      <c r="N3124"/>
      <c r="O3124"/>
      <c r="Z3124"/>
      <c r="AA3124"/>
    </row>
    <row r="3125" spans="14:27" x14ac:dyDescent="0.3">
      <c r="N3125"/>
      <c r="O3125"/>
      <c r="Z3125"/>
      <c r="AA3125"/>
    </row>
    <row r="3126" spans="14:27" x14ac:dyDescent="0.3">
      <c r="N3126"/>
      <c r="O3126"/>
      <c r="Z3126"/>
      <c r="AA3126"/>
    </row>
    <row r="3127" spans="14:27" x14ac:dyDescent="0.3">
      <c r="N3127"/>
      <c r="O3127"/>
      <c r="Z3127"/>
      <c r="AA3127"/>
    </row>
    <row r="3128" spans="14:27" x14ac:dyDescent="0.3">
      <c r="N3128"/>
      <c r="O3128"/>
      <c r="Z3128"/>
      <c r="AA3128"/>
    </row>
    <row r="3129" spans="14:27" x14ac:dyDescent="0.3">
      <c r="N3129"/>
      <c r="O3129"/>
      <c r="Z3129"/>
      <c r="AA3129"/>
    </row>
    <row r="3130" spans="14:27" x14ac:dyDescent="0.3">
      <c r="N3130"/>
      <c r="O3130"/>
      <c r="Z3130"/>
      <c r="AA3130"/>
    </row>
    <row r="3131" spans="14:27" x14ac:dyDescent="0.3">
      <c r="N3131"/>
      <c r="O3131"/>
      <c r="Z3131"/>
      <c r="AA3131"/>
    </row>
    <row r="3132" spans="14:27" x14ac:dyDescent="0.3">
      <c r="N3132"/>
      <c r="O3132"/>
      <c r="Z3132"/>
      <c r="AA3132"/>
    </row>
    <row r="3133" spans="14:27" x14ac:dyDescent="0.3">
      <c r="N3133"/>
      <c r="O3133"/>
      <c r="Z3133"/>
      <c r="AA3133"/>
    </row>
    <row r="3134" spans="14:27" x14ac:dyDescent="0.3">
      <c r="N3134"/>
      <c r="O3134"/>
      <c r="Z3134"/>
      <c r="AA3134"/>
    </row>
    <row r="3135" spans="14:27" x14ac:dyDescent="0.3">
      <c r="N3135"/>
      <c r="O3135"/>
      <c r="Z3135"/>
      <c r="AA3135"/>
    </row>
    <row r="3136" spans="14:27" x14ac:dyDescent="0.3">
      <c r="N3136"/>
      <c r="O3136"/>
      <c r="Z3136"/>
      <c r="AA3136"/>
    </row>
    <row r="3137" spans="14:27" x14ac:dyDescent="0.3">
      <c r="N3137"/>
      <c r="O3137"/>
      <c r="Z3137"/>
      <c r="AA3137"/>
    </row>
    <row r="3138" spans="14:27" x14ac:dyDescent="0.3">
      <c r="N3138"/>
      <c r="O3138"/>
      <c r="Z3138"/>
      <c r="AA3138"/>
    </row>
    <row r="3139" spans="14:27" x14ac:dyDescent="0.3">
      <c r="N3139"/>
      <c r="O3139"/>
      <c r="Z3139"/>
      <c r="AA3139"/>
    </row>
    <row r="3140" spans="14:27" x14ac:dyDescent="0.3">
      <c r="N3140"/>
      <c r="O3140"/>
      <c r="Z3140"/>
      <c r="AA3140"/>
    </row>
    <row r="3141" spans="14:27" x14ac:dyDescent="0.3">
      <c r="N3141"/>
      <c r="O3141"/>
      <c r="Z3141"/>
      <c r="AA3141"/>
    </row>
    <row r="3142" spans="14:27" x14ac:dyDescent="0.3">
      <c r="N3142"/>
      <c r="O3142"/>
      <c r="Z3142"/>
      <c r="AA3142"/>
    </row>
    <row r="3143" spans="14:27" x14ac:dyDescent="0.3">
      <c r="N3143"/>
      <c r="O3143"/>
      <c r="Z3143"/>
      <c r="AA3143"/>
    </row>
    <row r="3144" spans="14:27" x14ac:dyDescent="0.3">
      <c r="N3144"/>
      <c r="O3144"/>
      <c r="Z3144"/>
      <c r="AA3144"/>
    </row>
    <row r="3145" spans="14:27" x14ac:dyDescent="0.3">
      <c r="N3145"/>
      <c r="O3145"/>
      <c r="Z3145"/>
      <c r="AA3145"/>
    </row>
    <row r="3146" spans="14:27" x14ac:dyDescent="0.3">
      <c r="N3146"/>
      <c r="O3146"/>
      <c r="Z3146"/>
      <c r="AA3146"/>
    </row>
    <row r="3147" spans="14:27" x14ac:dyDescent="0.3">
      <c r="N3147"/>
      <c r="O3147"/>
      <c r="Z3147"/>
      <c r="AA3147"/>
    </row>
    <row r="3148" spans="14:27" x14ac:dyDescent="0.3">
      <c r="N3148"/>
      <c r="O3148"/>
      <c r="Z3148"/>
      <c r="AA3148"/>
    </row>
    <row r="3149" spans="14:27" x14ac:dyDescent="0.3">
      <c r="N3149"/>
      <c r="O3149"/>
      <c r="Z3149"/>
      <c r="AA3149"/>
    </row>
    <row r="3150" spans="14:27" x14ac:dyDescent="0.3">
      <c r="N3150"/>
      <c r="O3150"/>
      <c r="Z3150"/>
      <c r="AA3150"/>
    </row>
    <row r="3151" spans="14:27" x14ac:dyDescent="0.3">
      <c r="N3151"/>
      <c r="O3151"/>
      <c r="Z3151"/>
      <c r="AA3151"/>
    </row>
    <row r="3152" spans="14:27" x14ac:dyDescent="0.3">
      <c r="N3152"/>
      <c r="O3152"/>
      <c r="Z3152"/>
      <c r="AA3152"/>
    </row>
    <row r="3153" spans="14:27" x14ac:dyDescent="0.3">
      <c r="N3153"/>
      <c r="O3153"/>
      <c r="Z3153"/>
      <c r="AA3153"/>
    </row>
    <row r="3154" spans="14:27" x14ac:dyDescent="0.3">
      <c r="N3154"/>
      <c r="O3154"/>
      <c r="Z3154"/>
      <c r="AA3154"/>
    </row>
    <row r="3155" spans="14:27" x14ac:dyDescent="0.3">
      <c r="N3155"/>
      <c r="O3155"/>
      <c r="Z3155"/>
      <c r="AA3155"/>
    </row>
    <row r="3156" spans="14:27" x14ac:dyDescent="0.3">
      <c r="N3156"/>
      <c r="O3156"/>
      <c r="Z3156"/>
      <c r="AA3156"/>
    </row>
    <row r="3157" spans="14:27" x14ac:dyDescent="0.3">
      <c r="N3157"/>
      <c r="O3157"/>
      <c r="Z3157"/>
      <c r="AA3157"/>
    </row>
    <row r="3158" spans="14:27" x14ac:dyDescent="0.3">
      <c r="N3158"/>
      <c r="O3158"/>
      <c r="Z3158"/>
      <c r="AA3158"/>
    </row>
    <row r="3159" spans="14:27" x14ac:dyDescent="0.3">
      <c r="N3159"/>
      <c r="O3159"/>
      <c r="Z3159"/>
      <c r="AA3159"/>
    </row>
    <row r="3160" spans="14:27" x14ac:dyDescent="0.3">
      <c r="N3160"/>
      <c r="O3160"/>
      <c r="Z3160"/>
      <c r="AA3160"/>
    </row>
    <row r="3161" spans="14:27" x14ac:dyDescent="0.3">
      <c r="N3161"/>
      <c r="O3161"/>
      <c r="Z3161"/>
      <c r="AA3161"/>
    </row>
    <row r="3162" spans="14:27" x14ac:dyDescent="0.3">
      <c r="N3162"/>
      <c r="O3162"/>
      <c r="Z3162"/>
      <c r="AA3162"/>
    </row>
    <row r="3163" spans="14:27" x14ac:dyDescent="0.3">
      <c r="N3163"/>
      <c r="O3163"/>
      <c r="Z3163"/>
      <c r="AA3163"/>
    </row>
    <row r="3164" spans="14:27" x14ac:dyDescent="0.3">
      <c r="N3164"/>
      <c r="O3164"/>
      <c r="Z3164"/>
      <c r="AA3164"/>
    </row>
    <row r="3165" spans="14:27" x14ac:dyDescent="0.3">
      <c r="N3165"/>
      <c r="O3165"/>
      <c r="Z3165"/>
      <c r="AA3165"/>
    </row>
    <row r="3166" spans="14:27" x14ac:dyDescent="0.3">
      <c r="N3166"/>
      <c r="O3166"/>
      <c r="Z3166"/>
      <c r="AA3166"/>
    </row>
    <row r="3167" spans="14:27" x14ac:dyDescent="0.3">
      <c r="N3167"/>
      <c r="O3167"/>
      <c r="Z3167"/>
      <c r="AA3167"/>
    </row>
    <row r="3168" spans="14:27" x14ac:dyDescent="0.3">
      <c r="N3168"/>
      <c r="O3168"/>
      <c r="Z3168"/>
      <c r="AA3168"/>
    </row>
    <row r="3169" spans="14:27" x14ac:dyDescent="0.3">
      <c r="N3169"/>
      <c r="O3169"/>
      <c r="Z3169"/>
      <c r="AA3169"/>
    </row>
    <row r="3170" spans="14:27" x14ac:dyDescent="0.3">
      <c r="N3170"/>
      <c r="O3170"/>
      <c r="Z3170"/>
      <c r="AA3170"/>
    </row>
    <row r="3171" spans="14:27" x14ac:dyDescent="0.3">
      <c r="N3171"/>
      <c r="O3171"/>
      <c r="Z3171"/>
      <c r="AA3171"/>
    </row>
    <row r="3172" spans="14:27" x14ac:dyDescent="0.3">
      <c r="N3172"/>
      <c r="O3172"/>
      <c r="Z3172"/>
      <c r="AA3172"/>
    </row>
    <row r="3173" spans="14:27" x14ac:dyDescent="0.3">
      <c r="N3173"/>
      <c r="O3173"/>
      <c r="Z3173"/>
      <c r="AA3173"/>
    </row>
    <row r="3174" spans="14:27" x14ac:dyDescent="0.3">
      <c r="N3174"/>
      <c r="O3174"/>
      <c r="Z3174"/>
      <c r="AA3174"/>
    </row>
    <row r="3175" spans="14:27" x14ac:dyDescent="0.3">
      <c r="N3175"/>
      <c r="O3175"/>
      <c r="Z3175"/>
      <c r="AA3175"/>
    </row>
    <row r="3176" spans="14:27" x14ac:dyDescent="0.3">
      <c r="N3176"/>
      <c r="O3176"/>
      <c r="Z3176"/>
      <c r="AA3176"/>
    </row>
    <row r="3177" spans="14:27" x14ac:dyDescent="0.3">
      <c r="N3177"/>
      <c r="O3177"/>
      <c r="Z3177"/>
      <c r="AA3177"/>
    </row>
    <row r="3178" spans="14:27" x14ac:dyDescent="0.3">
      <c r="N3178"/>
      <c r="O3178"/>
      <c r="Z3178"/>
      <c r="AA3178"/>
    </row>
    <row r="3179" spans="14:27" x14ac:dyDescent="0.3">
      <c r="N3179"/>
      <c r="O3179"/>
      <c r="Z3179"/>
      <c r="AA3179"/>
    </row>
    <row r="3180" spans="14:27" x14ac:dyDescent="0.3">
      <c r="N3180"/>
      <c r="O3180"/>
      <c r="Z3180"/>
      <c r="AA3180"/>
    </row>
    <row r="3181" spans="14:27" x14ac:dyDescent="0.3">
      <c r="N3181"/>
      <c r="O3181"/>
      <c r="Z3181"/>
      <c r="AA3181"/>
    </row>
    <row r="3182" spans="14:27" x14ac:dyDescent="0.3">
      <c r="N3182"/>
      <c r="O3182"/>
      <c r="Z3182"/>
      <c r="AA3182"/>
    </row>
    <row r="3183" spans="14:27" x14ac:dyDescent="0.3">
      <c r="N3183"/>
      <c r="O3183"/>
      <c r="Z3183"/>
      <c r="AA3183"/>
    </row>
    <row r="3184" spans="14:27" x14ac:dyDescent="0.3">
      <c r="N3184"/>
      <c r="O3184"/>
      <c r="Z3184"/>
      <c r="AA3184"/>
    </row>
    <row r="3185" spans="14:27" x14ac:dyDescent="0.3">
      <c r="N3185"/>
      <c r="O3185"/>
      <c r="Z3185"/>
      <c r="AA3185"/>
    </row>
    <row r="3186" spans="14:27" x14ac:dyDescent="0.3">
      <c r="N3186"/>
      <c r="O3186"/>
      <c r="Z3186"/>
      <c r="AA3186"/>
    </row>
    <row r="3187" spans="14:27" x14ac:dyDescent="0.3">
      <c r="N3187"/>
      <c r="O3187"/>
      <c r="Z3187"/>
      <c r="AA3187"/>
    </row>
    <row r="3188" spans="14:27" x14ac:dyDescent="0.3">
      <c r="N3188"/>
      <c r="O3188"/>
      <c r="Z3188"/>
      <c r="AA3188"/>
    </row>
    <row r="3189" spans="14:27" x14ac:dyDescent="0.3">
      <c r="N3189"/>
      <c r="O3189"/>
      <c r="Z3189"/>
      <c r="AA3189"/>
    </row>
    <row r="3190" spans="14:27" x14ac:dyDescent="0.3">
      <c r="N3190"/>
      <c r="O3190"/>
      <c r="Z3190"/>
      <c r="AA3190"/>
    </row>
    <row r="3191" spans="14:27" x14ac:dyDescent="0.3">
      <c r="N3191"/>
      <c r="O3191"/>
      <c r="Z3191"/>
      <c r="AA3191"/>
    </row>
    <row r="3192" spans="14:27" x14ac:dyDescent="0.3">
      <c r="N3192"/>
      <c r="O3192"/>
      <c r="Z3192"/>
      <c r="AA3192"/>
    </row>
    <row r="3193" spans="14:27" x14ac:dyDescent="0.3">
      <c r="N3193"/>
      <c r="O3193"/>
      <c r="Z3193"/>
      <c r="AA3193"/>
    </row>
    <row r="3194" spans="14:27" x14ac:dyDescent="0.3">
      <c r="N3194"/>
      <c r="O3194"/>
      <c r="Z3194"/>
      <c r="AA3194"/>
    </row>
    <row r="3195" spans="14:27" x14ac:dyDescent="0.3">
      <c r="N3195"/>
      <c r="O3195"/>
      <c r="Z3195"/>
      <c r="AA3195"/>
    </row>
    <row r="3196" spans="14:27" x14ac:dyDescent="0.3">
      <c r="N3196"/>
      <c r="O3196"/>
      <c r="Z3196"/>
      <c r="AA3196"/>
    </row>
    <row r="3197" spans="14:27" x14ac:dyDescent="0.3">
      <c r="N3197"/>
      <c r="O3197"/>
      <c r="Z3197"/>
      <c r="AA3197"/>
    </row>
    <row r="3198" spans="14:27" x14ac:dyDescent="0.3">
      <c r="N3198"/>
      <c r="O3198"/>
      <c r="Z3198"/>
      <c r="AA3198"/>
    </row>
    <row r="3199" spans="14:27" x14ac:dyDescent="0.3">
      <c r="N3199"/>
      <c r="O3199"/>
      <c r="Z3199"/>
      <c r="AA3199"/>
    </row>
    <row r="3200" spans="14:27" x14ac:dyDescent="0.3">
      <c r="N3200"/>
      <c r="O3200"/>
      <c r="Z3200"/>
      <c r="AA3200"/>
    </row>
    <row r="3201" spans="14:27" x14ac:dyDescent="0.3">
      <c r="N3201"/>
      <c r="O3201"/>
      <c r="Z3201"/>
      <c r="AA3201"/>
    </row>
    <row r="3202" spans="14:27" x14ac:dyDescent="0.3">
      <c r="N3202"/>
      <c r="O3202"/>
      <c r="Z3202"/>
      <c r="AA3202"/>
    </row>
    <row r="3203" spans="14:27" x14ac:dyDescent="0.3">
      <c r="N3203"/>
      <c r="O3203"/>
      <c r="Z3203"/>
      <c r="AA3203"/>
    </row>
    <row r="3204" spans="14:27" x14ac:dyDescent="0.3">
      <c r="N3204"/>
      <c r="O3204"/>
      <c r="Z3204"/>
      <c r="AA3204"/>
    </row>
    <row r="3205" spans="14:27" x14ac:dyDescent="0.3">
      <c r="N3205"/>
      <c r="O3205"/>
      <c r="Z3205"/>
      <c r="AA3205"/>
    </row>
    <row r="3206" spans="14:27" x14ac:dyDescent="0.3">
      <c r="N3206"/>
      <c r="O3206"/>
      <c r="Z3206"/>
      <c r="AA3206"/>
    </row>
    <row r="3207" spans="14:27" x14ac:dyDescent="0.3">
      <c r="N3207"/>
      <c r="O3207"/>
      <c r="Z3207"/>
      <c r="AA3207"/>
    </row>
    <row r="3208" spans="14:27" x14ac:dyDescent="0.3">
      <c r="N3208"/>
      <c r="O3208"/>
      <c r="Z3208"/>
      <c r="AA3208"/>
    </row>
    <row r="3209" spans="14:27" x14ac:dyDescent="0.3">
      <c r="N3209"/>
      <c r="O3209"/>
      <c r="Z3209"/>
      <c r="AA3209"/>
    </row>
    <row r="3210" spans="14:27" x14ac:dyDescent="0.3">
      <c r="N3210"/>
      <c r="O3210"/>
      <c r="Z3210"/>
      <c r="AA3210"/>
    </row>
    <row r="3211" spans="14:27" x14ac:dyDescent="0.3">
      <c r="N3211"/>
      <c r="O3211"/>
      <c r="Z3211"/>
      <c r="AA3211"/>
    </row>
    <row r="3212" spans="14:27" x14ac:dyDescent="0.3">
      <c r="N3212"/>
      <c r="O3212"/>
      <c r="Z3212"/>
      <c r="AA3212"/>
    </row>
    <row r="3213" spans="14:27" x14ac:dyDescent="0.3">
      <c r="N3213"/>
      <c r="O3213"/>
      <c r="Z3213"/>
      <c r="AA3213"/>
    </row>
    <row r="3214" spans="14:27" x14ac:dyDescent="0.3">
      <c r="N3214"/>
      <c r="O3214"/>
      <c r="Z3214"/>
      <c r="AA3214"/>
    </row>
    <row r="3215" spans="14:27" x14ac:dyDescent="0.3">
      <c r="N3215"/>
      <c r="O3215"/>
      <c r="Z3215"/>
      <c r="AA3215"/>
    </row>
    <row r="3216" spans="14:27" x14ac:dyDescent="0.3">
      <c r="N3216"/>
      <c r="O3216"/>
      <c r="Z3216"/>
      <c r="AA3216"/>
    </row>
    <row r="3217" spans="14:27" x14ac:dyDescent="0.3">
      <c r="N3217"/>
      <c r="O3217"/>
      <c r="Z3217"/>
      <c r="AA3217"/>
    </row>
    <row r="3218" spans="14:27" x14ac:dyDescent="0.3">
      <c r="N3218"/>
      <c r="O3218"/>
      <c r="Z3218"/>
      <c r="AA3218"/>
    </row>
    <row r="3219" spans="14:27" x14ac:dyDescent="0.3">
      <c r="N3219"/>
      <c r="O3219"/>
      <c r="Z3219"/>
      <c r="AA3219"/>
    </row>
    <row r="3220" spans="14:27" x14ac:dyDescent="0.3">
      <c r="N3220"/>
      <c r="O3220"/>
      <c r="Z3220"/>
      <c r="AA3220"/>
    </row>
    <row r="3221" spans="14:27" x14ac:dyDescent="0.3">
      <c r="N3221"/>
      <c r="O3221"/>
      <c r="Z3221"/>
      <c r="AA3221"/>
    </row>
    <row r="3222" spans="14:27" x14ac:dyDescent="0.3">
      <c r="N3222"/>
      <c r="O3222"/>
      <c r="Z3222"/>
      <c r="AA3222"/>
    </row>
    <row r="3223" spans="14:27" x14ac:dyDescent="0.3">
      <c r="N3223"/>
      <c r="O3223"/>
      <c r="Z3223"/>
      <c r="AA3223"/>
    </row>
    <row r="3224" spans="14:27" x14ac:dyDescent="0.3">
      <c r="N3224"/>
      <c r="O3224"/>
      <c r="Z3224"/>
      <c r="AA3224"/>
    </row>
    <row r="3225" spans="14:27" x14ac:dyDescent="0.3">
      <c r="N3225"/>
      <c r="O3225"/>
      <c r="Z3225"/>
      <c r="AA3225"/>
    </row>
    <row r="3226" spans="14:27" x14ac:dyDescent="0.3">
      <c r="N3226"/>
      <c r="O3226"/>
      <c r="Z3226"/>
      <c r="AA3226"/>
    </row>
    <row r="3227" spans="14:27" x14ac:dyDescent="0.3">
      <c r="N3227"/>
      <c r="O3227"/>
      <c r="Z3227"/>
      <c r="AA3227"/>
    </row>
    <row r="3228" spans="14:27" x14ac:dyDescent="0.3">
      <c r="N3228"/>
      <c r="O3228"/>
      <c r="Z3228"/>
      <c r="AA3228"/>
    </row>
    <row r="3229" spans="14:27" x14ac:dyDescent="0.3">
      <c r="N3229"/>
      <c r="O3229"/>
      <c r="Z3229"/>
      <c r="AA3229"/>
    </row>
    <row r="3230" spans="14:27" x14ac:dyDescent="0.3">
      <c r="N3230"/>
      <c r="O3230"/>
      <c r="Z3230"/>
      <c r="AA3230"/>
    </row>
    <row r="3231" spans="14:27" x14ac:dyDescent="0.3">
      <c r="N3231"/>
      <c r="O3231"/>
      <c r="Z3231"/>
      <c r="AA3231"/>
    </row>
    <row r="3232" spans="14:27" x14ac:dyDescent="0.3">
      <c r="N3232"/>
      <c r="O3232"/>
      <c r="Z3232"/>
      <c r="AA3232"/>
    </row>
    <row r="3233" spans="14:27" x14ac:dyDescent="0.3">
      <c r="N3233"/>
      <c r="O3233"/>
      <c r="Z3233"/>
      <c r="AA3233"/>
    </row>
    <row r="3234" spans="14:27" x14ac:dyDescent="0.3">
      <c r="N3234"/>
      <c r="O3234"/>
      <c r="Z3234"/>
      <c r="AA3234"/>
    </row>
    <row r="3235" spans="14:27" x14ac:dyDescent="0.3">
      <c r="N3235"/>
      <c r="O3235"/>
      <c r="Z3235"/>
      <c r="AA3235"/>
    </row>
    <row r="3236" spans="14:27" x14ac:dyDescent="0.3">
      <c r="N3236"/>
      <c r="O3236"/>
      <c r="Z3236"/>
      <c r="AA3236"/>
    </row>
    <row r="3237" spans="14:27" x14ac:dyDescent="0.3">
      <c r="N3237"/>
      <c r="O3237"/>
      <c r="Z3237"/>
      <c r="AA3237"/>
    </row>
    <row r="3238" spans="14:27" x14ac:dyDescent="0.3">
      <c r="N3238"/>
      <c r="O3238"/>
      <c r="Z3238"/>
      <c r="AA3238"/>
    </row>
    <row r="3239" spans="14:27" x14ac:dyDescent="0.3">
      <c r="N3239"/>
      <c r="O3239"/>
      <c r="Z3239"/>
      <c r="AA3239"/>
    </row>
    <row r="3240" spans="14:27" x14ac:dyDescent="0.3">
      <c r="N3240"/>
      <c r="O3240"/>
      <c r="Z3240"/>
      <c r="AA3240"/>
    </row>
    <row r="3241" spans="14:27" x14ac:dyDescent="0.3">
      <c r="N3241"/>
      <c r="O3241"/>
      <c r="Z3241"/>
      <c r="AA3241"/>
    </row>
    <row r="3242" spans="14:27" x14ac:dyDescent="0.3">
      <c r="N3242"/>
      <c r="O3242"/>
      <c r="Z3242"/>
      <c r="AA3242"/>
    </row>
    <row r="3243" spans="14:27" x14ac:dyDescent="0.3">
      <c r="N3243"/>
      <c r="O3243"/>
      <c r="Z3243"/>
      <c r="AA3243"/>
    </row>
    <row r="3244" spans="14:27" x14ac:dyDescent="0.3">
      <c r="N3244"/>
      <c r="O3244"/>
      <c r="Z3244"/>
      <c r="AA3244"/>
    </row>
    <row r="3245" spans="14:27" x14ac:dyDescent="0.3">
      <c r="N3245"/>
      <c r="O3245"/>
      <c r="Z3245"/>
      <c r="AA3245"/>
    </row>
    <row r="3246" spans="14:27" x14ac:dyDescent="0.3">
      <c r="N3246"/>
      <c r="O3246"/>
      <c r="Z3246"/>
      <c r="AA3246"/>
    </row>
    <row r="3247" spans="14:27" x14ac:dyDescent="0.3">
      <c r="N3247"/>
      <c r="O3247"/>
      <c r="Z3247"/>
      <c r="AA3247"/>
    </row>
    <row r="3248" spans="14:27" x14ac:dyDescent="0.3">
      <c r="N3248"/>
      <c r="O3248"/>
      <c r="Z3248"/>
      <c r="AA3248"/>
    </row>
    <row r="3249" spans="14:27" x14ac:dyDescent="0.3">
      <c r="N3249"/>
      <c r="O3249"/>
      <c r="Z3249"/>
      <c r="AA3249"/>
    </row>
    <row r="3250" spans="14:27" x14ac:dyDescent="0.3">
      <c r="N3250"/>
      <c r="O3250"/>
      <c r="Z3250"/>
      <c r="AA3250"/>
    </row>
    <row r="3251" spans="14:27" x14ac:dyDescent="0.3">
      <c r="N3251"/>
      <c r="O3251"/>
      <c r="Z3251"/>
      <c r="AA3251"/>
    </row>
    <row r="3252" spans="14:27" x14ac:dyDescent="0.3">
      <c r="N3252"/>
      <c r="O3252"/>
      <c r="Z3252"/>
      <c r="AA3252"/>
    </row>
    <row r="3253" spans="14:27" x14ac:dyDescent="0.3">
      <c r="N3253"/>
      <c r="O3253"/>
      <c r="Z3253"/>
      <c r="AA3253"/>
    </row>
    <row r="3254" spans="14:27" x14ac:dyDescent="0.3">
      <c r="N3254"/>
      <c r="O3254"/>
      <c r="Z3254"/>
      <c r="AA3254"/>
    </row>
    <row r="3255" spans="14:27" x14ac:dyDescent="0.3">
      <c r="N3255"/>
      <c r="O3255"/>
      <c r="Z3255"/>
      <c r="AA3255"/>
    </row>
    <row r="3256" spans="14:27" x14ac:dyDescent="0.3">
      <c r="N3256"/>
      <c r="O3256"/>
      <c r="Z3256"/>
      <c r="AA3256"/>
    </row>
    <row r="3257" spans="14:27" x14ac:dyDescent="0.3">
      <c r="N3257"/>
      <c r="O3257"/>
      <c r="Z3257"/>
      <c r="AA3257"/>
    </row>
    <row r="3258" spans="14:27" x14ac:dyDescent="0.3">
      <c r="N3258"/>
      <c r="O3258"/>
      <c r="Z3258"/>
      <c r="AA3258"/>
    </row>
    <row r="3259" spans="14:27" x14ac:dyDescent="0.3">
      <c r="N3259"/>
      <c r="O3259"/>
      <c r="Z3259"/>
      <c r="AA3259"/>
    </row>
    <row r="3260" spans="14:27" x14ac:dyDescent="0.3">
      <c r="N3260"/>
      <c r="O3260"/>
      <c r="Z3260"/>
      <c r="AA3260"/>
    </row>
    <row r="3261" spans="14:27" x14ac:dyDescent="0.3">
      <c r="N3261"/>
      <c r="O3261"/>
      <c r="Z3261"/>
      <c r="AA3261"/>
    </row>
    <row r="3262" spans="14:27" x14ac:dyDescent="0.3">
      <c r="N3262"/>
      <c r="O3262"/>
      <c r="Z3262"/>
      <c r="AA3262"/>
    </row>
    <row r="3263" spans="14:27" x14ac:dyDescent="0.3">
      <c r="N3263"/>
      <c r="O3263"/>
      <c r="Z3263"/>
      <c r="AA3263"/>
    </row>
    <row r="3264" spans="14:27" x14ac:dyDescent="0.3">
      <c r="N3264"/>
      <c r="O3264"/>
      <c r="Z3264"/>
      <c r="AA3264"/>
    </row>
    <row r="3265" spans="14:27" x14ac:dyDescent="0.3">
      <c r="N3265"/>
      <c r="O3265"/>
      <c r="Z3265"/>
      <c r="AA3265"/>
    </row>
    <row r="3266" spans="14:27" x14ac:dyDescent="0.3">
      <c r="N3266"/>
      <c r="O3266"/>
      <c r="Z3266"/>
      <c r="AA3266"/>
    </row>
    <row r="3267" spans="14:27" x14ac:dyDescent="0.3">
      <c r="N3267"/>
      <c r="O3267"/>
      <c r="Z3267"/>
      <c r="AA3267"/>
    </row>
    <row r="3268" spans="14:27" x14ac:dyDescent="0.3">
      <c r="N3268"/>
      <c r="O3268"/>
      <c r="Z3268"/>
      <c r="AA3268"/>
    </row>
    <row r="3269" spans="14:27" x14ac:dyDescent="0.3">
      <c r="N3269"/>
      <c r="O3269"/>
      <c r="Z3269"/>
      <c r="AA3269"/>
    </row>
    <row r="3270" spans="14:27" x14ac:dyDescent="0.3">
      <c r="N3270"/>
      <c r="O3270"/>
      <c r="Z3270"/>
      <c r="AA3270"/>
    </row>
    <row r="3271" spans="14:27" x14ac:dyDescent="0.3">
      <c r="N3271"/>
      <c r="O3271"/>
      <c r="Z3271"/>
      <c r="AA3271"/>
    </row>
    <row r="3272" spans="14:27" x14ac:dyDescent="0.3">
      <c r="N3272"/>
      <c r="O3272"/>
      <c r="Z3272"/>
      <c r="AA3272"/>
    </row>
    <row r="3273" spans="14:27" x14ac:dyDescent="0.3">
      <c r="N3273"/>
      <c r="O3273"/>
      <c r="Z3273"/>
      <c r="AA3273"/>
    </row>
    <row r="3274" spans="14:27" x14ac:dyDescent="0.3">
      <c r="N3274"/>
      <c r="O3274"/>
      <c r="Z3274"/>
      <c r="AA3274"/>
    </row>
    <row r="3275" spans="14:27" x14ac:dyDescent="0.3">
      <c r="N3275"/>
      <c r="O3275"/>
      <c r="Z3275"/>
      <c r="AA3275"/>
    </row>
    <row r="3276" spans="14:27" x14ac:dyDescent="0.3">
      <c r="N3276"/>
      <c r="O3276"/>
      <c r="Z3276"/>
      <c r="AA3276"/>
    </row>
    <row r="3277" spans="14:27" x14ac:dyDescent="0.3">
      <c r="N3277"/>
      <c r="O3277"/>
      <c r="Z3277"/>
      <c r="AA3277"/>
    </row>
    <row r="3278" spans="14:27" x14ac:dyDescent="0.3">
      <c r="N3278"/>
      <c r="O3278"/>
      <c r="Z3278"/>
      <c r="AA3278"/>
    </row>
    <row r="3279" spans="14:27" x14ac:dyDescent="0.3">
      <c r="N3279"/>
      <c r="O3279"/>
      <c r="Z3279"/>
      <c r="AA3279"/>
    </row>
    <row r="3280" spans="14:27" x14ac:dyDescent="0.3">
      <c r="N3280"/>
      <c r="O3280"/>
      <c r="Z3280"/>
      <c r="AA3280"/>
    </row>
    <row r="3281" spans="14:27" x14ac:dyDescent="0.3">
      <c r="N3281"/>
      <c r="O3281"/>
      <c r="Z3281"/>
      <c r="AA3281"/>
    </row>
    <row r="3282" spans="14:27" x14ac:dyDescent="0.3">
      <c r="N3282"/>
      <c r="O3282"/>
      <c r="Z3282"/>
      <c r="AA3282"/>
    </row>
    <row r="3283" spans="14:27" x14ac:dyDescent="0.3">
      <c r="N3283"/>
      <c r="O3283"/>
      <c r="Z3283"/>
      <c r="AA3283"/>
    </row>
    <row r="3284" spans="14:27" x14ac:dyDescent="0.3">
      <c r="N3284"/>
      <c r="O3284"/>
      <c r="Z3284"/>
      <c r="AA3284"/>
    </row>
    <row r="3285" spans="14:27" x14ac:dyDescent="0.3">
      <c r="N3285"/>
      <c r="O3285"/>
      <c r="Z3285"/>
      <c r="AA3285"/>
    </row>
    <row r="3286" spans="14:27" x14ac:dyDescent="0.3">
      <c r="N3286"/>
      <c r="O3286"/>
      <c r="Z3286"/>
      <c r="AA3286"/>
    </row>
    <row r="3287" spans="14:27" x14ac:dyDescent="0.3">
      <c r="N3287"/>
      <c r="O3287"/>
      <c r="Z3287"/>
      <c r="AA3287"/>
    </row>
    <row r="3288" spans="14:27" x14ac:dyDescent="0.3">
      <c r="N3288"/>
      <c r="O3288"/>
      <c r="Z3288"/>
      <c r="AA3288"/>
    </row>
    <row r="3289" spans="14:27" x14ac:dyDescent="0.3">
      <c r="N3289"/>
      <c r="O3289"/>
      <c r="Z3289"/>
      <c r="AA3289"/>
    </row>
    <row r="3290" spans="14:27" x14ac:dyDescent="0.3">
      <c r="N3290"/>
      <c r="O3290"/>
      <c r="Z3290"/>
      <c r="AA3290"/>
    </row>
    <row r="3291" spans="14:27" x14ac:dyDescent="0.3">
      <c r="N3291"/>
      <c r="O3291"/>
      <c r="Z3291"/>
      <c r="AA3291"/>
    </row>
    <row r="3292" spans="14:27" x14ac:dyDescent="0.3">
      <c r="N3292"/>
      <c r="O3292"/>
      <c r="Z3292"/>
      <c r="AA3292"/>
    </row>
    <row r="3293" spans="14:27" x14ac:dyDescent="0.3">
      <c r="N3293"/>
      <c r="O3293"/>
      <c r="Z3293"/>
      <c r="AA3293"/>
    </row>
    <row r="3294" spans="14:27" x14ac:dyDescent="0.3">
      <c r="N3294"/>
      <c r="O3294"/>
      <c r="Z3294"/>
      <c r="AA3294"/>
    </row>
    <row r="3295" spans="14:27" x14ac:dyDescent="0.3">
      <c r="N3295"/>
      <c r="O3295"/>
      <c r="Z3295"/>
      <c r="AA3295"/>
    </row>
    <row r="3296" spans="14:27" x14ac:dyDescent="0.3">
      <c r="N3296"/>
      <c r="O3296"/>
      <c r="Z3296"/>
      <c r="AA3296"/>
    </row>
    <row r="3297" spans="14:27" x14ac:dyDescent="0.3">
      <c r="N3297"/>
      <c r="O3297"/>
      <c r="Z3297"/>
      <c r="AA3297"/>
    </row>
    <row r="3298" spans="14:27" x14ac:dyDescent="0.3">
      <c r="N3298"/>
      <c r="O3298"/>
      <c r="Z3298"/>
      <c r="AA3298"/>
    </row>
    <row r="3299" spans="14:27" x14ac:dyDescent="0.3">
      <c r="N3299"/>
      <c r="O3299"/>
      <c r="Z3299"/>
      <c r="AA3299"/>
    </row>
    <row r="3300" spans="14:27" x14ac:dyDescent="0.3">
      <c r="N3300"/>
      <c r="O3300"/>
      <c r="Z3300"/>
      <c r="AA3300"/>
    </row>
    <row r="3301" spans="14:27" x14ac:dyDescent="0.3">
      <c r="N3301"/>
      <c r="O3301"/>
      <c r="Z3301"/>
      <c r="AA3301"/>
    </row>
    <row r="3302" spans="14:27" x14ac:dyDescent="0.3">
      <c r="N3302"/>
      <c r="O3302"/>
      <c r="Z3302"/>
      <c r="AA3302"/>
    </row>
    <row r="3303" spans="14:27" x14ac:dyDescent="0.3">
      <c r="N3303"/>
      <c r="O3303"/>
      <c r="Z3303"/>
      <c r="AA3303"/>
    </row>
    <row r="3304" spans="14:27" x14ac:dyDescent="0.3">
      <c r="N3304"/>
      <c r="O3304"/>
      <c r="Z3304"/>
      <c r="AA3304"/>
    </row>
    <row r="3305" spans="14:27" x14ac:dyDescent="0.3">
      <c r="N3305"/>
      <c r="O3305"/>
      <c r="Z3305"/>
      <c r="AA3305"/>
    </row>
    <row r="3306" spans="14:27" x14ac:dyDescent="0.3">
      <c r="N3306"/>
      <c r="O3306"/>
      <c r="Z3306"/>
      <c r="AA3306"/>
    </row>
    <row r="3307" spans="14:27" x14ac:dyDescent="0.3">
      <c r="N3307"/>
      <c r="O3307"/>
      <c r="Z3307"/>
      <c r="AA3307"/>
    </row>
    <row r="3308" spans="14:27" x14ac:dyDescent="0.3">
      <c r="N3308"/>
      <c r="O3308"/>
      <c r="Z3308"/>
      <c r="AA3308"/>
    </row>
    <row r="3309" spans="14:27" x14ac:dyDescent="0.3">
      <c r="N3309"/>
      <c r="O3309"/>
      <c r="Z3309"/>
      <c r="AA3309"/>
    </row>
    <row r="3310" spans="14:27" x14ac:dyDescent="0.3">
      <c r="N3310"/>
      <c r="O3310"/>
      <c r="Z3310"/>
      <c r="AA3310"/>
    </row>
    <row r="3311" spans="14:27" x14ac:dyDescent="0.3">
      <c r="N3311"/>
      <c r="O3311"/>
      <c r="Z3311"/>
      <c r="AA3311"/>
    </row>
    <row r="3312" spans="14:27" x14ac:dyDescent="0.3">
      <c r="N3312"/>
      <c r="O3312"/>
      <c r="Z3312"/>
      <c r="AA3312"/>
    </row>
    <row r="3313" spans="14:27" x14ac:dyDescent="0.3">
      <c r="N3313"/>
      <c r="O3313"/>
      <c r="Z3313"/>
      <c r="AA3313"/>
    </row>
    <row r="3314" spans="14:27" x14ac:dyDescent="0.3">
      <c r="N3314"/>
      <c r="O3314"/>
      <c r="Z3314"/>
      <c r="AA3314"/>
    </row>
    <row r="3315" spans="14:27" x14ac:dyDescent="0.3">
      <c r="N3315"/>
      <c r="O3315"/>
      <c r="Z3315"/>
      <c r="AA3315"/>
    </row>
    <row r="3316" spans="14:27" x14ac:dyDescent="0.3">
      <c r="N3316"/>
      <c r="O3316"/>
      <c r="Z3316"/>
      <c r="AA3316"/>
    </row>
    <row r="3317" spans="14:27" x14ac:dyDescent="0.3">
      <c r="N3317"/>
      <c r="O3317"/>
      <c r="Z3317"/>
      <c r="AA3317"/>
    </row>
    <row r="3318" spans="14:27" x14ac:dyDescent="0.3">
      <c r="N3318"/>
      <c r="O3318"/>
      <c r="Z3318"/>
      <c r="AA3318"/>
    </row>
    <row r="3319" spans="14:27" x14ac:dyDescent="0.3">
      <c r="N3319"/>
      <c r="O3319"/>
      <c r="Z3319"/>
      <c r="AA3319"/>
    </row>
    <row r="3320" spans="14:27" x14ac:dyDescent="0.3">
      <c r="N3320"/>
      <c r="O3320"/>
      <c r="Z3320"/>
      <c r="AA3320"/>
    </row>
    <row r="3321" spans="14:27" x14ac:dyDescent="0.3">
      <c r="N3321"/>
      <c r="O3321"/>
      <c r="Z3321"/>
      <c r="AA3321"/>
    </row>
    <row r="3322" spans="14:27" x14ac:dyDescent="0.3">
      <c r="N3322"/>
      <c r="O3322"/>
      <c r="Z3322"/>
      <c r="AA3322"/>
    </row>
    <row r="3323" spans="14:27" x14ac:dyDescent="0.3">
      <c r="N3323"/>
      <c r="O3323"/>
      <c r="Z3323"/>
      <c r="AA3323"/>
    </row>
    <row r="3324" spans="14:27" x14ac:dyDescent="0.3">
      <c r="N3324"/>
      <c r="O3324"/>
      <c r="Z3324"/>
      <c r="AA3324"/>
    </row>
    <row r="3325" spans="14:27" x14ac:dyDescent="0.3">
      <c r="N3325"/>
      <c r="O3325"/>
      <c r="Z3325"/>
      <c r="AA3325"/>
    </row>
    <row r="3326" spans="14:27" x14ac:dyDescent="0.3">
      <c r="N3326"/>
      <c r="O3326"/>
      <c r="Z3326"/>
      <c r="AA3326"/>
    </row>
    <row r="3327" spans="14:27" x14ac:dyDescent="0.3">
      <c r="N3327"/>
      <c r="O3327"/>
      <c r="Z3327"/>
      <c r="AA3327"/>
    </row>
    <row r="3328" spans="14:27" x14ac:dyDescent="0.3">
      <c r="N3328"/>
      <c r="O3328"/>
      <c r="Z3328"/>
      <c r="AA3328"/>
    </row>
    <row r="3329" spans="14:27" x14ac:dyDescent="0.3">
      <c r="N3329"/>
      <c r="O3329"/>
      <c r="Z3329"/>
      <c r="AA3329"/>
    </row>
    <row r="3330" spans="14:27" x14ac:dyDescent="0.3">
      <c r="N3330"/>
      <c r="O3330"/>
      <c r="Z3330"/>
      <c r="AA3330"/>
    </row>
    <row r="3331" spans="14:27" x14ac:dyDescent="0.3">
      <c r="N3331"/>
      <c r="O3331"/>
      <c r="Z3331"/>
      <c r="AA3331"/>
    </row>
    <row r="3332" spans="14:27" x14ac:dyDescent="0.3">
      <c r="N3332"/>
      <c r="O3332"/>
      <c r="Z3332"/>
      <c r="AA3332"/>
    </row>
    <row r="3333" spans="14:27" x14ac:dyDescent="0.3">
      <c r="N3333"/>
      <c r="O3333"/>
      <c r="Z3333"/>
      <c r="AA3333"/>
    </row>
    <row r="3334" spans="14:27" x14ac:dyDescent="0.3">
      <c r="N3334"/>
      <c r="O3334"/>
      <c r="Z3334"/>
      <c r="AA3334"/>
    </row>
    <row r="3335" spans="14:27" x14ac:dyDescent="0.3">
      <c r="N3335"/>
      <c r="O3335"/>
      <c r="Z3335"/>
      <c r="AA3335"/>
    </row>
    <row r="3336" spans="14:27" x14ac:dyDescent="0.3">
      <c r="N3336"/>
      <c r="O3336"/>
      <c r="Z3336"/>
      <c r="AA3336"/>
    </row>
    <row r="3337" spans="14:27" x14ac:dyDescent="0.3">
      <c r="N3337"/>
      <c r="O3337"/>
      <c r="Z3337"/>
      <c r="AA3337"/>
    </row>
    <row r="3338" spans="14:27" x14ac:dyDescent="0.3">
      <c r="N3338"/>
      <c r="O3338"/>
      <c r="Z3338"/>
      <c r="AA3338"/>
    </row>
    <row r="3339" spans="14:27" x14ac:dyDescent="0.3">
      <c r="N3339"/>
      <c r="O3339"/>
      <c r="Z3339"/>
      <c r="AA3339"/>
    </row>
    <row r="3340" spans="14:27" x14ac:dyDescent="0.3">
      <c r="N3340"/>
      <c r="O3340"/>
      <c r="Z3340"/>
      <c r="AA3340"/>
    </row>
    <row r="3341" spans="14:27" x14ac:dyDescent="0.3">
      <c r="N3341"/>
      <c r="O3341"/>
      <c r="Z3341"/>
      <c r="AA3341"/>
    </row>
    <row r="3342" spans="14:27" x14ac:dyDescent="0.3">
      <c r="N3342"/>
      <c r="O3342"/>
      <c r="Z3342"/>
      <c r="AA3342"/>
    </row>
    <row r="3343" spans="14:27" x14ac:dyDescent="0.3">
      <c r="N3343"/>
      <c r="O3343"/>
      <c r="Z3343"/>
      <c r="AA3343"/>
    </row>
    <row r="3344" spans="14:27" x14ac:dyDescent="0.3">
      <c r="N3344"/>
      <c r="O3344"/>
      <c r="Z3344"/>
      <c r="AA3344"/>
    </row>
    <row r="3345" spans="14:27" x14ac:dyDescent="0.3">
      <c r="N3345"/>
      <c r="O3345"/>
      <c r="Z3345"/>
      <c r="AA3345"/>
    </row>
    <row r="3346" spans="14:27" x14ac:dyDescent="0.3">
      <c r="N3346"/>
      <c r="O3346"/>
      <c r="Z3346"/>
      <c r="AA3346"/>
    </row>
    <row r="3347" spans="14:27" x14ac:dyDescent="0.3">
      <c r="N3347"/>
      <c r="O3347"/>
      <c r="Z3347"/>
      <c r="AA3347"/>
    </row>
    <row r="3348" spans="14:27" x14ac:dyDescent="0.3">
      <c r="N3348"/>
      <c r="O3348"/>
      <c r="Z3348"/>
      <c r="AA3348"/>
    </row>
    <row r="3349" spans="14:27" x14ac:dyDescent="0.3">
      <c r="N3349"/>
      <c r="O3349"/>
      <c r="Z3349"/>
      <c r="AA3349"/>
    </row>
    <row r="3350" spans="14:27" x14ac:dyDescent="0.3">
      <c r="N3350"/>
      <c r="O3350"/>
      <c r="Z3350"/>
      <c r="AA3350"/>
    </row>
    <row r="3351" spans="14:27" x14ac:dyDescent="0.3">
      <c r="N3351"/>
      <c r="O3351"/>
      <c r="Z3351"/>
      <c r="AA3351"/>
    </row>
    <row r="3352" spans="14:27" x14ac:dyDescent="0.3">
      <c r="N3352"/>
      <c r="O3352"/>
      <c r="Z3352"/>
      <c r="AA3352"/>
    </row>
    <row r="3353" spans="14:27" x14ac:dyDescent="0.3">
      <c r="N3353"/>
      <c r="O3353"/>
      <c r="Z3353"/>
      <c r="AA3353"/>
    </row>
    <row r="3354" spans="14:27" x14ac:dyDescent="0.3">
      <c r="N3354"/>
      <c r="O3354"/>
      <c r="Z3354"/>
      <c r="AA3354"/>
    </row>
    <row r="3355" spans="14:27" x14ac:dyDescent="0.3">
      <c r="N3355"/>
      <c r="O3355"/>
      <c r="Z3355"/>
      <c r="AA3355"/>
    </row>
    <row r="3356" spans="14:27" x14ac:dyDescent="0.3">
      <c r="N3356"/>
      <c r="O3356"/>
      <c r="Z3356"/>
      <c r="AA3356"/>
    </row>
    <row r="3357" spans="14:27" x14ac:dyDescent="0.3">
      <c r="N3357"/>
      <c r="O3357"/>
      <c r="Z3357"/>
      <c r="AA3357"/>
    </row>
    <row r="3358" spans="14:27" x14ac:dyDescent="0.3">
      <c r="N3358"/>
      <c r="O3358"/>
      <c r="Z3358"/>
      <c r="AA3358"/>
    </row>
    <row r="3359" spans="14:27" x14ac:dyDescent="0.3">
      <c r="N3359"/>
      <c r="O3359"/>
      <c r="Z3359"/>
      <c r="AA3359"/>
    </row>
    <row r="3360" spans="14:27" x14ac:dyDescent="0.3">
      <c r="N3360"/>
      <c r="O3360"/>
      <c r="Z3360"/>
      <c r="AA3360"/>
    </row>
    <row r="3361" spans="14:27" x14ac:dyDescent="0.3">
      <c r="N3361"/>
      <c r="O3361"/>
      <c r="Z3361"/>
      <c r="AA3361"/>
    </row>
    <row r="3362" spans="14:27" x14ac:dyDescent="0.3">
      <c r="N3362"/>
      <c r="O3362"/>
      <c r="Z3362"/>
      <c r="AA3362"/>
    </row>
    <row r="3363" spans="14:27" x14ac:dyDescent="0.3">
      <c r="N3363"/>
      <c r="O3363"/>
      <c r="Z3363"/>
      <c r="AA3363"/>
    </row>
    <row r="3364" spans="14:27" x14ac:dyDescent="0.3">
      <c r="N3364"/>
      <c r="O3364"/>
      <c r="Z3364"/>
      <c r="AA3364"/>
    </row>
    <row r="3365" spans="14:27" x14ac:dyDescent="0.3">
      <c r="N3365"/>
      <c r="O3365"/>
      <c r="Z3365"/>
      <c r="AA3365"/>
    </row>
    <row r="3366" spans="14:27" x14ac:dyDescent="0.3">
      <c r="N3366"/>
      <c r="O3366"/>
      <c r="Z3366"/>
      <c r="AA3366"/>
    </row>
    <row r="3367" spans="14:27" x14ac:dyDescent="0.3">
      <c r="N3367"/>
      <c r="O3367"/>
      <c r="Z3367"/>
      <c r="AA3367"/>
    </row>
    <row r="3368" spans="14:27" x14ac:dyDescent="0.3">
      <c r="N3368"/>
      <c r="O3368"/>
      <c r="Z3368"/>
      <c r="AA3368"/>
    </row>
    <row r="3369" spans="14:27" x14ac:dyDescent="0.3">
      <c r="N3369"/>
      <c r="O3369"/>
      <c r="Z3369"/>
      <c r="AA3369"/>
    </row>
    <row r="3370" spans="14:27" x14ac:dyDescent="0.3">
      <c r="N3370"/>
      <c r="O3370"/>
      <c r="Z3370"/>
      <c r="AA3370"/>
    </row>
    <row r="3371" spans="14:27" x14ac:dyDescent="0.3">
      <c r="N3371"/>
      <c r="O3371"/>
      <c r="Z3371"/>
      <c r="AA3371"/>
    </row>
    <row r="3372" spans="14:27" x14ac:dyDescent="0.3">
      <c r="N3372"/>
      <c r="O3372"/>
      <c r="Z3372"/>
      <c r="AA3372"/>
    </row>
    <row r="3373" spans="14:27" x14ac:dyDescent="0.3">
      <c r="N3373"/>
      <c r="O3373"/>
      <c r="Z3373"/>
      <c r="AA3373"/>
    </row>
    <row r="3374" spans="14:27" x14ac:dyDescent="0.3">
      <c r="N3374"/>
      <c r="O3374"/>
      <c r="Z3374"/>
      <c r="AA3374"/>
    </row>
    <row r="3375" spans="14:27" x14ac:dyDescent="0.3">
      <c r="N3375"/>
      <c r="O3375"/>
      <c r="Z3375"/>
      <c r="AA3375"/>
    </row>
    <row r="3376" spans="14:27" x14ac:dyDescent="0.3">
      <c r="N3376"/>
      <c r="O3376"/>
      <c r="Z3376"/>
      <c r="AA3376"/>
    </row>
    <row r="3377" spans="14:27" x14ac:dyDescent="0.3">
      <c r="N3377"/>
      <c r="O3377"/>
      <c r="Z3377"/>
      <c r="AA3377"/>
    </row>
    <row r="3378" spans="14:27" x14ac:dyDescent="0.3">
      <c r="N3378"/>
      <c r="O3378"/>
      <c r="Z3378"/>
      <c r="AA3378"/>
    </row>
    <row r="3379" spans="14:27" x14ac:dyDescent="0.3">
      <c r="N3379"/>
      <c r="O3379"/>
      <c r="Z3379"/>
      <c r="AA3379"/>
    </row>
    <row r="3380" spans="14:27" x14ac:dyDescent="0.3">
      <c r="N3380"/>
      <c r="O3380"/>
      <c r="Z3380"/>
      <c r="AA3380"/>
    </row>
    <row r="3381" spans="14:27" x14ac:dyDescent="0.3">
      <c r="N3381"/>
      <c r="O3381"/>
      <c r="Z3381"/>
      <c r="AA3381"/>
    </row>
    <row r="3382" spans="14:27" x14ac:dyDescent="0.3">
      <c r="N3382"/>
      <c r="O3382"/>
      <c r="Z3382"/>
      <c r="AA3382"/>
    </row>
    <row r="3383" spans="14:27" x14ac:dyDescent="0.3">
      <c r="N3383"/>
      <c r="O3383"/>
      <c r="Z3383"/>
      <c r="AA3383"/>
    </row>
    <row r="3384" spans="14:27" x14ac:dyDescent="0.3">
      <c r="N3384"/>
      <c r="O3384"/>
      <c r="Z3384"/>
      <c r="AA3384"/>
    </row>
    <row r="3385" spans="14:27" x14ac:dyDescent="0.3">
      <c r="N3385"/>
      <c r="O3385"/>
      <c r="Z3385"/>
      <c r="AA3385"/>
    </row>
    <row r="3386" spans="14:27" x14ac:dyDescent="0.3">
      <c r="N3386"/>
      <c r="O3386"/>
      <c r="Z3386"/>
      <c r="AA3386"/>
    </row>
    <row r="3387" spans="14:27" x14ac:dyDescent="0.3">
      <c r="N3387"/>
      <c r="O3387"/>
      <c r="Z3387"/>
      <c r="AA3387"/>
    </row>
    <row r="3388" spans="14:27" x14ac:dyDescent="0.3">
      <c r="N3388"/>
      <c r="O3388"/>
      <c r="Z3388"/>
      <c r="AA3388"/>
    </row>
    <row r="3389" spans="14:27" x14ac:dyDescent="0.3">
      <c r="N3389"/>
      <c r="O3389"/>
      <c r="Z3389"/>
      <c r="AA3389"/>
    </row>
    <row r="3390" spans="14:27" x14ac:dyDescent="0.3">
      <c r="N3390"/>
      <c r="O3390"/>
      <c r="Z3390"/>
      <c r="AA3390"/>
    </row>
    <row r="3391" spans="14:27" x14ac:dyDescent="0.3">
      <c r="N3391"/>
      <c r="O3391"/>
      <c r="Z3391"/>
      <c r="AA3391"/>
    </row>
    <row r="3392" spans="14:27" x14ac:dyDescent="0.3">
      <c r="N3392"/>
      <c r="O3392"/>
      <c r="Z3392"/>
      <c r="AA3392"/>
    </row>
    <row r="3393" spans="14:27" x14ac:dyDescent="0.3">
      <c r="N3393"/>
      <c r="O3393"/>
      <c r="Z3393"/>
      <c r="AA3393"/>
    </row>
    <row r="3394" spans="14:27" x14ac:dyDescent="0.3">
      <c r="N3394"/>
      <c r="O3394"/>
      <c r="Z3394"/>
      <c r="AA3394"/>
    </row>
    <row r="3395" spans="14:27" x14ac:dyDescent="0.3">
      <c r="N3395"/>
      <c r="O3395"/>
      <c r="Z3395"/>
      <c r="AA3395"/>
    </row>
    <row r="3396" spans="14:27" x14ac:dyDescent="0.3">
      <c r="N3396"/>
      <c r="O3396"/>
      <c r="Z3396"/>
      <c r="AA3396"/>
    </row>
    <row r="3397" spans="14:27" x14ac:dyDescent="0.3">
      <c r="N3397"/>
      <c r="O3397"/>
      <c r="Z3397"/>
      <c r="AA3397"/>
    </row>
    <row r="3398" spans="14:27" x14ac:dyDescent="0.3">
      <c r="N3398"/>
      <c r="O3398"/>
      <c r="Z3398"/>
      <c r="AA3398"/>
    </row>
    <row r="3399" spans="14:27" x14ac:dyDescent="0.3">
      <c r="N3399"/>
      <c r="O3399"/>
      <c r="Z3399"/>
      <c r="AA3399"/>
    </row>
    <row r="3400" spans="14:27" x14ac:dyDescent="0.3">
      <c r="N3400"/>
      <c r="O3400"/>
      <c r="Z3400"/>
      <c r="AA3400"/>
    </row>
    <row r="3401" spans="14:27" x14ac:dyDescent="0.3">
      <c r="N3401"/>
      <c r="O3401"/>
      <c r="Z3401"/>
      <c r="AA3401"/>
    </row>
    <row r="3402" spans="14:27" x14ac:dyDescent="0.3">
      <c r="N3402"/>
      <c r="O3402"/>
      <c r="Z3402"/>
      <c r="AA3402"/>
    </row>
    <row r="3403" spans="14:27" x14ac:dyDescent="0.3">
      <c r="N3403"/>
      <c r="O3403"/>
      <c r="Z3403"/>
      <c r="AA3403"/>
    </row>
    <row r="3404" spans="14:27" x14ac:dyDescent="0.3">
      <c r="N3404"/>
      <c r="O3404"/>
      <c r="Z3404"/>
      <c r="AA3404"/>
    </row>
    <row r="3405" spans="14:27" x14ac:dyDescent="0.3">
      <c r="N3405"/>
      <c r="O3405"/>
      <c r="Z3405"/>
      <c r="AA3405"/>
    </row>
    <row r="3406" spans="14:27" x14ac:dyDescent="0.3">
      <c r="N3406"/>
      <c r="O3406"/>
      <c r="Z3406"/>
      <c r="AA3406"/>
    </row>
    <row r="3407" spans="14:27" x14ac:dyDescent="0.3">
      <c r="N3407"/>
      <c r="O3407"/>
      <c r="Z3407"/>
      <c r="AA3407"/>
    </row>
    <row r="3408" spans="14:27" x14ac:dyDescent="0.3">
      <c r="N3408"/>
      <c r="O3408"/>
      <c r="Z3408"/>
      <c r="AA3408"/>
    </row>
    <row r="3409" spans="14:27" x14ac:dyDescent="0.3">
      <c r="N3409"/>
      <c r="O3409"/>
      <c r="Z3409"/>
      <c r="AA3409"/>
    </row>
    <row r="3410" spans="14:27" x14ac:dyDescent="0.3">
      <c r="N3410"/>
      <c r="O3410"/>
      <c r="Z3410"/>
      <c r="AA3410"/>
    </row>
    <row r="3411" spans="14:27" x14ac:dyDescent="0.3">
      <c r="N3411"/>
      <c r="O3411"/>
      <c r="Z3411"/>
      <c r="AA3411"/>
    </row>
    <row r="3412" spans="14:27" x14ac:dyDescent="0.3">
      <c r="N3412"/>
      <c r="O3412"/>
      <c r="Z3412"/>
      <c r="AA3412"/>
    </row>
    <row r="3413" spans="14:27" x14ac:dyDescent="0.3">
      <c r="N3413"/>
      <c r="O3413"/>
      <c r="Z3413"/>
      <c r="AA3413"/>
    </row>
    <row r="3414" spans="14:27" x14ac:dyDescent="0.3">
      <c r="N3414"/>
      <c r="O3414"/>
      <c r="Z3414"/>
      <c r="AA3414"/>
    </row>
    <row r="3415" spans="14:27" x14ac:dyDescent="0.3">
      <c r="N3415"/>
      <c r="O3415"/>
      <c r="Z3415"/>
      <c r="AA3415"/>
    </row>
    <row r="3416" spans="14:27" x14ac:dyDescent="0.3">
      <c r="N3416"/>
      <c r="O3416"/>
      <c r="Z3416"/>
      <c r="AA3416"/>
    </row>
    <row r="3417" spans="14:27" x14ac:dyDescent="0.3">
      <c r="N3417"/>
      <c r="O3417"/>
      <c r="Z3417"/>
      <c r="AA3417"/>
    </row>
    <row r="3418" spans="14:27" x14ac:dyDescent="0.3">
      <c r="N3418"/>
      <c r="O3418"/>
      <c r="Z3418"/>
      <c r="AA3418"/>
    </row>
    <row r="3419" spans="14:27" x14ac:dyDescent="0.3">
      <c r="N3419"/>
      <c r="O3419"/>
      <c r="Z3419"/>
      <c r="AA3419"/>
    </row>
    <row r="3420" spans="14:27" x14ac:dyDescent="0.3">
      <c r="N3420"/>
      <c r="O3420"/>
      <c r="Z3420"/>
      <c r="AA3420"/>
    </row>
    <row r="3421" spans="14:27" x14ac:dyDescent="0.3">
      <c r="N3421"/>
      <c r="O3421"/>
      <c r="Z3421"/>
      <c r="AA3421"/>
    </row>
    <row r="3422" spans="14:27" x14ac:dyDescent="0.3">
      <c r="N3422"/>
      <c r="O3422"/>
      <c r="Z3422"/>
      <c r="AA3422"/>
    </row>
    <row r="3423" spans="14:27" x14ac:dyDescent="0.3">
      <c r="N3423"/>
      <c r="O3423"/>
      <c r="Z3423"/>
      <c r="AA3423"/>
    </row>
    <row r="3424" spans="14:27" x14ac:dyDescent="0.3">
      <c r="N3424"/>
      <c r="O3424"/>
      <c r="Z3424"/>
      <c r="AA3424"/>
    </row>
    <row r="3425" spans="14:27" x14ac:dyDescent="0.3">
      <c r="N3425"/>
      <c r="O3425"/>
      <c r="Z3425"/>
      <c r="AA3425"/>
    </row>
    <row r="3426" spans="14:27" x14ac:dyDescent="0.3">
      <c r="N3426"/>
      <c r="O3426"/>
      <c r="Z3426"/>
      <c r="AA3426"/>
    </row>
    <row r="3427" spans="14:27" x14ac:dyDescent="0.3">
      <c r="N3427"/>
      <c r="O3427"/>
      <c r="Z3427"/>
      <c r="AA3427"/>
    </row>
    <row r="3428" spans="14:27" x14ac:dyDescent="0.3">
      <c r="N3428"/>
      <c r="O3428"/>
      <c r="Z3428"/>
      <c r="AA3428"/>
    </row>
    <row r="3429" spans="14:27" x14ac:dyDescent="0.3">
      <c r="N3429"/>
      <c r="O3429"/>
      <c r="Z3429"/>
      <c r="AA3429"/>
    </row>
    <row r="3430" spans="14:27" x14ac:dyDescent="0.3">
      <c r="N3430"/>
      <c r="O3430"/>
      <c r="Z3430"/>
      <c r="AA3430"/>
    </row>
    <row r="3431" spans="14:27" x14ac:dyDescent="0.3">
      <c r="N3431"/>
      <c r="O3431"/>
      <c r="Z3431"/>
      <c r="AA3431"/>
    </row>
    <row r="3432" spans="14:27" x14ac:dyDescent="0.3">
      <c r="N3432"/>
      <c r="O3432"/>
      <c r="Z3432"/>
      <c r="AA3432"/>
    </row>
    <row r="3433" spans="14:27" x14ac:dyDescent="0.3">
      <c r="N3433"/>
      <c r="O3433"/>
      <c r="Z3433"/>
      <c r="AA3433"/>
    </row>
    <row r="3434" spans="14:27" x14ac:dyDescent="0.3">
      <c r="N3434"/>
      <c r="O3434"/>
      <c r="Z3434"/>
      <c r="AA3434"/>
    </row>
    <row r="3435" spans="14:27" x14ac:dyDescent="0.3">
      <c r="N3435"/>
      <c r="O3435"/>
      <c r="Z3435"/>
      <c r="AA3435"/>
    </row>
    <row r="3436" spans="14:27" x14ac:dyDescent="0.3">
      <c r="N3436"/>
      <c r="O3436"/>
      <c r="Z3436"/>
      <c r="AA3436"/>
    </row>
    <row r="3437" spans="14:27" x14ac:dyDescent="0.3">
      <c r="N3437"/>
      <c r="O3437"/>
      <c r="Z3437"/>
      <c r="AA3437"/>
    </row>
    <row r="3438" spans="14:27" x14ac:dyDescent="0.3">
      <c r="N3438"/>
      <c r="O3438"/>
      <c r="Z3438"/>
      <c r="AA3438"/>
    </row>
    <row r="3439" spans="14:27" x14ac:dyDescent="0.3">
      <c r="N3439"/>
      <c r="O3439"/>
      <c r="Z3439"/>
      <c r="AA3439"/>
    </row>
    <row r="3440" spans="14:27" x14ac:dyDescent="0.3">
      <c r="N3440"/>
      <c r="O3440"/>
      <c r="Z3440"/>
      <c r="AA3440"/>
    </row>
    <row r="3441" spans="14:27" x14ac:dyDescent="0.3">
      <c r="N3441"/>
      <c r="O3441"/>
      <c r="Z3441"/>
      <c r="AA3441"/>
    </row>
    <row r="3442" spans="14:27" x14ac:dyDescent="0.3">
      <c r="N3442"/>
      <c r="O3442"/>
      <c r="Z3442"/>
      <c r="AA3442"/>
    </row>
    <row r="3443" spans="14:27" x14ac:dyDescent="0.3">
      <c r="N3443"/>
      <c r="O3443"/>
      <c r="Z3443"/>
      <c r="AA3443"/>
    </row>
    <row r="3444" spans="14:27" x14ac:dyDescent="0.3">
      <c r="N3444"/>
      <c r="O3444"/>
      <c r="Z3444"/>
      <c r="AA3444"/>
    </row>
    <row r="3445" spans="14:27" x14ac:dyDescent="0.3">
      <c r="N3445"/>
      <c r="O3445"/>
      <c r="Z3445"/>
      <c r="AA3445"/>
    </row>
    <row r="3446" spans="14:27" x14ac:dyDescent="0.3">
      <c r="N3446"/>
      <c r="O3446"/>
      <c r="Z3446"/>
      <c r="AA3446"/>
    </row>
    <row r="3447" spans="14:27" x14ac:dyDescent="0.3">
      <c r="N3447"/>
      <c r="O3447"/>
      <c r="Z3447"/>
      <c r="AA3447"/>
    </row>
    <row r="3448" spans="14:27" x14ac:dyDescent="0.3">
      <c r="N3448"/>
      <c r="O3448"/>
      <c r="Z3448"/>
      <c r="AA3448"/>
    </row>
    <row r="3449" spans="14:27" x14ac:dyDescent="0.3">
      <c r="N3449"/>
      <c r="O3449"/>
      <c r="Z3449"/>
      <c r="AA3449"/>
    </row>
    <row r="3450" spans="14:27" x14ac:dyDescent="0.3">
      <c r="N3450"/>
      <c r="O3450"/>
      <c r="Z3450"/>
      <c r="AA3450"/>
    </row>
    <row r="3451" spans="14:27" x14ac:dyDescent="0.3">
      <c r="N3451"/>
      <c r="O3451"/>
      <c r="Z3451"/>
      <c r="AA3451"/>
    </row>
    <row r="3452" spans="14:27" x14ac:dyDescent="0.3">
      <c r="N3452"/>
      <c r="O3452"/>
      <c r="Z3452"/>
      <c r="AA3452"/>
    </row>
    <row r="3453" spans="14:27" x14ac:dyDescent="0.3">
      <c r="N3453"/>
      <c r="O3453"/>
      <c r="Z3453"/>
      <c r="AA3453"/>
    </row>
    <row r="3454" spans="14:27" x14ac:dyDescent="0.3">
      <c r="N3454"/>
      <c r="O3454"/>
      <c r="Z3454"/>
      <c r="AA3454"/>
    </row>
    <row r="3455" spans="14:27" x14ac:dyDescent="0.3">
      <c r="N3455"/>
      <c r="O3455"/>
      <c r="Z3455"/>
      <c r="AA3455"/>
    </row>
    <row r="3456" spans="14:27" x14ac:dyDescent="0.3">
      <c r="N3456"/>
      <c r="O3456"/>
      <c r="Z3456"/>
      <c r="AA3456"/>
    </row>
    <row r="3457" spans="14:27" x14ac:dyDescent="0.3">
      <c r="N3457"/>
      <c r="O3457"/>
      <c r="Z3457"/>
      <c r="AA3457"/>
    </row>
    <row r="3458" spans="14:27" x14ac:dyDescent="0.3">
      <c r="N3458"/>
      <c r="O3458"/>
      <c r="Z3458"/>
      <c r="AA3458"/>
    </row>
    <row r="3459" spans="14:27" x14ac:dyDescent="0.3">
      <c r="N3459"/>
      <c r="O3459"/>
      <c r="Z3459"/>
      <c r="AA3459"/>
    </row>
    <row r="3460" spans="14:27" x14ac:dyDescent="0.3">
      <c r="N3460"/>
      <c r="O3460"/>
      <c r="Z3460"/>
      <c r="AA3460"/>
    </row>
    <row r="3461" spans="14:27" x14ac:dyDescent="0.3">
      <c r="N3461"/>
      <c r="O3461"/>
      <c r="Z3461"/>
      <c r="AA3461"/>
    </row>
    <row r="3462" spans="14:27" x14ac:dyDescent="0.3">
      <c r="N3462"/>
      <c r="O3462"/>
      <c r="Z3462"/>
      <c r="AA3462"/>
    </row>
    <row r="3463" spans="14:27" x14ac:dyDescent="0.3">
      <c r="N3463"/>
      <c r="O3463"/>
      <c r="Z3463"/>
      <c r="AA3463"/>
    </row>
    <row r="3464" spans="14:27" x14ac:dyDescent="0.3">
      <c r="N3464"/>
      <c r="O3464"/>
      <c r="Z3464"/>
      <c r="AA3464"/>
    </row>
    <row r="3465" spans="14:27" x14ac:dyDescent="0.3">
      <c r="N3465"/>
      <c r="O3465"/>
      <c r="Z3465"/>
      <c r="AA3465"/>
    </row>
    <row r="3466" spans="14:27" x14ac:dyDescent="0.3">
      <c r="N3466"/>
      <c r="O3466"/>
      <c r="Z3466"/>
      <c r="AA3466"/>
    </row>
    <row r="3467" spans="14:27" x14ac:dyDescent="0.3">
      <c r="N3467"/>
      <c r="O3467"/>
      <c r="Z3467"/>
      <c r="AA3467"/>
    </row>
    <row r="3468" spans="14:27" x14ac:dyDescent="0.3">
      <c r="N3468"/>
      <c r="O3468"/>
      <c r="Z3468"/>
      <c r="AA3468"/>
    </row>
    <row r="3469" spans="14:27" x14ac:dyDescent="0.3">
      <c r="N3469"/>
      <c r="O3469"/>
      <c r="Z3469"/>
      <c r="AA3469"/>
    </row>
    <row r="3470" spans="14:27" x14ac:dyDescent="0.3">
      <c r="N3470"/>
      <c r="O3470"/>
      <c r="Z3470"/>
      <c r="AA3470"/>
    </row>
    <row r="3471" spans="14:27" x14ac:dyDescent="0.3">
      <c r="N3471"/>
      <c r="O3471"/>
      <c r="Z3471"/>
      <c r="AA3471"/>
    </row>
    <row r="3472" spans="14:27" x14ac:dyDescent="0.3">
      <c r="N3472"/>
      <c r="O3472"/>
      <c r="Z3472"/>
      <c r="AA3472"/>
    </row>
    <row r="3473" spans="14:27" x14ac:dyDescent="0.3">
      <c r="N3473"/>
      <c r="O3473"/>
      <c r="Z3473"/>
      <c r="AA3473"/>
    </row>
    <row r="3474" spans="14:27" x14ac:dyDescent="0.3">
      <c r="N3474"/>
      <c r="O3474"/>
      <c r="Z3474"/>
      <c r="AA3474"/>
    </row>
    <row r="3475" spans="14:27" x14ac:dyDescent="0.3">
      <c r="N3475"/>
      <c r="O3475"/>
      <c r="Z3475"/>
      <c r="AA3475"/>
    </row>
    <row r="3476" spans="14:27" x14ac:dyDescent="0.3">
      <c r="N3476"/>
      <c r="O3476"/>
      <c r="Z3476"/>
      <c r="AA3476"/>
    </row>
    <row r="3477" spans="14:27" x14ac:dyDescent="0.3">
      <c r="N3477"/>
      <c r="O3477"/>
      <c r="Z3477"/>
      <c r="AA3477"/>
    </row>
    <row r="3478" spans="14:27" x14ac:dyDescent="0.3">
      <c r="N3478"/>
      <c r="O3478"/>
      <c r="Z3478"/>
      <c r="AA3478"/>
    </row>
    <row r="3479" spans="14:27" x14ac:dyDescent="0.3">
      <c r="N3479"/>
      <c r="O3479"/>
      <c r="Z3479"/>
      <c r="AA3479"/>
    </row>
    <row r="3480" spans="14:27" x14ac:dyDescent="0.3">
      <c r="N3480"/>
      <c r="O3480"/>
      <c r="Z3480"/>
      <c r="AA3480"/>
    </row>
    <row r="3481" spans="14:27" x14ac:dyDescent="0.3">
      <c r="N3481"/>
      <c r="O3481"/>
      <c r="Z3481"/>
      <c r="AA3481"/>
    </row>
    <row r="3482" spans="14:27" x14ac:dyDescent="0.3">
      <c r="N3482"/>
      <c r="O3482"/>
      <c r="Z3482"/>
      <c r="AA3482"/>
    </row>
    <row r="3483" spans="14:27" x14ac:dyDescent="0.3">
      <c r="N3483"/>
      <c r="O3483"/>
      <c r="Z3483"/>
      <c r="AA3483"/>
    </row>
    <row r="3484" spans="14:27" x14ac:dyDescent="0.3">
      <c r="N3484"/>
      <c r="O3484"/>
      <c r="Z3484"/>
      <c r="AA3484"/>
    </row>
    <row r="3485" spans="14:27" x14ac:dyDescent="0.3">
      <c r="N3485"/>
      <c r="O3485"/>
      <c r="Z3485"/>
      <c r="AA3485"/>
    </row>
    <row r="3486" spans="14:27" x14ac:dyDescent="0.3">
      <c r="N3486"/>
      <c r="O3486"/>
      <c r="Z3486"/>
      <c r="AA3486"/>
    </row>
    <row r="3487" spans="14:27" x14ac:dyDescent="0.3">
      <c r="N3487"/>
      <c r="O3487"/>
      <c r="Z3487"/>
      <c r="AA3487"/>
    </row>
    <row r="3488" spans="14:27" x14ac:dyDescent="0.3">
      <c r="N3488"/>
      <c r="O3488"/>
      <c r="Z3488"/>
      <c r="AA3488"/>
    </row>
    <row r="3489" spans="14:27" x14ac:dyDescent="0.3">
      <c r="N3489"/>
      <c r="O3489"/>
      <c r="Z3489"/>
      <c r="AA3489"/>
    </row>
    <row r="3490" spans="14:27" x14ac:dyDescent="0.3">
      <c r="N3490"/>
      <c r="O3490"/>
      <c r="Z3490"/>
      <c r="AA3490"/>
    </row>
    <row r="3491" spans="14:27" x14ac:dyDescent="0.3">
      <c r="N3491"/>
      <c r="O3491"/>
      <c r="Z3491"/>
      <c r="AA3491"/>
    </row>
    <row r="3492" spans="14:27" x14ac:dyDescent="0.3">
      <c r="N3492"/>
      <c r="O3492"/>
      <c r="Z3492"/>
      <c r="AA3492"/>
    </row>
    <row r="3493" spans="14:27" x14ac:dyDescent="0.3">
      <c r="N3493"/>
      <c r="O3493"/>
      <c r="Z3493"/>
      <c r="AA3493"/>
    </row>
    <row r="3494" spans="14:27" x14ac:dyDescent="0.3">
      <c r="N3494"/>
      <c r="O3494"/>
      <c r="Z3494"/>
      <c r="AA3494"/>
    </row>
    <row r="3495" spans="14:27" x14ac:dyDescent="0.3">
      <c r="N3495"/>
      <c r="O3495"/>
      <c r="Z3495"/>
      <c r="AA3495"/>
    </row>
    <row r="3496" spans="14:27" x14ac:dyDescent="0.3">
      <c r="N3496"/>
      <c r="O3496"/>
      <c r="Z3496"/>
      <c r="AA3496"/>
    </row>
    <row r="3497" spans="14:27" x14ac:dyDescent="0.3">
      <c r="N3497"/>
      <c r="O3497"/>
      <c r="Z3497"/>
      <c r="AA3497"/>
    </row>
    <row r="3498" spans="14:27" x14ac:dyDescent="0.3">
      <c r="N3498"/>
      <c r="O3498"/>
      <c r="Z3498"/>
      <c r="AA3498"/>
    </row>
    <row r="3499" spans="14:27" x14ac:dyDescent="0.3">
      <c r="N3499"/>
      <c r="O3499"/>
      <c r="Z3499"/>
      <c r="AA3499"/>
    </row>
    <row r="3500" spans="14:27" x14ac:dyDescent="0.3">
      <c r="N3500"/>
      <c r="O3500"/>
      <c r="Z3500"/>
      <c r="AA3500"/>
    </row>
    <row r="3501" spans="14:27" x14ac:dyDescent="0.3">
      <c r="N3501"/>
      <c r="O3501"/>
      <c r="Z3501"/>
      <c r="AA3501"/>
    </row>
    <row r="3502" spans="14:27" x14ac:dyDescent="0.3">
      <c r="N3502"/>
      <c r="O3502"/>
      <c r="Z3502"/>
      <c r="AA3502"/>
    </row>
    <row r="3503" spans="14:27" x14ac:dyDescent="0.3">
      <c r="N3503"/>
      <c r="O3503"/>
      <c r="Z3503"/>
      <c r="AA3503"/>
    </row>
    <row r="3504" spans="14:27" x14ac:dyDescent="0.3">
      <c r="N3504"/>
      <c r="O3504"/>
      <c r="Z3504"/>
      <c r="AA3504"/>
    </row>
    <row r="3505" spans="14:27" x14ac:dyDescent="0.3">
      <c r="N3505"/>
      <c r="O3505"/>
      <c r="Z3505"/>
      <c r="AA3505"/>
    </row>
    <row r="3506" spans="14:27" x14ac:dyDescent="0.3">
      <c r="N3506"/>
      <c r="O3506"/>
      <c r="Z3506"/>
      <c r="AA3506"/>
    </row>
    <row r="3507" spans="14:27" x14ac:dyDescent="0.3">
      <c r="N3507"/>
      <c r="O3507"/>
      <c r="Z3507"/>
      <c r="AA3507"/>
    </row>
    <row r="3508" spans="14:27" x14ac:dyDescent="0.3">
      <c r="N3508"/>
      <c r="O3508"/>
      <c r="Z3508"/>
      <c r="AA3508"/>
    </row>
    <row r="3509" spans="14:27" x14ac:dyDescent="0.3">
      <c r="N3509"/>
      <c r="O3509"/>
      <c r="Z3509"/>
      <c r="AA3509"/>
    </row>
    <row r="3510" spans="14:27" x14ac:dyDescent="0.3">
      <c r="N3510"/>
      <c r="O3510"/>
      <c r="Z3510"/>
      <c r="AA3510"/>
    </row>
    <row r="3511" spans="14:27" x14ac:dyDescent="0.3">
      <c r="N3511"/>
      <c r="O3511"/>
      <c r="Z3511"/>
      <c r="AA3511"/>
    </row>
    <row r="3512" spans="14:27" x14ac:dyDescent="0.3">
      <c r="N3512"/>
      <c r="O3512"/>
      <c r="Z3512"/>
      <c r="AA3512"/>
    </row>
    <row r="3513" spans="14:27" x14ac:dyDescent="0.3">
      <c r="N3513"/>
      <c r="O3513"/>
      <c r="Z3513"/>
      <c r="AA3513"/>
    </row>
    <row r="3514" spans="14:27" x14ac:dyDescent="0.3">
      <c r="N3514"/>
      <c r="O3514"/>
      <c r="Z3514"/>
      <c r="AA3514"/>
    </row>
    <row r="3515" spans="14:27" x14ac:dyDescent="0.3">
      <c r="N3515"/>
      <c r="O3515"/>
      <c r="Z3515"/>
      <c r="AA3515"/>
    </row>
    <row r="3516" spans="14:27" x14ac:dyDescent="0.3">
      <c r="N3516"/>
      <c r="O3516"/>
      <c r="Z3516"/>
      <c r="AA3516"/>
    </row>
    <row r="3517" spans="14:27" x14ac:dyDescent="0.3">
      <c r="N3517"/>
      <c r="O3517"/>
      <c r="Z3517"/>
      <c r="AA3517"/>
    </row>
    <row r="3518" spans="14:27" x14ac:dyDescent="0.3">
      <c r="N3518"/>
      <c r="O3518"/>
      <c r="Z3518"/>
      <c r="AA3518"/>
    </row>
    <row r="3519" spans="14:27" x14ac:dyDescent="0.3">
      <c r="N3519"/>
      <c r="O3519"/>
      <c r="Z3519"/>
      <c r="AA3519"/>
    </row>
    <row r="3520" spans="14:27" x14ac:dyDescent="0.3">
      <c r="N3520"/>
      <c r="O3520"/>
      <c r="Z3520"/>
      <c r="AA3520"/>
    </row>
    <row r="3521" spans="14:27" x14ac:dyDescent="0.3">
      <c r="N3521"/>
      <c r="O3521"/>
      <c r="Z3521"/>
      <c r="AA3521"/>
    </row>
    <row r="3522" spans="14:27" x14ac:dyDescent="0.3">
      <c r="N3522"/>
      <c r="O3522"/>
      <c r="Z3522"/>
      <c r="AA3522"/>
    </row>
    <row r="3523" spans="14:27" x14ac:dyDescent="0.3">
      <c r="N3523"/>
      <c r="O3523"/>
      <c r="Z3523"/>
      <c r="AA3523"/>
    </row>
    <row r="3524" spans="14:27" x14ac:dyDescent="0.3">
      <c r="N3524"/>
      <c r="O3524"/>
      <c r="Z3524"/>
      <c r="AA3524"/>
    </row>
    <row r="3525" spans="14:27" x14ac:dyDescent="0.3">
      <c r="N3525"/>
      <c r="O3525"/>
      <c r="Z3525"/>
      <c r="AA3525"/>
    </row>
    <row r="3526" spans="14:27" x14ac:dyDescent="0.3">
      <c r="N3526"/>
      <c r="O3526"/>
      <c r="Z3526"/>
      <c r="AA3526"/>
    </row>
    <row r="3527" spans="14:27" x14ac:dyDescent="0.3">
      <c r="N3527"/>
      <c r="O3527"/>
      <c r="Z3527"/>
      <c r="AA3527"/>
    </row>
    <row r="3528" spans="14:27" x14ac:dyDescent="0.3">
      <c r="N3528"/>
      <c r="O3528"/>
      <c r="Z3528"/>
      <c r="AA3528"/>
    </row>
    <row r="3529" spans="14:27" x14ac:dyDescent="0.3">
      <c r="N3529"/>
      <c r="O3529"/>
      <c r="Z3529"/>
      <c r="AA3529"/>
    </row>
    <row r="3530" spans="14:27" x14ac:dyDescent="0.3">
      <c r="N3530"/>
      <c r="O3530"/>
      <c r="Z3530"/>
      <c r="AA3530"/>
    </row>
    <row r="3531" spans="14:27" x14ac:dyDescent="0.3">
      <c r="N3531"/>
      <c r="O3531"/>
      <c r="Z3531"/>
      <c r="AA3531"/>
    </row>
    <row r="3532" spans="14:27" x14ac:dyDescent="0.3">
      <c r="N3532"/>
      <c r="O3532"/>
      <c r="Z3532"/>
      <c r="AA3532"/>
    </row>
    <row r="3533" spans="14:27" x14ac:dyDescent="0.3">
      <c r="N3533"/>
      <c r="O3533"/>
      <c r="Z3533"/>
      <c r="AA3533"/>
    </row>
    <row r="3534" spans="14:27" x14ac:dyDescent="0.3">
      <c r="N3534"/>
      <c r="O3534"/>
      <c r="Z3534"/>
      <c r="AA3534"/>
    </row>
    <row r="3535" spans="14:27" x14ac:dyDescent="0.3">
      <c r="N3535"/>
      <c r="O3535"/>
      <c r="Z3535"/>
      <c r="AA3535"/>
    </row>
    <row r="3536" spans="14:27" x14ac:dyDescent="0.3">
      <c r="N3536"/>
      <c r="O3536"/>
      <c r="Z3536"/>
      <c r="AA3536"/>
    </row>
    <row r="3537" spans="14:27" x14ac:dyDescent="0.3">
      <c r="N3537"/>
      <c r="O3537"/>
      <c r="Z3537"/>
      <c r="AA3537"/>
    </row>
    <row r="3538" spans="14:27" x14ac:dyDescent="0.3">
      <c r="N3538"/>
      <c r="O3538"/>
      <c r="Z3538"/>
      <c r="AA3538"/>
    </row>
    <row r="3539" spans="14:27" x14ac:dyDescent="0.3">
      <c r="N3539"/>
      <c r="O3539"/>
      <c r="Z3539"/>
      <c r="AA3539"/>
    </row>
    <row r="3540" spans="14:27" x14ac:dyDescent="0.3">
      <c r="N3540"/>
      <c r="O3540"/>
      <c r="Z3540"/>
      <c r="AA3540"/>
    </row>
    <row r="3541" spans="14:27" x14ac:dyDescent="0.3">
      <c r="N3541"/>
      <c r="O3541"/>
      <c r="Z3541"/>
      <c r="AA3541"/>
    </row>
    <row r="3542" spans="14:27" x14ac:dyDescent="0.3">
      <c r="N3542"/>
      <c r="O3542"/>
      <c r="Z3542"/>
      <c r="AA3542"/>
    </row>
    <row r="3543" spans="14:27" x14ac:dyDescent="0.3">
      <c r="N3543"/>
      <c r="O3543"/>
      <c r="Z3543"/>
      <c r="AA3543"/>
    </row>
    <row r="3544" spans="14:27" x14ac:dyDescent="0.3">
      <c r="N3544"/>
      <c r="O3544"/>
      <c r="Z3544"/>
      <c r="AA3544"/>
    </row>
    <row r="3545" spans="14:27" x14ac:dyDescent="0.3">
      <c r="N3545"/>
      <c r="O3545"/>
      <c r="Z3545"/>
      <c r="AA3545"/>
    </row>
    <row r="3546" spans="14:27" x14ac:dyDescent="0.3">
      <c r="N3546"/>
      <c r="O3546"/>
      <c r="Z3546"/>
      <c r="AA3546"/>
    </row>
    <row r="3547" spans="14:27" x14ac:dyDescent="0.3">
      <c r="N3547"/>
      <c r="O3547"/>
      <c r="Z3547"/>
      <c r="AA3547"/>
    </row>
    <row r="3548" spans="14:27" x14ac:dyDescent="0.3">
      <c r="N3548"/>
      <c r="O3548"/>
      <c r="Z3548"/>
      <c r="AA3548"/>
    </row>
    <row r="3549" spans="14:27" x14ac:dyDescent="0.3">
      <c r="N3549"/>
      <c r="O3549"/>
      <c r="Z3549"/>
      <c r="AA3549"/>
    </row>
    <row r="3550" spans="14:27" x14ac:dyDescent="0.3">
      <c r="N3550"/>
      <c r="O3550"/>
      <c r="Z3550"/>
      <c r="AA3550"/>
    </row>
    <row r="3551" spans="14:27" x14ac:dyDescent="0.3">
      <c r="N3551"/>
      <c r="O3551"/>
      <c r="Z3551"/>
      <c r="AA3551"/>
    </row>
    <row r="3552" spans="14:27" x14ac:dyDescent="0.3">
      <c r="N3552"/>
      <c r="O3552"/>
      <c r="Z3552"/>
      <c r="AA3552"/>
    </row>
    <row r="3553" spans="14:27" x14ac:dyDescent="0.3">
      <c r="N3553"/>
      <c r="O3553"/>
      <c r="Z3553"/>
      <c r="AA3553"/>
    </row>
    <row r="3554" spans="14:27" x14ac:dyDescent="0.3">
      <c r="N3554"/>
      <c r="O3554"/>
      <c r="Z3554"/>
      <c r="AA3554"/>
    </row>
    <row r="3555" spans="14:27" x14ac:dyDescent="0.3">
      <c r="N3555"/>
      <c r="O3555"/>
      <c r="Z3555"/>
      <c r="AA3555"/>
    </row>
    <row r="3556" spans="14:27" x14ac:dyDescent="0.3">
      <c r="N3556"/>
      <c r="O3556"/>
      <c r="Z3556"/>
      <c r="AA3556"/>
    </row>
    <row r="3557" spans="14:27" x14ac:dyDescent="0.3">
      <c r="N3557"/>
      <c r="O3557"/>
      <c r="Z3557"/>
      <c r="AA3557"/>
    </row>
    <row r="3558" spans="14:27" x14ac:dyDescent="0.3">
      <c r="N3558"/>
      <c r="O3558"/>
      <c r="Z3558"/>
      <c r="AA3558"/>
    </row>
    <row r="3559" spans="14:27" x14ac:dyDescent="0.3">
      <c r="N3559"/>
      <c r="O3559"/>
      <c r="Z3559"/>
      <c r="AA3559"/>
    </row>
    <row r="3560" spans="14:27" x14ac:dyDescent="0.3">
      <c r="N3560"/>
      <c r="O3560"/>
      <c r="Z3560"/>
      <c r="AA3560"/>
    </row>
    <row r="3561" spans="14:27" x14ac:dyDescent="0.3">
      <c r="N3561"/>
      <c r="O3561"/>
      <c r="Z3561"/>
      <c r="AA3561"/>
    </row>
    <row r="3562" spans="14:27" x14ac:dyDescent="0.3">
      <c r="N3562"/>
      <c r="O3562"/>
      <c r="Z3562"/>
      <c r="AA3562"/>
    </row>
    <row r="3563" spans="14:27" x14ac:dyDescent="0.3">
      <c r="N3563"/>
      <c r="O3563"/>
      <c r="Z3563"/>
      <c r="AA3563"/>
    </row>
    <row r="3564" spans="14:27" x14ac:dyDescent="0.3">
      <c r="N3564"/>
      <c r="O3564"/>
      <c r="Z3564"/>
      <c r="AA3564"/>
    </row>
    <row r="3565" spans="14:27" x14ac:dyDescent="0.3">
      <c r="N3565"/>
      <c r="O3565"/>
      <c r="Z3565"/>
      <c r="AA3565"/>
    </row>
    <row r="3566" spans="14:27" x14ac:dyDescent="0.3">
      <c r="N3566"/>
      <c r="O3566"/>
      <c r="Z3566"/>
      <c r="AA3566"/>
    </row>
    <row r="3567" spans="14:27" x14ac:dyDescent="0.3">
      <c r="N3567"/>
      <c r="O3567"/>
      <c r="Z3567"/>
      <c r="AA3567"/>
    </row>
    <row r="3568" spans="14:27" x14ac:dyDescent="0.3">
      <c r="N3568"/>
      <c r="O3568"/>
      <c r="Z3568"/>
      <c r="AA3568"/>
    </row>
    <row r="3569" spans="14:27" x14ac:dyDescent="0.3">
      <c r="N3569"/>
      <c r="O3569"/>
      <c r="Z3569"/>
      <c r="AA3569"/>
    </row>
    <row r="3570" spans="14:27" x14ac:dyDescent="0.3">
      <c r="N3570"/>
      <c r="O3570"/>
      <c r="Z3570"/>
      <c r="AA3570"/>
    </row>
    <row r="3571" spans="14:27" x14ac:dyDescent="0.3">
      <c r="N3571"/>
      <c r="O3571"/>
      <c r="Z3571"/>
      <c r="AA3571"/>
    </row>
    <row r="3572" spans="14:27" x14ac:dyDescent="0.3">
      <c r="N3572"/>
      <c r="O3572"/>
      <c r="Z3572"/>
      <c r="AA3572"/>
    </row>
    <row r="3573" spans="14:27" x14ac:dyDescent="0.3">
      <c r="N3573"/>
      <c r="O3573"/>
      <c r="Z3573"/>
      <c r="AA3573"/>
    </row>
    <row r="3574" spans="14:27" x14ac:dyDescent="0.3">
      <c r="N3574"/>
      <c r="O3574"/>
      <c r="Z3574"/>
      <c r="AA3574"/>
    </row>
    <row r="3575" spans="14:27" x14ac:dyDescent="0.3">
      <c r="N3575"/>
      <c r="O3575"/>
      <c r="Z3575"/>
      <c r="AA3575"/>
    </row>
    <row r="3576" spans="14:27" x14ac:dyDescent="0.3">
      <c r="N3576"/>
      <c r="O3576"/>
      <c r="Z3576"/>
      <c r="AA3576"/>
    </row>
    <row r="3577" spans="14:27" x14ac:dyDescent="0.3">
      <c r="N3577"/>
      <c r="O3577"/>
      <c r="Z3577"/>
      <c r="AA3577"/>
    </row>
    <row r="3578" spans="14:27" x14ac:dyDescent="0.3">
      <c r="N3578"/>
      <c r="O3578"/>
      <c r="Z3578"/>
      <c r="AA3578"/>
    </row>
    <row r="3579" spans="14:27" x14ac:dyDescent="0.3">
      <c r="N3579"/>
      <c r="O3579"/>
      <c r="Z3579"/>
      <c r="AA3579"/>
    </row>
    <row r="3580" spans="14:27" x14ac:dyDescent="0.3">
      <c r="N3580"/>
      <c r="O3580"/>
      <c r="Z3580"/>
      <c r="AA3580"/>
    </row>
    <row r="3581" spans="14:27" x14ac:dyDescent="0.3">
      <c r="N3581"/>
      <c r="O3581"/>
      <c r="Z3581"/>
      <c r="AA3581"/>
    </row>
    <row r="3582" spans="14:27" x14ac:dyDescent="0.3">
      <c r="N3582"/>
      <c r="O3582"/>
      <c r="Z3582"/>
      <c r="AA3582"/>
    </row>
    <row r="3583" spans="14:27" x14ac:dyDescent="0.3">
      <c r="N3583"/>
      <c r="O3583"/>
      <c r="Z3583"/>
      <c r="AA3583"/>
    </row>
    <row r="3584" spans="14:27" x14ac:dyDescent="0.3">
      <c r="N3584"/>
      <c r="O3584"/>
      <c r="Z3584"/>
      <c r="AA3584"/>
    </row>
    <row r="3585" spans="14:27" x14ac:dyDescent="0.3">
      <c r="N3585"/>
      <c r="O3585"/>
      <c r="Z3585"/>
      <c r="AA3585"/>
    </row>
    <row r="3586" spans="14:27" x14ac:dyDescent="0.3">
      <c r="N3586"/>
      <c r="O3586"/>
      <c r="Z3586"/>
      <c r="AA3586"/>
    </row>
    <row r="3587" spans="14:27" x14ac:dyDescent="0.3">
      <c r="N3587"/>
      <c r="O3587"/>
      <c r="Z3587"/>
      <c r="AA3587"/>
    </row>
    <row r="3588" spans="14:27" x14ac:dyDescent="0.3">
      <c r="N3588"/>
      <c r="O3588"/>
      <c r="Z3588"/>
      <c r="AA3588"/>
    </row>
    <row r="3589" spans="14:27" x14ac:dyDescent="0.3">
      <c r="N3589"/>
      <c r="O3589"/>
      <c r="Z3589"/>
      <c r="AA3589"/>
    </row>
    <row r="3590" spans="14:27" x14ac:dyDescent="0.3">
      <c r="N3590"/>
      <c r="O3590"/>
      <c r="Z3590"/>
      <c r="AA3590"/>
    </row>
    <row r="3591" spans="14:27" x14ac:dyDescent="0.3">
      <c r="N3591"/>
      <c r="O3591"/>
      <c r="Z3591"/>
      <c r="AA3591"/>
    </row>
    <row r="3592" spans="14:27" x14ac:dyDescent="0.3">
      <c r="N3592"/>
      <c r="O3592"/>
      <c r="Z3592"/>
      <c r="AA3592"/>
    </row>
    <row r="3593" spans="14:27" x14ac:dyDescent="0.3">
      <c r="N3593"/>
      <c r="O3593"/>
      <c r="Z3593"/>
      <c r="AA3593"/>
    </row>
    <row r="3594" spans="14:27" x14ac:dyDescent="0.3">
      <c r="N3594"/>
      <c r="O3594"/>
      <c r="Z3594"/>
      <c r="AA3594"/>
    </row>
    <row r="3595" spans="14:27" x14ac:dyDescent="0.3">
      <c r="N3595"/>
      <c r="O3595"/>
      <c r="Z3595"/>
      <c r="AA3595"/>
    </row>
    <row r="3596" spans="14:27" x14ac:dyDescent="0.3">
      <c r="N3596"/>
      <c r="O3596"/>
      <c r="Z3596"/>
      <c r="AA3596"/>
    </row>
    <row r="3597" spans="14:27" x14ac:dyDescent="0.3">
      <c r="N3597"/>
      <c r="O3597"/>
      <c r="Z3597"/>
      <c r="AA3597"/>
    </row>
    <row r="3598" spans="14:27" x14ac:dyDescent="0.3">
      <c r="N3598"/>
      <c r="O3598"/>
      <c r="Z3598"/>
      <c r="AA3598"/>
    </row>
    <row r="3599" spans="14:27" x14ac:dyDescent="0.3">
      <c r="N3599"/>
      <c r="O3599"/>
      <c r="Z3599"/>
      <c r="AA3599"/>
    </row>
    <row r="3600" spans="14:27" x14ac:dyDescent="0.3">
      <c r="N3600"/>
      <c r="O3600"/>
      <c r="Z3600"/>
      <c r="AA3600"/>
    </row>
    <row r="3601" spans="14:27" x14ac:dyDescent="0.3">
      <c r="N3601"/>
      <c r="O3601"/>
      <c r="Z3601"/>
      <c r="AA3601"/>
    </row>
    <row r="3602" spans="14:27" x14ac:dyDescent="0.3">
      <c r="N3602"/>
      <c r="O3602"/>
      <c r="Z3602"/>
      <c r="AA3602"/>
    </row>
    <row r="3603" spans="14:27" x14ac:dyDescent="0.3">
      <c r="N3603"/>
      <c r="O3603"/>
      <c r="Z3603"/>
      <c r="AA3603"/>
    </row>
    <row r="3604" spans="14:27" x14ac:dyDescent="0.3">
      <c r="N3604"/>
      <c r="O3604"/>
      <c r="Z3604"/>
      <c r="AA3604"/>
    </row>
    <row r="3605" spans="14:27" x14ac:dyDescent="0.3">
      <c r="N3605"/>
      <c r="O3605"/>
      <c r="Z3605"/>
      <c r="AA3605"/>
    </row>
    <row r="3606" spans="14:27" x14ac:dyDescent="0.3">
      <c r="N3606"/>
      <c r="O3606"/>
      <c r="Z3606"/>
      <c r="AA3606"/>
    </row>
    <row r="3607" spans="14:27" x14ac:dyDescent="0.3">
      <c r="N3607"/>
      <c r="O3607"/>
      <c r="Z3607"/>
      <c r="AA3607"/>
    </row>
    <row r="3608" spans="14:27" x14ac:dyDescent="0.3">
      <c r="N3608"/>
      <c r="O3608"/>
      <c r="Z3608"/>
      <c r="AA3608"/>
    </row>
    <row r="3609" spans="14:27" x14ac:dyDescent="0.3">
      <c r="N3609"/>
      <c r="O3609"/>
      <c r="Z3609"/>
      <c r="AA3609"/>
    </row>
    <row r="3610" spans="14:27" x14ac:dyDescent="0.3">
      <c r="N3610"/>
      <c r="O3610"/>
      <c r="Z3610"/>
      <c r="AA3610"/>
    </row>
    <row r="3611" spans="14:27" x14ac:dyDescent="0.3">
      <c r="N3611"/>
      <c r="O3611"/>
      <c r="Z3611"/>
      <c r="AA3611"/>
    </row>
    <row r="3612" spans="14:27" x14ac:dyDescent="0.3">
      <c r="N3612"/>
      <c r="O3612"/>
      <c r="Z3612"/>
      <c r="AA3612"/>
    </row>
    <row r="3613" spans="14:27" x14ac:dyDescent="0.3">
      <c r="N3613"/>
      <c r="O3613"/>
      <c r="Z3613"/>
      <c r="AA3613"/>
    </row>
    <row r="3614" spans="14:27" x14ac:dyDescent="0.3">
      <c r="N3614"/>
      <c r="O3614"/>
      <c r="Z3614"/>
      <c r="AA3614"/>
    </row>
    <row r="3615" spans="14:27" x14ac:dyDescent="0.3">
      <c r="N3615"/>
      <c r="O3615"/>
      <c r="Z3615"/>
      <c r="AA3615"/>
    </row>
    <row r="3616" spans="14:27" x14ac:dyDescent="0.3">
      <c r="N3616"/>
      <c r="O3616"/>
      <c r="Z3616"/>
      <c r="AA3616"/>
    </row>
    <row r="3617" spans="14:27" x14ac:dyDescent="0.3">
      <c r="N3617"/>
      <c r="O3617"/>
      <c r="Z3617"/>
      <c r="AA3617"/>
    </row>
    <row r="3618" spans="14:27" x14ac:dyDescent="0.3">
      <c r="N3618"/>
      <c r="O3618"/>
      <c r="Z3618"/>
      <c r="AA3618"/>
    </row>
    <row r="3619" spans="14:27" x14ac:dyDescent="0.3">
      <c r="N3619"/>
      <c r="O3619"/>
      <c r="Z3619"/>
      <c r="AA3619"/>
    </row>
    <row r="3620" spans="14:27" x14ac:dyDescent="0.3">
      <c r="N3620"/>
      <c r="O3620"/>
      <c r="Z3620"/>
      <c r="AA3620"/>
    </row>
    <row r="3621" spans="14:27" x14ac:dyDescent="0.3">
      <c r="N3621"/>
      <c r="O3621"/>
      <c r="Z3621"/>
      <c r="AA3621"/>
    </row>
    <row r="3622" spans="14:27" x14ac:dyDescent="0.3">
      <c r="N3622"/>
      <c r="O3622"/>
      <c r="Z3622"/>
      <c r="AA3622"/>
    </row>
    <row r="3623" spans="14:27" x14ac:dyDescent="0.3">
      <c r="N3623"/>
      <c r="O3623"/>
      <c r="Z3623"/>
      <c r="AA3623"/>
    </row>
    <row r="3624" spans="14:27" x14ac:dyDescent="0.3">
      <c r="N3624"/>
      <c r="O3624"/>
      <c r="Z3624"/>
      <c r="AA3624"/>
    </row>
    <row r="3625" spans="14:27" x14ac:dyDescent="0.3">
      <c r="N3625"/>
      <c r="O3625"/>
      <c r="Z3625"/>
      <c r="AA3625"/>
    </row>
    <row r="3626" spans="14:27" x14ac:dyDescent="0.3">
      <c r="N3626"/>
      <c r="O3626"/>
      <c r="Z3626"/>
      <c r="AA3626"/>
    </row>
    <row r="3627" spans="14:27" x14ac:dyDescent="0.3">
      <c r="N3627"/>
      <c r="O3627"/>
      <c r="Z3627"/>
      <c r="AA3627"/>
    </row>
    <row r="3628" spans="14:27" x14ac:dyDescent="0.3">
      <c r="N3628"/>
      <c r="O3628"/>
      <c r="Z3628"/>
      <c r="AA3628"/>
    </row>
    <row r="3629" spans="14:27" x14ac:dyDescent="0.3">
      <c r="N3629"/>
      <c r="O3629"/>
      <c r="Z3629"/>
      <c r="AA3629"/>
    </row>
    <row r="3630" spans="14:27" x14ac:dyDescent="0.3">
      <c r="N3630"/>
      <c r="O3630"/>
      <c r="Z3630"/>
      <c r="AA3630"/>
    </row>
    <row r="3631" spans="14:27" x14ac:dyDescent="0.3">
      <c r="N3631"/>
      <c r="O3631"/>
      <c r="Z3631"/>
      <c r="AA3631"/>
    </row>
    <row r="3632" spans="14:27" x14ac:dyDescent="0.3">
      <c r="N3632"/>
      <c r="O3632"/>
      <c r="Z3632"/>
      <c r="AA3632"/>
    </row>
    <row r="3633" spans="14:27" x14ac:dyDescent="0.3">
      <c r="N3633"/>
      <c r="O3633"/>
      <c r="Z3633"/>
      <c r="AA3633"/>
    </row>
    <row r="3634" spans="14:27" x14ac:dyDescent="0.3">
      <c r="N3634"/>
      <c r="O3634"/>
      <c r="Z3634"/>
      <c r="AA3634"/>
    </row>
    <row r="3635" spans="14:27" x14ac:dyDescent="0.3">
      <c r="N3635"/>
      <c r="O3635"/>
      <c r="Z3635"/>
      <c r="AA3635"/>
    </row>
    <row r="3636" spans="14:27" x14ac:dyDescent="0.3">
      <c r="N3636"/>
      <c r="O3636"/>
      <c r="Z3636"/>
      <c r="AA3636"/>
    </row>
    <row r="3637" spans="14:27" x14ac:dyDescent="0.3">
      <c r="N3637"/>
      <c r="O3637"/>
      <c r="Z3637"/>
      <c r="AA3637"/>
    </row>
    <row r="3638" spans="14:27" x14ac:dyDescent="0.3">
      <c r="N3638"/>
      <c r="O3638"/>
      <c r="Z3638"/>
      <c r="AA3638"/>
    </row>
    <row r="3639" spans="14:27" x14ac:dyDescent="0.3">
      <c r="N3639"/>
      <c r="O3639"/>
      <c r="Z3639"/>
      <c r="AA3639"/>
    </row>
    <row r="3640" spans="14:27" x14ac:dyDescent="0.3">
      <c r="N3640"/>
      <c r="O3640"/>
      <c r="Z3640"/>
      <c r="AA3640"/>
    </row>
    <row r="3641" spans="14:27" x14ac:dyDescent="0.3">
      <c r="N3641"/>
      <c r="O3641"/>
      <c r="Z3641"/>
      <c r="AA3641"/>
    </row>
    <row r="3642" spans="14:27" x14ac:dyDescent="0.3">
      <c r="N3642"/>
      <c r="O3642"/>
      <c r="Z3642"/>
      <c r="AA3642"/>
    </row>
    <row r="3643" spans="14:27" x14ac:dyDescent="0.3">
      <c r="N3643"/>
      <c r="O3643"/>
      <c r="Z3643"/>
      <c r="AA3643"/>
    </row>
    <row r="3644" spans="14:27" x14ac:dyDescent="0.3">
      <c r="N3644"/>
      <c r="O3644"/>
      <c r="Z3644"/>
      <c r="AA3644"/>
    </row>
    <row r="3645" spans="14:27" x14ac:dyDescent="0.3">
      <c r="N3645"/>
      <c r="O3645"/>
      <c r="Z3645"/>
      <c r="AA3645"/>
    </row>
    <row r="3646" spans="14:27" x14ac:dyDescent="0.3">
      <c r="N3646"/>
      <c r="O3646"/>
      <c r="Z3646"/>
      <c r="AA3646"/>
    </row>
    <row r="3647" spans="14:27" x14ac:dyDescent="0.3">
      <c r="N3647"/>
      <c r="O3647"/>
      <c r="Z3647"/>
      <c r="AA3647"/>
    </row>
    <row r="3648" spans="14:27" x14ac:dyDescent="0.3">
      <c r="N3648"/>
      <c r="O3648"/>
      <c r="Z3648"/>
      <c r="AA3648"/>
    </row>
    <row r="3649" spans="14:27" x14ac:dyDescent="0.3">
      <c r="N3649"/>
      <c r="O3649"/>
      <c r="Z3649"/>
      <c r="AA3649"/>
    </row>
    <row r="3650" spans="14:27" x14ac:dyDescent="0.3">
      <c r="N3650"/>
      <c r="O3650"/>
      <c r="Z3650"/>
      <c r="AA3650"/>
    </row>
    <row r="3651" spans="14:27" x14ac:dyDescent="0.3">
      <c r="N3651"/>
      <c r="O3651"/>
      <c r="Z3651"/>
      <c r="AA3651"/>
    </row>
    <row r="3652" spans="14:27" x14ac:dyDescent="0.3">
      <c r="N3652"/>
      <c r="O3652"/>
      <c r="Z3652"/>
      <c r="AA3652"/>
    </row>
    <row r="3653" spans="14:27" x14ac:dyDescent="0.3">
      <c r="N3653"/>
      <c r="O3653"/>
      <c r="Z3653"/>
      <c r="AA3653"/>
    </row>
    <row r="3654" spans="14:27" x14ac:dyDescent="0.3">
      <c r="N3654"/>
      <c r="O3654"/>
      <c r="Z3654"/>
      <c r="AA3654"/>
    </row>
    <row r="3655" spans="14:27" x14ac:dyDescent="0.3">
      <c r="N3655"/>
      <c r="O3655"/>
      <c r="Z3655"/>
      <c r="AA3655"/>
    </row>
    <row r="3656" spans="14:27" x14ac:dyDescent="0.3">
      <c r="N3656"/>
      <c r="O3656"/>
      <c r="Z3656"/>
      <c r="AA3656"/>
    </row>
    <row r="3657" spans="14:27" x14ac:dyDescent="0.3">
      <c r="N3657"/>
      <c r="O3657"/>
      <c r="Z3657"/>
      <c r="AA3657"/>
    </row>
    <row r="3658" spans="14:27" x14ac:dyDescent="0.3">
      <c r="N3658"/>
      <c r="O3658"/>
      <c r="Z3658"/>
      <c r="AA3658"/>
    </row>
    <row r="3659" spans="14:27" x14ac:dyDescent="0.3">
      <c r="N3659"/>
      <c r="O3659"/>
      <c r="Z3659"/>
      <c r="AA3659"/>
    </row>
    <row r="3660" spans="14:27" x14ac:dyDescent="0.3">
      <c r="N3660"/>
      <c r="O3660"/>
      <c r="Z3660"/>
      <c r="AA3660"/>
    </row>
    <row r="3661" spans="14:27" x14ac:dyDescent="0.3">
      <c r="N3661"/>
      <c r="O3661"/>
      <c r="Z3661"/>
      <c r="AA3661"/>
    </row>
    <row r="3662" spans="14:27" x14ac:dyDescent="0.3">
      <c r="N3662"/>
      <c r="O3662"/>
      <c r="Z3662"/>
      <c r="AA3662"/>
    </row>
    <row r="3663" spans="14:27" x14ac:dyDescent="0.3">
      <c r="N3663"/>
      <c r="O3663"/>
      <c r="Z3663"/>
      <c r="AA3663"/>
    </row>
    <row r="3664" spans="14:27" x14ac:dyDescent="0.3">
      <c r="N3664"/>
      <c r="O3664"/>
      <c r="Z3664"/>
      <c r="AA3664"/>
    </row>
    <row r="3665" spans="14:27" x14ac:dyDescent="0.3">
      <c r="N3665"/>
      <c r="O3665"/>
      <c r="Z3665"/>
      <c r="AA3665"/>
    </row>
    <row r="3666" spans="14:27" x14ac:dyDescent="0.3">
      <c r="N3666"/>
      <c r="O3666"/>
      <c r="Z3666"/>
      <c r="AA3666"/>
    </row>
    <row r="3667" spans="14:27" x14ac:dyDescent="0.3">
      <c r="N3667"/>
      <c r="O3667"/>
      <c r="Z3667"/>
      <c r="AA3667"/>
    </row>
    <row r="3668" spans="14:27" x14ac:dyDescent="0.3">
      <c r="N3668"/>
      <c r="O3668"/>
      <c r="Z3668"/>
      <c r="AA3668"/>
    </row>
    <row r="3669" spans="14:27" x14ac:dyDescent="0.3">
      <c r="N3669"/>
      <c r="O3669"/>
      <c r="Z3669"/>
      <c r="AA3669"/>
    </row>
    <row r="3670" spans="14:27" x14ac:dyDescent="0.3">
      <c r="N3670"/>
      <c r="O3670"/>
      <c r="Z3670"/>
      <c r="AA3670"/>
    </row>
    <row r="3671" spans="14:27" x14ac:dyDescent="0.3">
      <c r="N3671"/>
      <c r="O3671"/>
      <c r="Z3671"/>
      <c r="AA3671"/>
    </row>
    <row r="3672" spans="14:27" x14ac:dyDescent="0.3">
      <c r="N3672"/>
      <c r="O3672"/>
      <c r="Z3672"/>
      <c r="AA3672"/>
    </row>
    <row r="3673" spans="14:27" x14ac:dyDescent="0.3">
      <c r="N3673"/>
      <c r="O3673"/>
      <c r="Z3673"/>
      <c r="AA3673"/>
    </row>
    <row r="3674" spans="14:27" x14ac:dyDescent="0.3">
      <c r="N3674"/>
      <c r="O3674"/>
      <c r="Z3674"/>
      <c r="AA3674"/>
    </row>
    <row r="3675" spans="14:27" x14ac:dyDescent="0.3">
      <c r="N3675"/>
      <c r="O3675"/>
      <c r="Z3675"/>
      <c r="AA3675"/>
    </row>
    <row r="3676" spans="14:27" x14ac:dyDescent="0.3">
      <c r="N3676"/>
      <c r="O3676"/>
      <c r="Z3676"/>
      <c r="AA3676"/>
    </row>
    <row r="3677" spans="14:27" x14ac:dyDescent="0.3">
      <c r="N3677"/>
      <c r="O3677"/>
      <c r="Z3677"/>
      <c r="AA3677"/>
    </row>
    <row r="3678" spans="14:27" x14ac:dyDescent="0.3">
      <c r="N3678"/>
      <c r="O3678"/>
      <c r="Z3678"/>
      <c r="AA3678"/>
    </row>
    <row r="3679" spans="14:27" x14ac:dyDescent="0.3">
      <c r="N3679"/>
      <c r="O3679"/>
      <c r="Z3679"/>
      <c r="AA3679"/>
    </row>
    <row r="3680" spans="14:27" x14ac:dyDescent="0.3">
      <c r="N3680"/>
      <c r="O3680"/>
      <c r="Z3680"/>
      <c r="AA3680"/>
    </row>
    <row r="3681" spans="14:27" x14ac:dyDescent="0.3">
      <c r="N3681"/>
      <c r="O3681"/>
      <c r="Z3681"/>
      <c r="AA3681"/>
    </row>
    <row r="3682" spans="14:27" x14ac:dyDescent="0.3">
      <c r="N3682"/>
      <c r="O3682"/>
      <c r="Z3682"/>
      <c r="AA3682"/>
    </row>
    <row r="3683" spans="14:27" x14ac:dyDescent="0.3">
      <c r="N3683"/>
      <c r="O3683"/>
      <c r="Z3683"/>
      <c r="AA3683"/>
    </row>
    <row r="3684" spans="14:27" x14ac:dyDescent="0.3">
      <c r="N3684"/>
      <c r="O3684"/>
      <c r="Z3684"/>
      <c r="AA3684"/>
    </row>
    <row r="3685" spans="14:27" x14ac:dyDescent="0.3">
      <c r="N3685"/>
      <c r="O3685"/>
      <c r="Z3685"/>
      <c r="AA3685"/>
    </row>
    <row r="3686" spans="14:27" x14ac:dyDescent="0.3">
      <c r="N3686"/>
      <c r="O3686"/>
      <c r="Z3686"/>
      <c r="AA3686"/>
    </row>
    <row r="3687" spans="14:27" x14ac:dyDescent="0.3">
      <c r="N3687"/>
      <c r="O3687"/>
      <c r="Z3687"/>
      <c r="AA3687"/>
    </row>
    <row r="3688" spans="14:27" x14ac:dyDescent="0.3">
      <c r="N3688"/>
      <c r="O3688"/>
      <c r="Z3688"/>
      <c r="AA3688"/>
    </row>
    <row r="3689" spans="14:27" x14ac:dyDescent="0.3">
      <c r="N3689"/>
      <c r="O3689"/>
      <c r="Z3689"/>
      <c r="AA3689"/>
    </row>
    <row r="3690" spans="14:27" x14ac:dyDescent="0.3">
      <c r="N3690"/>
      <c r="O3690"/>
      <c r="Z3690"/>
      <c r="AA3690"/>
    </row>
    <row r="3691" spans="14:27" x14ac:dyDescent="0.3">
      <c r="N3691"/>
      <c r="O3691"/>
      <c r="Z3691"/>
      <c r="AA3691"/>
    </row>
    <row r="3692" spans="14:27" x14ac:dyDescent="0.3">
      <c r="N3692"/>
      <c r="O3692"/>
      <c r="Z3692"/>
      <c r="AA3692"/>
    </row>
    <row r="3693" spans="14:27" x14ac:dyDescent="0.3">
      <c r="N3693"/>
      <c r="O3693"/>
      <c r="Z3693"/>
      <c r="AA3693"/>
    </row>
    <row r="3694" spans="14:27" x14ac:dyDescent="0.3">
      <c r="N3694"/>
      <c r="O3694"/>
      <c r="Z3694"/>
      <c r="AA3694"/>
    </row>
    <row r="3695" spans="14:27" x14ac:dyDescent="0.3">
      <c r="N3695"/>
      <c r="O3695"/>
      <c r="Z3695"/>
      <c r="AA3695"/>
    </row>
    <row r="3696" spans="14:27" x14ac:dyDescent="0.3">
      <c r="N3696"/>
      <c r="O3696"/>
      <c r="Z3696"/>
      <c r="AA3696"/>
    </row>
    <row r="3697" spans="14:27" x14ac:dyDescent="0.3">
      <c r="N3697"/>
      <c r="O3697"/>
      <c r="Z3697"/>
      <c r="AA3697"/>
    </row>
    <row r="3698" spans="14:27" x14ac:dyDescent="0.3">
      <c r="N3698"/>
      <c r="O3698"/>
      <c r="Z3698"/>
      <c r="AA3698"/>
    </row>
    <row r="3699" spans="14:27" x14ac:dyDescent="0.3">
      <c r="N3699"/>
      <c r="O3699"/>
      <c r="Z3699"/>
      <c r="AA3699"/>
    </row>
    <row r="3700" spans="14:27" x14ac:dyDescent="0.3">
      <c r="N3700"/>
      <c r="O3700"/>
      <c r="Z3700"/>
      <c r="AA3700"/>
    </row>
    <row r="3701" spans="14:27" x14ac:dyDescent="0.3">
      <c r="N3701"/>
      <c r="O3701"/>
      <c r="Z3701"/>
      <c r="AA3701"/>
    </row>
    <row r="3702" spans="14:27" x14ac:dyDescent="0.3">
      <c r="N3702"/>
      <c r="O3702"/>
      <c r="Z3702"/>
      <c r="AA3702"/>
    </row>
    <row r="3703" spans="14:27" x14ac:dyDescent="0.3">
      <c r="N3703"/>
      <c r="O3703"/>
      <c r="Z3703"/>
      <c r="AA3703"/>
    </row>
    <row r="3704" spans="14:27" x14ac:dyDescent="0.3">
      <c r="N3704"/>
      <c r="O3704"/>
      <c r="Z3704"/>
      <c r="AA3704"/>
    </row>
    <row r="3705" spans="14:27" x14ac:dyDescent="0.3">
      <c r="N3705"/>
      <c r="O3705"/>
      <c r="Z3705"/>
      <c r="AA3705"/>
    </row>
    <row r="3706" spans="14:27" x14ac:dyDescent="0.3">
      <c r="N3706"/>
      <c r="O3706"/>
      <c r="Z3706"/>
      <c r="AA3706"/>
    </row>
    <row r="3707" spans="14:27" x14ac:dyDescent="0.3">
      <c r="N3707"/>
      <c r="O3707"/>
      <c r="Z3707"/>
      <c r="AA3707"/>
    </row>
    <row r="3708" spans="14:27" x14ac:dyDescent="0.3">
      <c r="N3708"/>
      <c r="O3708"/>
      <c r="Z3708"/>
      <c r="AA3708"/>
    </row>
    <row r="3709" spans="14:27" x14ac:dyDescent="0.3">
      <c r="N3709"/>
      <c r="O3709"/>
      <c r="Z3709"/>
      <c r="AA3709"/>
    </row>
    <row r="3710" spans="14:27" x14ac:dyDescent="0.3">
      <c r="N3710"/>
      <c r="O3710"/>
      <c r="Z3710"/>
      <c r="AA3710"/>
    </row>
    <row r="3711" spans="14:27" x14ac:dyDescent="0.3">
      <c r="N3711"/>
      <c r="O3711"/>
      <c r="Z3711"/>
      <c r="AA3711"/>
    </row>
    <row r="3712" spans="14:27" x14ac:dyDescent="0.3">
      <c r="N3712"/>
      <c r="O3712"/>
      <c r="Z3712"/>
      <c r="AA3712"/>
    </row>
    <row r="3713" spans="14:27" x14ac:dyDescent="0.3">
      <c r="N3713"/>
      <c r="O3713"/>
      <c r="Z3713"/>
      <c r="AA3713"/>
    </row>
    <row r="3714" spans="14:27" x14ac:dyDescent="0.3">
      <c r="N3714"/>
      <c r="O3714"/>
      <c r="Z3714"/>
      <c r="AA3714"/>
    </row>
    <row r="3715" spans="14:27" x14ac:dyDescent="0.3">
      <c r="N3715"/>
      <c r="O3715"/>
      <c r="Z3715"/>
      <c r="AA3715"/>
    </row>
    <row r="3716" spans="14:27" x14ac:dyDescent="0.3">
      <c r="N3716"/>
      <c r="O3716"/>
      <c r="Z3716"/>
      <c r="AA3716"/>
    </row>
    <row r="3717" spans="14:27" x14ac:dyDescent="0.3">
      <c r="N3717"/>
      <c r="O3717"/>
      <c r="Z3717"/>
      <c r="AA3717"/>
    </row>
    <row r="3718" spans="14:27" x14ac:dyDescent="0.3">
      <c r="N3718"/>
      <c r="O3718"/>
      <c r="Z3718"/>
      <c r="AA3718"/>
    </row>
    <row r="3719" spans="14:27" x14ac:dyDescent="0.3">
      <c r="N3719"/>
      <c r="O3719"/>
      <c r="Z3719"/>
      <c r="AA3719"/>
    </row>
    <row r="3720" spans="14:27" x14ac:dyDescent="0.3">
      <c r="N3720"/>
      <c r="O3720"/>
      <c r="Z3720"/>
      <c r="AA3720"/>
    </row>
    <row r="3721" spans="14:27" x14ac:dyDescent="0.3">
      <c r="N3721"/>
      <c r="O3721"/>
      <c r="Z3721"/>
      <c r="AA3721"/>
    </row>
    <row r="3722" spans="14:27" x14ac:dyDescent="0.3">
      <c r="N3722"/>
      <c r="O3722"/>
      <c r="Z3722"/>
      <c r="AA3722"/>
    </row>
    <row r="3723" spans="14:27" x14ac:dyDescent="0.3">
      <c r="N3723"/>
      <c r="O3723"/>
      <c r="Z3723"/>
      <c r="AA3723"/>
    </row>
    <row r="3724" spans="14:27" x14ac:dyDescent="0.3">
      <c r="N3724"/>
      <c r="O3724"/>
      <c r="Z3724"/>
      <c r="AA3724"/>
    </row>
    <row r="3725" spans="14:27" x14ac:dyDescent="0.3">
      <c r="N3725"/>
      <c r="O3725"/>
      <c r="Z3725"/>
      <c r="AA3725"/>
    </row>
    <row r="3726" spans="14:27" x14ac:dyDescent="0.3">
      <c r="N3726"/>
      <c r="O3726"/>
      <c r="Z3726"/>
      <c r="AA3726"/>
    </row>
    <row r="3727" spans="14:27" x14ac:dyDescent="0.3">
      <c r="N3727"/>
      <c r="O3727"/>
      <c r="Z3727"/>
      <c r="AA3727"/>
    </row>
    <row r="3728" spans="14:27" x14ac:dyDescent="0.3">
      <c r="N3728"/>
      <c r="O3728"/>
      <c r="Z3728"/>
      <c r="AA3728"/>
    </row>
    <row r="3729" spans="14:27" x14ac:dyDescent="0.3">
      <c r="N3729"/>
      <c r="O3729"/>
      <c r="Z3729"/>
      <c r="AA3729"/>
    </row>
    <row r="3730" spans="14:27" x14ac:dyDescent="0.3">
      <c r="N3730"/>
      <c r="O3730"/>
      <c r="Z3730"/>
      <c r="AA3730"/>
    </row>
    <row r="3731" spans="14:27" x14ac:dyDescent="0.3">
      <c r="N3731"/>
      <c r="O3731"/>
      <c r="Z3731"/>
      <c r="AA3731"/>
    </row>
    <row r="3732" spans="14:27" x14ac:dyDescent="0.3">
      <c r="N3732"/>
      <c r="O3732"/>
      <c r="Z3732"/>
      <c r="AA3732"/>
    </row>
    <row r="3733" spans="14:27" x14ac:dyDescent="0.3">
      <c r="N3733"/>
      <c r="O3733"/>
      <c r="Z3733"/>
      <c r="AA3733"/>
    </row>
    <row r="3734" spans="14:27" x14ac:dyDescent="0.3">
      <c r="N3734"/>
      <c r="O3734"/>
      <c r="Z3734"/>
      <c r="AA3734"/>
    </row>
    <row r="3735" spans="14:27" x14ac:dyDescent="0.3">
      <c r="N3735"/>
      <c r="O3735"/>
      <c r="Z3735"/>
      <c r="AA3735"/>
    </row>
    <row r="3736" spans="14:27" x14ac:dyDescent="0.3">
      <c r="N3736"/>
      <c r="O3736"/>
      <c r="Z3736"/>
      <c r="AA3736"/>
    </row>
    <row r="3737" spans="14:27" x14ac:dyDescent="0.3">
      <c r="N3737"/>
      <c r="O3737"/>
      <c r="Z3737"/>
      <c r="AA3737"/>
    </row>
    <row r="3738" spans="14:27" x14ac:dyDescent="0.3">
      <c r="N3738"/>
      <c r="O3738"/>
      <c r="Z3738"/>
      <c r="AA3738"/>
    </row>
    <row r="3739" spans="14:27" x14ac:dyDescent="0.3">
      <c r="N3739"/>
      <c r="O3739"/>
      <c r="Z3739"/>
      <c r="AA3739"/>
    </row>
    <row r="3740" spans="14:27" x14ac:dyDescent="0.3">
      <c r="N3740"/>
      <c r="O3740"/>
      <c r="Z3740"/>
      <c r="AA3740"/>
    </row>
    <row r="3741" spans="14:27" x14ac:dyDescent="0.3">
      <c r="N3741"/>
      <c r="O3741"/>
      <c r="Z3741"/>
      <c r="AA3741"/>
    </row>
    <row r="3742" spans="14:27" x14ac:dyDescent="0.3">
      <c r="N3742"/>
      <c r="O3742"/>
      <c r="Z3742"/>
      <c r="AA3742"/>
    </row>
    <row r="3743" spans="14:27" x14ac:dyDescent="0.3">
      <c r="N3743"/>
      <c r="O3743"/>
      <c r="Z3743"/>
      <c r="AA3743"/>
    </row>
    <row r="3744" spans="14:27" x14ac:dyDescent="0.3">
      <c r="N3744"/>
      <c r="O3744"/>
      <c r="Z3744"/>
      <c r="AA3744"/>
    </row>
    <row r="3745" spans="14:27" x14ac:dyDescent="0.3">
      <c r="N3745"/>
      <c r="O3745"/>
      <c r="Z3745"/>
      <c r="AA3745"/>
    </row>
    <row r="3746" spans="14:27" x14ac:dyDescent="0.3">
      <c r="N3746"/>
      <c r="O3746"/>
      <c r="Z3746"/>
      <c r="AA3746"/>
    </row>
    <row r="3747" spans="14:27" x14ac:dyDescent="0.3">
      <c r="N3747"/>
      <c r="O3747"/>
      <c r="Z3747"/>
      <c r="AA3747"/>
    </row>
    <row r="3748" spans="14:27" x14ac:dyDescent="0.3">
      <c r="N3748"/>
      <c r="O3748"/>
      <c r="Z3748"/>
      <c r="AA3748"/>
    </row>
    <row r="3749" spans="14:27" x14ac:dyDescent="0.3">
      <c r="N3749"/>
      <c r="O3749"/>
      <c r="Z3749"/>
      <c r="AA3749"/>
    </row>
    <row r="3750" spans="14:27" x14ac:dyDescent="0.3">
      <c r="N3750"/>
      <c r="O3750"/>
      <c r="Z3750"/>
      <c r="AA3750"/>
    </row>
    <row r="3751" spans="14:27" x14ac:dyDescent="0.3">
      <c r="N3751"/>
      <c r="O3751"/>
      <c r="Z3751"/>
      <c r="AA3751"/>
    </row>
    <row r="3752" spans="14:27" x14ac:dyDescent="0.3">
      <c r="N3752"/>
      <c r="O3752"/>
      <c r="Z3752"/>
      <c r="AA3752"/>
    </row>
    <row r="3753" spans="14:27" x14ac:dyDescent="0.3">
      <c r="N3753"/>
      <c r="O3753"/>
      <c r="Z3753"/>
      <c r="AA3753"/>
    </row>
    <row r="3754" spans="14:27" x14ac:dyDescent="0.3">
      <c r="N3754"/>
      <c r="O3754"/>
      <c r="Z3754"/>
      <c r="AA3754"/>
    </row>
    <row r="3755" spans="14:27" x14ac:dyDescent="0.3">
      <c r="N3755"/>
      <c r="O3755"/>
      <c r="Z3755"/>
      <c r="AA3755"/>
    </row>
    <row r="3756" spans="14:27" x14ac:dyDescent="0.3">
      <c r="N3756"/>
      <c r="O3756"/>
      <c r="Z3756"/>
      <c r="AA3756"/>
    </row>
    <row r="3757" spans="14:27" x14ac:dyDescent="0.3">
      <c r="N3757"/>
      <c r="O3757"/>
      <c r="Z3757"/>
      <c r="AA3757"/>
    </row>
    <row r="3758" spans="14:27" x14ac:dyDescent="0.3">
      <c r="N3758"/>
      <c r="O3758"/>
      <c r="Z3758"/>
      <c r="AA3758"/>
    </row>
    <row r="3759" spans="14:27" x14ac:dyDescent="0.3">
      <c r="N3759"/>
      <c r="O3759"/>
      <c r="Z3759"/>
      <c r="AA3759"/>
    </row>
    <row r="3760" spans="14:27" x14ac:dyDescent="0.3">
      <c r="N3760"/>
      <c r="O3760"/>
      <c r="Z3760"/>
      <c r="AA3760"/>
    </row>
    <row r="3761" spans="14:27" x14ac:dyDescent="0.3">
      <c r="N3761"/>
      <c r="O3761"/>
      <c r="Z3761"/>
      <c r="AA3761"/>
    </row>
    <row r="3762" spans="14:27" x14ac:dyDescent="0.3">
      <c r="N3762"/>
      <c r="O3762"/>
      <c r="Z3762"/>
      <c r="AA3762"/>
    </row>
    <row r="3763" spans="14:27" x14ac:dyDescent="0.3">
      <c r="N3763"/>
      <c r="O3763"/>
      <c r="Z3763"/>
      <c r="AA3763"/>
    </row>
    <row r="3764" spans="14:27" x14ac:dyDescent="0.3">
      <c r="N3764"/>
      <c r="O3764"/>
      <c r="Z3764"/>
      <c r="AA3764"/>
    </row>
    <row r="3765" spans="14:27" x14ac:dyDescent="0.3">
      <c r="N3765"/>
      <c r="O3765"/>
      <c r="Z3765"/>
      <c r="AA3765"/>
    </row>
    <row r="3766" spans="14:27" x14ac:dyDescent="0.3">
      <c r="N3766"/>
      <c r="O3766"/>
      <c r="Z3766"/>
      <c r="AA3766"/>
    </row>
    <row r="3767" spans="14:27" x14ac:dyDescent="0.3">
      <c r="N3767"/>
      <c r="O3767"/>
      <c r="Z3767"/>
      <c r="AA3767"/>
    </row>
    <row r="3768" spans="14:27" x14ac:dyDescent="0.3">
      <c r="N3768"/>
      <c r="O3768"/>
      <c r="Z3768"/>
      <c r="AA3768"/>
    </row>
    <row r="3769" spans="14:27" x14ac:dyDescent="0.3">
      <c r="N3769"/>
      <c r="O3769"/>
      <c r="Z3769"/>
      <c r="AA3769"/>
    </row>
    <row r="3770" spans="14:27" x14ac:dyDescent="0.3">
      <c r="N3770"/>
      <c r="O3770"/>
      <c r="Z3770"/>
      <c r="AA3770"/>
    </row>
    <row r="3771" spans="14:27" x14ac:dyDescent="0.3">
      <c r="N3771"/>
      <c r="O3771"/>
      <c r="Z3771"/>
      <c r="AA3771"/>
    </row>
    <row r="3772" spans="14:27" x14ac:dyDescent="0.3">
      <c r="N3772"/>
      <c r="O3772"/>
      <c r="Z3772"/>
      <c r="AA3772"/>
    </row>
    <row r="3773" spans="14:27" x14ac:dyDescent="0.3">
      <c r="N3773"/>
      <c r="O3773"/>
      <c r="Z3773"/>
      <c r="AA3773"/>
    </row>
    <row r="3774" spans="14:27" x14ac:dyDescent="0.3">
      <c r="N3774"/>
      <c r="O3774"/>
      <c r="Z3774"/>
      <c r="AA3774"/>
    </row>
    <row r="3775" spans="14:27" x14ac:dyDescent="0.3">
      <c r="N3775"/>
      <c r="O3775"/>
      <c r="Z3775"/>
      <c r="AA3775"/>
    </row>
    <row r="3776" spans="14:27" x14ac:dyDescent="0.3">
      <c r="N3776"/>
      <c r="O3776"/>
      <c r="Z3776"/>
      <c r="AA3776"/>
    </row>
    <row r="3777" spans="14:27" x14ac:dyDescent="0.3">
      <c r="N3777"/>
      <c r="O3777"/>
      <c r="Z3777"/>
      <c r="AA3777"/>
    </row>
    <row r="3778" spans="14:27" x14ac:dyDescent="0.3">
      <c r="N3778"/>
      <c r="O3778"/>
      <c r="Z3778"/>
      <c r="AA3778"/>
    </row>
    <row r="3779" spans="14:27" x14ac:dyDescent="0.3">
      <c r="N3779"/>
      <c r="O3779"/>
      <c r="Z3779"/>
      <c r="AA3779"/>
    </row>
    <row r="3780" spans="14:27" x14ac:dyDescent="0.3">
      <c r="N3780"/>
      <c r="O3780"/>
      <c r="Z3780"/>
      <c r="AA3780"/>
    </row>
    <row r="3781" spans="14:27" x14ac:dyDescent="0.3">
      <c r="N3781"/>
      <c r="O3781"/>
      <c r="Z3781"/>
      <c r="AA3781"/>
    </row>
    <row r="3782" spans="14:27" x14ac:dyDescent="0.3">
      <c r="N3782"/>
      <c r="O3782"/>
      <c r="Z3782"/>
      <c r="AA3782"/>
    </row>
    <row r="3783" spans="14:27" x14ac:dyDescent="0.3">
      <c r="N3783"/>
      <c r="O3783"/>
      <c r="Z3783"/>
      <c r="AA3783"/>
    </row>
    <row r="3784" spans="14:27" x14ac:dyDescent="0.3">
      <c r="N3784"/>
      <c r="O3784"/>
      <c r="Z3784"/>
      <c r="AA3784"/>
    </row>
    <row r="3785" spans="14:27" x14ac:dyDescent="0.3">
      <c r="N3785"/>
      <c r="O3785"/>
      <c r="Z3785"/>
      <c r="AA3785"/>
    </row>
    <row r="3786" spans="14:27" x14ac:dyDescent="0.3">
      <c r="N3786"/>
      <c r="O3786"/>
      <c r="Z3786"/>
      <c r="AA3786"/>
    </row>
    <row r="3787" spans="14:27" x14ac:dyDescent="0.3">
      <c r="N3787"/>
      <c r="O3787"/>
      <c r="Z3787"/>
      <c r="AA3787"/>
    </row>
    <row r="3788" spans="14:27" x14ac:dyDescent="0.3">
      <c r="N3788"/>
      <c r="O3788"/>
      <c r="Z3788"/>
      <c r="AA3788"/>
    </row>
    <row r="3789" spans="14:27" x14ac:dyDescent="0.3">
      <c r="N3789"/>
      <c r="O3789"/>
      <c r="Z3789"/>
      <c r="AA3789"/>
    </row>
    <row r="3790" spans="14:27" x14ac:dyDescent="0.3">
      <c r="N3790"/>
      <c r="O3790"/>
      <c r="Z3790"/>
      <c r="AA3790"/>
    </row>
    <row r="3791" spans="14:27" x14ac:dyDescent="0.3">
      <c r="N3791"/>
      <c r="O3791"/>
      <c r="Z3791"/>
      <c r="AA3791"/>
    </row>
    <row r="3792" spans="14:27" x14ac:dyDescent="0.3">
      <c r="N3792"/>
      <c r="O3792"/>
      <c r="Z3792"/>
      <c r="AA3792"/>
    </row>
    <row r="3793" spans="14:27" x14ac:dyDescent="0.3">
      <c r="N3793"/>
      <c r="O3793"/>
      <c r="Z3793"/>
      <c r="AA3793"/>
    </row>
    <row r="3794" spans="14:27" x14ac:dyDescent="0.3">
      <c r="N3794"/>
      <c r="O3794"/>
      <c r="Z3794"/>
      <c r="AA3794"/>
    </row>
    <row r="3795" spans="14:27" x14ac:dyDescent="0.3">
      <c r="N3795"/>
      <c r="O3795"/>
      <c r="Z3795"/>
      <c r="AA3795"/>
    </row>
    <row r="3796" spans="14:27" x14ac:dyDescent="0.3">
      <c r="N3796"/>
      <c r="O3796"/>
      <c r="Z3796"/>
      <c r="AA3796"/>
    </row>
    <row r="3797" spans="14:27" x14ac:dyDescent="0.3">
      <c r="N3797"/>
      <c r="O3797"/>
      <c r="Z3797"/>
      <c r="AA3797"/>
    </row>
    <row r="3798" spans="14:27" x14ac:dyDescent="0.3">
      <c r="N3798"/>
      <c r="O3798"/>
      <c r="Z3798"/>
      <c r="AA3798"/>
    </row>
    <row r="3799" spans="14:27" x14ac:dyDescent="0.3">
      <c r="N3799"/>
      <c r="O3799"/>
      <c r="Z3799"/>
      <c r="AA3799"/>
    </row>
    <row r="3800" spans="14:27" x14ac:dyDescent="0.3">
      <c r="N3800"/>
      <c r="O3800"/>
      <c r="Z3800"/>
      <c r="AA3800"/>
    </row>
    <row r="3801" spans="14:27" x14ac:dyDescent="0.3">
      <c r="N3801"/>
      <c r="O3801"/>
      <c r="Z3801"/>
      <c r="AA3801"/>
    </row>
    <row r="3802" spans="14:27" x14ac:dyDescent="0.3">
      <c r="N3802"/>
      <c r="O3802"/>
      <c r="Z3802"/>
      <c r="AA3802"/>
    </row>
    <row r="3803" spans="14:27" x14ac:dyDescent="0.3">
      <c r="N3803"/>
      <c r="O3803"/>
      <c r="Z3803"/>
      <c r="AA3803"/>
    </row>
    <row r="3804" spans="14:27" x14ac:dyDescent="0.3">
      <c r="N3804"/>
      <c r="O3804"/>
      <c r="Z3804"/>
      <c r="AA3804"/>
    </row>
    <row r="3805" spans="14:27" x14ac:dyDescent="0.3">
      <c r="N3805"/>
      <c r="O3805"/>
      <c r="Z3805"/>
      <c r="AA3805"/>
    </row>
    <row r="3806" spans="14:27" x14ac:dyDescent="0.3">
      <c r="N3806"/>
      <c r="O3806"/>
      <c r="Z3806"/>
      <c r="AA3806"/>
    </row>
    <row r="3807" spans="14:27" x14ac:dyDescent="0.3">
      <c r="N3807"/>
      <c r="O3807"/>
      <c r="Z3807"/>
      <c r="AA3807"/>
    </row>
    <row r="3808" spans="14:27" x14ac:dyDescent="0.3">
      <c r="N3808"/>
      <c r="O3808"/>
      <c r="Z3808"/>
      <c r="AA3808"/>
    </row>
    <row r="3809" spans="14:27" x14ac:dyDescent="0.3">
      <c r="N3809"/>
      <c r="O3809"/>
      <c r="Z3809"/>
      <c r="AA3809"/>
    </row>
    <row r="3810" spans="14:27" x14ac:dyDescent="0.3">
      <c r="N3810"/>
      <c r="O3810"/>
      <c r="Z3810"/>
      <c r="AA3810"/>
    </row>
    <row r="3811" spans="14:27" x14ac:dyDescent="0.3">
      <c r="N3811"/>
      <c r="O3811"/>
      <c r="Z3811"/>
      <c r="AA3811"/>
    </row>
    <row r="3812" spans="14:27" x14ac:dyDescent="0.3">
      <c r="N3812"/>
      <c r="O3812"/>
      <c r="Z3812"/>
      <c r="AA3812"/>
    </row>
    <row r="3813" spans="14:27" x14ac:dyDescent="0.3">
      <c r="N3813"/>
      <c r="O3813"/>
      <c r="Z3813"/>
      <c r="AA3813"/>
    </row>
    <row r="3814" spans="14:27" x14ac:dyDescent="0.3">
      <c r="N3814"/>
      <c r="O3814"/>
      <c r="Z3814"/>
      <c r="AA3814"/>
    </row>
    <row r="3815" spans="14:27" x14ac:dyDescent="0.3">
      <c r="N3815"/>
      <c r="O3815"/>
      <c r="Z3815"/>
      <c r="AA3815"/>
    </row>
    <row r="3816" spans="14:27" x14ac:dyDescent="0.3">
      <c r="N3816"/>
      <c r="O3816"/>
      <c r="Z3816"/>
      <c r="AA3816"/>
    </row>
    <row r="3817" spans="14:27" x14ac:dyDescent="0.3">
      <c r="N3817"/>
      <c r="O3817"/>
      <c r="Z3817"/>
      <c r="AA3817"/>
    </row>
    <row r="3818" spans="14:27" x14ac:dyDescent="0.3">
      <c r="N3818"/>
      <c r="O3818"/>
      <c r="Z3818"/>
      <c r="AA3818"/>
    </row>
    <row r="3819" spans="14:27" x14ac:dyDescent="0.3">
      <c r="N3819"/>
      <c r="O3819"/>
      <c r="Z3819"/>
      <c r="AA3819"/>
    </row>
    <row r="3820" spans="14:27" x14ac:dyDescent="0.3">
      <c r="N3820"/>
      <c r="O3820"/>
      <c r="Z3820"/>
      <c r="AA3820"/>
    </row>
    <row r="3821" spans="14:27" x14ac:dyDescent="0.3">
      <c r="N3821"/>
      <c r="O3821"/>
      <c r="Z3821"/>
      <c r="AA3821"/>
    </row>
    <row r="3822" spans="14:27" x14ac:dyDescent="0.3">
      <c r="N3822"/>
      <c r="O3822"/>
      <c r="Z3822"/>
      <c r="AA3822"/>
    </row>
    <row r="3823" spans="14:27" x14ac:dyDescent="0.3">
      <c r="N3823"/>
      <c r="O3823"/>
      <c r="Z3823"/>
      <c r="AA3823"/>
    </row>
    <row r="3824" spans="14:27" x14ac:dyDescent="0.3">
      <c r="N3824"/>
      <c r="O3824"/>
      <c r="Z3824"/>
      <c r="AA3824"/>
    </row>
    <row r="3825" spans="14:27" x14ac:dyDescent="0.3">
      <c r="N3825"/>
      <c r="O3825"/>
      <c r="Z3825"/>
      <c r="AA3825"/>
    </row>
    <row r="3826" spans="14:27" x14ac:dyDescent="0.3">
      <c r="N3826"/>
      <c r="O3826"/>
      <c r="Z3826"/>
      <c r="AA3826"/>
    </row>
    <row r="3827" spans="14:27" x14ac:dyDescent="0.3">
      <c r="N3827"/>
      <c r="O3827"/>
      <c r="Z3827"/>
      <c r="AA3827"/>
    </row>
    <row r="3828" spans="14:27" x14ac:dyDescent="0.3">
      <c r="N3828"/>
      <c r="O3828"/>
      <c r="Z3828"/>
      <c r="AA3828"/>
    </row>
    <row r="3829" spans="14:27" x14ac:dyDescent="0.3">
      <c r="N3829"/>
      <c r="O3829"/>
      <c r="Z3829"/>
      <c r="AA3829"/>
    </row>
    <row r="3830" spans="14:27" x14ac:dyDescent="0.3">
      <c r="N3830"/>
      <c r="O3830"/>
      <c r="Z3830"/>
      <c r="AA3830"/>
    </row>
    <row r="3831" spans="14:27" x14ac:dyDescent="0.3">
      <c r="N3831"/>
      <c r="O3831"/>
      <c r="Z3831"/>
      <c r="AA3831"/>
    </row>
    <row r="3832" spans="14:27" x14ac:dyDescent="0.3">
      <c r="N3832"/>
      <c r="O3832"/>
      <c r="Z3832"/>
      <c r="AA3832"/>
    </row>
    <row r="3833" spans="14:27" x14ac:dyDescent="0.3">
      <c r="N3833"/>
      <c r="O3833"/>
      <c r="Z3833"/>
      <c r="AA3833"/>
    </row>
    <row r="3834" spans="14:27" x14ac:dyDescent="0.3">
      <c r="N3834"/>
      <c r="O3834"/>
      <c r="Z3834"/>
      <c r="AA3834"/>
    </row>
    <row r="3835" spans="14:27" x14ac:dyDescent="0.3">
      <c r="N3835"/>
      <c r="O3835"/>
      <c r="Z3835"/>
      <c r="AA3835"/>
    </row>
    <row r="3836" spans="14:27" x14ac:dyDescent="0.3">
      <c r="N3836"/>
      <c r="O3836"/>
      <c r="Z3836"/>
      <c r="AA3836"/>
    </row>
    <row r="3837" spans="14:27" x14ac:dyDescent="0.3">
      <c r="N3837"/>
      <c r="O3837"/>
      <c r="Z3837"/>
      <c r="AA3837"/>
    </row>
    <row r="3838" spans="14:27" x14ac:dyDescent="0.3">
      <c r="N3838"/>
      <c r="O3838"/>
      <c r="Z3838"/>
      <c r="AA3838"/>
    </row>
    <row r="3839" spans="14:27" x14ac:dyDescent="0.3">
      <c r="N3839"/>
      <c r="O3839"/>
      <c r="Z3839"/>
      <c r="AA3839"/>
    </row>
    <row r="3840" spans="14:27" x14ac:dyDescent="0.3">
      <c r="N3840"/>
      <c r="O3840"/>
      <c r="Z3840"/>
      <c r="AA3840"/>
    </row>
    <row r="3841" spans="14:27" x14ac:dyDescent="0.3">
      <c r="N3841"/>
      <c r="O3841"/>
      <c r="Z3841"/>
      <c r="AA3841"/>
    </row>
    <row r="3842" spans="14:27" x14ac:dyDescent="0.3">
      <c r="N3842"/>
      <c r="O3842"/>
      <c r="Z3842"/>
      <c r="AA3842"/>
    </row>
    <row r="3843" spans="14:27" x14ac:dyDescent="0.3">
      <c r="N3843"/>
      <c r="O3843"/>
      <c r="Z3843"/>
      <c r="AA3843"/>
    </row>
    <row r="3844" spans="14:27" x14ac:dyDescent="0.3">
      <c r="N3844"/>
      <c r="O3844"/>
      <c r="Z3844"/>
      <c r="AA3844"/>
    </row>
    <row r="3845" spans="14:27" x14ac:dyDescent="0.3">
      <c r="N3845"/>
      <c r="O3845"/>
      <c r="Z3845"/>
      <c r="AA3845"/>
    </row>
    <row r="3846" spans="14:27" x14ac:dyDescent="0.3">
      <c r="N3846"/>
      <c r="O3846"/>
      <c r="Z3846"/>
      <c r="AA3846"/>
    </row>
    <row r="3847" spans="14:27" x14ac:dyDescent="0.3">
      <c r="N3847"/>
      <c r="O3847"/>
      <c r="Z3847"/>
      <c r="AA3847"/>
    </row>
    <row r="3848" spans="14:27" x14ac:dyDescent="0.3">
      <c r="N3848"/>
      <c r="O3848"/>
      <c r="Z3848"/>
      <c r="AA3848"/>
    </row>
    <row r="3849" spans="14:27" x14ac:dyDescent="0.3">
      <c r="N3849"/>
      <c r="O3849"/>
      <c r="Z3849"/>
      <c r="AA3849"/>
    </row>
    <row r="3850" spans="14:27" x14ac:dyDescent="0.3">
      <c r="N3850"/>
      <c r="O3850"/>
      <c r="Z3850"/>
      <c r="AA3850"/>
    </row>
    <row r="3851" spans="14:27" x14ac:dyDescent="0.3">
      <c r="N3851"/>
      <c r="O3851"/>
      <c r="Z3851"/>
      <c r="AA3851"/>
    </row>
    <row r="3852" spans="14:27" x14ac:dyDescent="0.3">
      <c r="N3852"/>
      <c r="O3852"/>
      <c r="Z3852"/>
      <c r="AA3852"/>
    </row>
    <row r="3853" spans="14:27" x14ac:dyDescent="0.3">
      <c r="N3853"/>
      <c r="O3853"/>
      <c r="Z3853"/>
      <c r="AA3853"/>
    </row>
    <row r="3854" spans="14:27" x14ac:dyDescent="0.3">
      <c r="N3854"/>
      <c r="O3854"/>
      <c r="Z3854"/>
      <c r="AA3854"/>
    </row>
    <row r="3855" spans="14:27" x14ac:dyDescent="0.3">
      <c r="N3855"/>
      <c r="O3855"/>
      <c r="Z3855"/>
      <c r="AA3855"/>
    </row>
    <row r="3856" spans="14:27" x14ac:dyDescent="0.3">
      <c r="N3856"/>
      <c r="O3856"/>
      <c r="Z3856"/>
      <c r="AA3856"/>
    </row>
    <row r="3857" spans="14:27" x14ac:dyDescent="0.3">
      <c r="N3857"/>
      <c r="O3857"/>
      <c r="Z3857"/>
      <c r="AA3857"/>
    </row>
    <row r="3858" spans="14:27" x14ac:dyDescent="0.3">
      <c r="N3858"/>
      <c r="O3858"/>
      <c r="Z3858"/>
      <c r="AA3858"/>
    </row>
    <row r="3859" spans="14:27" x14ac:dyDescent="0.3">
      <c r="N3859"/>
      <c r="O3859"/>
      <c r="Z3859"/>
      <c r="AA3859"/>
    </row>
    <row r="3860" spans="14:27" x14ac:dyDescent="0.3">
      <c r="N3860"/>
      <c r="O3860"/>
      <c r="Z3860"/>
      <c r="AA3860"/>
    </row>
    <row r="3861" spans="14:27" x14ac:dyDescent="0.3">
      <c r="N3861"/>
      <c r="O3861"/>
      <c r="Z3861"/>
      <c r="AA3861"/>
    </row>
    <row r="3862" spans="14:27" x14ac:dyDescent="0.3">
      <c r="N3862"/>
      <c r="O3862"/>
      <c r="Z3862"/>
      <c r="AA3862"/>
    </row>
    <row r="3863" spans="14:27" x14ac:dyDescent="0.3">
      <c r="N3863"/>
      <c r="O3863"/>
      <c r="Z3863"/>
      <c r="AA3863"/>
    </row>
    <row r="3864" spans="14:27" x14ac:dyDescent="0.3">
      <c r="N3864"/>
      <c r="O3864"/>
      <c r="Z3864"/>
      <c r="AA3864"/>
    </row>
    <row r="3865" spans="14:27" x14ac:dyDescent="0.3">
      <c r="N3865"/>
      <c r="O3865"/>
      <c r="Z3865"/>
      <c r="AA3865"/>
    </row>
    <row r="3866" spans="14:27" x14ac:dyDescent="0.3">
      <c r="N3866"/>
      <c r="O3866"/>
      <c r="Z3866"/>
      <c r="AA3866"/>
    </row>
    <row r="3867" spans="14:27" x14ac:dyDescent="0.3">
      <c r="N3867"/>
      <c r="O3867"/>
      <c r="Z3867"/>
      <c r="AA3867"/>
    </row>
    <row r="3868" spans="14:27" x14ac:dyDescent="0.3">
      <c r="N3868"/>
      <c r="O3868"/>
      <c r="Z3868"/>
      <c r="AA3868"/>
    </row>
    <row r="3869" spans="14:27" x14ac:dyDescent="0.3">
      <c r="N3869"/>
      <c r="O3869"/>
      <c r="Z3869"/>
      <c r="AA3869"/>
    </row>
    <row r="3870" spans="14:27" x14ac:dyDescent="0.3">
      <c r="N3870"/>
      <c r="O3870"/>
      <c r="Z3870"/>
      <c r="AA3870"/>
    </row>
    <row r="3871" spans="14:27" x14ac:dyDescent="0.3">
      <c r="N3871"/>
      <c r="O3871"/>
      <c r="Z3871"/>
      <c r="AA3871"/>
    </row>
    <row r="3872" spans="14:27" x14ac:dyDescent="0.3">
      <c r="N3872"/>
      <c r="O3872"/>
      <c r="Z3872"/>
      <c r="AA3872"/>
    </row>
    <row r="3873" spans="14:27" x14ac:dyDescent="0.3">
      <c r="N3873"/>
      <c r="O3873"/>
      <c r="Z3873"/>
      <c r="AA3873"/>
    </row>
    <row r="3874" spans="14:27" x14ac:dyDescent="0.3">
      <c r="N3874"/>
      <c r="O3874"/>
      <c r="Z3874"/>
      <c r="AA3874"/>
    </row>
    <row r="3875" spans="14:27" x14ac:dyDescent="0.3">
      <c r="N3875"/>
      <c r="O3875"/>
      <c r="Z3875"/>
      <c r="AA3875"/>
    </row>
    <row r="3876" spans="14:27" x14ac:dyDescent="0.3">
      <c r="N3876"/>
      <c r="O3876"/>
      <c r="Z3876"/>
      <c r="AA3876"/>
    </row>
    <row r="3877" spans="14:27" x14ac:dyDescent="0.3">
      <c r="N3877"/>
      <c r="O3877"/>
      <c r="Z3877"/>
      <c r="AA3877"/>
    </row>
    <row r="3878" spans="14:27" x14ac:dyDescent="0.3">
      <c r="N3878"/>
      <c r="O3878"/>
      <c r="Z3878"/>
      <c r="AA3878"/>
    </row>
    <row r="3879" spans="14:27" x14ac:dyDescent="0.3">
      <c r="N3879"/>
      <c r="O3879"/>
      <c r="Z3879"/>
      <c r="AA3879"/>
    </row>
    <row r="3880" spans="14:27" x14ac:dyDescent="0.3">
      <c r="N3880"/>
      <c r="O3880"/>
      <c r="Z3880"/>
      <c r="AA3880"/>
    </row>
    <row r="3881" spans="14:27" x14ac:dyDescent="0.3">
      <c r="N3881"/>
      <c r="O3881"/>
      <c r="Z3881"/>
      <c r="AA3881"/>
    </row>
    <row r="3882" spans="14:27" x14ac:dyDescent="0.3">
      <c r="N3882"/>
      <c r="O3882"/>
      <c r="Z3882"/>
      <c r="AA3882"/>
    </row>
    <row r="3883" spans="14:27" x14ac:dyDescent="0.3">
      <c r="N3883"/>
      <c r="O3883"/>
      <c r="Z3883"/>
      <c r="AA3883"/>
    </row>
    <row r="3884" spans="14:27" x14ac:dyDescent="0.3">
      <c r="N3884"/>
      <c r="O3884"/>
      <c r="Z3884"/>
      <c r="AA3884"/>
    </row>
    <row r="3885" spans="14:27" x14ac:dyDescent="0.3">
      <c r="N3885"/>
      <c r="O3885"/>
      <c r="Z3885"/>
      <c r="AA3885"/>
    </row>
    <row r="3886" spans="14:27" x14ac:dyDescent="0.3">
      <c r="N3886"/>
      <c r="O3886"/>
      <c r="Z3886"/>
      <c r="AA3886"/>
    </row>
    <row r="3887" spans="14:27" x14ac:dyDescent="0.3">
      <c r="N3887"/>
      <c r="O3887"/>
      <c r="Z3887"/>
      <c r="AA3887"/>
    </row>
    <row r="3888" spans="14:27" x14ac:dyDescent="0.3">
      <c r="N3888"/>
      <c r="O3888"/>
      <c r="Z3888"/>
      <c r="AA3888"/>
    </row>
    <row r="3889" spans="14:27" x14ac:dyDescent="0.3">
      <c r="N3889"/>
      <c r="O3889"/>
      <c r="Z3889"/>
      <c r="AA3889"/>
    </row>
    <row r="3890" spans="14:27" x14ac:dyDescent="0.3">
      <c r="N3890"/>
      <c r="O3890"/>
      <c r="Z3890"/>
      <c r="AA3890"/>
    </row>
    <row r="3891" spans="14:27" x14ac:dyDescent="0.3">
      <c r="N3891"/>
      <c r="O3891"/>
      <c r="Z3891"/>
      <c r="AA3891"/>
    </row>
    <row r="3892" spans="14:27" x14ac:dyDescent="0.3">
      <c r="N3892"/>
      <c r="O3892"/>
      <c r="Z3892"/>
      <c r="AA3892"/>
    </row>
    <row r="3893" spans="14:27" x14ac:dyDescent="0.3">
      <c r="N3893"/>
      <c r="O3893"/>
      <c r="Z3893"/>
      <c r="AA3893"/>
    </row>
    <row r="3894" spans="14:27" x14ac:dyDescent="0.3">
      <c r="N3894"/>
      <c r="O3894"/>
      <c r="Z3894"/>
      <c r="AA3894"/>
    </row>
    <row r="3895" spans="14:27" x14ac:dyDescent="0.3">
      <c r="N3895"/>
      <c r="O3895"/>
      <c r="Z3895"/>
      <c r="AA3895"/>
    </row>
    <row r="3896" spans="14:27" x14ac:dyDescent="0.3">
      <c r="N3896"/>
      <c r="O3896"/>
      <c r="Z3896"/>
      <c r="AA3896"/>
    </row>
    <row r="3897" spans="14:27" x14ac:dyDescent="0.3">
      <c r="N3897"/>
      <c r="O3897"/>
      <c r="Z3897"/>
      <c r="AA3897"/>
    </row>
    <row r="3898" spans="14:27" x14ac:dyDescent="0.3">
      <c r="N3898"/>
      <c r="O3898"/>
      <c r="Z3898"/>
      <c r="AA3898"/>
    </row>
    <row r="3899" spans="14:27" x14ac:dyDescent="0.3">
      <c r="N3899"/>
      <c r="O3899"/>
      <c r="Z3899"/>
      <c r="AA3899"/>
    </row>
    <row r="3900" spans="14:27" x14ac:dyDescent="0.3">
      <c r="N3900"/>
      <c r="O3900"/>
      <c r="Z3900"/>
      <c r="AA3900"/>
    </row>
    <row r="3901" spans="14:27" x14ac:dyDescent="0.3">
      <c r="N3901"/>
      <c r="O3901"/>
      <c r="Z3901"/>
      <c r="AA3901"/>
    </row>
    <row r="3902" spans="14:27" x14ac:dyDescent="0.3">
      <c r="N3902"/>
      <c r="O3902"/>
      <c r="Z3902"/>
      <c r="AA3902"/>
    </row>
    <row r="3903" spans="14:27" x14ac:dyDescent="0.3">
      <c r="N3903"/>
      <c r="O3903"/>
      <c r="Z3903"/>
      <c r="AA3903"/>
    </row>
    <row r="3904" spans="14:27" x14ac:dyDescent="0.3">
      <c r="N3904"/>
      <c r="O3904"/>
      <c r="Z3904"/>
      <c r="AA3904"/>
    </row>
    <row r="3905" spans="14:27" x14ac:dyDescent="0.3">
      <c r="N3905"/>
      <c r="O3905"/>
      <c r="Z3905"/>
      <c r="AA3905"/>
    </row>
    <row r="3906" spans="14:27" x14ac:dyDescent="0.3">
      <c r="N3906"/>
      <c r="O3906"/>
      <c r="Z3906"/>
      <c r="AA3906"/>
    </row>
    <row r="3907" spans="14:27" x14ac:dyDescent="0.3">
      <c r="N3907"/>
      <c r="O3907"/>
      <c r="Z3907"/>
      <c r="AA3907"/>
    </row>
    <row r="3908" spans="14:27" x14ac:dyDescent="0.3">
      <c r="N3908"/>
      <c r="O3908"/>
      <c r="Z3908"/>
      <c r="AA3908"/>
    </row>
    <row r="3909" spans="14:27" x14ac:dyDescent="0.3">
      <c r="N3909"/>
      <c r="O3909"/>
      <c r="Z3909"/>
      <c r="AA3909"/>
    </row>
    <row r="3910" spans="14:27" x14ac:dyDescent="0.3">
      <c r="N3910"/>
      <c r="O3910"/>
      <c r="Z3910"/>
      <c r="AA3910"/>
    </row>
    <row r="3911" spans="14:27" x14ac:dyDescent="0.3">
      <c r="N3911"/>
      <c r="O3911"/>
      <c r="Z3911"/>
      <c r="AA3911"/>
    </row>
    <row r="3912" spans="14:27" x14ac:dyDescent="0.3">
      <c r="N3912"/>
      <c r="O3912"/>
      <c r="Z3912"/>
      <c r="AA3912"/>
    </row>
    <row r="3913" spans="14:27" x14ac:dyDescent="0.3">
      <c r="N3913"/>
      <c r="O3913"/>
      <c r="Z3913"/>
      <c r="AA3913"/>
    </row>
    <row r="3914" spans="14:27" x14ac:dyDescent="0.3">
      <c r="N3914"/>
      <c r="O3914"/>
      <c r="Z3914"/>
      <c r="AA3914"/>
    </row>
    <row r="3915" spans="14:27" x14ac:dyDescent="0.3">
      <c r="N3915"/>
      <c r="O3915"/>
      <c r="Z3915"/>
      <c r="AA3915"/>
    </row>
    <row r="3916" spans="14:27" x14ac:dyDescent="0.3">
      <c r="N3916"/>
      <c r="O3916"/>
      <c r="Z3916"/>
      <c r="AA3916"/>
    </row>
    <row r="3917" spans="14:27" x14ac:dyDescent="0.3">
      <c r="N3917"/>
      <c r="O3917"/>
      <c r="Z3917"/>
      <c r="AA3917"/>
    </row>
    <row r="3918" spans="14:27" x14ac:dyDescent="0.3">
      <c r="N3918"/>
      <c r="O3918"/>
      <c r="Z3918"/>
      <c r="AA3918"/>
    </row>
    <row r="3919" spans="14:27" x14ac:dyDescent="0.3">
      <c r="N3919"/>
      <c r="O3919"/>
      <c r="Z3919"/>
      <c r="AA3919"/>
    </row>
    <row r="3920" spans="14:27" x14ac:dyDescent="0.3">
      <c r="N3920"/>
      <c r="O3920"/>
      <c r="Z3920"/>
      <c r="AA3920"/>
    </row>
    <row r="3921" spans="14:27" x14ac:dyDescent="0.3">
      <c r="N3921"/>
      <c r="O3921"/>
      <c r="Z3921"/>
      <c r="AA3921"/>
    </row>
    <row r="3922" spans="14:27" x14ac:dyDescent="0.3">
      <c r="N3922"/>
      <c r="O3922"/>
      <c r="Z3922"/>
      <c r="AA3922"/>
    </row>
    <row r="3923" spans="14:27" x14ac:dyDescent="0.3">
      <c r="N3923"/>
      <c r="O3923"/>
      <c r="Z3923"/>
      <c r="AA3923"/>
    </row>
    <row r="3924" spans="14:27" x14ac:dyDescent="0.3">
      <c r="N3924"/>
      <c r="O3924"/>
      <c r="Z3924"/>
      <c r="AA3924"/>
    </row>
    <row r="3925" spans="14:27" x14ac:dyDescent="0.3">
      <c r="N3925"/>
      <c r="O3925"/>
      <c r="Z3925"/>
      <c r="AA3925"/>
    </row>
    <row r="3926" spans="14:27" x14ac:dyDescent="0.3">
      <c r="N3926"/>
      <c r="O3926"/>
      <c r="Z3926"/>
      <c r="AA3926"/>
    </row>
    <row r="3927" spans="14:27" x14ac:dyDescent="0.3">
      <c r="N3927"/>
      <c r="O3927"/>
      <c r="Z3927"/>
      <c r="AA3927"/>
    </row>
    <row r="3928" spans="14:27" x14ac:dyDescent="0.3">
      <c r="N3928"/>
      <c r="O3928"/>
      <c r="Z3928"/>
      <c r="AA3928"/>
    </row>
    <row r="3929" spans="14:27" x14ac:dyDescent="0.3">
      <c r="N3929"/>
      <c r="O3929"/>
      <c r="Z3929"/>
      <c r="AA3929"/>
    </row>
    <row r="3930" spans="14:27" x14ac:dyDescent="0.3">
      <c r="N3930"/>
      <c r="O3930"/>
      <c r="Z3930"/>
      <c r="AA3930"/>
    </row>
    <row r="3931" spans="14:27" x14ac:dyDescent="0.3">
      <c r="N3931"/>
      <c r="O3931"/>
      <c r="Z3931"/>
      <c r="AA3931"/>
    </row>
    <row r="3932" spans="14:27" x14ac:dyDescent="0.3">
      <c r="N3932"/>
      <c r="O3932"/>
      <c r="Z3932"/>
      <c r="AA3932"/>
    </row>
    <row r="3933" spans="14:27" x14ac:dyDescent="0.3">
      <c r="N3933"/>
      <c r="O3933"/>
      <c r="Z3933"/>
      <c r="AA3933"/>
    </row>
    <row r="3934" spans="14:27" x14ac:dyDescent="0.3">
      <c r="N3934"/>
      <c r="O3934"/>
      <c r="Z3934"/>
      <c r="AA3934"/>
    </row>
    <row r="3935" spans="14:27" x14ac:dyDescent="0.3">
      <c r="N3935"/>
      <c r="O3935"/>
      <c r="Z3935"/>
      <c r="AA3935"/>
    </row>
    <row r="3936" spans="14:27" x14ac:dyDescent="0.3">
      <c r="N3936"/>
      <c r="O3936"/>
      <c r="Z3936"/>
      <c r="AA3936"/>
    </row>
    <row r="3937" spans="14:27" x14ac:dyDescent="0.3">
      <c r="N3937"/>
      <c r="O3937"/>
      <c r="Z3937"/>
      <c r="AA3937"/>
    </row>
    <row r="3938" spans="14:27" x14ac:dyDescent="0.3">
      <c r="N3938"/>
      <c r="O3938"/>
      <c r="Z3938"/>
      <c r="AA3938"/>
    </row>
    <row r="3939" spans="14:27" x14ac:dyDescent="0.3">
      <c r="N3939"/>
      <c r="O3939"/>
      <c r="Z3939"/>
      <c r="AA3939"/>
    </row>
    <row r="3940" spans="14:27" x14ac:dyDescent="0.3">
      <c r="N3940"/>
      <c r="O3940"/>
      <c r="Z3940"/>
      <c r="AA3940"/>
    </row>
    <row r="3941" spans="14:27" x14ac:dyDescent="0.3">
      <c r="N3941"/>
      <c r="O3941"/>
      <c r="Z3941"/>
      <c r="AA3941"/>
    </row>
    <row r="3942" spans="14:27" x14ac:dyDescent="0.3">
      <c r="N3942"/>
      <c r="O3942"/>
      <c r="Z3942"/>
      <c r="AA3942"/>
    </row>
    <row r="3943" spans="14:27" x14ac:dyDescent="0.3">
      <c r="N3943"/>
      <c r="O3943"/>
      <c r="Z3943"/>
      <c r="AA3943"/>
    </row>
    <row r="3944" spans="14:27" x14ac:dyDescent="0.3">
      <c r="N3944"/>
      <c r="O3944"/>
      <c r="Z3944"/>
      <c r="AA3944"/>
    </row>
    <row r="3945" spans="14:27" x14ac:dyDescent="0.3">
      <c r="N3945"/>
      <c r="O3945"/>
      <c r="Z3945"/>
      <c r="AA3945"/>
    </row>
    <row r="3946" spans="14:27" x14ac:dyDescent="0.3">
      <c r="N3946"/>
      <c r="O3946"/>
      <c r="Z3946"/>
      <c r="AA3946"/>
    </row>
    <row r="3947" spans="14:27" x14ac:dyDescent="0.3">
      <c r="N3947"/>
      <c r="O3947"/>
      <c r="Z3947"/>
      <c r="AA3947"/>
    </row>
    <row r="3948" spans="14:27" x14ac:dyDescent="0.3">
      <c r="N3948"/>
      <c r="O3948"/>
      <c r="Z3948"/>
      <c r="AA3948"/>
    </row>
    <row r="3949" spans="14:27" x14ac:dyDescent="0.3">
      <c r="N3949"/>
      <c r="O3949"/>
      <c r="Z3949"/>
      <c r="AA3949"/>
    </row>
    <row r="3950" spans="14:27" x14ac:dyDescent="0.3">
      <c r="N3950"/>
      <c r="O3950"/>
      <c r="Z3950"/>
      <c r="AA3950"/>
    </row>
    <row r="3951" spans="14:27" x14ac:dyDescent="0.3">
      <c r="N3951"/>
      <c r="O3951"/>
      <c r="Z3951"/>
      <c r="AA3951"/>
    </row>
    <row r="3952" spans="14:27" x14ac:dyDescent="0.3">
      <c r="N3952"/>
      <c r="O3952"/>
      <c r="Z3952"/>
      <c r="AA3952"/>
    </row>
    <row r="3953" spans="14:27" x14ac:dyDescent="0.3">
      <c r="N3953"/>
      <c r="O3953"/>
      <c r="Z3953"/>
      <c r="AA3953"/>
    </row>
    <row r="3954" spans="14:27" x14ac:dyDescent="0.3">
      <c r="N3954"/>
      <c r="O3954"/>
      <c r="Z3954"/>
      <c r="AA3954"/>
    </row>
    <row r="3955" spans="14:27" x14ac:dyDescent="0.3">
      <c r="N3955"/>
      <c r="O3955"/>
      <c r="Z3955"/>
      <c r="AA3955"/>
    </row>
    <row r="3956" spans="14:27" x14ac:dyDescent="0.3">
      <c r="N3956"/>
      <c r="O3956"/>
      <c r="Z3956"/>
      <c r="AA3956"/>
    </row>
    <row r="3957" spans="14:27" x14ac:dyDescent="0.3">
      <c r="N3957"/>
      <c r="O3957"/>
      <c r="Z3957"/>
      <c r="AA3957"/>
    </row>
    <row r="3958" spans="14:27" x14ac:dyDescent="0.3">
      <c r="N3958"/>
      <c r="O3958"/>
      <c r="Z3958"/>
      <c r="AA3958"/>
    </row>
    <row r="3959" spans="14:27" x14ac:dyDescent="0.3">
      <c r="N3959"/>
      <c r="O3959"/>
      <c r="Z3959"/>
      <c r="AA3959"/>
    </row>
    <row r="3960" spans="14:27" x14ac:dyDescent="0.3">
      <c r="N3960"/>
      <c r="O3960"/>
      <c r="Z3960"/>
      <c r="AA3960"/>
    </row>
    <row r="3961" spans="14:27" x14ac:dyDescent="0.3">
      <c r="N3961"/>
      <c r="O3961"/>
      <c r="Z3961"/>
      <c r="AA3961"/>
    </row>
    <row r="3962" spans="14:27" x14ac:dyDescent="0.3">
      <c r="N3962"/>
      <c r="O3962"/>
      <c r="Z3962"/>
      <c r="AA3962"/>
    </row>
    <row r="3963" spans="14:27" x14ac:dyDescent="0.3">
      <c r="N3963"/>
      <c r="O3963"/>
      <c r="Z3963"/>
      <c r="AA3963"/>
    </row>
    <row r="3964" spans="14:27" x14ac:dyDescent="0.3">
      <c r="N3964"/>
      <c r="O3964"/>
      <c r="Z3964"/>
      <c r="AA3964"/>
    </row>
    <row r="3965" spans="14:27" x14ac:dyDescent="0.3">
      <c r="N3965"/>
      <c r="O3965"/>
      <c r="Z3965"/>
      <c r="AA3965"/>
    </row>
    <row r="3966" spans="14:27" x14ac:dyDescent="0.3">
      <c r="N3966"/>
      <c r="O3966"/>
      <c r="Z3966"/>
      <c r="AA3966"/>
    </row>
    <row r="3967" spans="14:27" x14ac:dyDescent="0.3">
      <c r="N3967"/>
      <c r="O3967"/>
      <c r="Z3967"/>
      <c r="AA3967"/>
    </row>
    <row r="3968" spans="14:27" x14ac:dyDescent="0.3">
      <c r="N3968"/>
      <c r="O3968"/>
      <c r="Z3968"/>
      <c r="AA3968"/>
    </row>
    <row r="3969" spans="14:27" x14ac:dyDescent="0.3">
      <c r="N3969"/>
      <c r="O3969"/>
      <c r="Z3969"/>
      <c r="AA3969"/>
    </row>
    <row r="3970" spans="14:27" x14ac:dyDescent="0.3">
      <c r="N3970"/>
      <c r="O3970"/>
      <c r="Z3970"/>
      <c r="AA3970"/>
    </row>
    <row r="3971" spans="14:27" x14ac:dyDescent="0.3">
      <c r="N3971"/>
      <c r="O3971"/>
      <c r="Z3971"/>
      <c r="AA3971"/>
    </row>
    <row r="3972" spans="14:27" x14ac:dyDescent="0.3">
      <c r="N3972"/>
      <c r="O3972"/>
      <c r="Z3972"/>
      <c r="AA3972"/>
    </row>
    <row r="3973" spans="14:27" x14ac:dyDescent="0.3">
      <c r="N3973"/>
      <c r="O3973"/>
      <c r="Z3973"/>
      <c r="AA3973"/>
    </row>
    <row r="3974" spans="14:27" x14ac:dyDescent="0.3">
      <c r="N3974"/>
      <c r="O3974"/>
      <c r="Z3974"/>
      <c r="AA3974"/>
    </row>
    <row r="3975" spans="14:27" x14ac:dyDescent="0.3">
      <c r="N3975"/>
      <c r="O3975"/>
      <c r="Z3975"/>
      <c r="AA3975"/>
    </row>
    <row r="3976" spans="14:27" x14ac:dyDescent="0.3">
      <c r="N3976"/>
      <c r="O3976"/>
      <c r="Z3976"/>
      <c r="AA3976"/>
    </row>
    <row r="3977" spans="14:27" x14ac:dyDescent="0.3">
      <c r="N3977"/>
      <c r="O3977"/>
      <c r="Z3977"/>
      <c r="AA3977"/>
    </row>
    <row r="3978" spans="14:27" x14ac:dyDescent="0.3">
      <c r="N3978"/>
      <c r="O3978"/>
      <c r="Z3978"/>
      <c r="AA3978"/>
    </row>
    <row r="3979" spans="14:27" x14ac:dyDescent="0.3">
      <c r="N3979"/>
      <c r="O3979"/>
      <c r="Z3979"/>
      <c r="AA3979"/>
    </row>
    <row r="3980" spans="14:27" x14ac:dyDescent="0.3">
      <c r="N3980"/>
      <c r="O3980"/>
      <c r="Z3980"/>
      <c r="AA3980"/>
    </row>
    <row r="3981" spans="14:27" x14ac:dyDescent="0.3">
      <c r="N3981"/>
      <c r="O3981"/>
      <c r="Z3981"/>
      <c r="AA3981"/>
    </row>
    <row r="3982" spans="14:27" x14ac:dyDescent="0.3">
      <c r="N3982"/>
      <c r="O3982"/>
      <c r="Z3982"/>
      <c r="AA3982"/>
    </row>
    <row r="3983" spans="14:27" x14ac:dyDescent="0.3">
      <c r="N3983"/>
      <c r="O3983"/>
      <c r="Z3983"/>
      <c r="AA3983"/>
    </row>
    <row r="3984" spans="14:27" x14ac:dyDescent="0.3">
      <c r="N3984"/>
      <c r="O3984"/>
      <c r="Z3984"/>
      <c r="AA3984"/>
    </row>
    <row r="3985" spans="14:27" x14ac:dyDescent="0.3">
      <c r="N3985"/>
      <c r="O3985"/>
      <c r="Z3985"/>
      <c r="AA3985"/>
    </row>
    <row r="3986" spans="14:27" x14ac:dyDescent="0.3">
      <c r="N3986"/>
      <c r="O3986"/>
      <c r="Z3986"/>
      <c r="AA3986"/>
    </row>
    <row r="3987" spans="14:27" x14ac:dyDescent="0.3">
      <c r="N3987"/>
      <c r="O3987"/>
      <c r="Z3987"/>
      <c r="AA3987"/>
    </row>
    <row r="3988" spans="14:27" x14ac:dyDescent="0.3">
      <c r="N3988"/>
      <c r="O3988"/>
      <c r="Z3988"/>
      <c r="AA3988"/>
    </row>
    <row r="3989" spans="14:27" x14ac:dyDescent="0.3">
      <c r="N3989"/>
      <c r="O3989"/>
      <c r="Z3989"/>
      <c r="AA3989"/>
    </row>
    <row r="3990" spans="14:27" x14ac:dyDescent="0.3">
      <c r="N3990"/>
      <c r="O3990"/>
      <c r="Z3990"/>
      <c r="AA3990"/>
    </row>
    <row r="3991" spans="14:27" x14ac:dyDescent="0.3">
      <c r="N3991"/>
      <c r="O3991"/>
      <c r="Z3991"/>
      <c r="AA3991"/>
    </row>
    <row r="3992" spans="14:27" x14ac:dyDescent="0.3">
      <c r="N3992"/>
      <c r="O3992"/>
      <c r="Z3992"/>
      <c r="AA3992"/>
    </row>
    <row r="3993" spans="14:27" x14ac:dyDescent="0.3">
      <c r="N3993"/>
      <c r="O3993"/>
      <c r="Z3993"/>
      <c r="AA3993"/>
    </row>
    <row r="3994" spans="14:27" x14ac:dyDescent="0.3">
      <c r="N3994"/>
      <c r="O3994"/>
      <c r="Z3994"/>
      <c r="AA3994"/>
    </row>
    <row r="3995" spans="14:27" x14ac:dyDescent="0.3">
      <c r="N3995"/>
      <c r="O3995"/>
      <c r="Z3995"/>
      <c r="AA3995"/>
    </row>
    <row r="3996" spans="14:27" x14ac:dyDescent="0.3">
      <c r="N3996"/>
      <c r="O3996"/>
      <c r="Z3996"/>
      <c r="AA3996"/>
    </row>
    <row r="3997" spans="14:27" x14ac:dyDescent="0.3">
      <c r="N3997"/>
      <c r="O3997"/>
      <c r="Z3997"/>
      <c r="AA3997"/>
    </row>
    <row r="3998" spans="14:27" x14ac:dyDescent="0.3">
      <c r="N3998"/>
      <c r="O3998"/>
      <c r="Z3998"/>
      <c r="AA3998"/>
    </row>
    <row r="3999" spans="14:27" x14ac:dyDescent="0.3">
      <c r="N3999"/>
      <c r="O3999"/>
      <c r="Z3999"/>
      <c r="AA3999"/>
    </row>
    <row r="4000" spans="14:27" x14ac:dyDescent="0.3">
      <c r="N4000"/>
      <c r="O4000"/>
      <c r="Z4000"/>
      <c r="AA4000"/>
    </row>
    <row r="4001" spans="14:27" x14ac:dyDescent="0.3">
      <c r="N4001"/>
      <c r="O4001"/>
      <c r="Z4001"/>
      <c r="AA4001"/>
    </row>
    <row r="4002" spans="14:27" x14ac:dyDescent="0.3">
      <c r="N4002"/>
      <c r="O4002"/>
      <c r="Z4002"/>
      <c r="AA4002"/>
    </row>
    <row r="4003" spans="14:27" x14ac:dyDescent="0.3">
      <c r="N4003"/>
      <c r="O4003"/>
      <c r="Z4003"/>
      <c r="AA4003"/>
    </row>
    <row r="4004" spans="14:27" x14ac:dyDescent="0.3">
      <c r="N4004"/>
      <c r="O4004"/>
      <c r="Z4004"/>
      <c r="AA4004"/>
    </row>
    <row r="4005" spans="14:27" x14ac:dyDescent="0.3">
      <c r="N4005"/>
      <c r="O4005"/>
      <c r="Z4005"/>
      <c r="AA4005"/>
    </row>
    <row r="4006" spans="14:27" x14ac:dyDescent="0.3">
      <c r="N4006"/>
      <c r="O4006"/>
      <c r="Z4006"/>
      <c r="AA4006"/>
    </row>
    <row r="4007" spans="14:27" x14ac:dyDescent="0.3">
      <c r="N4007"/>
      <c r="O4007"/>
      <c r="Z4007"/>
      <c r="AA4007"/>
    </row>
    <row r="4008" spans="14:27" x14ac:dyDescent="0.3">
      <c r="N4008"/>
      <c r="O4008"/>
      <c r="Z4008"/>
      <c r="AA4008"/>
    </row>
    <row r="4009" spans="14:27" x14ac:dyDescent="0.3">
      <c r="N4009"/>
      <c r="O4009"/>
      <c r="Z4009"/>
      <c r="AA4009"/>
    </row>
    <row r="4010" spans="14:27" x14ac:dyDescent="0.3">
      <c r="N4010"/>
      <c r="O4010"/>
      <c r="Z4010"/>
      <c r="AA4010"/>
    </row>
    <row r="4011" spans="14:27" x14ac:dyDescent="0.3">
      <c r="N4011"/>
      <c r="O4011"/>
      <c r="Z4011"/>
      <c r="AA4011"/>
    </row>
    <row r="4012" spans="14:27" x14ac:dyDescent="0.3">
      <c r="N4012"/>
      <c r="O4012"/>
      <c r="Z4012"/>
      <c r="AA4012"/>
    </row>
    <row r="4013" spans="14:27" x14ac:dyDescent="0.3">
      <c r="N4013"/>
      <c r="O4013"/>
      <c r="Z4013"/>
      <c r="AA4013"/>
    </row>
    <row r="4014" spans="14:27" x14ac:dyDescent="0.3">
      <c r="N4014"/>
      <c r="O4014"/>
      <c r="Z4014"/>
      <c r="AA4014"/>
    </row>
    <row r="4015" spans="14:27" x14ac:dyDescent="0.3">
      <c r="N4015"/>
      <c r="O4015"/>
      <c r="Z4015"/>
      <c r="AA4015"/>
    </row>
    <row r="4016" spans="14:27" x14ac:dyDescent="0.3">
      <c r="N4016"/>
      <c r="O4016"/>
      <c r="Z4016"/>
      <c r="AA4016"/>
    </row>
    <row r="4017" spans="14:27" x14ac:dyDescent="0.3">
      <c r="N4017"/>
      <c r="O4017"/>
      <c r="Z4017"/>
      <c r="AA4017"/>
    </row>
    <row r="4018" spans="14:27" x14ac:dyDescent="0.3">
      <c r="N4018"/>
      <c r="O4018"/>
      <c r="Z4018"/>
      <c r="AA4018"/>
    </row>
    <row r="4019" spans="14:27" x14ac:dyDescent="0.3">
      <c r="N4019"/>
      <c r="O4019"/>
      <c r="Z4019"/>
      <c r="AA4019"/>
    </row>
    <row r="4020" spans="14:27" x14ac:dyDescent="0.3">
      <c r="N4020"/>
      <c r="O4020"/>
      <c r="Z4020"/>
      <c r="AA4020"/>
    </row>
    <row r="4021" spans="14:27" x14ac:dyDescent="0.3">
      <c r="N4021"/>
      <c r="O4021"/>
      <c r="Z4021"/>
      <c r="AA4021"/>
    </row>
    <row r="4022" spans="14:27" x14ac:dyDescent="0.3">
      <c r="N4022"/>
      <c r="O4022"/>
      <c r="Z4022"/>
      <c r="AA4022"/>
    </row>
    <row r="4023" spans="14:27" x14ac:dyDescent="0.3">
      <c r="N4023"/>
      <c r="O4023"/>
      <c r="Z4023"/>
      <c r="AA4023"/>
    </row>
    <row r="4024" spans="14:27" x14ac:dyDescent="0.3">
      <c r="N4024"/>
      <c r="O4024"/>
      <c r="Z4024"/>
      <c r="AA4024"/>
    </row>
    <row r="4025" spans="14:27" x14ac:dyDescent="0.3">
      <c r="N4025"/>
      <c r="O4025"/>
      <c r="Z4025"/>
      <c r="AA4025"/>
    </row>
    <row r="4026" spans="14:27" x14ac:dyDescent="0.3">
      <c r="N4026"/>
      <c r="O4026"/>
      <c r="Z4026"/>
      <c r="AA4026"/>
    </row>
    <row r="4027" spans="14:27" x14ac:dyDescent="0.3">
      <c r="N4027"/>
      <c r="O4027"/>
      <c r="Z4027"/>
      <c r="AA4027"/>
    </row>
    <row r="4028" spans="14:27" x14ac:dyDescent="0.3">
      <c r="N4028"/>
      <c r="O4028"/>
      <c r="Z4028"/>
      <c r="AA4028"/>
    </row>
    <row r="4029" spans="14:27" x14ac:dyDescent="0.3">
      <c r="N4029"/>
      <c r="O4029"/>
      <c r="Z4029"/>
      <c r="AA4029"/>
    </row>
    <row r="4030" spans="14:27" x14ac:dyDescent="0.3">
      <c r="N4030"/>
      <c r="O4030"/>
      <c r="Z4030"/>
      <c r="AA4030"/>
    </row>
    <row r="4031" spans="14:27" x14ac:dyDescent="0.3">
      <c r="N4031"/>
      <c r="O4031"/>
      <c r="Z4031"/>
      <c r="AA4031"/>
    </row>
    <row r="4032" spans="14:27" x14ac:dyDescent="0.3">
      <c r="N4032"/>
      <c r="O4032"/>
      <c r="Z4032"/>
      <c r="AA4032"/>
    </row>
    <row r="4033" spans="14:27" x14ac:dyDescent="0.3">
      <c r="N4033"/>
      <c r="O4033"/>
      <c r="Z4033"/>
      <c r="AA4033"/>
    </row>
    <row r="4034" spans="14:27" x14ac:dyDescent="0.3">
      <c r="N4034"/>
      <c r="O4034"/>
      <c r="Z4034"/>
      <c r="AA4034"/>
    </row>
    <row r="4035" spans="14:27" x14ac:dyDescent="0.3">
      <c r="N4035"/>
      <c r="O4035"/>
      <c r="Z4035"/>
      <c r="AA4035"/>
    </row>
    <row r="4036" spans="14:27" x14ac:dyDescent="0.3">
      <c r="N4036"/>
      <c r="O4036"/>
      <c r="Z4036"/>
      <c r="AA4036"/>
    </row>
    <row r="4037" spans="14:27" x14ac:dyDescent="0.3">
      <c r="N4037"/>
      <c r="O4037"/>
      <c r="Z4037"/>
      <c r="AA4037"/>
    </row>
    <row r="4038" spans="14:27" x14ac:dyDescent="0.3">
      <c r="N4038"/>
      <c r="O4038"/>
      <c r="Z4038"/>
      <c r="AA4038"/>
    </row>
    <row r="4039" spans="14:27" x14ac:dyDescent="0.3">
      <c r="N4039"/>
      <c r="O4039"/>
      <c r="Z4039"/>
      <c r="AA4039"/>
    </row>
    <row r="4040" spans="14:27" x14ac:dyDescent="0.3">
      <c r="N4040"/>
      <c r="O4040"/>
      <c r="Z4040"/>
      <c r="AA4040"/>
    </row>
    <row r="4041" spans="14:27" x14ac:dyDescent="0.3">
      <c r="N4041"/>
      <c r="O4041"/>
      <c r="Z4041"/>
      <c r="AA4041"/>
    </row>
    <row r="4042" spans="14:27" x14ac:dyDescent="0.3">
      <c r="N4042"/>
      <c r="O4042"/>
      <c r="Z4042"/>
      <c r="AA4042"/>
    </row>
    <row r="4043" spans="14:27" x14ac:dyDescent="0.3">
      <c r="N4043"/>
      <c r="O4043"/>
      <c r="Z4043"/>
      <c r="AA4043"/>
    </row>
    <row r="4044" spans="14:27" x14ac:dyDescent="0.3">
      <c r="N4044"/>
      <c r="O4044"/>
      <c r="Z4044"/>
      <c r="AA4044"/>
    </row>
    <row r="4045" spans="14:27" x14ac:dyDescent="0.3">
      <c r="N4045"/>
      <c r="O4045"/>
      <c r="Z4045"/>
      <c r="AA4045"/>
    </row>
    <row r="4046" spans="14:27" x14ac:dyDescent="0.3">
      <c r="N4046"/>
      <c r="O4046"/>
      <c r="Z4046"/>
      <c r="AA4046"/>
    </row>
    <row r="4047" spans="14:27" x14ac:dyDescent="0.3">
      <c r="N4047"/>
      <c r="O4047"/>
      <c r="Z4047"/>
      <c r="AA4047"/>
    </row>
    <row r="4048" spans="14:27" x14ac:dyDescent="0.3">
      <c r="N4048"/>
      <c r="O4048"/>
      <c r="Z4048"/>
      <c r="AA4048"/>
    </row>
    <row r="4049" spans="14:27" x14ac:dyDescent="0.3">
      <c r="N4049"/>
      <c r="O4049"/>
      <c r="Z4049"/>
      <c r="AA4049"/>
    </row>
    <row r="4050" spans="14:27" x14ac:dyDescent="0.3">
      <c r="N4050"/>
      <c r="O4050"/>
      <c r="Z4050"/>
      <c r="AA4050"/>
    </row>
    <row r="4051" spans="14:27" x14ac:dyDescent="0.3">
      <c r="N4051"/>
      <c r="O4051"/>
      <c r="Z4051"/>
      <c r="AA4051"/>
    </row>
    <row r="4052" spans="14:27" x14ac:dyDescent="0.3">
      <c r="N4052"/>
      <c r="O4052"/>
      <c r="Z4052"/>
      <c r="AA4052"/>
    </row>
    <row r="4053" spans="14:27" x14ac:dyDescent="0.3">
      <c r="N4053"/>
      <c r="O4053"/>
      <c r="Z4053"/>
      <c r="AA4053"/>
    </row>
    <row r="4054" spans="14:27" x14ac:dyDescent="0.3">
      <c r="N4054"/>
      <c r="O4054"/>
      <c r="Z4054"/>
      <c r="AA4054"/>
    </row>
    <row r="4055" spans="14:27" x14ac:dyDescent="0.3">
      <c r="N4055"/>
      <c r="O4055"/>
      <c r="Z4055"/>
      <c r="AA4055"/>
    </row>
    <row r="4056" spans="14:27" x14ac:dyDescent="0.3">
      <c r="N4056"/>
      <c r="O4056"/>
      <c r="Z4056"/>
      <c r="AA4056"/>
    </row>
    <row r="4057" spans="14:27" x14ac:dyDescent="0.3">
      <c r="N4057"/>
      <c r="O4057"/>
      <c r="Z4057"/>
      <c r="AA4057"/>
    </row>
    <row r="4058" spans="14:27" x14ac:dyDescent="0.3">
      <c r="N4058"/>
      <c r="O4058"/>
      <c r="Z4058"/>
      <c r="AA4058"/>
    </row>
    <row r="4059" spans="14:27" x14ac:dyDescent="0.3">
      <c r="N4059"/>
      <c r="O4059"/>
      <c r="Z4059"/>
      <c r="AA4059"/>
    </row>
    <row r="4060" spans="14:27" x14ac:dyDescent="0.3">
      <c r="N4060"/>
      <c r="O4060"/>
      <c r="Z4060"/>
      <c r="AA4060"/>
    </row>
    <row r="4061" spans="14:27" x14ac:dyDescent="0.3">
      <c r="N4061"/>
      <c r="O4061"/>
      <c r="Z4061"/>
      <c r="AA4061"/>
    </row>
    <row r="4062" spans="14:27" x14ac:dyDescent="0.3">
      <c r="N4062"/>
      <c r="O4062"/>
      <c r="Z4062"/>
      <c r="AA4062"/>
    </row>
    <row r="4063" spans="14:27" x14ac:dyDescent="0.3">
      <c r="N4063"/>
      <c r="O4063"/>
      <c r="Z4063"/>
      <c r="AA4063"/>
    </row>
    <row r="4064" spans="14:27" x14ac:dyDescent="0.3">
      <c r="N4064"/>
      <c r="O4064"/>
      <c r="Z4064"/>
      <c r="AA4064"/>
    </row>
    <row r="4065" spans="14:27" x14ac:dyDescent="0.3">
      <c r="N4065"/>
      <c r="O4065"/>
      <c r="Z4065"/>
      <c r="AA4065"/>
    </row>
    <row r="4066" spans="14:27" x14ac:dyDescent="0.3">
      <c r="N4066"/>
      <c r="O4066"/>
      <c r="Z4066"/>
      <c r="AA4066"/>
    </row>
    <row r="4067" spans="14:27" x14ac:dyDescent="0.3">
      <c r="N4067"/>
      <c r="O4067"/>
      <c r="Z4067"/>
      <c r="AA4067"/>
    </row>
    <row r="4068" spans="14:27" x14ac:dyDescent="0.3">
      <c r="N4068"/>
      <c r="O4068"/>
      <c r="Z4068"/>
      <c r="AA4068"/>
    </row>
    <row r="4069" spans="14:27" x14ac:dyDescent="0.3">
      <c r="N4069"/>
      <c r="O4069"/>
      <c r="Z4069"/>
      <c r="AA4069"/>
    </row>
    <row r="4070" spans="14:27" x14ac:dyDescent="0.3">
      <c r="N4070"/>
      <c r="O4070"/>
      <c r="Z4070"/>
      <c r="AA4070"/>
    </row>
    <row r="4071" spans="14:27" x14ac:dyDescent="0.3">
      <c r="N4071"/>
      <c r="O4071"/>
      <c r="Z4071"/>
      <c r="AA4071"/>
    </row>
    <row r="4072" spans="14:27" x14ac:dyDescent="0.3">
      <c r="N4072"/>
      <c r="O4072"/>
      <c r="Z4072"/>
      <c r="AA4072"/>
    </row>
    <row r="4073" spans="14:27" x14ac:dyDescent="0.3">
      <c r="N4073"/>
      <c r="O4073"/>
      <c r="Z4073"/>
      <c r="AA4073"/>
    </row>
    <row r="4074" spans="14:27" x14ac:dyDescent="0.3">
      <c r="N4074"/>
      <c r="O4074"/>
      <c r="Z4074"/>
      <c r="AA4074"/>
    </row>
    <row r="4075" spans="14:27" x14ac:dyDescent="0.3">
      <c r="N4075"/>
      <c r="O4075"/>
      <c r="Z4075"/>
      <c r="AA4075"/>
    </row>
    <row r="4076" spans="14:27" x14ac:dyDescent="0.3">
      <c r="N4076"/>
      <c r="O4076"/>
      <c r="Z4076"/>
      <c r="AA4076"/>
    </row>
    <row r="4077" spans="14:27" x14ac:dyDescent="0.3">
      <c r="N4077"/>
      <c r="O4077"/>
      <c r="Z4077"/>
      <c r="AA4077"/>
    </row>
    <row r="4078" spans="14:27" x14ac:dyDescent="0.3">
      <c r="N4078"/>
      <c r="O4078"/>
      <c r="Z4078"/>
      <c r="AA4078"/>
    </row>
    <row r="4079" spans="14:27" x14ac:dyDescent="0.3">
      <c r="N4079"/>
      <c r="O4079"/>
      <c r="Z4079"/>
      <c r="AA4079"/>
    </row>
    <row r="4080" spans="14:27" x14ac:dyDescent="0.3">
      <c r="N4080"/>
      <c r="O4080"/>
      <c r="Z4080"/>
      <c r="AA4080"/>
    </row>
    <row r="4081" spans="14:27" x14ac:dyDescent="0.3">
      <c r="N4081"/>
      <c r="O4081"/>
      <c r="Z4081"/>
      <c r="AA4081"/>
    </row>
    <row r="4082" spans="14:27" x14ac:dyDescent="0.3">
      <c r="N4082"/>
      <c r="O4082"/>
      <c r="Z4082"/>
      <c r="AA4082"/>
    </row>
    <row r="4083" spans="14:27" x14ac:dyDescent="0.3">
      <c r="N4083"/>
      <c r="O4083"/>
      <c r="Z4083"/>
      <c r="AA4083"/>
    </row>
    <row r="4084" spans="14:27" x14ac:dyDescent="0.3">
      <c r="N4084"/>
      <c r="O4084"/>
      <c r="Z4084"/>
      <c r="AA4084"/>
    </row>
    <row r="4085" spans="14:27" x14ac:dyDescent="0.3">
      <c r="N4085"/>
      <c r="O4085"/>
      <c r="Z4085"/>
      <c r="AA4085"/>
    </row>
    <row r="4086" spans="14:27" x14ac:dyDescent="0.3">
      <c r="N4086"/>
      <c r="O4086"/>
      <c r="Z4086"/>
      <c r="AA4086"/>
    </row>
    <row r="4087" spans="14:27" x14ac:dyDescent="0.3">
      <c r="N4087"/>
      <c r="O4087"/>
      <c r="Z4087"/>
      <c r="AA4087"/>
    </row>
    <row r="4088" spans="14:27" x14ac:dyDescent="0.3">
      <c r="N4088"/>
      <c r="O4088"/>
      <c r="Z4088"/>
      <c r="AA4088"/>
    </row>
    <row r="4089" spans="14:27" x14ac:dyDescent="0.3">
      <c r="N4089"/>
      <c r="O4089"/>
      <c r="Z4089"/>
      <c r="AA4089"/>
    </row>
    <row r="4090" spans="14:27" x14ac:dyDescent="0.3">
      <c r="N4090"/>
      <c r="O4090"/>
      <c r="Z4090"/>
      <c r="AA4090"/>
    </row>
    <row r="4091" spans="14:27" x14ac:dyDescent="0.3">
      <c r="N4091"/>
      <c r="O4091"/>
      <c r="Z4091"/>
      <c r="AA4091"/>
    </row>
    <row r="4092" spans="14:27" x14ac:dyDescent="0.3">
      <c r="N4092"/>
      <c r="O4092"/>
      <c r="Z4092"/>
      <c r="AA4092"/>
    </row>
    <row r="4093" spans="14:27" x14ac:dyDescent="0.3">
      <c r="N4093"/>
      <c r="O4093"/>
      <c r="Z4093"/>
      <c r="AA4093"/>
    </row>
    <row r="4094" spans="14:27" x14ac:dyDescent="0.3">
      <c r="N4094"/>
      <c r="O4094"/>
      <c r="Z4094"/>
      <c r="AA4094"/>
    </row>
    <row r="4095" spans="14:27" x14ac:dyDescent="0.3">
      <c r="N4095"/>
      <c r="O4095"/>
      <c r="Z4095"/>
      <c r="AA4095"/>
    </row>
    <row r="4096" spans="14:27" x14ac:dyDescent="0.3">
      <c r="N4096"/>
      <c r="O4096"/>
      <c r="Z4096"/>
      <c r="AA4096"/>
    </row>
    <row r="4097" spans="14:27" x14ac:dyDescent="0.3">
      <c r="N4097"/>
      <c r="O4097"/>
      <c r="Z4097"/>
      <c r="AA4097"/>
    </row>
    <row r="4098" spans="14:27" x14ac:dyDescent="0.3">
      <c r="N4098"/>
      <c r="O4098"/>
      <c r="Z4098"/>
      <c r="AA4098"/>
    </row>
    <row r="4099" spans="14:27" x14ac:dyDescent="0.3">
      <c r="N4099"/>
      <c r="O4099"/>
      <c r="Z4099"/>
      <c r="AA4099"/>
    </row>
    <row r="4100" spans="14:27" x14ac:dyDescent="0.3">
      <c r="N4100"/>
      <c r="O4100"/>
      <c r="Z4100"/>
      <c r="AA4100"/>
    </row>
    <row r="4101" spans="14:27" x14ac:dyDescent="0.3">
      <c r="N4101"/>
      <c r="O4101"/>
      <c r="Z4101"/>
      <c r="AA4101"/>
    </row>
    <row r="4102" spans="14:27" x14ac:dyDescent="0.3">
      <c r="N4102"/>
      <c r="O4102"/>
      <c r="Z4102"/>
      <c r="AA4102"/>
    </row>
    <row r="4103" spans="14:27" x14ac:dyDescent="0.3">
      <c r="N4103"/>
      <c r="O4103"/>
      <c r="Z4103"/>
      <c r="AA4103"/>
    </row>
    <row r="4104" spans="14:27" x14ac:dyDescent="0.3">
      <c r="N4104"/>
      <c r="O4104"/>
      <c r="Z4104"/>
      <c r="AA4104"/>
    </row>
    <row r="4105" spans="14:27" x14ac:dyDescent="0.3">
      <c r="N4105"/>
      <c r="O4105"/>
      <c r="Z4105"/>
      <c r="AA4105"/>
    </row>
    <row r="4106" spans="14:27" x14ac:dyDescent="0.3">
      <c r="N4106"/>
      <c r="O4106"/>
      <c r="Z4106"/>
      <c r="AA4106"/>
    </row>
    <row r="4107" spans="14:27" x14ac:dyDescent="0.3">
      <c r="N4107"/>
      <c r="O4107"/>
      <c r="Z4107"/>
      <c r="AA4107"/>
    </row>
    <row r="4108" spans="14:27" x14ac:dyDescent="0.3">
      <c r="N4108"/>
      <c r="O4108"/>
      <c r="Z4108"/>
      <c r="AA4108"/>
    </row>
    <row r="4109" spans="14:27" x14ac:dyDescent="0.3">
      <c r="N4109"/>
      <c r="O4109"/>
      <c r="Z4109"/>
      <c r="AA4109"/>
    </row>
    <row r="4110" spans="14:27" x14ac:dyDescent="0.3">
      <c r="N4110"/>
      <c r="O4110"/>
      <c r="Z4110"/>
      <c r="AA4110"/>
    </row>
    <row r="4111" spans="14:27" x14ac:dyDescent="0.3">
      <c r="N4111"/>
      <c r="O4111"/>
      <c r="Z4111"/>
      <c r="AA4111"/>
    </row>
    <row r="4112" spans="14:27" x14ac:dyDescent="0.3">
      <c r="N4112"/>
      <c r="O4112"/>
      <c r="Z4112"/>
      <c r="AA4112"/>
    </row>
    <row r="4113" spans="14:27" x14ac:dyDescent="0.3">
      <c r="N4113"/>
      <c r="O4113"/>
      <c r="Z4113"/>
      <c r="AA4113"/>
    </row>
    <row r="4114" spans="14:27" x14ac:dyDescent="0.3">
      <c r="N4114"/>
      <c r="O4114"/>
      <c r="Z4114"/>
      <c r="AA4114"/>
    </row>
    <row r="4115" spans="14:27" x14ac:dyDescent="0.3">
      <c r="N4115"/>
      <c r="O4115"/>
      <c r="Z4115"/>
      <c r="AA4115"/>
    </row>
    <row r="4116" spans="14:27" x14ac:dyDescent="0.3">
      <c r="N4116"/>
      <c r="O4116"/>
      <c r="Z4116"/>
      <c r="AA4116"/>
    </row>
    <row r="4117" spans="14:27" x14ac:dyDescent="0.3">
      <c r="N4117"/>
      <c r="O4117"/>
      <c r="Z4117"/>
      <c r="AA4117"/>
    </row>
    <row r="4118" spans="14:27" x14ac:dyDescent="0.3">
      <c r="N4118"/>
      <c r="O4118"/>
      <c r="Z4118"/>
      <c r="AA4118"/>
    </row>
    <row r="4119" spans="14:27" x14ac:dyDescent="0.3">
      <c r="N4119"/>
      <c r="O4119"/>
      <c r="Z4119"/>
      <c r="AA4119"/>
    </row>
    <row r="4120" spans="14:27" x14ac:dyDescent="0.3">
      <c r="N4120"/>
      <c r="O4120"/>
      <c r="Z4120"/>
      <c r="AA4120"/>
    </row>
    <row r="4121" spans="14:27" x14ac:dyDescent="0.3">
      <c r="N4121"/>
      <c r="O4121"/>
      <c r="Z4121"/>
      <c r="AA4121"/>
    </row>
    <row r="4122" spans="14:27" x14ac:dyDescent="0.3">
      <c r="N4122"/>
      <c r="O4122"/>
      <c r="Z4122"/>
      <c r="AA4122"/>
    </row>
    <row r="4123" spans="14:27" x14ac:dyDescent="0.3">
      <c r="N4123"/>
      <c r="O4123"/>
      <c r="Z4123"/>
      <c r="AA4123"/>
    </row>
    <row r="4124" spans="14:27" x14ac:dyDescent="0.3">
      <c r="N4124"/>
      <c r="O4124"/>
      <c r="Z4124"/>
      <c r="AA4124"/>
    </row>
    <row r="4125" spans="14:27" x14ac:dyDescent="0.3">
      <c r="N4125"/>
      <c r="O4125"/>
      <c r="Z4125"/>
      <c r="AA4125"/>
    </row>
    <row r="4126" spans="14:27" x14ac:dyDescent="0.3">
      <c r="N4126"/>
      <c r="O4126"/>
      <c r="Z4126"/>
      <c r="AA4126"/>
    </row>
    <row r="4127" spans="14:27" x14ac:dyDescent="0.3">
      <c r="N4127"/>
      <c r="O4127"/>
      <c r="Z4127"/>
      <c r="AA4127"/>
    </row>
    <row r="4128" spans="14:27" x14ac:dyDescent="0.3">
      <c r="N4128"/>
      <c r="O4128"/>
      <c r="Z4128"/>
      <c r="AA4128"/>
    </row>
    <row r="4129" spans="14:27" x14ac:dyDescent="0.3">
      <c r="N4129"/>
      <c r="O4129"/>
      <c r="Z4129"/>
      <c r="AA4129"/>
    </row>
    <row r="4130" spans="14:27" x14ac:dyDescent="0.3">
      <c r="N4130"/>
      <c r="O4130"/>
      <c r="Z4130"/>
      <c r="AA4130"/>
    </row>
    <row r="4131" spans="14:27" x14ac:dyDescent="0.3">
      <c r="N4131"/>
      <c r="O4131"/>
      <c r="Z4131"/>
      <c r="AA4131"/>
    </row>
    <row r="4132" spans="14:27" x14ac:dyDescent="0.3">
      <c r="N4132"/>
      <c r="O4132"/>
      <c r="Z4132"/>
      <c r="AA4132"/>
    </row>
    <row r="4133" spans="14:27" x14ac:dyDescent="0.3">
      <c r="N4133"/>
      <c r="O4133"/>
      <c r="Z4133"/>
      <c r="AA4133"/>
    </row>
    <row r="4134" spans="14:27" x14ac:dyDescent="0.3">
      <c r="N4134"/>
      <c r="O4134"/>
      <c r="Z4134"/>
      <c r="AA4134"/>
    </row>
    <row r="4135" spans="14:27" x14ac:dyDescent="0.3">
      <c r="N4135"/>
      <c r="O4135"/>
      <c r="Z4135"/>
      <c r="AA4135"/>
    </row>
    <row r="4136" spans="14:27" x14ac:dyDescent="0.3">
      <c r="N4136"/>
      <c r="O4136"/>
      <c r="Z4136"/>
      <c r="AA4136"/>
    </row>
    <row r="4137" spans="14:27" x14ac:dyDescent="0.3">
      <c r="N4137"/>
      <c r="O4137"/>
      <c r="Z4137"/>
      <c r="AA4137"/>
    </row>
    <row r="4138" spans="14:27" x14ac:dyDescent="0.3">
      <c r="N4138"/>
      <c r="O4138"/>
      <c r="Z4138"/>
      <c r="AA4138"/>
    </row>
    <row r="4139" spans="14:27" x14ac:dyDescent="0.3">
      <c r="N4139"/>
      <c r="O4139"/>
      <c r="Z4139"/>
      <c r="AA4139"/>
    </row>
    <row r="4140" spans="14:27" x14ac:dyDescent="0.3">
      <c r="N4140"/>
      <c r="O4140"/>
      <c r="Z4140"/>
      <c r="AA4140"/>
    </row>
    <row r="4141" spans="14:27" x14ac:dyDescent="0.3">
      <c r="N4141"/>
      <c r="O4141"/>
      <c r="Z4141"/>
      <c r="AA4141"/>
    </row>
    <row r="4142" spans="14:27" x14ac:dyDescent="0.3">
      <c r="N4142"/>
      <c r="O4142"/>
      <c r="Z4142"/>
      <c r="AA4142"/>
    </row>
    <row r="4143" spans="14:27" x14ac:dyDescent="0.3">
      <c r="N4143"/>
      <c r="O4143"/>
      <c r="Z4143"/>
      <c r="AA4143"/>
    </row>
    <row r="4144" spans="14:27" x14ac:dyDescent="0.3">
      <c r="N4144"/>
      <c r="O4144"/>
      <c r="Z4144"/>
      <c r="AA4144"/>
    </row>
    <row r="4145" spans="14:27" x14ac:dyDescent="0.3">
      <c r="N4145"/>
      <c r="O4145"/>
      <c r="Z4145"/>
      <c r="AA4145"/>
    </row>
    <row r="4146" spans="14:27" x14ac:dyDescent="0.3">
      <c r="N4146"/>
      <c r="O4146"/>
      <c r="Z4146"/>
      <c r="AA4146"/>
    </row>
    <row r="4147" spans="14:27" x14ac:dyDescent="0.3">
      <c r="N4147"/>
      <c r="O4147"/>
      <c r="Z4147"/>
      <c r="AA4147"/>
    </row>
    <row r="4148" spans="14:27" x14ac:dyDescent="0.3">
      <c r="N4148"/>
      <c r="O4148"/>
      <c r="Z4148"/>
      <c r="AA4148"/>
    </row>
    <row r="4149" spans="14:27" x14ac:dyDescent="0.3">
      <c r="N4149"/>
      <c r="O4149"/>
      <c r="Z4149"/>
      <c r="AA4149"/>
    </row>
    <row r="4150" spans="14:27" x14ac:dyDescent="0.3">
      <c r="N4150"/>
      <c r="O4150"/>
      <c r="Z4150"/>
      <c r="AA4150"/>
    </row>
    <row r="4151" spans="14:27" x14ac:dyDescent="0.3">
      <c r="N4151"/>
      <c r="O4151"/>
      <c r="Z4151"/>
      <c r="AA4151"/>
    </row>
    <row r="4152" spans="14:27" x14ac:dyDescent="0.3">
      <c r="N4152"/>
      <c r="O4152"/>
      <c r="Z4152"/>
      <c r="AA4152"/>
    </row>
    <row r="4153" spans="14:27" x14ac:dyDescent="0.3">
      <c r="N4153"/>
      <c r="O4153"/>
      <c r="Z4153"/>
      <c r="AA4153"/>
    </row>
    <row r="4154" spans="14:27" x14ac:dyDescent="0.3">
      <c r="N4154"/>
      <c r="O4154"/>
      <c r="Z4154"/>
      <c r="AA4154"/>
    </row>
    <row r="4155" spans="14:27" x14ac:dyDescent="0.3">
      <c r="N4155"/>
      <c r="O4155"/>
      <c r="Z4155"/>
      <c r="AA4155"/>
    </row>
    <row r="4156" spans="14:27" x14ac:dyDescent="0.3">
      <c r="N4156"/>
      <c r="O4156"/>
      <c r="Z4156"/>
      <c r="AA4156"/>
    </row>
    <row r="4157" spans="14:27" x14ac:dyDescent="0.3">
      <c r="N4157"/>
      <c r="O4157"/>
      <c r="Z4157"/>
      <c r="AA4157"/>
    </row>
    <row r="4158" spans="14:27" x14ac:dyDescent="0.3">
      <c r="N4158"/>
      <c r="O4158"/>
      <c r="Z4158"/>
      <c r="AA4158"/>
    </row>
    <row r="4159" spans="14:27" x14ac:dyDescent="0.3">
      <c r="N4159"/>
      <c r="O4159"/>
      <c r="Z4159"/>
      <c r="AA4159"/>
    </row>
    <row r="4160" spans="14:27" x14ac:dyDescent="0.3">
      <c r="N4160"/>
      <c r="O4160"/>
      <c r="Z4160"/>
      <c r="AA4160"/>
    </row>
    <row r="4161" spans="14:27" x14ac:dyDescent="0.3">
      <c r="N4161"/>
      <c r="O4161"/>
      <c r="Z4161"/>
      <c r="AA4161"/>
    </row>
    <row r="4162" spans="14:27" x14ac:dyDescent="0.3">
      <c r="N4162"/>
      <c r="O4162"/>
      <c r="Z4162"/>
      <c r="AA4162"/>
    </row>
    <row r="4163" spans="14:27" x14ac:dyDescent="0.3">
      <c r="N4163"/>
      <c r="O4163"/>
      <c r="Z4163"/>
      <c r="AA4163"/>
    </row>
    <row r="4164" spans="14:27" x14ac:dyDescent="0.3">
      <c r="N4164"/>
      <c r="O4164"/>
      <c r="Z4164"/>
      <c r="AA4164"/>
    </row>
    <row r="4165" spans="14:27" x14ac:dyDescent="0.3">
      <c r="N4165"/>
      <c r="O4165"/>
      <c r="Z4165"/>
      <c r="AA4165"/>
    </row>
    <row r="4166" spans="14:27" x14ac:dyDescent="0.3">
      <c r="N4166"/>
      <c r="O4166"/>
      <c r="Z4166"/>
      <c r="AA4166"/>
    </row>
    <row r="4167" spans="14:27" x14ac:dyDescent="0.3">
      <c r="N4167"/>
      <c r="O4167"/>
      <c r="Z4167"/>
      <c r="AA4167"/>
    </row>
    <row r="4168" spans="14:27" x14ac:dyDescent="0.3">
      <c r="N4168"/>
      <c r="O4168"/>
      <c r="Z4168"/>
      <c r="AA4168"/>
    </row>
    <row r="4169" spans="14:27" x14ac:dyDescent="0.3">
      <c r="N4169"/>
      <c r="O4169"/>
      <c r="Z4169"/>
      <c r="AA4169"/>
    </row>
    <row r="4170" spans="14:27" x14ac:dyDescent="0.3">
      <c r="N4170"/>
      <c r="O4170"/>
      <c r="Z4170"/>
      <c r="AA4170"/>
    </row>
    <row r="4171" spans="14:27" x14ac:dyDescent="0.3">
      <c r="N4171"/>
      <c r="O4171"/>
      <c r="Z4171"/>
      <c r="AA4171"/>
    </row>
    <row r="4172" spans="14:27" x14ac:dyDescent="0.3">
      <c r="N4172"/>
      <c r="O4172"/>
      <c r="Z4172"/>
      <c r="AA4172"/>
    </row>
    <row r="4173" spans="14:27" x14ac:dyDescent="0.3">
      <c r="N4173"/>
      <c r="O4173"/>
      <c r="Z4173"/>
      <c r="AA4173"/>
    </row>
    <row r="4174" spans="14:27" x14ac:dyDescent="0.3">
      <c r="N4174"/>
      <c r="O4174"/>
      <c r="Z4174"/>
      <c r="AA4174"/>
    </row>
    <row r="4175" spans="14:27" x14ac:dyDescent="0.3">
      <c r="N4175"/>
      <c r="O4175"/>
      <c r="Z4175"/>
      <c r="AA4175"/>
    </row>
    <row r="4176" spans="14:27" x14ac:dyDescent="0.3">
      <c r="N4176"/>
      <c r="O4176"/>
      <c r="Z4176"/>
      <c r="AA4176"/>
    </row>
    <row r="4177" spans="14:27" x14ac:dyDescent="0.3">
      <c r="N4177"/>
      <c r="O4177"/>
      <c r="Z4177"/>
      <c r="AA4177"/>
    </row>
    <row r="4178" spans="14:27" x14ac:dyDescent="0.3">
      <c r="N4178"/>
      <c r="O4178"/>
      <c r="Z4178"/>
      <c r="AA4178"/>
    </row>
    <row r="4179" spans="14:27" x14ac:dyDescent="0.3">
      <c r="N4179"/>
      <c r="O4179"/>
      <c r="Z4179"/>
      <c r="AA4179"/>
    </row>
    <row r="4180" spans="14:27" x14ac:dyDescent="0.3">
      <c r="N4180"/>
      <c r="O4180"/>
      <c r="Z4180"/>
      <c r="AA4180"/>
    </row>
    <row r="4181" spans="14:27" x14ac:dyDescent="0.3">
      <c r="N4181"/>
      <c r="O4181"/>
      <c r="Z4181"/>
      <c r="AA4181"/>
    </row>
    <row r="4182" spans="14:27" x14ac:dyDescent="0.3">
      <c r="N4182"/>
      <c r="O4182"/>
      <c r="Z4182"/>
      <c r="AA4182"/>
    </row>
    <row r="4183" spans="14:27" x14ac:dyDescent="0.3">
      <c r="N4183"/>
      <c r="O4183"/>
      <c r="Z4183"/>
      <c r="AA4183"/>
    </row>
    <row r="4184" spans="14:27" x14ac:dyDescent="0.3">
      <c r="N4184"/>
      <c r="O4184"/>
      <c r="Z4184"/>
      <c r="AA4184"/>
    </row>
    <row r="4185" spans="14:27" x14ac:dyDescent="0.3">
      <c r="N4185"/>
      <c r="O4185"/>
      <c r="Z4185"/>
      <c r="AA4185"/>
    </row>
    <row r="4186" spans="14:27" x14ac:dyDescent="0.3">
      <c r="N4186"/>
      <c r="O4186"/>
      <c r="Z4186"/>
      <c r="AA4186"/>
    </row>
    <row r="4187" spans="14:27" x14ac:dyDescent="0.3">
      <c r="N4187"/>
      <c r="O4187"/>
      <c r="Z4187"/>
      <c r="AA4187"/>
    </row>
    <row r="4188" spans="14:27" x14ac:dyDescent="0.3">
      <c r="N4188"/>
      <c r="O4188"/>
      <c r="Z4188"/>
      <c r="AA4188"/>
    </row>
    <row r="4189" spans="14:27" x14ac:dyDescent="0.3">
      <c r="N4189"/>
      <c r="O4189"/>
      <c r="Z4189"/>
      <c r="AA4189"/>
    </row>
    <row r="4190" spans="14:27" x14ac:dyDescent="0.3">
      <c r="N4190"/>
      <c r="O4190"/>
      <c r="Z4190"/>
      <c r="AA4190"/>
    </row>
    <row r="4191" spans="14:27" x14ac:dyDescent="0.3">
      <c r="N4191"/>
      <c r="O4191"/>
      <c r="Z4191"/>
      <c r="AA4191"/>
    </row>
    <row r="4192" spans="14:27" x14ac:dyDescent="0.3">
      <c r="N4192"/>
      <c r="O4192"/>
      <c r="Z4192"/>
      <c r="AA4192"/>
    </row>
    <row r="4193" spans="14:27" x14ac:dyDescent="0.3">
      <c r="N4193"/>
      <c r="O4193"/>
      <c r="Z4193"/>
      <c r="AA4193"/>
    </row>
    <row r="4194" spans="14:27" x14ac:dyDescent="0.3">
      <c r="N4194"/>
      <c r="O4194"/>
      <c r="Z4194"/>
      <c r="AA4194"/>
    </row>
    <row r="4195" spans="14:27" x14ac:dyDescent="0.3">
      <c r="N4195"/>
      <c r="O4195"/>
      <c r="Z4195"/>
      <c r="AA4195"/>
    </row>
    <row r="4196" spans="14:27" x14ac:dyDescent="0.3">
      <c r="N4196"/>
      <c r="O4196"/>
      <c r="Z4196"/>
      <c r="AA4196"/>
    </row>
    <row r="4197" spans="14:27" x14ac:dyDescent="0.3">
      <c r="N4197"/>
      <c r="O4197"/>
      <c r="Z4197"/>
      <c r="AA4197"/>
    </row>
    <row r="4198" spans="14:27" x14ac:dyDescent="0.3">
      <c r="N4198"/>
      <c r="O4198"/>
      <c r="Z4198"/>
      <c r="AA4198"/>
    </row>
    <row r="4199" spans="14:27" x14ac:dyDescent="0.3">
      <c r="N4199"/>
      <c r="O4199"/>
      <c r="Z4199"/>
      <c r="AA4199"/>
    </row>
    <row r="4200" spans="14:27" x14ac:dyDescent="0.3">
      <c r="N4200"/>
      <c r="O4200"/>
      <c r="Z4200"/>
      <c r="AA4200"/>
    </row>
    <row r="4201" spans="14:27" x14ac:dyDescent="0.3">
      <c r="N4201"/>
      <c r="O4201"/>
      <c r="Z4201"/>
      <c r="AA4201"/>
    </row>
    <row r="4202" spans="14:27" x14ac:dyDescent="0.3">
      <c r="N4202"/>
      <c r="O4202"/>
      <c r="Z4202"/>
      <c r="AA4202"/>
    </row>
    <row r="4203" spans="14:27" x14ac:dyDescent="0.3">
      <c r="N4203"/>
      <c r="O4203"/>
      <c r="Z4203"/>
      <c r="AA4203"/>
    </row>
    <row r="4204" spans="14:27" x14ac:dyDescent="0.3">
      <c r="N4204"/>
      <c r="O4204"/>
      <c r="Z4204"/>
      <c r="AA4204"/>
    </row>
    <row r="4205" spans="14:27" x14ac:dyDescent="0.3">
      <c r="N4205"/>
      <c r="O4205"/>
      <c r="Z4205"/>
      <c r="AA4205"/>
    </row>
    <row r="4206" spans="14:27" x14ac:dyDescent="0.3">
      <c r="N4206"/>
      <c r="O4206"/>
      <c r="Z4206"/>
      <c r="AA4206"/>
    </row>
    <row r="4207" spans="14:27" x14ac:dyDescent="0.3">
      <c r="N4207"/>
      <c r="O4207"/>
      <c r="Z4207"/>
      <c r="AA4207"/>
    </row>
    <row r="4208" spans="14:27" x14ac:dyDescent="0.3">
      <c r="N4208"/>
      <c r="O4208"/>
      <c r="Z4208"/>
      <c r="AA4208"/>
    </row>
    <row r="4209" spans="14:27" x14ac:dyDescent="0.3">
      <c r="N4209"/>
      <c r="O4209"/>
      <c r="Z4209"/>
      <c r="AA4209"/>
    </row>
    <row r="4210" spans="14:27" x14ac:dyDescent="0.3">
      <c r="N4210"/>
      <c r="O4210"/>
      <c r="Z4210"/>
      <c r="AA4210"/>
    </row>
    <row r="4211" spans="14:27" x14ac:dyDescent="0.3">
      <c r="N4211"/>
      <c r="O4211"/>
      <c r="Z4211"/>
      <c r="AA4211"/>
    </row>
    <row r="4212" spans="14:27" x14ac:dyDescent="0.3">
      <c r="N4212"/>
      <c r="O4212"/>
      <c r="Z4212"/>
      <c r="AA4212"/>
    </row>
    <row r="4213" spans="14:27" x14ac:dyDescent="0.3">
      <c r="N4213"/>
      <c r="O4213"/>
      <c r="Z4213"/>
      <c r="AA4213"/>
    </row>
    <row r="4214" spans="14:27" x14ac:dyDescent="0.3">
      <c r="N4214"/>
      <c r="O4214"/>
      <c r="Z4214"/>
      <c r="AA4214"/>
    </row>
    <row r="4215" spans="14:27" x14ac:dyDescent="0.3">
      <c r="N4215"/>
      <c r="O4215"/>
      <c r="Z4215"/>
      <c r="AA4215"/>
    </row>
    <row r="4216" spans="14:27" x14ac:dyDescent="0.3">
      <c r="N4216"/>
      <c r="O4216"/>
      <c r="Z4216"/>
      <c r="AA4216"/>
    </row>
    <row r="4217" spans="14:27" x14ac:dyDescent="0.3">
      <c r="N4217"/>
      <c r="O4217"/>
      <c r="Z4217"/>
      <c r="AA4217"/>
    </row>
    <row r="4218" spans="14:27" x14ac:dyDescent="0.3">
      <c r="N4218"/>
      <c r="O4218"/>
      <c r="Z4218"/>
      <c r="AA4218"/>
    </row>
    <row r="4219" spans="14:27" x14ac:dyDescent="0.3">
      <c r="N4219"/>
      <c r="O4219"/>
      <c r="Z4219"/>
      <c r="AA4219"/>
    </row>
    <row r="4220" spans="14:27" x14ac:dyDescent="0.3">
      <c r="N4220"/>
      <c r="O4220"/>
      <c r="Z4220"/>
      <c r="AA4220"/>
    </row>
    <row r="4221" spans="14:27" x14ac:dyDescent="0.3">
      <c r="N4221"/>
      <c r="O4221"/>
      <c r="Z4221"/>
      <c r="AA4221"/>
    </row>
    <row r="4222" spans="14:27" x14ac:dyDescent="0.3">
      <c r="N4222"/>
      <c r="O4222"/>
      <c r="Z4222"/>
      <c r="AA4222"/>
    </row>
    <row r="4223" spans="14:27" x14ac:dyDescent="0.3">
      <c r="N4223"/>
      <c r="O4223"/>
      <c r="Z4223"/>
      <c r="AA4223"/>
    </row>
    <row r="4224" spans="14:27" x14ac:dyDescent="0.3">
      <c r="N4224"/>
      <c r="O4224"/>
      <c r="Z4224"/>
      <c r="AA4224"/>
    </row>
    <row r="4225" spans="14:27" x14ac:dyDescent="0.3">
      <c r="N4225"/>
      <c r="O4225"/>
      <c r="Z4225"/>
      <c r="AA4225"/>
    </row>
    <row r="4226" spans="14:27" x14ac:dyDescent="0.3">
      <c r="N4226"/>
      <c r="O4226"/>
      <c r="Z4226"/>
      <c r="AA4226"/>
    </row>
    <row r="4227" spans="14:27" x14ac:dyDescent="0.3">
      <c r="N4227"/>
      <c r="O4227"/>
      <c r="Z4227"/>
      <c r="AA4227"/>
    </row>
    <row r="4228" spans="14:27" x14ac:dyDescent="0.3">
      <c r="N4228"/>
      <c r="O4228"/>
      <c r="Z4228"/>
      <c r="AA4228"/>
    </row>
    <row r="4229" spans="14:27" x14ac:dyDescent="0.3">
      <c r="N4229"/>
      <c r="O4229"/>
      <c r="Z4229"/>
      <c r="AA4229"/>
    </row>
    <row r="4230" spans="14:27" x14ac:dyDescent="0.3">
      <c r="N4230"/>
      <c r="O4230"/>
      <c r="Z4230"/>
      <c r="AA4230"/>
    </row>
    <row r="4231" spans="14:27" x14ac:dyDescent="0.3">
      <c r="N4231"/>
      <c r="O4231"/>
      <c r="Z4231"/>
      <c r="AA4231"/>
    </row>
    <row r="4232" spans="14:27" x14ac:dyDescent="0.3">
      <c r="N4232"/>
      <c r="O4232"/>
      <c r="Z4232"/>
      <c r="AA4232"/>
    </row>
    <row r="4233" spans="14:27" x14ac:dyDescent="0.3">
      <c r="N4233"/>
      <c r="O4233"/>
      <c r="Z4233"/>
      <c r="AA4233"/>
    </row>
    <row r="4234" spans="14:27" x14ac:dyDescent="0.3">
      <c r="N4234"/>
      <c r="O4234"/>
      <c r="Z4234"/>
      <c r="AA4234"/>
    </row>
    <row r="4235" spans="14:27" x14ac:dyDescent="0.3">
      <c r="N4235"/>
      <c r="O4235"/>
      <c r="Z4235"/>
      <c r="AA4235"/>
    </row>
    <row r="4236" spans="14:27" x14ac:dyDescent="0.3">
      <c r="N4236"/>
      <c r="O4236"/>
      <c r="Z4236"/>
      <c r="AA4236"/>
    </row>
    <row r="4237" spans="14:27" x14ac:dyDescent="0.3">
      <c r="N4237"/>
      <c r="O4237"/>
      <c r="Z4237"/>
      <c r="AA4237"/>
    </row>
    <row r="4238" spans="14:27" x14ac:dyDescent="0.3">
      <c r="N4238"/>
      <c r="O4238"/>
      <c r="Z4238"/>
      <c r="AA4238"/>
    </row>
    <row r="4239" spans="14:27" x14ac:dyDescent="0.3">
      <c r="N4239"/>
      <c r="O4239"/>
      <c r="Z4239"/>
      <c r="AA4239"/>
    </row>
    <row r="4240" spans="14:27" x14ac:dyDescent="0.3">
      <c r="N4240"/>
      <c r="O4240"/>
      <c r="Z4240"/>
      <c r="AA4240"/>
    </row>
    <row r="4241" spans="14:27" x14ac:dyDescent="0.3">
      <c r="N4241"/>
      <c r="O4241"/>
      <c r="Z4241"/>
      <c r="AA4241"/>
    </row>
    <row r="4242" spans="14:27" x14ac:dyDescent="0.3">
      <c r="N4242"/>
      <c r="O4242"/>
      <c r="Z4242"/>
      <c r="AA4242"/>
    </row>
    <row r="4243" spans="14:27" x14ac:dyDescent="0.3">
      <c r="N4243"/>
      <c r="O4243"/>
      <c r="Z4243"/>
      <c r="AA4243"/>
    </row>
    <row r="4244" spans="14:27" x14ac:dyDescent="0.3">
      <c r="N4244"/>
      <c r="O4244"/>
      <c r="Z4244"/>
      <c r="AA4244"/>
    </row>
    <row r="4245" spans="14:27" x14ac:dyDescent="0.3">
      <c r="N4245"/>
      <c r="O4245"/>
      <c r="Z4245"/>
      <c r="AA4245"/>
    </row>
    <row r="4246" spans="14:27" x14ac:dyDescent="0.3">
      <c r="N4246"/>
      <c r="O4246"/>
      <c r="Z4246"/>
      <c r="AA4246"/>
    </row>
    <row r="4247" spans="14:27" x14ac:dyDescent="0.3">
      <c r="N4247"/>
      <c r="O4247"/>
      <c r="Z4247"/>
      <c r="AA4247"/>
    </row>
    <row r="4248" spans="14:27" x14ac:dyDescent="0.3">
      <c r="N4248"/>
      <c r="O4248"/>
      <c r="Z4248"/>
      <c r="AA4248"/>
    </row>
    <row r="4249" spans="14:27" x14ac:dyDescent="0.3">
      <c r="N4249"/>
      <c r="O4249"/>
      <c r="Z4249"/>
      <c r="AA4249"/>
    </row>
    <row r="4250" spans="14:27" x14ac:dyDescent="0.3">
      <c r="N4250"/>
      <c r="O4250"/>
      <c r="Z4250"/>
      <c r="AA4250"/>
    </row>
    <row r="4251" spans="14:27" x14ac:dyDescent="0.3">
      <c r="N4251"/>
      <c r="O4251"/>
      <c r="Z4251"/>
      <c r="AA4251"/>
    </row>
    <row r="4252" spans="14:27" x14ac:dyDescent="0.3">
      <c r="N4252"/>
      <c r="O4252"/>
      <c r="Z4252"/>
      <c r="AA4252"/>
    </row>
    <row r="4253" spans="14:27" x14ac:dyDescent="0.3">
      <c r="N4253"/>
      <c r="O4253"/>
      <c r="Z4253"/>
      <c r="AA4253"/>
    </row>
    <row r="4254" spans="14:27" x14ac:dyDescent="0.3">
      <c r="N4254"/>
      <c r="O4254"/>
      <c r="Z4254"/>
      <c r="AA4254"/>
    </row>
    <row r="4255" spans="14:27" x14ac:dyDescent="0.3">
      <c r="N4255"/>
      <c r="O4255"/>
      <c r="Z4255"/>
      <c r="AA4255"/>
    </row>
    <row r="4256" spans="14:27" x14ac:dyDescent="0.3">
      <c r="N4256"/>
      <c r="O4256"/>
      <c r="Z4256"/>
      <c r="AA4256"/>
    </row>
    <row r="4257" spans="14:27" x14ac:dyDescent="0.3">
      <c r="N4257"/>
      <c r="O4257"/>
      <c r="Z4257"/>
      <c r="AA4257"/>
    </row>
    <row r="4258" spans="14:27" x14ac:dyDescent="0.3">
      <c r="N4258"/>
      <c r="O4258"/>
      <c r="Z4258"/>
      <c r="AA4258"/>
    </row>
    <row r="4259" spans="14:27" x14ac:dyDescent="0.3">
      <c r="N4259"/>
      <c r="O4259"/>
      <c r="Z4259"/>
      <c r="AA4259"/>
    </row>
    <row r="4260" spans="14:27" x14ac:dyDescent="0.3">
      <c r="N4260"/>
      <c r="O4260"/>
      <c r="Z4260"/>
      <c r="AA4260"/>
    </row>
    <row r="4261" spans="14:27" x14ac:dyDescent="0.3">
      <c r="N4261"/>
      <c r="O4261"/>
      <c r="Z4261"/>
      <c r="AA4261"/>
    </row>
    <row r="4262" spans="14:27" x14ac:dyDescent="0.3">
      <c r="N4262"/>
      <c r="O4262"/>
      <c r="Z4262"/>
      <c r="AA4262"/>
    </row>
    <row r="4263" spans="14:27" x14ac:dyDescent="0.3">
      <c r="N4263"/>
      <c r="O4263"/>
      <c r="Z4263"/>
      <c r="AA4263"/>
    </row>
    <row r="4264" spans="14:27" x14ac:dyDescent="0.3">
      <c r="N4264"/>
      <c r="O4264"/>
      <c r="Z4264"/>
      <c r="AA4264"/>
    </row>
    <row r="4265" spans="14:27" x14ac:dyDescent="0.3">
      <c r="N4265"/>
      <c r="O4265"/>
      <c r="Z4265"/>
      <c r="AA4265"/>
    </row>
    <row r="4266" spans="14:27" x14ac:dyDescent="0.3">
      <c r="N4266"/>
      <c r="O4266"/>
      <c r="Z4266"/>
      <c r="AA4266"/>
    </row>
    <row r="4267" spans="14:27" x14ac:dyDescent="0.3">
      <c r="N4267"/>
      <c r="O4267"/>
      <c r="Z4267"/>
      <c r="AA4267"/>
    </row>
    <row r="4268" spans="14:27" x14ac:dyDescent="0.3">
      <c r="N4268"/>
      <c r="O4268"/>
      <c r="Z4268"/>
      <c r="AA4268"/>
    </row>
    <row r="4269" spans="14:27" x14ac:dyDescent="0.3">
      <c r="N4269"/>
      <c r="O4269"/>
      <c r="Z4269"/>
      <c r="AA4269"/>
    </row>
    <row r="4270" spans="14:27" x14ac:dyDescent="0.3">
      <c r="N4270"/>
      <c r="O4270"/>
      <c r="Z4270"/>
      <c r="AA4270"/>
    </row>
    <row r="4271" spans="14:27" x14ac:dyDescent="0.3">
      <c r="N4271"/>
      <c r="O4271"/>
      <c r="Z4271"/>
      <c r="AA4271"/>
    </row>
    <row r="4272" spans="14:27" x14ac:dyDescent="0.3">
      <c r="N4272"/>
      <c r="O4272"/>
      <c r="Z4272"/>
      <c r="AA4272"/>
    </row>
    <row r="4273" spans="14:27" x14ac:dyDescent="0.3">
      <c r="N4273"/>
      <c r="O4273"/>
      <c r="Z4273"/>
      <c r="AA4273"/>
    </row>
    <row r="4274" spans="14:27" x14ac:dyDescent="0.3">
      <c r="N4274"/>
      <c r="O4274"/>
      <c r="Z4274"/>
      <c r="AA4274"/>
    </row>
    <row r="4275" spans="14:27" x14ac:dyDescent="0.3">
      <c r="N4275"/>
      <c r="O4275"/>
      <c r="Z4275"/>
      <c r="AA4275"/>
    </row>
    <row r="4276" spans="14:27" x14ac:dyDescent="0.3">
      <c r="N4276"/>
      <c r="O4276"/>
      <c r="Z4276"/>
      <c r="AA4276"/>
    </row>
    <row r="4277" spans="14:27" x14ac:dyDescent="0.3">
      <c r="N4277"/>
      <c r="O4277"/>
      <c r="Z4277"/>
      <c r="AA4277"/>
    </row>
    <row r="4278" spans="14:27" x14ac:dyDescent="0.3">
      <c r="N4278"/>
      <c r="O4278"/>
      <c r="Z4278"/>
      <c r="AA4278"/>
    </row>
    <row r="4279" spans="14:27" x14ac:dyDescent="0.3">
      <c r="N4279"/>
      <c r="O4279"/>
      <c r="Z4279"/>
      <c r="AA4279"/>
    </row>
    <row r="4280" spans="14:27" x14ac:dyDescent="0.3">
      <c r="N4280"/>
      <c r="O4280"/>
      <c r="Z4280"/>
      <c r="AA4280"/>
    </row>
    <row r="4281" spans="14:27" x14ac:dyDescent="0.3">
      <c r="N4281"/>
      <c r="O4281"/>
      <c r="Z4281"/>
      <c r="AA4281"/>
    </row>
    <row r="4282" spans="14:27" x14ac:dyDescent="0.3">
      <c r="N4282"/>
      <c r="O4282"/>
      <c r="Z4282"/>
      <c r="AA4282"/>
    </row>
    <row r="4283" spans="14:27" x14ac:dyDescent="0.3">
      <c r="N4283"/>
      <c r="O4283"/>
      <c r="Z4283"/>
      <c r="AA4283"/>
    </row>
    <row r="4284" spans="14:27" x14ac:dyDescent="0.3">
      <c r="N4284"/>
      <c r="O4284"/>
      <c r="Z4284"/>
      <c r="AA4284"/>
    </row>
    <row r="4285" spans="14:27" x14ac:dyDescent="0.3">
      <c r="N4285"/>
      <c r="O4285"/>
      <c r="Z4285"/>
      <c r="AA4285"/>
    </row>
    <row r="4286" spans="14:27" x14ac:dyDescent="0.3">
      <c r="N4286"/>
      <c r="O4286"/>
      <c r="Z4286"/>
      <c r="AA4286"/>
    </row>
    <row r="4287" spans="14:27" x14ac:dyDescent="0.3">
      <c r="N4287"/>
      <c r="O4287"/>
      <c r="Z4287"/>
      <c r="AA4287"/>
    </row>
    <row r="4288" spans="14:27" x14ac:dyDescent="0.3">
      <c r="N4288"/>
      <c r="O4288"/>
      <c r="Z4288"/>
      <c r="AA4288"/>
    </row>
    <row r="4289" spans="14:27" x14ac:dyDescent="0.3">
      <c r="N4289"/>
      <c r="O4289"/>
      <c r="Z4289"/>
      <c r="AA4289"/>
    </row>
    <row r="4290" spans="14:27" x14ac:dyDescent="0.3">
      <c r="N4290"/>
      <c r="O4290"/>
      <c r="Z4290"/>
      <c r="AA4290"/>
    </row>
    <row r="4291" spans="14:27" x14ac:dyDescent="0.3">
      <c r="N4291"/>
      <c r="O4291"/>
      <c r="Z4291"/>
      <c r="AA4291"/>
    </row>
    <row r="4292" spans="14:27" x14ac:dyDescent="0.3">
      <c r="N4292"/>
      <c r="O4292"/>
      <c r="Z4292"/>
      <c r="AA4292"/>
    </row>
    <row r="4293" spans="14:27" x14ac:dyDescent="0.3">
      <c r="N4293"/>
      <c r="O4293"/>
      <c r="Z4293"/>
      <c r="AA4293"/>
    </row>
    <row r="4294" spans="14:27" x14ac:dyDescent="0.3">
      <c r="N4294"/>
      <c r="O4294"/>
      <c r="Z4294"/>
      <c r="AA4294"/>
    </row>
    <row r="4295" spans="14:27" x14ac:dyDescent="0.3">
      <c r="N4295"/>
      <c r="O4295"/>
      <c r="Z4295"/>
      <c r="AA4295"/>
    </row>
    <row r="4296" spans="14:27" x14ac:dyDescent="0.3">
      <c r="N4296"/>
      <c r="O4296"/>
      <c r="Z4296"/>
      <c r="AA4296"/>
    </row>
    <row r="4297" spans="14:27" x14ac:dyDescent="0.3">
      <c r="N4297"/>
      <c r="O4297"/>
      <c r="Z4297"/>
      <c r="AA4297"/>
    </row>
    <row r="4298" spans="14:27" x14ac:dyDescent="0.3">
      <c r="N4298"/>
      <c r="O4298"/>
      <c r="Z4298"/>
      <c r="AA4298"/>
    </row>
    <row r="4299" spans="14:27" x14ac:dyDescent="0.3">
      <c r="N4299"/>
      <c r="O4299"/>
      <c r="Z4299"/>
      <c r="AA4299"/>
    </row>
    <row r="4300" spans="14:27" x14ac:dyDescent="0.3">
      <c r="N4300"/>
      <c r="O4300"/>
      <c r="Z4300"/>
      <c r="AA4300"/>
    </row>
    <row r="4301" spans="14:27" x14ac:dyDescent="0.3">
      <c r="N4301"/>
      <c r="O4301"/>
      <c r="Z4301"/>
      <c r="AA4301"/>
    </row>
    <row r="4302" spans="14:27" x14ac:dyDescent="0.3">
      <c r="N4302"/>
      <c r="O4302"/>
      <c r="Z4302"/>
      <c r="AA4302"/>
    </row>
    <row r="4303" spans="14:27" x14ac:dyDescent="0.3">
      <c r="N4303"/>
      <c r="O4303"/>
      <c r="Z4303"/>
      <c r="AA4303"/>
    </row>
    <row r="4304" spans="14:27" x14ac:dyDescent="0.3">
      <c r="N4304"/>
      <c r="O4304"/>
      <c r="Z4304"/>
      <c r="AA4304"/>
    </row>
    <row r="4305" spans="14:27" x14ac:dyDescent="0.3">
      <c r="N4305"/>
      <c r="O4305"/>
      <c r="Z4305"/>
      <c r="AA4305"/>
    </row>
    <row r="4306" spans="14:27" x14ac:dyDescent="0.3">
      <c r="N4306"/>
      <c r="O4306"/>
      <c r="Z4306"/>
      <c r="AA4306"/>
    </row>
    <row r="4307" spans="14:27" x14ac:dyDescent="0.3">
      <c r="N4307"/>
      <c r="O4307"/>
      <c r="Z4307"/>
      <c r="AA4307"/>
    </row>
    <row r="4308" spans="14:27" x14ac:dyDescent="0.3">
      <c r="N4308"/>
      <c r="O4308"/>
      <c r="Z4308"/>
      <c r="AA4308"/>
    </row>
    <row r="4309" spans="14:27" x14ac:dyDescent="0.3">
      <c r="N4309"/>
      <c r="O4309"/>
      <c r="Z4309"/>
      <c r="AA4309"/>
    </row>
    <row r="4310" spans="14:27" x14ac:dyDescent="0.3">
      <c r="N4310"/>
      <c r="O4310"/>
      <c r="Z4310"/>
      <c r="AA4310"/>
    </row>
    <row r="4311" spans="14:27" x14ac:dyDescent="0.3">
      <c r="N4311"/>
      <c r="O4311"/>
      <c r="Z4311"/>
      <c r="AA4311"/>
    </row>
    <row r="4312" spans="14:27" x14ac:dyDescent="0.3">
      <c r="N4312"/>
      <c r="O4312"/>
      <c r="Z4312"/>
      <c r="AA4312"/>
    </row>
    <row r="4313" spans="14:27" x14ac:dyDescent="0.3">
      <c r="N4313"/>
      <c r="O4313"/>
      <c r="Z4313"/>
      <c r="AA4313"/>
    </row>
    <row r="4314" spans="14:27" x14ac:dyDescent="0.3">
      <c r="N4314"/>
      <c r="O4314"/>
      <c r="Z4314"/>
      <c r="AA4314"/>
    </row>
    <row r="4315" spans="14:27" x14ac:dyDescent="0.3">
      <c r="N4315"/>
      <c r="O4315"/>
      <c r="Z4315"/>
      <c r="AA4315"/>
    </row>
    <row r="4316" spans="14:27" x14ac:dyDescent="0.3">
      <c r="N4316"/>
      <c r="O4316"/>
      <c r="Z4316"/>
      <c r="AA4316"/>
    </row>
    <row r="4317" spans="14:27" x14ac:dyDescent="0.3">
      <c r="N4317"/>
      <c r="O4317"/>
      <c r="Z4317"/>
      <c r="AA4317"/>
    </row>
    <row r="4318" spans="14:27" x14ac:dyDescent="0.3">
      <c r="N4318"/>
      <c r="O4318"/>
      <c r="Z4318"/>
      <c r="AA4318"/>
    </row>
    <row r="4319" spans="14:27" x14ac:dyDescent="0.3">
      <c r="N4319"/>
      <c r="O4319"/>
      <c r="Z4319"/>
      <c r="AA4319"/>
    </row>
    <row r="4320" spans="14:27" x14ac:dyDescent="0.3">
      <c r="N4320"/>
      <c r="O4320"/>
      <c r="Z4320"/>
      <c r="AA4320"/>
    </row>
    <row r="4321" spans="14:27" x14ac:dyDescent="0.3">
      <c r="N4321"/>
      <c r="O4321"/>
      <c r="Z4321"/>
      <c r="AA4321"/>
    </row>
    <row r="4322" spans="14:27" x14ac:dyDescent="0.3">
      <c r="N4322"/>
      <c r="O4322"/>
      <c r="Z4322"/>
      <c r="AA4322"/>
    </row>
    <row r="4323" spans="14:27" x14ac:dyDescent="0.3">
      <c r="N4323"/>
      <c r="O4323"/>
      <c r="Z4323"/>
      <c r="AA4323"/>
    </row>
    <row r="4324" spans="14:27" x14ac:dyDescent="0.3">
      <c r="N4324"/>
      <c r="O4324"/>
      <c r="Z4324"/>
      <c r="AA4324"/>
    </row>
    <row r="4325" spans="14:27" x14ac:dyDescent="0.3">
      <c r="N4325"/>
      <c r="O4325"/>
      <c r="Z4325"/>
      <c r="AA4325"/>
    </row>
    <row r="4326" spans="14:27" x14ac:dyDescent="0.3">
      <c r="N4326"/>
      <c r="O4326"/>
      <c r="Z4326"/>
      <c r="AA4326"/>
    </row>
    <row r="4327" spans="14:27" x14ac:dyDescent="0.3">
      <c r="N4327"/>
      <c r="O4327"/>
      <c r="Z4327"/>
      <c r="AA4327"/>
    </row>
    <row r="4328" spans="14:27" x14ac:dyDescent="0.3">
      <c r="N4328"/>
      <c r="O4328"/>
      <c r="Z4328"/>
      <c r="AA4328"/>
    </row>
    <row r="4329" spans="14:27" x14ac:dyDescent="0.3">
      <c r="N4329"/>
      <c r="O4329"/>
      <c r="Z4329"/>
      <c r="AA4329"/>
    </row>
    <row r="4330" spans="14:27" x14ac:dyDescent="0.3">
      <c r="N4330"/>
      <c r="O4330"/>
      <c r="Z4330"/>
      <c r="AA4330"/>
    </row>
    <row r="4331" spans="14:27" x14ac:dyDescent="0.3">
      <c r="N4331"/>
      <c r="O4331"/>
      <c r="Z4331"/>
      <c r="AA4331"/>
    </row>
    <row r="4332" spans="14:27" x14ac:dyDescent="0.3">
      <c r="N4332"/>
      <c r="O4332"/>
      <c r="Z4332"/>
      <c r="AA4332"/>
    </row>
    <row r="4333" spans="14:27" x14ac:dyDescent="0.3">
      <c r="N4333"/>
      <c r="O4333"/>
      <c r="Z4333"/>
      <c r="AA4333"/>
    </row>
    <row r="4334" spans="14:27" x14ac:dyDescent="0.3">
      <c r="N4334"/>
      <c r="O4334"/>
      <c r="Z4334"/>
      <c r="AA4334"/>
    </row>
    <row r="4335" spans="14:27" x14ac:dyDescent="0.3">
      <c r="N4335"/>
      <c r="O4335"/>
      <c r="Z4335"/>
      <c r="AA4335"/>
    </row>
    <row r="4336" spans="14:27" x14ac:dyDescent="0.3">
      <c r="N4336"/>
      <c r="O4336"/>
      <c r="Z4336"/>
      <c r="AA4336"/>
    </row>
    <row r="4337" spans="14:27" x14ac:dyDescent="0.3">
      <c r="N4337"/>
      <c r="O4337"/>
      <c r="Z4337"/>
      <c r="AA4337"/>
    </row>
    <row r="4338" spans="14:27" x14ac:dyDescent="0.3">
      <c r="N4338"/>
      <c r="O4338"/>
      <c r="Z4338"/>
      <c r="AA4338"/>
    </row>
    <row r="4339" spans="14:27" x14ac:dyDescent="0.3">
      <c r="N4339"/>
      <c r="O4339"/>
      <c r="Z4339"/>
      <c r="AA4339"/>
    </row>
    <row r="4340" spans="14:27" x14ac:dyDescent="0.3">
      <c r="N4340"/>
      <c r="O4340"/>
      <c r="Z4340"/>
      <c r="AA4340"/>
    </row>
    <row r="4341" spans="14:27" x14ac:dyDescent="0.3">
      <c r="N4341"/>
      <c r="O4341"/>
      <c r="Z4341"/>
      <c r="AA4341"/>
    </row>
    <row r="4342" spans="14:27" x14ac:dyDescent="0.3">
      <c r="N4342"/>
      <c r="O4342"/>
      <c r="Z4342"/>
      <c r="AA4342"/>
    </row>
    <row r="4343" spans="14:27" x14ac:dyDescent="0.3">
      <c r="N4343"/>
      <c r="O4343"/>
      <c r="Z4343"/>
      <c r="AA4343"/>
    </row>
    <row r="4344" spans="14:27" x14ac:dyDescent="0.3">
      <c r="N4344"/>
      <c r="O4344"/>
      <c r="Z4344"/>
      <c r="AA4344"/>
    </row>
    <row r="4345" spans="14:27" x14ac:dyDescent="0.3">
      <c r="N4345"/>
      <c r="O4345"/>
      <c r="Z4345"/>
      <c r="AA4345"/>
    </row>
    <row r="4346" spans="14:27" x14ac:dyDescent="0.3">
      <c r="N4346"/>
      <c r="O4346"/>
      <c r="Z4346"/>
      <c r="AA4346"/>
    </row>
    <row r="4347" spans="14:27" x14ac:dyDescent="0.3">
      <c r="N4347"/>
      <c r="O4347"/>
      <c r="Z4347"/>
      <c r="AA4347"/>
    </row>
    <row r="4348" spans="14:27" x14ac:dyDescent="0.3">
      <c r="N4348"/>
      <c r="O4348"/>
      <c r="Z4348"/>
      <c r="AA4348"/>
    </row>
    <row r="4349" spans="14:27" x14ac:dyDescent="0.3">
      <c r="N4349"/>
      <c r="O4349"/>
      <c r="Z4349"/>
      <c r="AA4349"/>
    </row>
    <row r="4350" spans="14:27" x14ac:dyDescent="0.3">
      <c r="N4350"/>
      <c r="O4350"/>
      <c r="Z4350"/>
      <c r="AA4350"/>
    </row>
    <row r="4351" spans="14:27" x14ac:dyDescent="0.3">
      <c r="N4351"/>
      <c r="O4351"/>
      <c r="Z4351"/>
      <c r="AA4351"/>
    </row>
    <row r="4352" spans="14:27" x14ac:dyDescent="0.3">
      <c r="N4352"/>
      <c r="O4352"/>
      <c r="Z4352"/>
      <c r="AA4352"/>
    </row>
    <row r="4353" spans="14:27" x14ac:dyDescent="0.3">
      <c r="N4353"/>
      <c r="O4353"/>
      <c r="Z4353"/>
      <c r="AA4353"/>
    </row>
    <row r="4354" spans="14:27" x14ac:dyDescent="0.3">
      <c r="N4354"/>
      <c r="O4354"/>
      <c r="Z4354"/>
      <c r="AA4354"/>
    </row>
    <row r="4355" spans="14:27" x14ac:dyDescent="0.3">
      <c r="N4355"/>
      <c r="O4355"/>
      <c r="Z4355"/>
      <c r="AA4355"/>
    </row>
    <row r="4356" spans="14:27" x14ac:dyDescent="0.3">
      <c r="N4356"/>
      <c r="O4356"/>
      <c r="Z4356"/>
      <c r="AA4356"/>
    </row>
    <row r="4357" spans="14:27" x14ac:dyDescent="0.3">
      <c r="N4357"/>
      <c r="O4357"/>
      <c r="Z4357"/>
      <c r="AA4357"/>
    </row>
    <row r="4358" spans="14:27" x14ac:dyDescent="0.3">
      <c r="N4358"/>
      <c r="O4358"/>
      <c r="Z4358"/>
      <c r="AA4358"/>
    </row>
    <row r="4359" spans="14:27" x14ac:dyDescent="0.3">
      <c r="N4359"/>
      <c r="O4359"/>
      <c r="Z4359"/>
      <c r="AA4359"/>
    </row>
    <row r="4360" spans="14:27" x14ac:dyDescent="0.3">
      <c r="N4360"/>
      <c r="O4360"/>
      <c r="Z4360"/>
      <c r="AA4360"/>
    </row>
    <row r="4361" spans="14:27" x14ac:dyDescent="0.3">
      <c r="N4361"/>
      <c r="O4361"/>
      <c r="Z4361"/>
      <c r="AA4361"/>
    </row>
    <row r="4362" spans="14:27" x14ac:dyDescent="0.3">
      <c r="N4362"/>
      <c r="O4362"/>
      <c r="Z4362"/>
      <c r="AA4362"/>
    </row>
    <row r="4363" spans="14:27" x14ac:dyDescent="0.3">
      <c r="N4363"/>
      <c r="O4363"/>
      <c r="Z4363"/>
      <c r="AA4363"/>
    </row>
    <row r="4364" spans="14:27" x14ac:dyDescent="0.3">
      <c r="N4364"/>
      <c r="O4364"/>
      <c r="Z4364"/>
      <c r="AA4364"/>
    </row>
    <row r="4365" spans="14:27" x14ac:dyDescent="0.3">
      <c r="N4365"/>
      <c r="O4365"/>
      <c r="Z4365"/>
      <c r="AA4365"/>
    </row>
    <row r="4366" spans="14:27" x14ac:dyDescent="0.3">
      <c r="N4366"/>
      <c r="O4366"/>
      <c r="Z4366"/>
      <c r="AA4366"/>
    </row>
    <row r="4367" spans="14:27" x14ac:dyDescent="0.3">
      <c r="N4367"/>
      <c r="O4367"/>
      <c r="Z4367"/>
      <c r="AA4367"/>
    </row>
    <row r="4368" spans="14:27" x14ac:dyDescent="0.3">
      <c r="N4368"/>
      <c r="O4368"/>
      <c r="Z4368"/>
      <c r="AA4368"/>
    </row>
    <row r="4369" spans="14:27" x14ac:dyDescent="0.3">
      <c r="N4369"/>
      <c r="O4369"/>
      <c r="Z4369"/>
      <c r="AA4369"/>
    </row>
    <row r="4370" spans="14:27" x14ac:dyDescent="0.3">
      <c r="N4370"/>
      <c r="O4370"/>
      <c r="Z4370"/>
      <c r="AA4370"/>
    </row>
    <row r="4371" spans="14:27" x14ac:dyDescent="0.3">
      <c r="N4371"/>
      <c r="O4371"/>
      <c r="Z4371"/>
      <c r="AA4371"/>
    </row>
    <row r="4372" spans="14:27" x14ac:dyDescent="0.3">
      <c r="N4372"/>
      <c r="O4372"/>
      <c r="Z4372"/>
      <c r="AA4372"/>
    </row>
    <row r="4373" spans="14:27" x14ac:dyDescent="0.3">
      <c r="N4373"/>
      <c r="O4373"/>
      <c r="Z4373"/>
      <c r="AA4373"/>
    </row>
    <row r="4374" spans="14:27" x14ac:dyDescent="0.3">
      <c r="N4374"/>
      <c r="O4374"/>
      <c r="Z4374"/>
      <c r="AA4374"/>
    </row>
    <row r="4375" spans="14:27" x14ac:dyDescent="0.3">
      <c r="N4375"/>
      <c r="O4375"/>
      <c r="Z4375"/>
      <c r="AA4375"/>
    </row>
    <row r="4376" spans="14:27" x14ac:dyDescent="0.3">
      <c r="N4376"/>
      <c r="O4376"/>
      <c r="Z4376"/>
      <c r="AA4376"/>
    </row>
    <row r="4377" spans="14:27" x14ac:dyDescent="0.3">
      <c r="N4377"/>
      <c r="O4377"/>
      <c r="Z4377"/>
      <c r="AA4377"/>
    </row>
    <row r="4378" spans="14:27" x14ac:dyDescent="0.3">
      <c r="N4378"/>
      <c r="O4378"/>
      <c r="Z4378"/>
      <c r="AA4378"/>
    </row>
    <row r="4379" spans="14:27" x14ac:dyDescent="0.3">
      <c r="N4379"/>
      <c r="O4379"/>
      <c r="Z4379"/>
      <c r="AA4379"/>
    </row>
    <row r="4380" spans="14:27" x14ac:dyDescent="0.3">
      <c r="N4380"/>
      <c r="O4380"/>
      <c r="Z4380"/>
      <c r="AA4380"/>
    </row>
    <row r="4381" spans="14:27" x14ac:dyDescent="0.3">
      <c r="N4381"/>
      <c r="O4381"/>
      <c r="Z4381"/>
      <c r="AA4381"/>
    </row>
    <row r="4382" spans="14:27" x14ac:dyDescent="0.3">
      <c r="N4382"/>
      <c r="O4382"/>
      <c r="Z4382"/>
      <c r="AA4382"/>
    </row>
    <row r="4383" spans="14:27" x14ac:dyDescent="0.3">
      <c r="N4383"/>
      <c r="O4383"/>
      <c r="Z4383"/>
      <c r="AA4383"/>
    </row>
    <row r="4384" spans="14:27" x14ac:dyDescent="0.3">
      <c r="N4384"/>
      <c r="O4384"/>
      <c r="Z4384"/>
      <c r="AA4384"/>
    </row>
    <row r="4385" spans="14:27" x14ac:dyDescent="0.3">
      <c r="N4385"/>
      <c r="O4385"/>
      <c r="Z4385"/>
      <c r="AA4385"/>
    </row>
    <row r="4386" spans="14:27" x14ac:dyDescent="0.3">
      <c r="N4386"/>
      <c r="O4386"/>
      <c r="Z4386"/>
      <c r="AA4386"/>
    </row>
    <row r="4387" spans="14:27" x14ac:dyDescent="0.3">
      <c r="N4387"/>
      <c r="O4387"/>
      <c r="Z4387"/>
      <c r="AA4387"/>
    </row>
    <row r="4388" spans="14:27" x14ac:dyDescent="0.3">
      <c r="N4388"/>
      <c r="O4388"/>
      <c r="Z4388"/>
      <c r="AA4388"/>
    </row>
    <row r="4389" spans="14:27" x14ac:dyDescent="0.3">
      <c r="N4389"/>
      <c r="O4389"/>
      <c r="Z4389"/>
      <c r="AA4389"/>
    </row>
    <row r="4390" spans="14:27" x14ac:dyDescent="0.3">
      <c r="N4390"/>
      <c r="O4390"/>
      <c r="Z4390"/>
      <c r="AA4390"/>
    </row>
    <row r="4391" spans="14:27" x14ac:dyDescent="0.3">
      <c r="N4391"/>
      <c r="O4391"/>
      <c r="Z4391"/>
      <c r="AA4391"/>
    </row>
    <row r="4392" spans="14:27" x14ac:dyDescent="0.3">
      <c r="N4392"/>
      <c r="O4392"/>
      <c r="Z4392"/>
      <c r="AA4392"/>
    </row>
    <row r="4393" spans="14:27" x14ac:dyDescent="0.3">
      <c r="N4393"/>
      <c r="O4393"/>
      <c r="Z4393"/>
      <c r="AA4393"/>
    </row>
    <row r="4394" spans="14:27" x14ac:dyDescent="0.3">
      <c r="N4394"/>
      <c r="O4394"/>
      <c r="Z4394"/>
      <c r="AA4394"/>
    </row>
    <row r="4395" spans="14:27" x14ac:dyDescent="0.3">
      <c r="N4395"/>
      <c r="O4395"/>
      <c r="Z4395"/>
      <c r="AA4395"/>
    </row>
    <row r="4396" spans="14:27" x14ac:dyDescent="0.3">
      <c r="N4396"/>
      <c r="O4396"/>
      <c r="Z4396"/>
      <c r="AA4396"/>
    </row>
    <row r="4397" spans="14:27" x14ac:dyDescent="0.3">
      <c r="N4397"/>
      <c r="O4397"/>
      <c r="Z4397"/>
      <c r="AA4397"/>
    </row>
    <row r="4398" spans="14:27" x14ac:dyDescent="0.3">
      <c r="N4398"/>
      <c r="O4398"/>
      <c r="Z4398"/>
      <c r="AA4398"/>
    </row>
    <row r="4399" spans="14:27" x14ac:dyDescent="0.3">
      <c r="N4399"/>
      <c r="O4399"/>
      <c r="Z4399"/>
      <c r="AA4399"/>
    </row>
    <row r="4400" spans="14:27" x14ac:dyDescent="0.3">
      <c r="N4400"/>
      <c r="O4400"/>
      <c r="Z4400"/>
      <c r="AA4400"/>
    </row>
    <row r="4401" spans="14:27" x14ac:dyDescent="0.3">
      <c r="N4401"/>
      <c r="O4401"/>
      <c r="Z4401"/>
      <c r="AA4401"/>
    </row>
    <row r="4402" spans="14:27" x14ac:dyDescent="0.3">
      <c r="N4402"/>
      <c r="O4402"/>
      <c r="Z4402"/>
      <c r="AA4402"/>
    </row>
    <row r="4403" spans="14:27" x14ac:dyDescent="0.3">
      <c r="N4403"/>
      <c r="O4403"/>
      <c r="Z4403"/>
      <c r="AA4403"/>
    </row>
    <row r="4404" spans="14:27" x14ac:dyDescent="0.3">
      <c r="N4404"/>
      <c r="O4404"/>
      <c r="Z4404"/>
      <c r="AA4404"/>
    </row>
    <row r="4405" spans="14:27" x14ac:dyDescent="0.3">
      <c r="N4405"/>
      <c r="O4405"/>
      <c r="Z4405"/>
      <c r="AA4405"/>
    </row>
    <row r="4406" spans="14:27" x14ac:dyDescent="0.3">
      <c r="N4406"/>
      <c r="O4406"/>
      <c r="Z4406"/>
      <c r="AA4406"/>
    </row>
    <row r="4407" spans="14:27" x14ac:dyDescent="0.3">
      <c r="N4407"/>
      <c r="O4407"/>
      <c r="Z4407"/>
      <c r="AA4407"/>
    </row>
    <row r="4408" spans="14:27" x14ac:dyDescent="0.3">
      <c r="N4408"/>
      <c r="O4408"/>
      <c r="Z4408"/>
      <c r="AA4408"/>
    </row>
    <row r="4409" spans="14:27" x14ac:dyDescent="0.3">
      <c r="N4409"/>
      <c r="O4409"/>
      <c r="Z4409"/>
      <c r="AA4409"/>
    </row>
    <row r="4410" spans="14:27" x14ac:dyDescent="0.3">
      <c r="N4410"/>
      <c r="O4410"/>
      <c r="Z4410"/>
      <c r="AA4410"/>
    </row>
    <row r="4411" spans="14:27" x14ac:dyDescent="0.3">
      <c r="N4411"/>
      <c r="O4411"/>
      <c r="Z4411"/>
      <c r="AA4411"/>
    </row>
    <row r="4412" spans="14:27" x14ac:dyDescent="0.3">
      <c r="N4412"/>
      <c r="O4412"/>
      <c r="Z4412"/>
      <c r="AA4412"/>
    </row>
    <row r="4413" spans="14:27" x14ac:dyDescent="0.3">
      <c r="N4413"/>
      <c r="O4413"/>
      <c r="Z4413"/>
      <c r="AA4413"/>
    </row>
    <row r="4414" spans="14:27" x14ac:dyDescent="0.3">
      <c r="N4414"/>
      <c r="O4414"/>
      <c r="Z4414"/>
      <c r="AA4414"/>
    </row>
    <row r="4415" spans="14:27" x14ac:dyDescent="0.3">
      <c r="N4415"/>
      <c r="O4415"/>
      <c r="Z4415"/>
      <c r="AA4415"/>
    </row>
    <row r="4416" spans="14:27" x14ac:dyDescent="0.3">
      <c r="N4416"/>
      <c r="O4416"/>
      <c r="Z4416"/>
      <c r="AA4416"/>
    </row>
    <row r="4417" spans="14:27" x14ac:dyDescent="0.3">
      <c r="N4417"/>
      <c r="O4417"/>
      <c r="Z4417"/>
      <c r="AA4417"/>
    </row>
    <row r="4418" spans="14:27" x14ac:dyDescent="0.3">
      <c r="N4418"/>
      <c r="O4418"/>
      <c r="Z4418"/>
      <c r="AA4418"/>
    </row>
    <row r="4419" spans="14:27" x14ac:dyDescent="0.3">
      <c r="N4419"/>
      <c r="O4419"/>
      <c r="Z4419"/>
      <c r="AA4419"/>
    </row>
    <row r="4420" spans="14:27" x14ac:dyDescent="0.3">
      <c r="N4420"/>
      <c r="O4420"/>
      <c r="Z4420"/>
      <c r="AA4420"/>
    </row>
    <row r="4421" spans="14:27" x14ac:dyDescent="0.3">
      <c r="N4421"/>
      <c r="O4421"/>
      <c r="Z4421"/>
      <c r="AA4421"/>
    </row>
    <row r="4422" spans="14:27" x14ac:dyDescent="0.3">
      <c r="N4422"/>
      <c r="O4422"/>
      <c r="Z4422"/>
      <c r="AA4422"/>
    </row>
    <row r="4423" spans="14:27" x14ac:dyDescent="0.3">
      <c r="N4423"/>
      <c r="O4423"/>
      <c r="Z4423"/>
      <c r="AA4423"/>
    </row>
    <row r="4424" spans="14:27" x14ac:dyDescent="0.3">
      <c r="N4424"/>
      <c r="O4424"/>
      <c r="Z4424"/>
      <c r="AA4424"/>
    </row>
    <row r="4425" spans="14:27" x14ac:dyDescent="0.3">
      <c r="N4425"/>
      <c r="O4425"/>
      <c r="Z4425"/>
      <c r="AA4425"/>
    </row>
    <row r="4426" spans="14:27" x14ac:dyDescent="0.3">
      <c r="N4426"/>
      <c r="O4426"/>
      <c r="Z4426"/>
      <c r="AA4426"/>
    </row>
    <row r="4427" spans="14:27" x14ac:dyDescent="0.3">
      <c r="N4427"/>
      <c r="O4427"/>
      <c r="Z4427"/>
      <c r="AA4427"/>
    </row>
    <row r="4428" spans="14:27" x14ac:dyDescent="0.3">
      <c r="N4428"/>
      <c r="O4428"/>
      <c r="Z4428"/>
      <c r="AA4428"/>
    </row>
    <row r="4429" spans="14:27" x14ac:dyDescent="0.3">
      <c r="N4429"/>
      <c r="O4429"/>
      <c r="Z4429"/>
      <c r="AA4429"/>
    </row>
    <row r="4430" spans="14:27" x14ac:dyDescent="0.3">
      <c r="N4430"/>
      <c r="O4430"/>
      <c r="Z4430"/>
      <c r="AA4430"/>
    </row>
    <row r="4431" spans="14:27" x14ac:dyDescent="0.3">
      <c r="N4431"/>
      <c r="O4431"/>
      <c r="Z4431"/>
      <c r="AA4431"/>
    </row>
    <row r="4432" spans="14:27" x14ac:dyDescent="0.3">
      <c r="N4432"/>
      <c r="O4432"/>
      <c r="Z4432"/>
      <c r="AA4432"/>
    </row>
    <row r="4433" spans="14:27" x14ac:dyDescent="0.3">
      <c r="N4433"/>
      <c r="O4433"/>
      <c r="Z4433"/>
      <c r="AA4433"/>
    </row>
    <row r="4434" spans="14:27" x14ac:dyDescent="0.3">
      <c r="N4434"/>
      <c r="O4434"/>
      <c r="Z4434"/>
      <c r="AA4434"/>
    </row>
    <row r="4435" spans="14:27" x14ac:dyDescent="0.3">
      <c r="N4435"/>
      <c r="O4435"/>
      <c r="Z4435"/>
      <c r="AA4435"/>
    </row>
    <row r="4436" spans="14:27" x14ac:dyDescent="0.3">
      <c r="N4436"/>
      <c r="O4436"/>
      <c r="Z4436"/>
      <c r="AA4436"/>
    </row>
    <row r="4437" spans="14:27" x14ac:dyDescent="0.3">
      <c r="N4437"/>
      <c r="O4437"/>
      <c r="Z4437"/>
      <c r="AA4437"/>
    </row>
    <row r="4438" spans="14:27" x14ac:dyDescent="0.3">
      <c r="N4438"/>
      <c r="O4438"/>
      <c r="Z4438"/>
      <c r="AA4438"/>
    </row>
    <row r="4439" spans="14:27" x14ac:dyDescent="0.3">
      <c r="N4439"/>
      <c r="O4439"/>
      <c r="Z4439"/>
      <c r="AA4439"/>
    </row>
    <row r="4440" spans="14:27" x14ac:dyDescent="0.3">
      <c r="N4440"/>
      <c r="O4440"/>
      <c r="Z4440"/>
      <c r="AA4440"/>
    </row>
    <row r="4441" spans="14:27" x14ac:dyDescent="0.3">
      <c r="N4441"/>
      <c r="O4441"/>
      <c r="Z4441"/>
      <c r="AA4441"/>
    </row>
    <row r="4442" spans="14:27" x14ac:dyDescent="0.3">
      <c r="N4442"/>
      <c r="O4442"/>
      <c r="Z4442"/>
      <c r="AA4442"/>
    </row>
    <row r="4443" spans="14:27" x14ac:dyDescent="0.3">
      <c r="N4443"/>
      <c r="O4443"/>
      <c r="Z4443"/>
      <c r="AA4443"/>
    </row>
    <row r="4444" spans="14:27" x14ac:dyDescent="0.3">
      <c r="N4444"/>
      <c r="O4444"/>
      <c r="Z4444"/>
      <c r="AA4444"/>
    </row>
    <row r="4445" spans="14:27" x14ac:dyDescent="0.3">
      <c r="N4445"/>
      <c r="O4445"/>
      <c r="Z4445"/>
      <c r="AA4445"/>
    </row>
    <row r="4446" spans="14:27" x14ac:dyDescent="0.3">
      <c r="N4446"/>
      <c r="O4446"/>
      <c r="Z4446"/>
      <c r="AA4446"/>
    </row>
    <row r="4447" spans="14:27" x14ac:dyDescent="0.3">
      <c r="N4447"/>
      <c r="O4447"/>
      <c r="Z4447"/>
      <c r="AA4447"/>
    </row>
    <row r="4448" spans="14:27" x14ac:dyDescent="0.3">
      <c r="N4448"/>
      <c r="O4448"/>
      <c r="Z4448"/>
      <c r="AA4448"/>
    </row>
    <row r="4449" spans="14:27" x14ac:dyDescent="0.3">
      <c r="N4449"/>
      <c r="O4449"/>
      <c r="Z4449"/>
      <c r="AA4449"/>
    </row>
    <row r="4450" spans="14:27" x14ac:dyDescent="0.3">
      <c r="N4450"/>
      <c r="O4450"/>
      <c r="Z4450"/>
      <c r="AA4450"/>
    </row>
    <row r="4451" spans="14:27" x14ac:dyDescent="0.3">
      <c r="N4451"/>
      <c r="O4451"/>
      <c r="Z4451"/>
      <c r="AA4451"/>
    </row>
    <row r="4452" spans="14:27" x14ac:dyDescent="0.3">
      <c r="N4452"/>
      <c r="O4452"/>
      <c r="Z4452"/>
      <c r="AA4452"/>
    </row>
    <row r="4453" spans="14:27" x14ac:dyDescent="0.3">
      <c r="N4453"/>
      <c r="O4453"/>
      <c r="Z4453"/>
      <c r="AA4453"/>
    </row>
    <row r="4454" spans="14:27" x14ac:dyDescent="0.3">
      <c r="N4454"/>
      <c r="O4454"/>
      <c r="Z4454"/>
      <c r="AA4454"/>
    </row>
    <row r="4455" spans="14:27" x14ac:dyDescent="0.3">
      <c r="N4455"/>
      <c r="O4455"/>
      <c r="Z4455"/>
      <c r="AA4455"/>
    </row>
    <row r="4456" spans="14:27" x14ac:dyDescent="0.3">
      <c r="N4456"/>
      <c r="O4456"/>
      <c r="Z4456"/>
      <c r="AA4456"/>
    </row>
    <row r="4457" spans="14:27" x14ac:dyDescent="0.3">
      <c r="N4457"/>
      <c r="O4457"/>
      <c r="Z4457"/>
      <c r="AA4457"/>
    </row>
    <row r="4458" spans="14:27" x14ac:dyDescent="0.3">
      <c r="N4458"/>
      <c r="O4458"/>
      <c r="Z4458"/>
      <c r="AA4458"/>
    </row>
    <row r="4459" spans="14:27" x14ac:dyDescent="0.3">
      <c r="N4459"/>
      <c r="O4459"/>
      <c r="Z4459"/>
      <c r="AA4459"/>
    </row>
    <row r="4460" spans="14:27" x14ac:dyDescent="0.3">
      <c r="N4460"/>
      <c r="O4460"/>
      <c r="Z4460"/>
      <c r="AA4460"/>
    </row>
    <row r="4461" spans="14:27" x14ac:dyDescent="0.3">
      <c r="N4461"/>
      <c r="O4461"/>
      <c r="Z4461"/>
      <c r="AA4461"/>
    </row>
    <row r="4462" spans="14:27" x14ac:dyDescent="0.3">
      <c r="N4462"/>
      <c r="O4462"/>
      <c r="Z4462"/>
      <c r="AA4462"/>
    </row>
    <row r="4463" spans="14:27" x14ac:dyDescent="0.3">
      <c r="N4463"/>
      <c r="O4463"/>
      <c r="Z4463"/>
      <c r="AA4463"/>
    </row>
    <row r="4464" spans="14:27" x14ac:dyDescent="0.3">
      <c r="N4464"/>
      <c r="O4464"/>
      <c r="Z4464"/>
      <c r="AA4464"/>
    </row>
    <row r="4465" spans="14:27" x14ac:dyDescent="0.3">
      <c r="N4465"/>
      <c r="O4465"/>
      <c r="Z4465"/>
      <c r="AA4465"/>
    </row>
    <row r="4466" spans="14:27" x14ac:dyDescent="0.3">
      <c r="N4466"/>
      <c r="O4466"/>
      <c r="Z4466"/>
      <c r="AA4466"/>
    </row>
    <row r="4467" spans="14:27" x14ac:dyDescent="0.3">
      <c r="N4467"/>
      <c r="O4467"/>
      <c r="Z4467"/>
      <c r="AA4467"/>
    </row>
    <row r="4468" spans="14:27" x14ac:dyDescent="0.3">
      <c r="N4468"/>
      <c r="O4468"/>
      <c r="Z4468"/>
      <c r="AA4468"/>
    </row>
    <row r="4469" spans="14:27" x14ac:dyDescent="0.3">
      <c r="N4469"/>
      <c r="O4469"/>
      <c r="Z4469"/>
      <c r="AA4469"/>
    </row>
    <row r="4470" spans="14:27" x14ac:dyDescent="0.3">
      <c r="N4470"/>
      <c r="O4470"/>
      <c r="Z4470"/>
      <c r="AA4470"/>
    </row>
    <row r="4471" spans="14:27" x14ac:dyDescent="0.3">
      <c r="N4471"/>
      <c r="O4471"/>
      <c r="Z4471"/>
      <c r="AA4471"/>
    </row>
    <row r="4472" spans="14:27" x14ac:dyDescent="0.3">
      <c r="N4472"/>
      <c r="O4472"/>
      <c r="Z4472"/>
      <c r="AA4472"/>
    </row>
    <row r="4473" spans="14:27" x14ac:dyDescent="0.3">
      <c r="N4473"/>
      <c r="O4473"/>
      <c r="Z4473"/>
      <c r="AA4473"/>
    </row>
    <row r="4474" spans="14:27" x14ac:dyDescent="0.3">
      <c r="N4474"/>
      <c r="O4474"/>
      <c r="Z4474"/>
      <c r="AA4474"/>
    </row>
    <row r="4475" spans="14:27" x14ac:dyDescent="0.3">
      <c r="N4475"/>
      <c r="O4475"/>
      <c r="Z4475"/>
      <c r="AA4475"/>
    </row>
    <row r="4476" spans="14:27" x14ac:dyDescent="0.3">
      <c r="N4476"/>
      <c r="O4476"/>
      <c r="Z4476"/>
      <c r="AA4476"/>
    </row>
    <row r="4477" spans="14:27" x14ac:dyDescent="0.3">
      <c r="N4477"/>
      <c r="O4477"/>
      <c r="Z4477"/>
      <c r="AA4477"/>
    </row>
    <row r="4478" spans="14:27" x14ac:dyDescent="0.3">
      <c r="N4478"/>
      <c r="O4478"/>
      <c r="Z4478"/>
      <c r="AA4478"/>
    </row>
    <row r="4479" spans="14:27" x14ac:dyDescent="0.3">
      <c r="N4479"/>
      <c r="O4479"/>
      <c r="Z4479"/>
      <c r="AA4479"/>
    </row>
    <row r="4480" spans="14:27" x14ac:dyDescent="0.3">
      <c r="N4480"/>
      <c r="O4480"/>
      <c r="Z4480"/>
      <c r="AA4480"/>
    </row>
    <row r="4481" spans="14:27" x14ac:dyDescent="0.3">
      <c r="N4481"/>
      <c r="O4481"/>
      <c r="Z4481"/>
      <c r="AA4481"/>
    </row>
    <row r="4482" spans="14:27" x14ac:dyDescent="0.3">
      <c r="N4482"/>
      <c r="O4482"/>
      <c r="Z4482"/>
      <c r="AA4482"/>
    </row>
    <row r="4483" spans="14:27" x14ac:dyDescent="0.3">
      <c r="N4483"/>
      <c r="O4483"/>
      <c r="Z4483"/>
      <c r="AA4483"/>
    </row>
    <row r="4484" spans="14:27" x14ac:dyDescent="0.3">
      <c r="N4484"/>
      <c r="O4484"/>
      <c r="Z4484"/>
      <c r="AA4484"/>
    </row>
    <row r="4485" spans="14:27" x14ac:dyDescent="0.3">
      <c r="N4485"/>
      <c r="O4485"/>
      <c r="Z4485"/>
      <c r="AA4485"/>
    </row>
    <row r="4486" spans="14:27" x14ac:dyDescent="0.3">
      <c r="N4486"/>
      <c r="O4486"/>
      <c r="Z4486"/>
      <c r="AA4486"/>
    </row>
    <row r="4487" spans="14:27" x14ac:dyDescent="0.3">
      <c r="N4487"/>
      <c r="O4487"/>
      <c r="Z4487"/>
      <c r="AA4487"/>
    </row>
    <row r="4488" spans="14:27" x14ac:dyDescent="0.3">
      <c r="N4488"/>
      <c r="O4488"/>
      <c r="Z4488"/>
      <c r="AA4488"/>
    </row>
    <row r="4489" spans="14:27" x14ac:dyDescent="0.3">
      <c r="N4489"/>
      <c r="O4489"/>
      <c r="Z4489"/>
      <c r="AA4489"/>
    </row>
    <row r="4490" spans="14:27" x14ac:dyDescent="0.3">
      <c r="N4490"/>
      <c r="O4490"/>
      <c r="Z4490"/>
      <c r="AA4490"/>
    </row>
    <row r="4491" spans="14:27" x14ac:dyDescent="0.3">
      <c r="N4491"/>
      <c r="O4491"/>
      <c r="Z4491"/>
      <c r="AA4491"/>
    </row>
    <row r="4492" spans="14:27" x14ac:dyDescent="0.3">
      <c r="N4492"/>
      <c r="O4492"/>
      <c r="Z4492"/>
      <c r="AA4492"/>
    </row>
    <row r="4493" spans="14:27" x14ac:dyDescent="0.3">
      <c r="N4493"/>
      <c r="O4493"/>
      <c r="Z4493"/>
      <c r="AA4493"/>
    </row>
    <row r="4494" spans="14:27" x14ac:dyDescent="0.3">
      <c r="N4494"/>
      <c r="O4494"/>
      <c r="Z4494"/>
      <c r="AA4494"/>
    </row>
    <row r="4495" spans="14:27" x14ac:dyDescent="0.3">
      <c r="N4495"/>
      <c r="O4495"/>
      <c r="Z4495"/>
      <c r="AA4495"/>
    </row>
    <row r="4496" spans="14:27" x14ac:dyDescent="0.3">
      <c r="N4496"/>
      <c r="O4496"/>
      <c r="Z4496"/>
      <c r="AA4496"/>
    </row>
    <row r="4497" spans="14:27" x14ac:dyDescent="0.3">
      <c r="N4497"/>
      <c r="O4497"/>
      <c r="Z4497"/>
      <c r="AA4497"/>
    </row>
    <row r="4498" spans="14:27" x14ac:dyDescent="0.3">
      <c r="N4498"/>
      <c r="O4498"/>
      <c r="Z4498"/>
      <c r="AA4498"/>
    </row>
    <row r="4499" spans="14:27" x14ac:dyDescent="0.3">
      <c r="N4499"/>
      <c r="O4499"/>
      <c r="Z4499"/>
      <c r="AA4499"/>
    </row>
    <row r="4500" spans="14:27" x14ac:dyDescent="0.3">
      <c r="N4500"/>
      <c r="O4500"/>
      <c r="Z4500"/>
      <c r="AA4500"/>
    </row>
    <row r="4501" spans="14:27" x14ac:dyDescent="0.3">
      <c r="N4501"/>
      <c r="O4501"/>
      <c r="Z4501"/>
      <c r="AA4501"/>
    </row>
    <row r="4502" spans="14:27" x14ac:dyDescent="0.3">
      <c r="N4502"/>
      <c r="O4502"/>
      <c r="Z4502"/>
      <c r="AA4502"/>
    </row>
    <row r="4503" spans="14:27" x14ac:dyDescent="0.3">
      <c r="N4503"/>
      <c r="O4503"/>
      <c r="Z4503"/>
      <c r="AA4503"/>
    </row>
    <row r="4504" spans="14:27" x14ac:dyDescent="0.3">
      <c r="N4504"/>
      <c r="O4504"/>
      <c r="Z4504"/>
      <c r="AA4504"/>
    </row>
    <row r="4505" spans="14:27" x14ac:dyDescent="0.3">
      <c r="N4505"/>
      <c r="O4505"/>
      <c r="Z4505"/>
      <c r="AA4505"/>
    </row>
    <row r="4506" spans="14:27" x14ac:dyDescent="0.3">
      <c r="N4506"/>
      <c r="O4506"/>
      <c r="Z4506"/>
      <c r="AA4506"/>
    </row>
    <row r="4507" spans="14:27" x14ac:dyDescent="0.3">
      <c r="N4507"/>
      <c r="O4507"/>
      <c r="Z4507"/>
      <c r="AA4507"/>
    </row>
    <row r="4508" spans="14:27" x14ac:dyDescent="0.3">
      <c r="N4508"/>
      <c r="O4508"/>
      <c r="Z4508"/>
      <c r="AA4508"/>
    </row>
    <row r="4509" spans="14:27" x14ac:dyDescent="0.3">
      <c r="N4509"/>
      <c r="O4509"/>
      <c r="Z4509"/>
      <c r="AA4509"/>
    </row>
    <row r="4510" spans="14:27" x14ac:dyDescent="0.3">
      <c r="N4510"/>
      <c r="O4510"/>
      <c r="Z4510"/>
      <c r="AA4510"/>
    </row>
    <row r="4511" spans="14:27" x14ac:dyDescent="0.3">
      <c r="N4511"/>
      <c r="O4511"/>
      <c r="Z4511"/>
      <c r="AA4511"/>
    </row>
    <row r="4512" spans="14:27" x14ac:dyDescent="0.3">
      <c r="N4512"/>
      <c r="O4512"/>
      <c r="Z4512"/>
      <c r="AA4512"/>
    </row>
    <row r="4513" spans="14:27" x14ac:dyDescent="0.3">
      <c r="N4513"/>
      <c r="O4513"/>
      <c r="Z4513"/>
      <c r="AA4513"/>
    </row>
    <row r="4514" spans="14:27" x14ac:dyDescent="0.3">
      <c r="N4514"/>
      <c r="O4514"/>
      <c r="Z4514"/>
      <c r="AA4514"/>
    </row>
    <row r="4515" spans="14:27" x14ac:dyDescent="0.3">
      <c r="N4515"/>
      <c r="O4515"/>
      <c r="Z4515"/>
      <c r="AA4515"/>
    </row>
    <row r="4516" spans="14:27" x14ac:dyDescent="0.3">
      <c r="N4516"/>
      <c r="O4516"/>
      <c r="Z4516"/>
      <c r="AA4516"/>
    </row>
    <row r="4517" spans="14:27" x14ac:dyDescent="0.3">
      <c r="N4517"/>
      <c r="O4517"/>
      <c r="Z4517"/>
      <c r="AA4517"/>
    </row>
    <row r="4518" spans="14:27" x14ac:dyDescent="0.3">
      <c r="N4518"/>
      <c r="O4518"/>
      <c r="Z4518"/>
      <c r="AA4518"/>
    </row>
    <row r="4519" spans="14:27" x14ac:dyDescent="0.3">
      <c r="N4519"/>
      <c r="O4519"/>
      <c r="Z4519"/>
      <c r="AA4519"/>
    </row>
    <row r="4520" spans="14:27" x14ac:dyDescent="0.3">
      <c r="N4520"/>
      <c r="O4520"/>
      <c r="Z4520"/>
      <c r="AA4520"/>
    </row>
    <row r="4521" spans="14:27" x14ac:dyDescent="0.3">
      <c r="N4521"/>
      <c r="O4521"/>
      <c r="Z4521"/>
      <c r="AA4521"/>
    </row>
    <row r="4522" spans="14:27" x14ac:dyDescent="0.3">
      <c r="N4522"/>
      <c r="O4522"/>
      <c r="Z4522"/>
      <c r="AA4522"/>
    </row>
    <row r="4523" spans="14:27" x14ac:dyDescent="0.3">
      <c r="N4523"/>
      <c r="O4523"/>
      <c r="Z4523"/>
      <c r="AA4523"/>
    </row>
    <row r="4524" spans="14:27" x14ac:dyDescent="0.3">
      <c r="N4524"/>
      <c r="O4524"/>
      <c r="Z4524"/>
      <c r="AA4524"/>
    </row>
    <row r="4525" spans="14:27" x14ac:dyDescent="0.3">
      <c r="N4525"/>
      <c r="O4525"/>
      <c r="Z4525"/>
      <c r="AA4525"/>
    </row>
    <row r="4526" spans="14:27" x14ac:dyDescent="0.3">
      <c r="N4526"/>
      <c r="O4526"/>
      <c r="Z4526"/>
      <c r="AA4526"/>
    </row>
    <row r="4527" spans="14:27" x14ac:dyDescent="0.3">
      <c r="N4527"/>
      <c r="O4527"/>
      <c r="Z4527"/>
      <c r="AA4527"/>
    </row>
    <row r="4528" spans="14:27" x14ac:dyDescent="0.3">
      <c r="N4528"/>
      <c r="O4528"/>
      <c r="Z4528"/>
      <c r="AA4528"/>
    </row>
    <row r="4529" spans="14:27" x14ac:dyDescent="0.3">
      <c r="N4529"/>
      <c r="O4529"/>
      <c r="Z4529"/>
      <c r="AA4529"/>
    </row>
    <row r="4530" spans="14:27" x14ac:dyDescent="0.3">
      <c r="N4530"/>
      <c r="O4530"/>
      <c r="Z4530"/>
      <c r="AA4530"/>
    </row>
    <row r="4531" spans="14:27" x14ac:dyDescent="0.3">
      <c r="N4531"/>
      <c r="O4531"/>
      <c r="Z4531"/>
      <c r="AA4531"/>
    </row>
    <row r="4532" spans="14:27" x14ac:dyDescent="0.3">
      <c r="N4532"/>
      <c r="O4532"/>
      <c r="Z4532"/>
      <c r="AA4532"/>
    </row>
    <row r="4533" spans="14:27" x14ac:dyDescent="0.3">
      <c r="N4533"/>
      <c r="O4533"/>
      <c r="Z4533"/>
      <c r="AA4533"/>
    </row>
    <row r="4534" spans="14:27" x14ac:dyDescent="0.3">
      <c r="N4534"/>
      <c r="O4534"/>
      <c r="Z4534"/>
      <c r="AA4534"/>
    </row>
    <row r="4535" spans="14:27" x14ac:dyDescent="0.3">
      <c r="N4535"/>
      <c r="O4535"/>
      <c r="Z4535"/>
      <c r="AA4535"/>
    </row>
    <row r="4536" spans="14:27" x14ac:dyDescent="0.3">
      <c r="N4536"/>
      <c r="O4536"/>
      <c r="Z4536"/>
      <c r="AA4536"/>
    </row>
    <row r="4537" spans="14:27" x14ac:dyDescent="0.3">
      <c r="N4537"/>
      <c r="O4537"/>
      <c r="Z4537"/>
      <c r="AA4537"/>
    </row>
    <row r="4538" spans="14:27" x14ac:dyDescent="0.3">
      <c r="N4538"/>
      <c r="O4538"/>
      <c r="Z4538"/>
      <c r="AA4538"/>
    </row>
    <row r="4539" spans="14:27" x14ac:dyDescent="0.3">
      <c r="N4539"/>
      <c r="O4539"/>
      <c r="Z4539"/>
      <c r="AA4539"/>
    </row>
    <row r="4540" spans="14:27" x14ac:dyDescent="0.3">
      <c r="N4540"/>
      <c r="O4540"/>
      <c r="Z4540"/>
      <c r="AA4540"/>
    </row>
    <row r="4541" spans="14:27" x14ac:dyDescent="0.3">
      <c r="N4541"/>
      <c r="O4541"/>
      <c r="Z4541"/>
      <c r="AA4541"/>
    </row>
    <row r="4542" spans="14:27" x14ac:dyDescent="0.3">
      <c r="N4542"/>
      <c r="O4542"/>
      <c r="Z4542"/>
      <c r="AA4542"/>
    </row>
    <row r="4543" spans="14:27" x14ac:dyDescent="0.3">
      <c r="N4543"/>
      <c r="O4543"/>
      <c r="Z4543"/>
      <c r="AA4543"/>
    </row>
    <row r="4544" spans="14:27" x14ac:dyDescent="0.3">
      <c r="N4544"/>
      <c r="O4544"/>
      <c r="Z4544"/>
      <c r="AA4544"/>
    </row>
    <row r="4545" spans="14:27" x14ac:dyDescent="0.3">
      <c r="N4545"/>
      <c r="O4545"/>
      <c r="Z4545"/>
      <c r="AA4545"/>
    </row>
    <row r="4546" spans="14:27" x14ac:dyDescent="0.3">
      <c r="N4546"/>
      <c r="O4546"/>
      <c r="Z4546"/>
      <c r="AA4546"/>
    </row>
    <row r="4547" spans="14:27" x14ac:dyDescent="0.3">
      <c r="N4547"/>
      <c r="O4547"/>
      <c r="Z4547"/>
      <c r="AA4547"/>
    </row>
    <row r="4548" spans="14:27" x14ac:dyDescent="0.3">
      <c r="N4548"/>
      <c r="O4548"/>
      <c r="Z4548"/>
      <c r="AA4548"/>
    </row>
    <row r="4549" spans="14:27" x14ac:dyDescent="0.3">
      <c r="N4549"/>
      <c r="O4549"/>
      <c r="Z4549"/>
      <c r="AA4549"/>
    </row>
    <row r="4550" spans="14:27" x14ac:dyDescent="0.3">
      <c r="N4550"/>
      <c r="O4550"/>
      <c r="Z4550"/>
      <c r="AA4550"/>
    </row>
    <row r="4551" spans="14:27" x14ac:dyDescent="0.3">
      <c r="N4551"/>
      <c r="O4551"/>
      <c r="Z4551"/>
      <c r="AA4551"/>
    </row>
    <row r="4552" spans="14:27" x14ac:dyDescent="0.3">
      <c r="N4552"/>
      <c r="O4552"/>
      <c r="Z4552"/>
      <c r="AA4552"/>
    </row>
    <row r="4553" spans="14:27" x14ac:dyDescent="0.3">
      <c r="N4553"/>
      <c r="O4553"/>
      <c r="Z4553"/>
      <c r="AA4553"/>
    </row>
    <row r="4554" spans="14:27" x14ac:dyDescent="0.3">
      <c r="N4554"/>
      <c r="O4554"/>
      <c r="Z4554"/>
      <c r="AA4554"/>
    </row>
    <row r="4555" spans="14:27" x14ac:dyDescent="0.3">
      <c r="N4555"/>
      <c r="O4555"/>
      <c r="Z4555"/>
      <c r="AA4555"/>
    </row>
    <row r="4556" spans="14:27" x14ac:dyDescent="0.3">
      <c r="N4556"/>
      <c r="O4556"/>
      <c r="Z4556"/>
      <c r="AA4556"/>
    </row>
    <row r="4557" spans="14:27" x14ac:dyDescent="0.3">
      <c r="N4557"/>
      <c r="O4557"/>
      <c r="Z4557"/>
      <c r="AA4557"/>
    </row>
    <row r="4558" spans="14:27" x14ac:dyDescent="0.3">
      <c r="N4558"/>
      <c r="O4558"/>
      <c r="Z4558"/>
      <c r="AA4558"/>
    </row>
    <row r="4559" spans="14:27" x14ac:dyDescent="0.3">
      <c r="N4559"/>
      <c r="O4559"/>
      <c r="Z4559"/>
      <c r="AA4559"/>
    </row>
    <row r="4560" spans="14:27" x14ac:dyDescent="0.3">
      <c r="N4560"/>
      <c r="O4560"/>
      <c r="Z4560"/>
      <c r="AA4560"/>
    </row>
    <row r="4561" spans="14:27" x14ac:dyDescent="0.3">
      <c r="N4561"/>
      <c r="O4561"/>
      <c r="Z4561"/>
      <c r="AA4561"/>
    </row>
    <row r="4562" spans="14:27" x14ac:dyDescent="0.3">
      <c r="N4562"/>
      <c r="O4562"/>
      <c r="Z4562"/>
      <c r="AA4562"/>
    </row>
    <row r="4563" spans="14:27" x14ac:dyDescent="0.3">
      <c r="N4563"/>
      <c r="O4563"/>
      <c r="Z4563"/>
      <c r="AA4563"/>
    </row>
    <row r="4564" spans="14:27" x14ac:dyDescent="0.3">
      <c r="N4564"/>
      <c r="O4564"/>
      <c r="Z4564"/>
      <c r="AA4564"/>
    </row>
    <row r="4565" spans="14:27" x14ac:dyDescent="0.3">
      <c r="N4565"/>
      <c r="O4565"/>
      <c r="Z4565"/>
      <c r="AA4565"/>
    </row>
    <row r="4566" spans="14:27" x14ac:dyDescent="0.3">
      <c r="N4566"/>
      <c r="O4566"/>
      <c r="Z4566"/>
      <c r="AA4566"/>
    </row>
    <row r="4567" spans="14:27" x14ac:dyDescent="0.3">
      <c r="N4567"/>
      <c r="O4567"/>
      <c r="Z4567"/>
      <c r="AA4567"/>
    </row>
    <row r="4568" spans="14:27" x14ac:dyDescent="0.3">
      <c r="N4568"/>
      <c r="O4568"/>
      <c r="Z4568"/>
      <c r="AA4568"/>
    </row>
    <row r="4569" spans="14:27" x14ac:dyDescent="0.3">
      <c r="N4569"/>
      <c r="O4569"/>
      <c r="Z4569"/>
      <c r="AA4569"/>
    </row>
    <row r="4570" spans="14:27" x14ac:dyDescent="0.3">
      <c r="N4570"/>
      <c r="O4570"/>
      <c r="Z4570"/>
      <c r="AA4570"/>
    </row>
    <row r="4571" spans="14:27" x14ac:dyDescent="0.3">
      <c r="N4571"/>
      <c r="O4571"/>
      <c r="Z4571"/>
      <c r="AA4571"/>
    </row>
    <row r="4572" spans="14:27" x14ac:dyDescent="0.3">
      <c r="N4572"/>
      <c r="O4572"/>
      <c r="Z4572"/>
      <c r="AA4572"/>
    </row>
    <row r="4573" spans="14:27" x14ac:dyDescent="0.3">
      <c r="N4573"/>
      <c r="O4573"/>
      <c r="Z4573"/>
      <c r="AA4573"/>
    </row>
    <row r="4574" spans="14:27" x14ac:dyDescent="0.3">
      <c r="N4574"/>
      <c r="O4574"/>
      <c r="Z4574"/>
      <c r="AA4574"/>
    </row>
    <row r="4575" spans="14:27" x14ac:dyDescent="0.3">
      <c r="N4575"/>
      <c r="O4575"/>
      <c r="Z4575"/>
      <c r="AA4575"/>
    </row>
    <row r="4576" spans="14:27" x14ac:dyDescent="0.3">
      <c r="N4576"/>
      <c r="O4576"/>
      <c r="Z4576"/>
      <c r="AA4576"/>
    </row>
    <row r="4577" spans="14:27" x14ac:dyDescent="0.3">
      <c r="N4577"/>
      <c r="O4577"/>
      <c r="Z4577"/>
      <c r="AA4577"/>
    </row>
    <row r="4578" spans="14:27" x14ac:dyDescent="0.3">
      <c r="N4578"/>
      <c r="O4578"/>
      <c r="Z4578"/>
      <c r="AA4578"/>
    </row>
    <row r="4579" spans="14:27" x14ac:dyDescent="0.3">
      <c r="N4579"/>
      <c r="O4579"/>
      <c r="Z4579"/>
      <c r="AA4579"/>
    </row>
    <row r="4580" spans="14:27" x14ac:dyDescent="0.3">
      <c r="N4580"/>
      <c r="O4580"/>
      <c r="Z4580"/>
      <c r="AA4580"/>
    </row>
    <row r="4581" spans="14:27" x14ac:dyDescent="0.3">
      <c r="N4581"/>
      <c r="O4581"/>
      <c r="Z4581"/>
      <c r="AA4581"/>
    </row>
    <row r="4582" spans="14:27" x14ac:dyDescent="0.3">
      <c r="N4582"/>
      <c r="O4582"/>
      <c r="Z4582"/>
      <c r="AA4582"/>
    </row>
    <row r="4583" spans="14:27" x14ac:dyDescent="0.3">
      <c r="N4583"/>
      <c r="O4583"/>
      <c r="Z4583"/>
      <c r="AA4583"/>
    </row>
    <row r="4584" spans="14:27" x14ac:dyDescent="0.3">
      <c r="N4584"/>
      <c r="O4584"/>
      <c r="Z4584"/>
      <c r="AA4584"/>
    </row>
    <row r="4585" spans="14:27" x14ac:dyDescent="0.3">
      <c r="N4585"/>
      <c r="O4585"/>
      <c r="Z4585"/>
      <c r="AA4585"/>
    </row>
    <row r="4586" spans="14:27" x14ac:dyDescent="0.3">
      <c r="N4586"/>
      <c r="O4586"/>
      <c r="Z4586"/>
      <c r="AA4586"/>
    </row>
    <row r="4587" spans="14:27" x14ac:dyDescent="0.3">
      <c r="N4587"/>
      <c r="O4587"/>
      <c r="Z4587"/>
      <c r="AA4587"/>
    </row>
    <row r="4588" spans="14:27" x14ac:dyDescent="0.3">
      <c r="N4588"/>
      <c r="O4588"/>
      <c r="Z4588"/>
      <c r="AA4588"/>
    </row>
    <row r="4589" spans="14:27" x14ac:dyDescent="0.3">
      <c r="N4589"/>
      <c r="O4589"/>
      <c r="Z4589"/>
      <c r="AA4589"/>
    </row>
    <row r="4590" spans="14:27" x14ac:dyDescent="0.3">
      <c r="N4590"/>
      <c r="O4590"/>
      <c r="Z4590"/>
      <c r="AA4590"/>
    </row>
    <row r="4591" spans="14:27" x14ac:dyDescent="0.3">
      <c r="N4591"/>
      <c r="O4591"/>
      <c r="Z4591"/>
      <c r="AA4591"/>
    </row>
    <row r="4592" spans="14:27" x14ac:dyDescent="0.3">
      <c r="N4592"/>
      <c r="O4592"/>
      <c r="Z4592"/>
      <c r="AA4592"/>
    </row>
    <row r="4593" spans="14:27" x14ac:dyDescent="0.3">
      <c r="N4593"/>
      <c r="O4593"/>
      <c r="Z4593"/>
      <c r="AA4593"/>
    </row>
    <row r="4594" spans="14:27" x14ac:dyDescent="0.3">
      <c r="N4594"/>
      <c r="O4594"/>
      <c r="Z4594"/>
      <c r="AA4594"/>
    </row>
    <row r="4595" spans="14:27" x14ac:dyDescent="0.3">
      <c r="N4595"/>
      <c r="O4595"/>
      <c r="Z4595"/>
      <c r="AA4595"/>
    </row>
    <row r="4596" spans="14:27" x14ac:dyDescent="0.3">
      <c r="N4596"/>
      <c r="O4596"/>
      <c r="Z4596"/>
      <c r="AA4596"/>
    </row>
    <row r="4597" spans="14:27" x14ac:dyDescent="0.3">
      <c r="N4597"/>
      <c r="O4597"/>
      <c r="Z4597"/>
      <c r="AA4597"/>
    </row>
    <row r="4598" spans="14:27" x14ac:dyDescent="0.3">
      <c r="N4598"/>
      <c r="O4598"/>
      <c r="Z4598"/>
      <c r="AA4598"/>
    </row>
    <row r="4599" spans="14:27" x14ac:dyDescent="0.3">
      <c r="N4599"/>
      <c r="O4599"/>
      <c r="Z4599"/>
      <c r="AA4599"/>
    </row>
    <row r="4600" spans="14:27" x14ac:dyDescent="0.3">
      <c r="N4600"/>
      <c r="O4600"/>
      <c r="Z4600"/>
      <c r="AA4600"/>
    </row>
    <row r="4601" spans="14:27" x14ac:dyDescent="0.3">
      <c r="N4601"/>
      <c r="O4601"/>
      <c r="Z4601"/>
      <c r="AA4601"/>
    </row>
    <row r="4602" spans="14:27" x14ac:dyDescent="0.3">
      <c r="N4602"/>
      <c r="O4602"/>
      <c r="Z4602"/>
      <c r="AA4602"/>
    </row>
    <row r="4603" spans="14:27" x14ac:dyDescent="0.3">
      <c r="N4603"/>
      <c r="O4603"/>
      <c r="Z4603"/>
      <c r="AA4603"/>
    </row>
    <row r="4604" spans="14:27" x14ac:dyDescent="0.3">
      <c r="N4604"/>
      <c r="O4604"/>
      <c r="Z4604"/>
      <c r="AA4604"/>
    </row>
    <row r="4605" spans="14:27" x14ac:dyDescent="0.3">
      <c r="N4605"/>
      <c r="O4605"/>
      <c r="Z4605"/>
      <c r="AA4605"/>
    </row>
    <row r="4606" spans="14:27" x14ac:dyDescent="0.3">
      <c r="N4606"/>
      <c r="O4606"/>
      <c r="Z4606"/>
      <c r="AA4606"/>
    </row>
    <row r="4607" spans="14:27" x14ac:dyDescent="0.3">
      <c r="N4607"/>
      <c r="O4607"/>
      <c r="Z4607"/>
      <c r="AA4607"/>
    </row>
    <row r="4608" spans="14:27" x14ac:dyDescent="0.3">
      <c r="N4608"/>
      <c r="O4608"/>
      <c r="Z4608"/>
      <c r="AA4608"/>
    </row>
    <row r="4609" spans="14:27" x14ac:dyDescent="0.3">
      <c r="N4609"/>
      <c r="O4609"/>
      <c r="Z4609"/>
      <c r="AA4609"/>
    </row>
    <row r="4610" spans="14:27" x14ac:dyDescent="0.3">
      <c r="N4610"/>
      <c r="O4610"/>
      <c r="Z4610"/>
      <c r="AA4610"/>
    </row>
    <row r="4611" spans="14:27" x14ac:dyDescent="0.3">
      <c r="N4611"/>
      <c r="O4611"/>
      <c r="Z4611"/>
      <c r="AA4611"/>
    </row>
    <row r="4612" spans="14:27" x14ac:dyDescent="0.3">
      <c r="N4612"/>
      <c r="O4612"/>
      <c r="Z4612"/>
      <c r="AA4612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53"/>
  <sheetViews>
    <sheetView topLeftCell="H1" zoomScaleNormal="100" workbookViewId="0">
      <selection activeCell="Q11" sqref="Q11"/>
    </sheetView>
  </sheetViews>
  <sheetFormatPr defaultRowHeight="14.4" x14ac:dyDescent="0.3"/>
  <cols>
    <col min="1" max="1" width="10.109375" customWidth="1"/>
    <col min="2" max="2" width="8.44140625" customWidth="1"/>
    <col min="3" max="3" width="8.88671875" style="4"/>
    <col min="4" max="4" width="11.88671875" customWidth="1"/>
    <col min="5" max="6" width="8.88671875" customWidth="1"/>
    <col min="7" max="7" width="11.6640625" customWidth="1"/>
    <col min="8" max="8" width="12.44140625" customWidth="1"/>
    <col min="9" max="9" width="15" customWidth="1"/>
    <col min="10" max="10" width="8.88671875" customWidth="1"/>
    <col min="11" max="11" width="11" customWidth="1"/>
    <col min="12" max="12" width="8.88671875" customWidth="1"/>
    <col min="13" max="13" width="11" customWidth="1"/>
    <col min="14" max="15" width="11" style="6" customWidth="1"/>
    <col min="16" max="16" width="11.5546875" customWidth="1"/>
    <col min="17" max="20" width="8.88671875" customWidth="1"/>
    <col min="22" max="22" width="11" style="6" customWidth="1"/>
    <col min="24" max="24" width="11" style="6" customWidth="1"/>
    <col min="25" max="25" width="11" customWidth="1"/>
    <col min="27" max="28" width="11" customWidth="1"/>
  </cols>
  <sheetData>
    <row r="1" spans="1:33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40" t="s">
        <v>75</v>
      </c>
      <c r="I1" s="10" t="s">
        <v>77</v>
      </c>
      <c r="J1" s="40" t="s">
        <v>67</v>
      </c>
      <c r="K1" s="40" t="s">
        <v>65</v>
      </c>
      <c r="L1" s="1" t="s">
        <v>79</v>
      </c>
      <c r="M1" s="52" t="s">
        <v>64</v>
      </c>
      <c r="N1" s="40" t="s">
        <v>73</v>
      </c>
      <c r="O1" s="40" t="s">
        <v>74</v>
      </c>
      <c r="P1" s="40" t="s">
        <v>76</v>
      </c>
      <c r="Q1" s="40" t="s">
        <v>85</v>
      </c>
      <c r="R1" s="93" t="s">
        <v>82</v>
      </c>
      <c r="S1" s="2" t="s">
        <v>1</v>
      </c>
      <c r="T1" s="2" t="s">
        <v>2</v>
      </c>
      <c r="U1" s="10" t="s">
        <v>45</v>
      </c>
      <c r="V1" s="40" t="s">
        <v>85</v>
      </c>
      <c r="W1" s="40" t="s">
        <v>89</v>
      </c>
      <c r="X1" s="40" t="s">
        <v>76</v>
      </c>
      <c r="Y1" s="40" t="s">
        <v>66</v>
      </c>
      <c r="AA1" s="2"/>
      <c r="AB1" s="2" t="s">
        <v>1</v>
      </c>
      <c r="AC1" s="2" t="s">
        <v>2</v>
      </c>
      <c r="AD1" s="2" t="s">
        <v>4</v>
      </c>
      <c r="AE1" s="2" t="s">
        <v>5</v>
      </c>
      <c r="AF1" s="2" t="s">
        <v>7</v>
      </c>
      <c r="AG1" s="2" t="s">
        <v>8</v>
      </c>
    </row>
    <row r="2" spans="1:33" x14ac:dyDescent="0.3">
      <c r="A2" s="27" t="s">
        <v>10</v>
      </c>
      <c r="B2" s="27">
        <v>1</v>
      </c>
      <c r="C2" s="27">
        <v>21</v>
      </c>
      <c r="D2" s="27">
        <v>2.31</v>
      </c>
      <c r="E2" s="27">
        <v>0.22</v>
      </c>
      <c r="F2" s="27">
        <v>0.08</v>
      </c>
      <c r="G2" s="27">
        <f>D2/$D$3</f>
        <v>0.74516129032258061</v>
      </c>
      <c r="H2" s="27">
        <f>-Y2/R2</f>
        <v>0.66270491803278675</v>
      </c>
      <c r="I2" s="27">
        <f>D2/R2</f>
        <v>0.63114754098360659</v>
      </c>
      <c r="J2" s="27">
        <f t="shared" ref="J2:J65" si="0">ABS(K2-Y2)/2</f>
        <v>2.3127499999999999</v>
      </c>
      <c r="K2" s="50">
        <v>2.2000000000000002</v>
      </c>
      <c r="L2">
        <f t="shared" ref="L2:L65" si="1">ABS(Y2)</f>
        <v>2.4254999999999995</v>
      </c>
      <c r="M2" s="53">
        <f>-(D2^2-K2^2)/K2</f>
        <v>-0.22549999999999967</v>
      </c>
      <c r="N2" s="53">
        <f>J2/R2</f>
        <v>0.63189890710382512</v>
      </c>
      <c r="O2" s="53">
        <f>K2/R2</f>
        <v>0.60109289617486339</v>
      </c>
      <c r="P2">
        <f>ABS(X2)</f>
        <v>0.66270491803278675</v>
      </c>
      <c r="Q2">
        <f>-(V2)</f>
        <v>6.1612021857923409E-2</v>
      </c>
      <c r="R2">
        <f>$AG$5</f>
        <v>3.66</v>
      </c>
      <c r="S2">
        <f>$AB$5</f>
        <v>0.5</v>
      </c>
      <c r="T2">
        <f>$AC$5</f>
        <v>79</v>
      </c>
      <c r="U2" s="8">
        <v>1260</v>
      </c>
      <c r="V2" s="53">
        <f>M2/R2</f>
        <v>-6.1612021857923409E-2</v>
      </c>
      <c r="W2">
        <v>0</v>
      </c>
      <c r="X2" s="53">
        <f>Y2/R2</f>
        <v>-0.66270491803278675</v>
      </c>
      <c r="Y2" s="27">
        <f t="shared" ref="Y2:Y23" si="2">M2/2-SQRT(M2^2/4+D2^2)</f>
        <v>-2.4254999999999995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</row>
    <row r="3" spans="1:33" x14ac:dyDescent="0.3">
      <c r="A3" s="27" t="s">
        <v>10</v>
      </c>
      <c r="B3" s="27">
        <v>2</v>
      </c>
      <c r="C3" s="27">
        <v>22</v>
      </c>
      <c r="D3" s="27">
        <v>3.1</v>
      </c>
      <c r="E3" s="27">
        <v>1.66</v>
      </c>
      <c r="F3" s="27">
        <v>0.19</v>
      </c>
      <c r="G3" s="27">
        <f>D3/$D$3</f>
        <v>1</v>
      </c>
      <c r="H3" s="27">
        <f t="shared" ref="H3:H66" si="3">-Y3/R3</f>
        <v>1.4587128111718277</v>
      </c>
      <c r="I3" s="27">
        <f t="shared" ref="I3:I66" si="4">D3/R3</f>
        <v>0.84699453551912562</v>
      </c>
      <c r="J3" s="27">
        <f t="shared" si="0"/>
        <v>3.5694444444444446</v>
      </c>
      <c r="K3" s="50">
        <v>1.8</v>
      </c>
      <c r="L3">
        <f t="shared" si="1"/>
        <v>5.3388888888888895</v>
      </c>
      <c r="M3" s="53">
        <f t="shared" ref="M3:M8" si="5">-(D3^2-K3^2)/K3</f>
        <v>-3.5388888888888892</v>
      </c>
      <c r="N3" s="53">
        <f t="shared" ref="N3:N66" si="6">J3/R3</f>
        <v>0.97525804493017609</v>
      </c>
      <c r="O3" s="53">
        <f t="shared" ref="O3:O66" si="7">K3/R3</f>
        <v>0.49180327868852458</v>
      </c>
      <c r="P3">
        <f t="shared" ref="P3:P65" si="8">ABS(X3)</f>
        <v>1.4587128111718277</v>
      </c>
      <c r="Q3">
        <f t="shared" ref="Q3:Q66" si="9">-(V3)</f>
        <v>0.96690953248330302</v>
      </c>
      <c r="R3">
        <f>$AG$5</f>
        <v>3.66</v>
      </c>
      <c r="S3">
        <f>$AB$5</f>
        <v>0.5</v>
      </c>
      <c r="T3">
        <f>$AC$5</f>
        <v>79</v>
      </c>
      <c r="U3" s="6">
        <v>149</v>
      </c>
      <c r="V3" s="53">
        <f t="shared" ref="V3:V66" si="10">M3/R3</f>
        <v>-0.96690953248330302</v>
      </c>
      <c r="W3">
        <v>0</v>
      </c>
      <c r="X3" s="53">
        <f t="shared" ref="X3:X66" si="11">Y3/R3</f>
        <v>-1.4587128111718277</v>
      </c>
      <c r="Y3" s="27">
        <f t="shared" si="2"/>
        <v>-5.3388888888888895</v>
      </c>
      <c r="AA3" t="s">
        <v>3</v>
      </c>
      <c r="AB3">
        <v>0</v>
      </c>
      <c r="AC3">
        <v>0</v>
      </c>
      <c r="AD3">
        <v>3.31</v>
      </c>
      <c r="AE3">
        <v>0.42</v>
      </c>
      <c r="AF3">
        <v>43</v>
      </c>
      <c r="AG3">
        <v>3.91</v>
      </c>
    </row>
    <row r="4" spans="1:33" x14ac:dyDescent="0.3">
      <c r="A4" s="28" t="s">
        <v>12</v>
      </c>
      <c r="B4" s="28">
        <v>1</v>
      </c>
      <c r="C4" s="28">
        <v>31</v>
      </c>
      <c r="D4" s="28">
        <v>1.81</v>
      </c>
      <c r="E4" s="28">
        <v>0.13800000000000001</v>
      </c>
      <c r="F4" s="28">
        <v>0.05</v>
      </c>
      <c r="G4" s="28">
        <f t="shared" ref="G4:G9" si="12">D4/$D$9</f>
        <v>0.39262472885032534</v>
      </c>
      <c r="H4" s="27">
        <f t="shared" si="3"/>
        <v>0.30509405848388899</v>
      </c>
      <c r="I4" s="27">
        <f t="shared" si="4"/>
        <v>0.43825665859564167</v>
      </c>
      <c r="J4" s="28">
        <f t="shared" si="0"/>
        <v>1.9300192307692308</v>
      </c>
      <c r="K4" s="56">
        <v>2.6</v>
      </c>
      <c r="L4">
        <f t="shared" si="1"/>
        <v>1.2600384615384614</v>
      </c>
      <c r="M4" s="28">
        <f>-(D4^2-K4^2)/K4</f>
        <v>1.3399615384615386</v>
      </c>
      <c r="N4" s="53">
        <f t="shared" si="6"/>
        <v>0.46731700502886947</v>
      </c>
      <c r="O4" s="53">
        <f t="shared" si="7"/>
        <v>0.6295399515738499</v>
      </c>
      <c r="P4">
        <f t="shared" si="8"/>
        <v>0.30509405848388899</v>
      </c>
      <c r="Q4">
        <f t="shared" si="9"/>
        <v>-0.32444589308996091</v>
      </c>
      <c r="R4">
        <f>$AG$7</f>
        <v>4.13</v>
      </c>
      <c r="S4">
        <f>$AB$7</f>
        <v>1</v>
      </c>
      <c r="T4">
        <f>$AC$7</f>
        <v>79</v>
      </c>
      <c r="U4" s="8">
        <v>1260</v>
      </c>
      <c r="V4" s="53">
        <f t="shared" si="10"/>
        <v>0.32444589308996091</v>
      </c>
      <c r="W4">
        <v>0</v>
      </c>
      <c r="X4" s="53">
        <f t="shared" si="11"/>
        <v>-0.30509405848388899</v>
      </c>
      <c r="Y4" s="28">
        <f t="shared" si="2"/>
        <v>-1.2600384615384614</v>
      </c>
      <c r="AA4" t="s">
        <v>57</v>
      </c>
      <c r="AB4">
        <v>0</v>
      </c>
      <c r="AC4">
        <v>0</v>
      </c>
      <c r="AD4">
        <v>3.31</v>
      </c>
      <c r="AE4">
        <v>0.42</v>
      </c>
      <c r="AF4">
        <v>43</v>
      </c>
      <c r="AG4">
        <v>3.91</v>
      </c>
    </row>
    <row r="5" spans="1:33" x14ac:dyDescent="0.3">
      <c r="A5" s="28" t="s">
        <v>12</v>
      </c>
      <c r="B5" s="28">
        <v>2</v>
      </c>
      <c r="C5" s="28">
        <v>32</v>
      </c>
      <c r="D5" s="28">
        <v>2.57</v>
      </c>
      <c r="E5" s="28">
        <v>0.35</v>
      </c>
      <c r="F5" s="28">
        <v>0.09</v>
      </c>
      <c r="G5" s="28">
        <f t="shared" si="12"/>
        <v>0.55748373101952275</v>
      </c>
      <c r="H5" s="27">
        <f t="shared" si="3"/>
        <v>0.61509592102812438</v>
      </c>
      <c r="I5" s="27">
        <f t="shared" si="4"/>
        <v>0.62227602905569002</v>
      </c>
      <c r="J5" s="28">
        <f t="shared" si="0"/>
        <v>2.5701730769230768</v>
      </c>
      <c r="K5" s="56">
        <v>2.6</v>
      </c>
      <c r="L5">
        <f t="shared" si="1"/>
        <v>2.5403461538461536</v>
      </c>
      <c r="M5" s="28">
        <f t="shared" si="5"/>
        <v>5.9653846153846841E-2</v>
      </c>
      <c r="N5" s="53">
        <f t="shared" si="6"/>
        <v>0.6223179363009872</v>
      </c>
      <c r="O5" s="53">
        <f t="shared" si="7"/>
        <v>0.6295399515738499</v>
      </c>
      <c r="P5">
        <f t="shared" si="8"/>
        <v>0.61509592102812438</v>
      </c>
      <c r="Q5">
        <f t="shared" si="9"/>
        <v>-1.4444030545725628E-2</v>
      </c>
      <c r="R5">
        <f t="shared" ref="R5:R9" si="13">$AG$7</f>
        <v>4.13</v>
      </c>
      <c r="S5">
        <f t="shared" ref="S5:S9" si="14">$AB$7</f>
        <v>1</v>
      </c>
      <c r="T5">
        <f t="shared" ref="T5:T9" si="15">$AC$7</f>
        <v>79</v>
      </c>
      <c r="U5" s="6">
        <v>788</v>
      </c>
      <c r="V5" s="53">
        <f t="shared" si="10"/>
        <v>1.4444030545725628E-2</v>
      </c>
      <c r="W5">
        <v>0</v>
      </c>
      <c r="X5" s="53">
        <f t="shared" si="11"/>
        <v>-0.61509592102812438</v>
      </c>
      <c r="Y5" s="28">
        <f t="shared" si="2"/>
        <v>-2.5403461538461536</v>
      </c>
      <c r="AA5" t="s">
        <v>10</v>
      </c>
      <c r="AB5">
        <v>0.5</v>
      </c>
      <c r="AC5">
        <v>79</v>
      </c>
      <c r="AD5">
        <v>3.31</v>
      </c>
      <c r="AE5">
        <v>0</v>
      </c>
      <c r="AF5">
        <v>53.2</v>
      </c>
      <c r="AG5">
        <v>3.66</v>
      </c>
    </row>
    <row r="6" spans="1:33" x14ac:dyDescent="0.3">
      <c r="A6" s="28" t="s">
        <v>12</v>
      </c>
      <c r="B6" s="28">
        <v>3</v>
      </c>
      <c r="C6" s="28">
        <v>33</v>
      </c>
      <c r="D6" s="28">
        <v>3.08</v>
      </c>
      <c r="E6" s="28">
        <v>0.6</v>
      </c>
      <c r="F6" s="28">
        <v>0.1</v>
      </c>
      <c r="G6" s="28">
        <f t="shared" si="12"/>
        <v>0.66811279826464209</v>
      </c>
      <c r="H6" s="27">
        <f t="shared" si="3"/>
        <v>0.91877966101694908</v>
      </c>
      <c r="I6" s="27">
        <f>D6/R6</f>
        <v>0.74576271186440679</v>
      </c>
      <c r="J6" s="28">
        <f t="shared" si="0"/>
        <v>3.1472799999999999</v>
      </c>
      <c r="K6" s="56">
        <v>2.5</v>
      </c>
      <c r="L6">
        <f t="shared" si="1"/>
        <v>3.7945599999999997</v>
      </c>
      <c r="M6" s="28">
        <f t="shared" si="5"/>
        <v>-1.2945599999999999</v>
      </c>
      <c r="N6" s="53">
        <f t="shared" si="6"/>
        <v>0.76205326876513313</v>
      </c>
      <c r="O6" s="53">
        <f t="shared" si="7"/>
        <v>0.60532687651331718</v>
      </c>
      <c r="P6">
        <f t="shared" si="8"/>
        <v>0.91877966101694908</v>
      </c>
      <c r="Q6">
        <f t="shared" si="9"/>
        <v>0.31345278450363195</v>
      </c>
      <c r="R6">
        <f t="shared" si="13"/>
        <v>4.13</v>
      </c>
      <c r="S6">
        <f t="shared" si="14"/>
        <v>1</v>
      </c>
      <c r="T6">
        <f t="shared" si="15"/>
        <v>79</v>
      </c>
      <c r="U6" s="6">
        <v>252</v>
      </c>
      <c r="V6" s="53">
        <f t="shared" si="10"/>
        <v>-0.31345278450363195</v>
      </c>
      <c r="W6">
        <v>0</v>
      </c>
      <c r="X6" s="53">
        <f t="shared" si="11"/>
        <v>-0.91877966101694908</v>
      </c>
      <c r="Y6" s="28">
        <f t="shared" si="2"/>
        <v>-3.7945599999999997</v>
      </c>
      <c r="AA6" t="s">
        <v>11</v>
      </c>
      <c r="AB6">
        <v>0.5</v>
      </c>
      <c r="AC6">
        <v>79</v>
      </c>
      <c r="AD6">
        <v>3.31</v>
      </c>
      <c r="AE6">
        <v>0</v>
      </c>
      <c r="AF6">
        <v>53.2</v>
      </c>
      <c r="AG6">
        <v>3.66</v>
      </c>
    </row>
    <row r="7" spans="1:33" x14ac:dyDescent="0.3">
      <c r="A7" s="28" t="s">
        <v>12</v>
      </c>
      <c r="B7" s="28">
        <v>4</v>
      </c>
      <c r="C7" s="28">
        <v>34</v>
      </c>
      <c r="D7" s="28">
        <v>3.62</v>
      </c>
      <c r="E7" s="28">
        <v>1.46</v>
      </c>
      <c r="F7" s="28">
        <v>0.11</v>
      </c>
      <c r="G7" s="28">
        <f t="shared" si="12"/>
        <v>0.78524945770065069</v>
      </c>
      <c r="H7" s="27">
        <f t="shared" si="3"/>
        <v>1.2691912832929784</v>
      </c>
      <c r="I7" s="27">
        <f t="shared" si="4"/>
        <v>0.87651331719128334</v>
      </c>
      <c r="J7" s="28">
        <f t="shared" si="0"/>
        <v>3.8708800000000001</v>
      </c>
      <c r="K7" s="56">
        <v>2.5</v>
      </c>
      <c r="L7">
        <f t="shared" si="1"/>
        <v>5.2417600000000002</v>
      </c>
      <c r="M7" s="28">
        <f t="shared" si="5"/>
        <v>-2.7417600000000002</v>
      </c>
      <c r="N7" s="53">
        <f t="shared" si="6"/>
        <v>0.93725907990314772</v>
      </c>
      <c r="O7" s="53">
        <f t="shared" si="7"/>
        <v>0.60532687651331718</v>
      </c>
      <c r="P7">
        <f t="shared" si="8"/>
        <v>1.2691912832929784</v>
      </c>
      <c r="Q7">
        <f t="shared" si="9"/>
        <v>0.66386440677966108</v>
      </c>
      <c r="R7">
        <f t="shared" si="13"/>
        <v>4.13</v>
      </c>
      <c r="S7">
        <f t="shared" si="14"/>
        <v>1</v>
      </c>
      <c r="T7">
        <f t="shared" si="15"/>
        <v>79</v>
      </c>
      <c r="U7" s="6">
        <v>86</v>
      </c>
      <c r="V7" s="53">
        <f t="shared" si="10"/>
        <v>-0.66386440677966108</v>
      </c>
      <c r="W7">
        <v>0</v>
      </c>
      <c r="X7" s="53">
        <f t="shared" si="11"/>
        <v>-1.2691912832929784</v>
      </c>
      <c r="Y7" s="28">
        <f t="shared" si="2"/>
        <v>-5.2417600000000002</v>
      </c>
      <c r="AA7" t="s">
        <v>12</v>
      </c>
      <c r="AB7">
        <v>1</v>
      </c>
      <c r="AC7">
        <v>79</v>
      </c>
      <c r="AD7">
        <v>3.31</v>
      </c>
      <c r="AE7">
        <v>0</v>
      </c>
      <c r="AF7">
        <v>57.5</v>
      </c>
      <c r="AG7">
        <v>4.13</v>
      </c>
    </row>
    <row r="8" spans="1:33" x14ac:dyDescent="0.3">
      <c r="A8" s="28" t="s">
        <v>12</v>
      </c>
      <c r="B8" s="28">
        <v>5</v>
      </c>
      <c r="C8" s="28">
        <v>35</v>
      </c>
      <c r="D8" s="28">
        <v>4.1399999999999997</v>
      </c>
      <c r="E8" s="28">
        <v>2.58</v>
      </c>
      <c r="F8" s="28">
        <v>0.13</v>
      </c>
      <c r="G8" s="28">
        <f t="shared" si="12"/>
        <v>0.89804772234273311</v>
      </c>
      <c r="H8" s="27">
        <f t="shared" si="3"/>
        <v>1.804358353510896</v>
      </c>
      <c r="I8" s="27">
        <f t="shared" si="4"/>
        <v>1.0024213075060533</v>
      </c>
      <c r="J8" s="28">
        <f t="shared" si="0"/>
        <v>4.8759999999999994</v>
      </c>
      <c r="K8" s="56">
        <v>2.2999999999999998</v>
      </c>
      <c r="L8">
        <f t="shared" si="1"/>
        <v>7.452</v>
      </c>
      <c r="M8" s="28">
        <f t="shared" si="5"/>
        <v>-5.1520000000000001</v>
      </c>
      <c r="N8" s="53">
        <f t="shared" si="6"/>
        <v>1.1806295399515738</v>
      </c>
      <c r="O8" s="53">
        <f t="shared" si="7"/>
        <v>0.55690072639225174</v>
      </c>
      <c r="P8">
        <f t="shared" si="8"/>
        <v>1.804358353510896</v>
      </c>
      <c r="Q8">
        <f t="shared" si="9"/>
        <v>1.2474576271186442</v>
      </c>
      <c r="R8">
        <f t="shared" si="13"/>
        <v>4.13</v>
      </c>
      <c r="S8">
        <f t="shared" si="14"/>
        <v>1</v>
      </c>
      <c r="T8">
        <f t="shared" si="15"/>
        <v>79</v>
      </c>
      <c r="U8" s="6">
        <v>66</v>
      </c>
      <c r="V8" s="53">
        <f t="shared" si="10"/>
        <v>-1.2474576271186442</v>
      </c>
      <c r="W8">
        <v>0</v>
      </c>
      <c r="X8" s="53">
        <f t="shared" si="11"/>
        <v>-1.804358353510896</v>
      </c>
      <c r="Y8" s="28">
        <f t="shared" si="2"/>
        <v>-7.452</v>
      </c>
      <c r="AA8" t="s">
        <v>13</v>
      </c>
      <c r="AB8">
        <v>1</v>
      </c>
      <c r="AC8">
        <v>79</v>
      </c>
      <c r="AD8">
        <v>3.31</v>
      </c>
      <c r="AE8">
        <v>0</v>
      </c>
      <c r="AF8">
        <v>57.5</v>
      </c>
      <c r="AG8">
        <v>4.13</v>
      </c>
    </row>
    <row r="9" spans="1:33" x14ac:dyDescent="0.3">
      <c r="A9" s="28" t="s">
        <v>12</v>
      </c>
      <c r="B9" s="28">
        <v>6</v>
      </c>
      <c r="C9" s="28">
        <v>36</v>
      </c>
      <c r="D9" s="28">
        <v>4.6100000000000003</v>
      </c>
      <c r="E9" s="28">
        <v>4.21</v>
      </c>
      <c r="F9" s="28">
        <v>0.18</v>
      </c>
      <c r="G9" s="28">
        <f t="shared" si="12"/>
        <v>1</v>
      </c>
      <c r="H9" s="27">
        <f t="shared" si="3"/>
        <v>2.2372986630171603</v>
      </c>
      <c r="I9" s="27">
        <f t="shared" si="4"/>
        <v>1.116222760290557</v>
      </c>
      <c r="J9" s="28">
        <f t="shared" si="0"/>
        <v>5.7700217391304349</v>
      </c>
      <c r="K9" s="56">
        <v>2.2999999999999998</v>
      </c>
      <c r="L9">
        <f t="shared" si="1"/>
        <v>9.2400434782608709</v>
      </c>
      <c r="M9" s="28">
        <f>-(D9^2-K9^2)/K9</f>
        <v>-6.9400434782608711</v>
      </c>
      <c r="N9" s="53">
        <f t="shared" si="6"/>
        <v>1.3970996947047059</v>
      </c>
      <c r="O9" s="53">
        <f t="shared" si="7"/>
        <v>0.55690072639225174</v>
      </c>
      <c r="P9">
        <f t="shared" si="8"/>
        <v>2.2372986630171603</v>
      </c>
      <c r="Q9">
        <f t="shared" si="9"/>
        <v>1.6803979366249082</v>
      </c>
      <c r="R9">
        <f t="shared" si="13"/>
        <v>4.13</v>
      </c>
      <c r="S9">
        <f t="shared" si="14"/>
        <v>1</v>
      </c>
      <c r="T9">
        <f t="shared" si="15"/>
        <v>79</v>
      </c>
      <c r="U9" s="6">
        <v>55</v>
      </c>
      <c r="V9" s="53">
        <f t="shared" si="10"/>
        <v>-1.6803979366249082</v>
      </c>
      <c r="W9">
        <v>0</v>
      </c>
      <c r="X9" s="53">
        <f t="shared" si="11"/>
        <v>-2.2372986630171603</v>
      </c>
      <c r="Y9" s="28">
        <f t="shared" si="2"/>
        <v>-9.2400434782608709</v>
      </c>
      <c r="AA9" t="s">
        <v>33</v>
      </c>
      <c r="AB9">
        <v>1</v>
      </c>
      <c r="AC9">
        <v>79</v>
      </c>
      <c r="AD9">
        <v>3.31</v>
      </c>
      <c r="AE9">
        <v>0</v>
      </c>
      <c r="AF9">
        <v>43.2</v>
      </c>
      <c r="AG9">
        <v>4</v>
      </c>
    </row>
    <row r="10" spans="1:33" x14ac:dyDescent="0.3">
      <c r="A10" s="26" t="s">
        <v>14</v>
      </c>
      <c r="B10" s="26">
        <v>1</v>
      </c>
      <c r="C10" s="26">
        <v>43</v>
      </c>
      <c r="D10" s="26">
        <v>3.12</v>
      </c>
      <c r="E10" s="26">
        <v>0.44</v>
      </c>
      <c r="F10" s="26">
        <v>0.05</v>
      </c>
      <c r="G10" s="26">
        <f>D10/$D$13</f>
        <v>0.67678958785249455</v>
      </c>
      <c r="H10" s="27">
        <f t="shared" si="3"/>
        <v>0.83413881748071983</v>
      </c>
      <c r="I10" s="27">
        <f t="shared" si="4"/>
        <v>0.80205655526992292</v>
      </c>
      <c r="J10" s="26">
        <f t="shared" si="0"/>
        <v>3.1223999999999998</v>
      </c>
      <c r="K10" s="54">
        <v>3</v>
      </c>
      <c r="L10">
        <f t="shared" si="1"/>
        <v>3.2448000000000001</v>
      </c>
      <c r="M10" s="26">
        <f t="shared" ref="M10:M23" si="16">-(D10^2-K10^2)/K10</f>
        <v>-0.24480000000000027</v>
      </c>
      <c r="N10" s="53">
        <f t="shared" si="6"/>
        <v>0.80267352185089968</v>
      </c>
      <c r="O10" s="53">
        <f t="shared" si="7"/>
        <v>0.77120822622107965</v>
      </c>
      <c r="P10">
        <f t="shared" si="8"/>
        <v>0.83413881748071983</v>
      </c>
      <c r="Q10">
        <f t="shared" si="9"/>
        <v>6.2930591259640165E-2</v>
      </c>
      <c r="R10">
        <f>$AG$29</f>
        <v>3.89</v>
      </c>
      <c r="S10">
        <f>$AB$29</f>
        <v>1.5</v>
      </c>
      <c r="T10" s="3">
        <f>$AC$29</f>
        <v>79</v>
      </c>
      <c r="U10" s="8">
        <v>315</v>
      </c>
      <c r="V10" s="53">
        <f t="shared" si="10"/>
        <v>-6.2930591259640165E-2</v>
      </c>
      <c r="W10">
        <v>0</v>
      </c>
      <c r="X10" s="53">
        <f t="shared" si="11"/>
        <v>-0.83413881748071983</v>
      </c>
      <c r="Y10" s="26">
        <f t="shared" si="2"/>
        <v>-3.2448000000000001</v>
      </c>
      <c r="AA10" t="s">
        <v>34</v>
      </c>
      <c r="AB10">
        <v>1</v>
      </c>
      <c r="AC10">
        <v>79</v>
      </c>
      <c r="AD10">
        <v>3.31</v>
      </c>
      <c r="AE10">
        <v>0</v>
      </c>
      <c r="AF10">
        <v>60.2</v>
      </c>
      <c r="AG10">
        <v>4.57</v>
      </c>
    </row>
    <row r="11" spans="1:33" x14ac:dyDescent="0.3">
      <c r="A11" s="26" t="s">
        <v>14</v>
      </c>
      <c r="B11" s="26">
        <v>2</v>
      </c>
      <c r="C11" s="26">
        <v>44</v>
      </c>
      <c r="D11" s="26">
        <v>3.7</v>
      </c>
      <c r="E11" s="26">
        <v>0.91</v>
      </c>
      <c r="F11" s="26">
        <v>0.06</v>
      </c>
      <c r="G11" s="26">
        <f>D11/$D$13</f>
        <v>0.8026030368763557</v>
      </c>
      <c r="H11" s="27">
        <f t="shared" si="3"/>
        <v>1.1352516792437184</v>
      </c>
      <c r="I11" s="27">
        <f t="shared" si="4"/>
        <v>0.95115681233933158</v>
      </c>
      <c r="J11" s="26">
        <f t="shared" si="0"/>
        <v>3.758064516129032</v>
      </c>
      <c r="K11" s="54">
        <v>3.1</v>
      </c>
      <c r="L11">
        <f t="shared" si="1"/>
        <v>4.4161290322580644</v>
      </c>
      <c r="M11" s="26">
        <f t="shared" si="16"/>
        <v>-1.3161290322580645</v>
      </c>
      <c r="N11" s="53">
        <f t="shared" si="6"/>
        <v>0.96608342316941698</v>
      </c>
      <c r="O11" s="53">
        <f t="shared" si="7"/>
        <v>0.79691516709511567</v>
      </c>
      <c r="P11">
        <f t="shared" si="8"/>
        <v>1.1352516792437184</v>
      </c>
      <c r="Q11">
        <f t="shared" si="9"/>
        <v>0.33833651214860272</v>
      </c>
      <c r="R11">
        <f t="shared" ref="R11:R13" si="17">$AG$29</f>
        <v>3.89</v>
      </c>
      <c r="S11">
        <f t="shared" ref="S11:S13" si="18">$AB$29</f>
        <v>1.5</v>
      </c>
      <c r="T11" s="3">
        <f t="shared" ref="T11:T13" si="19">$AC$29</f>
        <v>79</v>
      </c>
      <c r="U11" s="6">
        <v>169</v>
      </c>
      <c r="V11" s="53">
        <f t="shared" si="10"/>
        <v>-0.33833651214860272</v>
      </c>
      <c r="W11">
        <v>0</v>
      </c>
      <c r="X11" s="53">
        <f t="shared" si="11"/>
        <v>-1.1352516792437184</v>
      </c>
      <c r="Y11" s="26">
        <f t="shared" si="2"/>
        <v>-4.4161290322580644</v>
      </c>
      <c r="AA11" t="s">
        <v>15</v>
      </c>
      <c r="AB11">
        <v>1.5</v>
      </c>
      <c r="AC11">
        <v>79</v>
      </c>
      <c r="AD11">
        <v>3.31</v>
      </c>
      <c r="AE11">
        <v>0</v>
      </c>
      <c r="AF11">
        <v>48.9</v>
      </c>
      <c r="AG11">
        <v>3.89</v>
      </c>
    </row>
    <row r="12" spans="1:33" x14ac:dyDescent="0.3">
      <c r="A12" s="26" t="s">
        <v>14</v>
      </c>
      <c r="B12" s="26">
        <v>3</v>
      </c>
      <c r="C12" s="26">
        <v>45</v>
      </c>
      <c r="D12" s="26">
        <v>4.17</v>
      </c>
      <c r="E12" s="26">
        <v>1.62</v>
      </c>
      <c r="F12" s="26">
        <v>0.06</v>
      </c>
      <c r="G12" s="26">
        <f>D12/$D$13</f>
        <v>0.90455531453362248</v>
      </c>
      <c r="H12" s="27">
        <f t="shared" si="3"/>
        <v>1.4419852392404013</v>
      </c>
      <c r="I12" s="27">
        <f t="shared" si="4"/>
        <v>1.0719794344473008</v>
      </c>
      <c r="J12" s="26">
        <f t="shared" si="0"/>
        <v>4.3546612903225803</v>
      </c>
      <c r="K12" s="54">
        <v>3.1</v>
      </c>
      <c r="L12">
        <f t="shared" si="1"/>
        <v>5.609322580645161</v>
      </c>
      <c r="M12" s="26">
        <f t="shared" si="16"/>
        <v>-2.5093225806451609</v>
      </c>
      <c r="N12" s="53">
        <f t="shared" si="6"/>
        <v>1.1194502031677585</v>
      </c>
      <c r="O12" s="53">
        <f t="shared" si="7"/>
        <v>0.79691516709511567</v>
      </c>
      <c r="P12">
        <f t="shared" si="8"/>
        <v>1.4419852392404013</v>
      </c>
      <c r="Q12">
        <f t="shared" si="9"/>
        <v>0.64507007214528556</v>
      </c>
      <c r="R12">
        <f t="shared" si="17"/>
        <v>3.89</v>
      </c>
      <c r="S12">
        <f t="shared" si="18"/>
        <v>1.5</v>
      </c>
      <c r="T12" s="3">
        <f t="shared" si="19"/>
        <v>79</v>
      </c>
      <c r="U12" s="6">
        <v>110</v>
      </c>
      <c r="V12" s="53">
        <f t="shared" si="10"/>
        <v>-0.64507007214528556</v>
      </c>
      <c r="W12">
        <v>0</v>
      </c>
      <c r="X12" s="53">
        <f t="shared" si="11"/>
        <v>-1.4419852392404013</v>
      </c>
      <c r="Y12" s="26">
        <f t="shared" si="2"/>
        <v>-5.609322580645161</v>
      </c>
      <c r="AA12" t="s">
        <v>16</v>
      </c>
      <c r="AB12">
        <v>1</v>
      </c>
      <c r="AC12">
        <v>55</v>
      </c>
      <c r="AD12">
        <v>3.31</v>
      </c>
      <c r="AE12">
        <v>0</v>
      </c>
      <c r="AF12">
        <v>50.1</v>
      </c>
      <c r="AG12">
        <v>3.32</v>
      </c>
    </row>
    <row r="13" spans="1:33" x14ac:dyDescent="0.3">
      <c r="A13" s="26" t="s">
        <v>14</v>
      </c>
      <c r="B13" s="26">
        <v>4</v>
      </c>
      <c r="C13" s="26">
        <v>46</v>
      </c>
      <c r="D13" s="26">
        <v>4.6100000000000003</v>
      </c>
      <c r="E13" s="26">
        <v>2.7</v>
      </c>
      <c r="F13" s="26">
        <v>0.12</v>
      </c>
      <c r="G13" s="26">
        <f>D13/$D$13</f>
        <v>1</v>
      </c>
      <c r="H13" s="27">
        <f t="shared" si="3"/>
        <v>1.7623434779003235</v>
      </c>
      <c r="I13" s="27">
        <f t="shared" si="4"/>
        <v>1.1850899742930592</v>
      </c>
      <c r="J13" s="26">
        <f t="shared" si="0"/>
        <v>4.977758064516129</v>
      </c>
      <c r="K13" s="54">
        <v>3.1</v>
      </c>
      <c r="L13">
        <f t="shared" si="1"/>
        <v>6.8555161290322584</v>
      </c>
      <c r="M13" s="26">
        <f t="shared" si="16"/>
        <v>-3.7555161290322583</v>
      </c>
      <c r="N13" s="53">
        <f t="shared" si="6"/>
        <v>1.2796293224977195</v>
      </c>
      <c r="O13" s="53">
        <f t="shared" si="7"/>
        <v>0.79691516709511567</v>
      </c>
      <c r="P13">
        <f t="shared" si="8"/>
        <v>1.7623434779003235</v>
      </c>
      <c r="Q13">
        <f t="shared" si="9"/>
        <v>0.96542831080520775</v>
      </c>
      <c r="R13">
        <f t="shared" si="17"/>
        <v>3.89</v>
      </c>
      <c r="S13">
        <f t="shared" si="18"/>
        <v>1.5</v>
      </c>
      <c r="T13" s="3">
        <f t="shared" si="19"/>
        <v>79</v>
      </c>
      <c r="U13" s="6">
        <v>97</v>
      </c>
      <c r="V13" s="53">
        <f t="shared" si="10"/>
        <v>-0.96542831080520775</v>
      </c>
      <c r="W13">
        <v>0</v>
      </c>
      <c r="X13" s="53">
        <f t="shared" si="11"/>
        <v>-1.7623434779003235</v>
      </c>
      <c r="Y13" s="26">
        <f t="shared" si="2"/>
        <v>-6.8555161290322584</v>
      </c>
      <c r="AA13" t="s">
        <v>17</v>
      </c>
      <c r="AB13">
        <v>1</v>
      </c>
      <c r="AC13">
        <v>55</v>
      </c>
      <c r="AD13">
        <v>3.31</v>
      </c>
      <c r="AE13">
        <v>0</v>
      </c>
      <c r="AF13">
        <v>50.1</v>
      </c>
      <c r="AG13">
        <v>3.32</v>
      </c>
    </row>
    <row r="14" spans="1:33" x14ac:dyDescent="0.3">
      <c r="A14" s="15" t="s">
        <v>16</v>
      </c>
      <c r="B14" s="15">
        <v>1</v>
      </c>
      <c r="C14" s="15">
        <v>57</v>
      </c>
      <c r="D14" s="15">
        <v>1.79</v>
      </c>
      <c r="E14" s="15">
        <v>0.21099999999999999</v>
      </c>
      <c r="F14" s="15">
        <v>0.05</v>
      </c>
      <c r="G14" s="15">
        <f>D14/$D$18</f>
        <v>0.47105263157894739</v>
      </c>
      <c r="H14" s="27">
        <f t="shared" si="3"/>
        <v>0.45956683878370624</v>
      </c>
      <c r="I14" s="27">
        <f t="shared" si="4"/>
        <v>0.53915662650602414</v>
      </c>
      <c r="J14" s="15">
        <f t="shared" si="0"/>
        <v>1.8128809523809524</v>
      </c>
      <c r="K14" s="44">
        <v>2.1</v>
      </c>
      <c r="L14">
        <f t="shared" si="1"/>
        <v>1.5257619047619047</v>
      </c>
      <c r="M14" s="15">
        <f t="shared" si="16"/>
        <v>0.57423809523809533</v>
      </c>
      <c r="N14" s="53">
        <f t="shared" si="6"/>
        <v>0.546048479632817</v>
      </c>
      <c r="O14" s="53">
        <f t="shared" si="7"/>
        <v>0.6325301204819278</v>
      </c>
      <c r="P14">
        <f t="shared" si="8"/>
        <v>0.45956683878370624</v>
      </c>
      <c r="Q14">
        <f t="shared" si="9"/>
        <v>-0.1729632816982215</v>
      </c>
      <c r="R14">
        <f>$AG$12</f>
        <v>3.32</v>
      </c>
      <c r="S14">
        <f>$AB$12</f>
        <v>1</v>
      </c>
      <c r="T14">
        <f>$AC$12</f>
        <v>55</v>
      </c>
      <c r="U14" s="8">
        <v>1260</v>
      </c>
      <c r="V14" s="53">
        <f t="shared" si="10"/>
        <v>0.1729632816982215</v>
      </c>
      <c r="W14">
        <v>0</v>
      </c>
      <c r="X14" s="53">
        <f t="shared" si="11"/>
        <v>-0.45956683878370624</v>
      </c>
      <c r="Y14" s="15">
        <f t="shared" si="2"/>
        <v>-1.5257619047619047</v>
      </c>
      <c r="AA14" t="s">
        <v>18</v>
      </c>
      <c r="AB14">
        <v>0</v>
      </c>
      <c r="AC14">
        <v>0</v>
      </c>
      <c r="AD14">
        <v>3.31</v>
      </c>
      <c r="AE14">
        <v>0.42</v>
      </c>
      <c r="AF14">
        <v>65.7</v>
      </c>
      <c r="AG14">
        <v>4.07</v>
      </c>
    </row>
    <row r="15" spans="1:33" x14ac:dyDescent="0.3">
      <c r="A15" s="15" t="s">
        <v>16</v>
      </c>
      <c r="B15" s="15">
        <v>2</v>
      </c>
      <c r="C15" s="15">
        <v>58</v>
      </c>
      <c r="D15" s="15">
        <v>2.64</v>
      </c>
      <c r="E15" s="15">
        <v>0.56999999999999995</v>
      </c>
      <c r="F15" s="15">
        <v>0.11</v>
      </c>
      <c r="G15" s="15">
        <f>D15/$D$18</f>
        <v>0.69473684210526321</v>
      </c>
      <c r="H15" s="27">
        <f t="shared" si="3"/>
        <v>0.839710843373494</v>
      </c>
      <c r="I15" s="27">
        <f t="shared" si="4"/>
        <v>0.79518072289156638</v>
      </c>
      <c r="J15" s="15">
        <f t="shared" si="0"/>
        <v>2.64392</v>
      </c>
      <c r="K15" s="44">
        <v>2.5</v>
      </c>
      <c r="L15">
        <f t="shared" si="1"/>
        <v>2.7878400000000001</v>
      </c>
      <c r="M15" s="15">
        <f t="shared" si="16"/>
        <v>-0.28784000000000026</v>
      </c>
      <c r="N15" s="53">
        <f t="shared" si="6"/>
        <v>0.79636144578313262</v>
      </c>
      <c r="O15" s="53">
        <f t="shared" si="7"/>
        <v>0.75301204819277112</v>
      </c>
      <c r="P15">
        <f t="shared" si="8"/>
        <v>0.839710843373494</v>
      </c>
      <c r="Q15">
        <f t="shared" si="9"/>
        <v>8.6698795180722973E-2</v>
      </c>
      <c r="R15">
        <f t="shared" ref="R15:R18" si="20">$AG$12</f>
        <v>3.32</v>
      </c>
      <c r="S15">
        <f t="shared" ref="S15:S18" si="21">$AB$12</f>
        <v>1</v>
      </c>
      <c r="T15">
        <f t="shared" ref="T15:T18" si="22">$AC$12</f>
        <v>55</v>
      </c>
      <c r="U15" s="6">
        <v>284</v>
      </c>
      <c r="V15" s="53">
        <f t="shared" si="10"/>
        <v>-8.6698795180722973E-2</v>
      </c>
      <c r="W15">
        <v>0</v>
      </c>
      <c r="X15" s="53">
        <f t="shared" si="11"/>
        <v>-0.839710843373494</v>
      </c>
      <c r="Y15" s="15">
        <f t="shared" si="2"/>
        <v>-2.7878400000000001</v>
      </c>
      <c r="AA15" t="s">
        <v>19</v>
      </c>
      <c r="AB15">
        <v>0.5</v>
      </c>
      <c r="AC15">
        <v>81</v>
      </c>
      <c r="AD15">
        <v>3.31</v>
      </c>
      <c r="AE15">
        <v>0</v>
      </c>
      <c r="AF15">
        <v>51.4</v>
      </c>
      <c r="AG15">
        <v>3.77</v>
      </c>
    </row>
    <row r="16" spans="1:33" x14ac:dyDescent="0.3">
      <c r="A16" s="15" t="s">
        <v>16</v>
      </c>
      <c r="B16" s="15">
        <v>3</v>
      </c>
      <c r="C16" s="15">
        <v>59</v>
      </c>
      <c r="D16" s="15">
        <v>3.09</v>
      </c>
      <c r="E16" s="15">
        <v>1.19</v>
      </c>
      <c r="F16" s="15">
        <v>0.11</v>
      </c>
      <c r="G16" s="15">
        <f>D16/$D$18</f>
        <v>0.81315789473684208</v>
      </c>
      <c r="H16" s="27">
        <f t="shared" si="3"/>
        <v>1.1503734939759036</v>
      </c>
      <c r="I16" s="27">
        <f t="shared" si="4"/>
        <v>0.93072289156626509</v>
      </c>
      <c r="J16" s="15">
        <f t="shared" si="0"/>
        <v>3.1596199999999999</v>
      </c>
      <c r="K16" s="44">
        <v>2.5</v>
      </c>
      <c r="L16">
        <f t="shared" si="1"/>
        <v>3.8192399999999997</v>
      </c>
      <c r="M16" s="15">
        <f t="shared" si="16"/>
        <v>-1.31924</v>
      </c>
      <c r="N16" s="53">
        <f t="shared" si="6"/>
        <v>0.95169277108433736</v>
      </c>
      <c r="O16" s="53">
        <f t="shared" si="7"/>
        <v>0.75301204819277112</v>
      </c>
      <c r="P16">
        <f t="shared" si="8"/>
        <v>1.1503734939759036</v>
      </c>
      <c r="Q16">
        <f t="shared" si="9"/>
        <v>0.39736144578313254</v>
      </c>
      <c r="R16">
        <f t="shared" si="20"/>
        <v>3.32</v>
      </c>
      <c r="S16">
        <f t="shared" si="21"/>
        <v>1</v>
      </c>
      <c r="T16">
        <f t="shared" si="22"/>
        <v>55</v>
      </c>
      <c r="U16" s="6">
        <v>127</v>
      </c>
      <c r="V16" s="53">
        <f t="shared" si="10"/>
        <v>-0.39736144578313254</v>
      </c>
      <c r="W16">
        <v>0</v>
      </c>
      <c r="X16" s="53">
        <f t="shared" si="11"/>
        <v>-1.1503734939759036</v>
      </c>
      <c r="Y16" s="15">
        <f t="shared" si="2"/>
        <v>-3.8192399999999997</v>
      </c>
      <c r="AA16" t="s">
        <v>20</v>
      </c>
      <c r="AB16">
        <v>1</v>
      </c>
      <c r="AC16">
        <v>81</v>
      </c>
      <c r="AD16">
        <v>3.31</v>
      </c>
      <c r="AE16">
        <v>0</v>
      </c>
      <c r="AF16">
        <v>53.4</v>
      </c>
      <c r="AG16">
        <v>3.74</v>
      </c>
    </row>
    <row r="17" spans="1:33" x14ac:dyDescent="0.3">
      <c r="A17" s="15" t="s">
        <v>16</v>
      </c>
      <c r="B17" s="15">
        <v>4</v>
      </c>
      <c r="C17" s="15">
        <v>60</v>
      </c>
      <c r="D17" s="15">
        <v>3.66</v>
      </c>
      <c r="E17" s="15">
        <v>2.64</v>
      </c>
      <c r="F17" s="15">
        <v>0.19</v>
      </c>
      <c r="G17" s="15">
        <f>D17/$D$18</f>
        <v>0.96315789473684221</v>
      </c>
      <c r="H17" s="27">
        <f t="shared" si="3"/>
        <v>1.7932530120481933</v>
      </c>
      <c r="I17" s="27">
        <f t="shared" si="4"/>
        <v>1.102409638554217</v>
      </c>
      <c r="J17" s="15">
        <f t="shared" si="0"/>
        <v>4.1018000000000008</v>
      </c>
      <c r="K17" s="44">
        <v>2.25</v>
      </c>
      <c r="L17">
        <f t="shared" si="1"/>
        <v>5.9536000000000016</v>
      </c>
      <c r="M17" s="15">
        <f t="shared" si="16"/>
        <v>-3.7036000000000007</v>
      </c>
      <c r="N17" s="53">
        <f t="shared" si="6"/>
        <v>1.2354819277108438</v>
      </c>
      <c r="O17" s="53">
        <f t="shared" si="7"/>
        <v>0.67771084337349397</v>
      </c>
      <c r="P17">
        <f t="shared" si="8"/>
        <v>1.7932530120481933</v>
      </c>
      <c r="Q17">
        <f t="shared" si="9"/>
        <v>1.1155421686746991</v>
      </c>
      <c r="R17">
        <f t="shared" si="20"/>
        <v>3.32</v>
      </c>
      <c r="S17">
        <f t="shared" si="21"/>
        <v>1</v>
      </c>
      <c r="T17">
        <f t="shared" si="22"/>
        <v>55</v>
      </c>
      <c r="U17" s="6">
        <v>88</v>
      </c>
      <c r="V17" s="53">
        <f t="shared" si="10"/>
        <v>-1.1155421686746991</v>
      </c>
      <c r="W17">
        <v>0</v>
      </c>
      <c r="X17" s="53">
        <f t="shared" si="11"/>
        <v>-1.7932530120481933</v>
      </c>
      <c r="Y17" s="15">
        <f t="shared" si="2"/>
        <v>-5.9536000000000016</v>
      </c>
      <c r="AA17" t="s">
        <v>21</v>
      </c>
      <c r="AB17">
        <v>1.5</v>
      </c>
      <c r="AC17">
        <v>81</v>
      </c>
      <c r="AD17">
        <v>3.31</v>
      </c>
      <c r="AE17">
        <v>0</v>
      </c>
      <c r="AF17">
        <v>49.7</v>
      </c>
      <c r="AG17">
        <v>4.55</v>
      </c>
    </row>
    <row r="18" spans="1:33" x14ac:dyDescent="0.3">
      <c r="A18" s="15" t="s">
        <v>16</v>
      </c>
      <c r="B18" s="15">
        <v>5</v>
      </c>
      <c r="C18" s="15">
        <v>61</v>
      </c>
      <c r="D18" s="15">
        <v>3.8</v>
      </c>
      <c r="E18" s="15">
        <v>3.08</v>
      </c>
      <c r="F18" s="15">
        <v>0.25</v>
      </c>
      <c r="G18" s="15">
        <f>D18/$D$18</f>
        <v>1</v>
      </c>
      <c r="H18" s="27">
        <f t="shared" si="3"/>
        <v>1.9330655957161982</v>
      </c>
      <c r="I18" s="27">
        <f t="shared" si="4"/>
        <v>1.1445783132530121</v>
      </c>
      <c r="J18" s="15">
        <f t="shared" si="0"/>
        <v>4.3338888888888887</v>
      </c>
      <c r="K18" s="44">
        <v>2.25</v>
      </c>
      <c r="L18">
        <f t="shared" si="1"/>
        <v>6.4177777777777774</v>
      </c>
      <c r="M18" s="15">
        <f t="shared" si="16"/>
        <v>-4.1677777777777774</v>
      </c>
      <c r="N18" s="53">
        <f t="shared" si="6"/>
        <v>1.3053882195448461</v>
      </c>
      <c r="O18" s="53">
        <f t="shared" si="7"/>
        <v>0.67771084337349397</v>
      </c>
      <c r="P18">
        <f t="shared" si="8"/>
        <v>1.9330655957161982</v>
      </c>
      <c r="Q18">
        <f t="shared" si="9"/>
        <v>1.255354752342704</v>
      </c>
      <c r="R18">
        <f t="shared" si="20"/>
        <v>3.32</v>
      </c>
      <c r="S18">
        <f t="shared" si="21"/>
        <v>1</v>
      </c>
      <c r="T18">
        <f t="shared" si="22"/>
        <v>55</v>
      </c>
      <c r="U18" s="6">
        <v>74</v>
      </c>
      <c r="V18" s="53">
        <f t="shared" si="10"/>
        <v>-1.255354752342704</v>
      </c>
      <c r="W18">
        <v>0</v>
      </c>
      <c r="X18" s="53">
        <f t="shared" si="11"/>
        <v>-1.9330655957161982</v>
      </c>
      <c r="Y18" s="15">
        <f t="shared" si="2"/>
        <v>-6.4177777777777774</v>
      </c>
      <c r="AA18" t="s">
        <v>22</v>
      </c>
      <c r="AB18">
        <v>1.5</v>
      </c>
      <c r="AC18">
        <v>79</v>
      </c>
      <c r="AD18">
        <v>3.31</v>
      </c>
      <c r="AE18">
        <v>0</v>
      </c>
      <c r="AF18">
        <v>59.7</v>
      </c>
      <c r="AG18">
        <v>4.2699999999999996</v>
      </c>
    </row>
    <row r="19" spans="1:33" x14ac:dyDescent="0.3">
      <c r="A19" s="31" t="s">
        <v>47</v>
      </c>
      <c r="B19" s="31">
        <v>1</v>
      </c>
      <c r="C19" s="31">
        <v>68</v>
      </c>
      <c r="D19" s="31">
        <v>2.11</v>
      </c>
      <c r="E19" s="31">
        <v>0.36099999999999999</v>
      </c>
      <c r="F19" s="31">
        <v>0.08</v>
      </c>
      <c r="G19" s="31">
        <f>D19/$D$23</f>
        <v>0.50843373493975896</v>
      </c>
      <c r="H19" s="27">
        <f t="shared" si="3"/>
        <v>0.53001190476190463</v>
      </c>
      <c r="I19" s="27">
        <f t="shared" si="4"/>
        <v>0.52749999999999997</v>
      </c>
      <c r="J19" s="31">
        <f t="shared" si="0"/>
        <v>2.1100238095238093</v>
      </c>
      <c r="K19" s="55">
        <v>2.1</v>
      </c>
      <c r="L19">
        <f t="shared" si="1"/>
        <v>2.1200476190476185</v>
      </c>
      <c r="M19" s="31">
        <f t="shared" si="16"/>
        <v>-2.0047619047618849E-2</v>
      </c>
      <c r="N19" s="53">
        <f t="shared" si="6"/>
        <v>0.52750595238095233</v>
      </c>
      <c r="O19" s="53">
        <f t="shared" si="7"/>
        <v>0.52500000000000002</v>
      </c>
      <c r="P19">
        <f t="shared" si="8"/>
        <v>0.53001190476190463</v>
      </c>
      <c r="Q19">
        <f t="shared" si="9"/>
        <v>5.0119047619047122E-3</v>
      </c>
      <c r="R19">
        <f>$AG$9</f>
        <v>4</v>
      </c>
      <c r="S19">
        <f>$AB$9</f>
        <v>1</v>
      </c>
      <c r="T19">
        <f>$AC$9</f>
        <v>79</v>
      </c>
      <c r="U19" s="8">
        <v>1260</v>
      </c>
      <c r="V19" s="53">
        <f t="shared" si="10"/>
        <v>-5.0119047619047122E-3</v>
      </c>
      <c r="W19">
        <v>0</v>
      </c>
      <c r="X19" s="53">
        <f t="shared" si="11"/>
        <v>-0.53001190476190463</v>
      </c>
      <c r="Y19" s="31">
        <f t="shared" si="2"/>
        <v>-2.1200476190476185</v>
      </c>
      <c r="AA19" t="s">
        <v>23</v>
      </c>
      <c r="AB19">
        <v>1.5</v>
      </c>
      <c r="AC19">
        <v>64</v>
      </c>
      <c r="AD19">
        <v>3.31</v>
      </c>
      <c r="AE19">
        <v>0</v>
      </c>
      <c r="AF19">
        <v>45.5</v>
      </c>
      <c r="AG19">
        <v>4.9400000000000004</v>
      </c>
    </row>
    <row r="20" spans="1:33" x14ac:dyDescent="0.3">
      <c r="A20" s="31" t="s">
        <v>47</v>
      </c>
      <c r="B20" s="31">
        <v>2</v>
      </c>
      <c r="C20" s="31">
        <v>69</v>
      </c>
      <c r="D20" s="31">
        <v>2.65</v>
      </c>
      <c r="E20" s="31">
        <v>0.66</v>
      </c>
      <c r="F20" s="31">
        <v>0.08</v>
      </c>
      <c r="G20" s="31">
        <f>D20/$D$23</f>
        <v>0.63855421686746983</v>
      </c>
      <c r="H20" s="27">
        <f t="shared" si="3"/>
        <v>0.81656976744186049</v>
      </c>
      <c r="I20" s="27">
        <f t="shared" si="4"/>
        <v>0.66249999999999998</v>
      </c>
      <c r="J20" s="31">
        <f t="shared" si="0"/>
        <v>2.7081395348837209</v>
      </c>
      <c r="K20" s="55">
        <v>2.15</v>
      </c>
      <c r="L20">
        <f t="shared" si="1"/>
        <v>3.266279069767442</v>
      </c>
      <c r="M20" s="31">
        <f t="shared" si="16"/>
        <v>-1.1162790697674421</v>
      </c>
      <c r="N20" s="53">
        <f t="shared" si="6"/>
        <v>0.67703488372093024</v>
      </c>
      <c r="O20" s="53">
        <f t="shared" si="7"/>
        <v>0.53749999999999998</v>
      </c>
      <c r="P20">
        <f t="shared" si="8"/>
        <v>0.81656976744186049</v>
      </c>
      <c r="Q20">
        <f t="shared" si="9"/>
        <v>0.27906976744186052</v>
      </c>
      <c r="R20">
        <f t="shared" ref="R20:R23" si="23">$AG$9</f>
        <v>4</v>
      </c>
      <c r="S20">
        <f t="shared" ref="S20:S23" si="24">$AB$9</f>
        <v>1</v>
      </c>
      <c r="T20">
        <f t="shared" ref="T20:T23" si="25">$AC$9</f>
        <v>79</v>
      </c>
      <c r="U20" s="6">
        <v>252</v>
      </c>
      <c r="V20" s="53">
        <f t="shared" si="10"/>
        <v>-0.27906976744186052</v>
      </c>
      <c r="W20">
        <v>0</v>
      </c>
      <c r="X20" s="53">
        <f t="shared" si="11"/>
        <v>-0.81656976744186049</v>
      </c>
      <c r="Y20" s="31">
        <f t="shared" si="2"/>
        <v>-3.266279069767442</v>
      </c>
      <c r="AA20" t="s">
        <v>24</v>
      </c>
      <c r="AB20">
        <v>0</v>
      </c>
      <c r="AC20">
        <v>0</v>
      </c>
      <c r="AD20">
        <v>3.31</v>
      </c>
      <c r="AE20">
        <v>0.42</v>
      </c>
      <c r="AF20">
        <v>90.5</v>
      </c>
      <c r="AG20">
        <v>4.13</v>
      </c>
    </row>
    <row r="21" spans="1:33" x14ac:dyDescent="0.3">
      <c r="A21" s="31" t="s">
        <v>47</v>
      </c>
      <c r="B21" s="31">
        <v>3</v>
      </c>
      <c r="C21" s="31">
        <v>70</v>
      </c>
      <c r="D21" s="31">
        <v>3.11</v>
      </c>
      <c r="E21" s="31">
        <v>1</v>
      </c>
      <c r="F21" s="31">
        <v>0.08</v>
      </c>
      <c r="G21" s="31">
        <f>D21/$D$23</f>
        <v>0.74939759036144571</v>
      </c>
      <c r="H21" s="27">
        <f t="shared" si="3"/>
        <v>1.1246627906976743</v>
      </c>
      <c r="I21" s="27">
        <f t="shared" si="4"/>
        <v>0.77749999999999997</v>
      </c>
      <c r="J21" s="31">
        <f t="shared" si="0"/>
        <v>3.3243255813953487</v>
      </c>
      <c r="K21" s="55">
        <v>2.15</v>
      </c>
      <c r="L21">
        <f t="shared" si="1"/>
        <v>4.4986511627906971</v>
      </c>
      <c r="M21" s="31">
        <f t="shared" si="16"/>
        <v>-2.3486511627906972</v>
      </c>
      <c r="N21" s="53">
        <f t="shared" si="6"/>
        <v>0.83108139534883718</v>
      </c>
      <c r="O21" s="53">
        <f t="shared" si="7"/>
        <v>0.53749999999999998</v>
      </c>
      <c r="P21">
        <f t="shared" si="8"/>
        <v>1.1246627906976743</v>
      </c>
      <c r="Q21">
        <f t="shared" si="9"/>
        <v>0.5871627906976743</v>
      </c>
      <c r="R21">
        <f t="shared" si="23"/>
        <v>4</v>
      </c>
      <c r="S21">
        <f t="shared" si="24"/>
        <v>1</v>
      </c>
      <c r="T21">
        <f t="shared" si="25"/>
        <v>79</v>
      </c>
      <c r="U21" s="6">
        <v>158</v>
      </c>
      <c r="V21" s="53">
        <f t="shared" si="10"/>
        <v>-0.5871627906976743</v>
      </c>
      <c r="W21">
        <v>0</v>
      </c>
      <c r="X21" s="53">
        <f t="shared" si="11"/>
        <v>-1.1246627906976743</v>
      </c>
      <c r="Y21" s="31">
        <f t="shared" si="2"/>
        <v>-4.4986511627906971</v>
      </c>
      <c r="AA21" t="s">
        <v>25</v>
      </c>
      <c r="AB21">
        <v>1.5</v>
      </c>
      <c r="AC21">
        <v>81</v>
      </c>
      <c r="AD21">
        <v>3.31</v>
      </c>
      <c r="AE21">
        <v>0</v>
      </c>
      <c r="AF21">
        <v>79</v>
      </c>
      <c r="AG21">
        <v>4.99</v>
      </c>
    </row>
    <row r="22" spans="1:33" x14ac:dyDescent="0.3">
      <c r="A22" s="31" t="s">
        <v>47</v>
      </c>
      <c r="B22" s="31">
        <v>4</v>
      </c>
      <c r="C22" s="31">
        <v>71</v>
      </c>
      <c r="D22" s="31">
        <v>3.69</v>
      </c>
      <c r="E22" s="31">
        <v>2.2400000000000002</v>
      </c>
      <c r="F22" s="31">
        <v>0.11</v>
      </c>
      <c r="G22" s="31">
        <f>D22/$D$23</f>
        <v>0.88915662650602401</v>
      </c>
      <c r="H22" s="27">
        <f t="shared" si="3"/>
        <v>1.5832674418604651</v>
      </c>
      <c r="I22" s="27">
        <f t="shared" si="4"/>
        <v>0.92249999999999999</v>
      </c>
      <c r="J22" s="31">
        <f t="shared" si="0"/>
        <v>4.2415348837209299</v>
      </c>
      <c r="K22" s="55">
        <v>2.15</v>
      </c>
      <c r="L22">
        <f t="shared" si="1"/>
        <v>6.3330697674418603</v>
      </c>
      <c r="M22" s="31">
        <f t="shared" si="16"/>
        <v>-4.1830697674418609</v>
      </c>
      <c r="N22" s="53">
        <f t="shared" si="6"/>
        <v>1.0603837209302325</v>
      </c>
      <c r="O22" s="53">
        <f t="shared" si="7"/>
        <v>0.53749999999999998</v>
      </c>
      <c r="P22">
        <f t="shared" si="8"/>
        <v>1.5832674418604651</v>
      </c>
      <c r="Q22">
        <f t="shared" si="9"/>
        <v>1.0457674418604652</v>
      </c>
      <c r="R22">
        <f t="shared" si="23"/>
        <v>4</v>
      </c>
      <c r="S22">
        <f t="shared" si="24"/>
        <v>1</v>
      </c>
      <c r="T22">
        <f t="shared" si="25"/>
        <v>79</v>
      </c>
      <c r="U22" s="6">
        <v>97</v>
      </c>
      <c r="V22" s="53">
        <f t="shared" si="10"/>
        <v>-1.0457674418604652</v>
      </c>
      <c r="W22">
        <v>0</v>
      </c>
      <c r="X22" s="53">
        <f t="shared" si="11"/>
        <v>-1.5832674418604651</v>
      </c>
      <c r="Y22" s="31">
        <f t="shared" si="2"/>
        <v>-6.3330697674418603</v>
      </c>
      <c r="AA22" t="s">
        <v>26</v>
      </c>
      <c r="AB22">
        <v>1.5</v>
      </c>
      <c r="AC22">
        <v>79</v>
      </c>
      <c r="AD22">
        <v>3.31</v>
      </c>
      <c r="AE22">
        <v>0</v>
      </c>
      <c r="AF22">
        <v>76.5</v>
      </c>
      <c r="AG22">
        <v>4.72</v>
      </c>
    </row>
    <row r="23" spans="1:33" x14ac:dyDescent="0.3">
      <c r="A23" s="31" t="s">
        <v>47</v>
      </c>
      <c r="B23" s="31">
        <v>5</v>
      </c>
      <c r="C23" s="31">
        <v>72</v>
      </c>
      <c r="D23" s="31">
        <v>4.1500000000000004</v>
      </c>
      <c r="E23" s="31">
        <v>3.67</v>
      </c>
      <c r="F23" s="31">
        <v>0.14000000000000001</v>
      </c>
      <c r="G23" s="31">
        <f>D23/$D$23</f>
        <v>1</v>
      </c>
      <c r="H23" s="27">
        <f t="shared" si="3"/>
        <v>1.9571022727272731</v>
      </c>
      <c r="I23" s="27">
        <f t="shared" si="4"/>
        <v>1.0375000000000001</v>
      </c>
      <c r="J23" s="31">
        <f t="shared" si="0"/>
        <v>5.0142045454545467</v>
      </c>
      <c r="K23" s="55">
        <v>2.2000000000000002</v>
      </c>
      <c r="L23">
        <f t="shared" si="1"/>
        <v>7.8284090909090924</v>
      </c>
      <c r="M23" s="31">
        <f t="shared" si="16"/>
        <v>-5.6284090909090922</v>
      </c>
      <c r="N23" s="53">
        <f t="shared" si="6"/>
        <v>1.2535511363636367</v>
      </c>
      <c r="O23" s="53">
        <f t="shared" si="7"/>
        <v>0.55000000000000004</v>
      </c>
      <c r="P23">
        <f t="shared" si="8"/>
        <v>1.9571022727272731</v>
      </c>
      <c r="Q23">
        <f t="shared" si="9"/>
        <v>1.4071022727272731</v>
      </c>
      <c r="R23">
        <f t="shared" si="23"/>
        <v>4</v>
      </c>
      <c r="S23">
        <f t="shared" si="24"/>
        <v>1</v>
      </c>
      <c r="T23">
        <f t="shared" si="25"/>
        <v>79</v>
      </c>
      <c r="U23" s="6">
        <v>90</v>
      </c>
      <c r="V23" s="53">
        <f t="shared" si="10"/>
        <v>-1.4071022727272731</v>
      </c>
      <c r="W23">
        <v>0</v>
      </c>
      <c r="X23" s="53">
        <f t="shared" si="11"/>
        <v>-1.9571022727272731</v>
      </c>
      <c r="Y23" s="31">
        <f t="shared" si="2"/>
        <v>-7.8284090909090924</v>
      </c>
      <c r="AA23" t="s">
        <v>27</v>
      </c>
      <c r="AB23">
        <v>1.5</v>
      </c>
      <c r="AC23">
        <v>64</v>
      </c>
      <c r="AD23">
        <v>3.31</v>
      </c>
      <c r="AE23">
        <v>0</v>
      </c>
      <c r="AF23">
        <v>62</v>
      </c>
      <c r="AG23">
        <v>4.03</v>
      </c>
    </row>
    <row r="24" spans="1:33" x14ac:dyDescent="0.3">
      <c r="A24" s="38" t="s">
        <v>19</v>
      </c>
      <c r="B24" s="38">
        <v>2</v>
      </c>
      <c r="C24" s="38">
        <v>81</v>
      </c>
      <c r="D24" s="38">
        <v>2.09</v>
      </c>
      <c r="E24" s="38">
        <v>0.19700000000000001</v>
      </c>
      <c r="F24" s="38">
        <v>0.05</v>
      </c>
      <c r="G24" s="38">
        <f>D24/$D$27</f>
        <v>0.61111111111111105</v>
      </c>
      <c r="H24" s="27">
        <f t="shared" si="3"/>
        <v>0.54588859416445623</v>
      </c>
      <c r="I24" s="27">
        <f t="shared" si="4"/>
        <v>0.55437665782493362</v>
      </c>
      <c r="J24" s="38">
        <f t="shared" si="0"/>
        <v>2.1029999999999998</v>
      </c>
      <c r="K24" s="38">
        <v>2.1480000000000001</v>
      </c>
      <c r="L24">
        <f t="shared" si="1"/>
        <v>2.0579999999999998</v>
      </c>
      <c r="M24" s="38">
        <v>0.09</v>
      </c>
      <c r="N24" s="53">
        <f t="shared" si="6"/>
        <v>0.55782493368700259</v>
      </c>
      <c r="O24" s="53">
        <f t="shared" si="7"/>
        <v>0.56976127320954906</v>
      </c>
      <c r="P24">
        <f t="shared" si="8"/>
        <v>0.54588859416445623</v>
      </c>
      <c r="Q24">
        <f t="shared" si="9"/>
        <v>-2.3872679045092837E-2</v>
      </c>
      <c r="R24">
        <f>$AG$15</f>
        <v>3.77</v>
      </c>
      <c r="S24">
        <f>$AB$15</f>
        <v>0.5</v>
      </c>
      <c r="T24">
        <f>$AC$15</f>
        <v>81</v>
      </c>
      <c r="U24" s="8">
        <v>629</v>
      </c>
      <c r="V24" s="53">
        <f t="shared" si="10"/>
        <v>2.3872679045092837E-2</v>
      </c>
      <c r="W24">
        <v>52.8</v>
      </c>
      <c r="X24" s="53">
        <f t="shared" si="11"/>
        <v>-0.54588859416445623</v>
      </c>
      <c r="Y24" s="38">
        <v>-2.0579999999999998</v>
      </c>
      <c r="AA24" t="s">
        <v>28</v>
      </c>
      <c r="AB24">
        <v>0</v>
      </c>
      <c r="AC24">
        <v>0</v>
      </c>
      <c r="AD24">
        <v>3.31</v>
      </c>
      <c r="AE24">
        <v>0.42</v>
      </c>
      <c r="AF24">
        <v>71.7</v>
      </c>
      <c r="AG24">
        <v>4.3499999999999996</v>
      </c>
    </row>
    <row r="25" spans="1:33" x14ac:dyDescent="0.3">
      <c r="A25" s="38" t="s">
        <v>19</v>
      </c>
      <c r="B25" s="38">
        <v>4</v>
      </c>
      <c r="C25" s="38">
        <v>82</v>
      </c>
      <c r="D25" s="38">
        <v>3.03</v>
      </c>
      <c r="E25" s="38">
        <v>0.56799999999999995</v>
      </c>
      <c r="F25" s="38">
        <v>0.3</v>
      </c>
      <c r="G25" s="38">
        <f>D25/$D$27</f>
        <v>0.88596491228070173</v>
      </c>
      <c r="H25" s="27">
        <f t="shared" si="3"/>
        <v>1.0095490716180371</v>
      </c>
      <c r="I25" s="27">
        <f t="shared" si="4"/>
        <v>0.80371352785145878</v>
      </c>
      <c r="J25" s="38">
        <f t="shared" si="0"/>
        <v>3.1044999999999998</v>
      </c>
      <c r="K25" s="38">
        <v>2.403</v>
      </c>
      <c r="L25">
        <f t="shared" si="1"/>
        <v>3.806</v>
      </c>
      <c r="M25" s="38">
        <v>-1.403</v>
      </c>
      <c r="N25" s="53">
        <f t="shared" si="6"/>
        <v>0.8234748010610079</v>
      </c>
      <c r="O25" s="53">
        <f t="shared" si="7"/>
        <v>0.63740053050397882</v>
      </c>
      <c r="P25">
        <f t="shared" si="8"/>
        <v>1.0095490716180371</v>
      </c>
      <c r="Q25">
        <f t="shared" si="9"/>
        <v>0.37214854111405837</v>
      </c>
      <c r="R25">
        <f t="shared" ref="R25:R27" si="26">$AG$15</f>
        <v>3.77</v>
      </c>
      <c r="S25">
        <f t="shared" ref="S25:S27" si="27">$AB$15</f>
        <v>0.5</v>
      </c>
      <c r="T25">
        <f t="shared" ref="T25:T27" si="28">$AC$15</f>
        <v>81</v>
      </c>
      <c r="U25" s="6">
        <v>252</v>
      </c>
      <c r="V25" s="53">
        <f t="shared" si="10"/>
        <v>-0.37214854111405837</v>
      </c>
      <c r="W25">
        <v>55</v>
      </c>
      <c r="X25" s="53">
        <f t="shared" si="11"/>
        <v>-1.0095490716180371</v>
      </c>
      <c r="Y25" s="38">
        <v>-3.806</v>
      </c>
      <c r="AA25" t="s">
        <v>29</v>
      </c>
      <c r="AB25">
        <v>1</v>
      </c>
      <c r="AC25" s="3">
        <f>30/0.38</f>
        <v>78.94736842105263</v>
      </c>
      <c r="AD25">
        <v>3.31</v>
      </c>
      <c r="AE25">
        <v>0</v>
      </c>
      <c r="AF25">
        <v>62.1</v>
      </c>
      <c r="AG25">
        <v>3.9</v>
      </c>
    </row>
    <row r="26" spans="1:33" x14ac:dyDescent="0.3">
      <c r="A26" s="38" t="s">
        <v>19</v>
      </c>
      <c r="B26" s="38">
        <v>5</v>
      </c>
      <c r="C26" s="38">
        <v>83</v>
      </c>
      <c r="D26" s="38">
        <v>3.31</v>
      </c>
      <c r="E26" s="38">
        <v>0.76</v>
      </c>
      <c r="F26" s="38">
        <v>0.4</v>
      </c>
      <c r="G26" s="38">
        <f>D26/$D$27</f>
        <v>0.96783625730994161</v>
      </c>
      <c r="H26" s="27">
        <f t="shared" si="3"/>
        <v>1.2750663129973476</v>
      </c>
      <c r="I26" s="27">
        <f t="shared" si="4"/>
        <v>0.87798408488063662</v>
      </c>
      <c r="J26" s="38">
        <f t="shared" si="0"/>
        <v>3.5455000000000001</v>
      </c>
      <c r="K26" s="38">
        <v>2.2839999999999998</v>
      </c>
      <c r="L26">
        <f t="shared" si="1"/>
        <v>4.8070000000000004</v>
      </c>
      <c r="M26" s="38">
        <v>-2.5230000000000001</v>
      </c>
      <c r="N26" s="53">
        <f t="shared" si="6"/>
        <v>0.94045092838196287</v>
      </c>
      <c r="O26" s="53">
        <f t="shared" si="7"/>
        <v>0.60583554376657822</v>
      </c>
      <c r="P26">
        <f t="shared" si="8"/>
        <v>1.2750663129973476</v>
      </c>
      <c r="Q26">
        <f t="shared" si="9"/>
        <v>0.6692307692307693</v>
      </c>
      <c r="R26">
        <f t="shared" si="26"/>
        <v>3.77</v>
      </c>
      <c r="S26">
        <f t="shared" si="27"/>
        <v>0.5</v>
      </c>
      <c r="T26">
        <f t="shared" si="28"/>
        <v>81</v>
      </c>
      <c r="U26" s="6">
        <v>180</v>
      </c>
      <c r="V26" s="53">
        <f t="shared" si="10"/>
        <v>-0.6692307692307693</v>
      </c>
      <c r="W26">
        <v>57</v>
      </c>
      <c r="X26" s="53">
        <f t="shared" si="11"/>
        <v>-1.2750663129973476</v>
      </c>
      <c r="Y26" s="38">
        <v>-4.8070000000000004</v>
      </c>
      <c r="AA26" t="s">
        <v>30</v>
      </c>
      <c r="AB26">
        <v>2</v>
      </c>
      <c r="AC26" s="3">
        <f>54/0.81</f>
        <v>66.666666666666657</v>
      </c>
      <c r="AD26">
        <v>3.31</v>
      </c>
      <c r="AE26">
        <v>0</v>
      </c>
      <c r="AF26">
        <v>50.9</v>
      </c>
      <c r="AG26">
        <v>4.49</v>
      </c>
    </row>
    <row r="27" spans="1:33" x14ac:dyDescent="0.3">
      <c r="A27" s="38" t="s">
        <v>19</v>
      </c>
      <c r="B27" s="38">
        <v>6</v>
      </c>
      <c r="C27" s="38">
        <v>84</v>
      </c>
      <c r="D27" s="38">
        <v>3.42</v>
      </c>
      <c r="E27" s="38">
        <v>1.85</v>
      </c>
      <c r="F27" s="38">
        <v>0.55000000000000004</v>
      </c>
      <c r="G27" s="38">
        <f>D27/$D$27</f>
        <v>1</v>
      </c>
      <c r="H27" s="27">
        <f t="shared" si="3"/>
        <v>1.6347480106100796</v>
      </c>
      <c r="I27" s="27">
        <f t="shared" si="4"/>
        <v>0.90716180371352784</v>
      </c>
      <c r="J27" s="38">
        <f t="shared" si="0"/>
        <v>4.0285000000000002</v>
      </c>
      <c r="K27" s="38">
        <v>1.8939999999999999</v>
      </c>
      <c r="L27">
        <f t="shared" si="1"/>
        <v>6.1630000000000003</v>
      </c>
      <c r="M27" s="38">
        <v>-4.2690000000000001</v>
      </c>
      <c r="N27" s="53">
        <f t="shared" si="6"/>
        <v>1.0685676392572945</v>
      </c>
      <c r="O27" s="53">
        <f t="shared" si="7"/>
        <v>0.50238726790450927</v>
      </c>
      <c r="P27">
        <f t="shared" si="8"/>
        <v>1.6347480106100796</v>
      </c>
      <c r="Q27">
        <f t="shared" si="9"/>
        <v>1.1323607427055704</v>
      </c>
      <c r="R27">
        <f t="shared" si="26"/>
        <v>3.77</v>
      </c>
      <c r="S27">
        <f t="shared" si="27"/>
        <v>0.5</v>
      </c>
      <c r="T27">
        <f t="shared" si="28"/>
        <v>81</v>
      </c>
      <c r="U27" s="6">
        <v>114</v>
      </c>
      <c r="V27" s="53">
        <f t="shared" si="10"/>
        <v>-1.1323607427055704</v>
      </c>
      <c r="W27">
        <v>59</v>
      </c>
      <c r="X27" s="53">
        <f t="shared" si="11"/>
        <v>-1.6347480106100796</v>
      </c>
      <c r="Y27" s="38">
        <v>-6.1630000000000003</v>
      </c>
      <c r="AA27" t="s">
        <v>31</v>
      </c>
      <c r="AB27">
        <v>1</v>
      </c>
      <c r="AC27" s="3">
        <f>30/0.38</f>
        <v>78.94736842105263</v>
      </c>
      <c r="AD27">
        <v>3.31</v>
      </c>
      <c r="AE27">
        <v>0</v>
      </c>
      <c r="AF27">
        <v>64</v>
      </c>
      <c r="AG27">
        <v>4.76</v>
      </c>
    </row>
    <row r="28" spans="1:33" x14ac:dyDescent="0.3">
      <c r="A28" s="20" t="s">
        <v>20</v>
      </c>
      <c r="B28" s="20">
        <v>2</v>
      </c>
      <c r="C28" s="20">
        <v>85</v>
      </c>
      <c r="D28" s="20">
        <v>2.65</v>
      </c>
      <c r="E28" s="20">
        <v>0.14000000000000001</v>
      </c>
      <c r="F28" s="20">
        <v>0.1</v>
      </c>
      <c r="G28" s="20">
        <f>D28/$D$31</f>
        <v>0.53</v>
      </c>
      <c r="H28" s="27">
        <f t="shared" si="3"/>
        <v>0.72112299465240637</v>
      </c>
      <c r="I28" s="27">
        <f t="shared" si="4"/>
        <v>0.70855614973262027</v>
      </c>
      <c r="J28" s="20">
        <f t="shared" si="0"/>
        <v>2.657</v>
      </c>
      <c r="K28" s="20">
        <v>2.617</v>
      </c>
      <c r="L28">
        <f t="shared" si="1"/>
        <v>2.6970000000000001</v>
      </c>
      <c r="M28" s="20">
        <v>-0.08</v>
      </c>
      <c r="N28" s="53">
        <f t="shared" si="6"/>
        <v>0.71042780748663104</v>
      </c>
      <c r="O28" s="53">
        <f t="shared" si="7"/>
        <v>0.69973262032085559</v>
      </c>
      <c r="P28">
        <f t="shared" si="8"/>
        <v>0.72112299465240637</v>
      </c>
      <c r="Q28">
        <f t="shared" si="9"/>
        <v>2.1390374331550801E-2</v>
      </c>
      <c r="R28">
        <f>$AG$16</f>
        <v>3.74</v>
      </c>
      <c r="S28">
        <f>$AB$16</f>
        <v>1</v>
      </c>
      <c r="T28">
        <f>$AC$16</f>
        <v>81</v>
      </c>
      <c r="U28" s="8">
        <v>420</v>
      </c>
      <c r="V28" s="53">
        <f t="shared" si="10"/>
        <v>-2.1390374331550801E-2</v>
      </c>
      <c r="W28">
        <v>40</v>
      </c>
      <c r="X28" s="53">
        <f t="shared" si="11"/>
        <v>-0.72112299465240637</v>
      </c>
      <c r="Y28" s="20">
        <v>-2.6970000000000001</v>
      </c>
      <c r="AA28" t="s">
        <v>32</v>
      </c>
      <c r="AB28">
        <v>2</v>
      </c>
      <c r="AC28" s="3">
        <f>54/0.81</f>
        <v>66.666666666666657</v>
      </c>
      <c r="AD28">
        <v>3.31</v>
      </c>
      <c r="AE28">
        <v>0</v>
      </c>
      <c r="AF28">
        <v>54.3</v>
      </c>
      <c r="AG28">
        <v>4.67</v>
      </c>
    </row>
    <row r="29" spans="1:33" x14ac:dyDescent="0.3">
      <c r="A29" s="20" t="s">
        <v>20</v>
      </c>
      <c r="B29" s="20">
        <v>5</v>
      </c>
      <c r="C29" s="20">
        <v>86</v>
      </c>
      <c r="D29" s="20">
        <v>3.28</v>
      </c>
      <c r="E29" s="20">
        <v>0.59899999999999998</v>
      </c>
      <c r="F29" s="20">
        <v>0.1</v>
      </c>
      <c r="G29" s="20">
        <f>D29/$D$31</f>
        <v>0.65599999999999992</v>
      </c>
      <c r="H29" s="27">
        <f t="shared" si="3"/>
        <v>1.0639037433155081</v>
      </c>
      <c r="I29" s="27">
        <f t="shared" si="4"/>
        <v>0.87700534759358284</v>
      </c>
      <c r="J29" s="20">
        <f t="shared" si="0"/>
        <v>3.3425000000000002</v>
      </c>
      <c r="K29" s="20">
        <v>2.706</v>
      </c>
      <c r="L29">
        <f t="shared" si="1"/>
        <v>3.9790000000000001</v>
      </c>
      <c r="M29" s="20">
        <v>-1.2729999999999999</v>
      </c>
      <c r="N29" s="53">
        <f t="shared" si="6"/>
        <v>0.89371657754010692</v>
      </c>
      <c r="O29" s="53">
        <f t="shared" si="7"/>
        <v>0.72352941176470587</v>
      </c>
      <c r="P29">
        <f t="shared" si="8"/>
        <v>1.0639037433155081</v>
      </c>
      <c r="Q29">
        <f t="shared" si="9"/>
        <v>0.3403743315508021</v>
      </c>
      <c r="R29">
        <f t="shared" ref="R29:R31" si="29">$AG$16</f>
        <v>3.74</v>
      </c>
      <c r="S29">
        <f t="shared" ref="S29:S31" si="30">$AB$16</f>
        <v>1</v>
      </c>
      <c r="T29">
        <f t="shared" ref="T29:T31" si="31">$AC$16</f>
        <v>81</v>
      </c>
      <c r="U29" s="6">
        <v>140</v>
      </c>
      <c r="V29" s="53">
        <f t="shared" si="10"/>
        <v>-0.3403743315508021</v>
      </c>
      <c r="W29">
        <v>48</v>
      </c>
      <c r="X29" s="53">
        <f t="shared" si="11"/>
        <v>-1.0639037433155081</v>
      </c>
      <c r="Y29" s="20">
        <v>-3.9790000000000001</v>
      </c>
      <c r="AA29" t="s">
        <v>14</v>
      </c>
      <c r="AB29">
        <v>1.5</v>
      </c>
      <c r="AC29" s="3">
        <v>79</v>
      </c>
      <c r="AD29">
        <v>3.31</v>
      </c>
      <c r="AE29">
        <v>0</v>
      </c>
      <c r="AF29">
        <v>48.9</v>
      </c>
      <c r="AG29">
        <v>3.89</v>
      </c>
    </row>
    <row r="30" spans="1:33" x14ac:dyDescent="0.3">
      <c r="A30" s="20" t="s">
        <v>20</v>
      </c>
      <c r="B30" s="20">
        <v>9</v>
      </c>
      <c r="C30" s="20">
        <v>87</v>
      </c>
      <c r="D30" s="20">
        <v>4.1399999999999997</v>
      </c>
      <c r="E30" s="20">
        <v>1.68</v>
      </c>
      <c r="F30" s="20">
        <v>0.2</v>
      </c>
      <c r="G30" s="20">
        <f>D30/$D$31</f>
        <v>0.82799999999999996</v>
      </c>
      <c r="H30" s="27">
        <f t="shared" si="3"/>
        <v>1.7740641711229945</v>
      </c>
      <c r="I30" s="27">
        <f t="shared" si="4"/>
        <v>1.1069518716577538</v>
      </c>
      <c r="J30" s="20">
        <f t="shared" si="0"/>
        <v>4.6074999999999999</v>
      </c>
      <c r="K30" s="20">
        <v>2.58</v>
      </c>
      <c r="L30">
        <f t="shared" si="1"/>
        <v>6.6349999999999998</v>
      </c>
      <c r="M30" s="20">
        <v>-4.0549999999999997</v>
      </c>
      <c r="N30" s="53">
        <f t="shared" si="6"/>
        <v>1.231951871657754</v>
      </c>
      <c r="O30" s="53">
        <f t="shared" si="7"/>
        <v>0.68983957219251335</v>
      </c>
      <c r="P30">
        <f t="shared" si="8"/>
        <v>1.7740641711229945</v>
      </c>
      <c r="Q30">
        <f t="shared" si="9"/>
        <v>1.0842245989304811</v>
      </c>
      <c r="R30">
        <f t="shared" si="29"/>
        <v>3.74</v>
      </c>
      <c r="S30">
        <f t="shared" si="30"/>
        <v>1</v>
      </c>
      <c r="T30">
        <f t="shared" si="31"/>
        <v>81</v>
      </c>
      <c r="U30" s="6">
        <v>74</v>
      </c>
      <c r="V30" s="53">
        <f t="shared" si="10"/>
        <v>-1.0842245989304811</v>
      </c>
      <c r="W30">
        <v>51.6</v>
      </c>
      <c r="X30" s="53">
        <f t="shared" si="11"/>
        <v>-1.7740641711229945</v>
      </c>
      <c r="Y30" s="20">
        <v>-6.6349999999999998</v>
      </c>
      <c r="AA30" t="s">
        <v>58</v>
      </c>
      <c r="AB30">
        <v>0</v>
      </c>
      <c r="AC30" s="3">
        <v>0</v>
      </c>
      <c r="AD30">
        <v>1.58</v>
      </c>
      <c r="AE30">
        <v>0.185</v>
      </c>
      <c r="AF30">
        <v>38.5</v>
      </c>
      <c r="AG30">
        <v>2.0499999999999998</v>
      </c>
    </row>
    <row r="31" spans="1:33" x14ac:dyDescent="0.3">
      <c r="A31" s="20" t="s">
        <v>20</v>
      </c>
      <c r="B31" s="20">
        <v>13</v>
      </c>
      <c r="C31" s="20">
        <v>88</v>
      </c>
      <c r="D31" s="20">
        <v>5</v>
      </c>
      <c r="E31" s="20">
        <v>4.43</v>
      </c>
      <c r="F31" s="20">
        <v>0.45</v>
      </c>
      <c r="G31" s="20">
        <f>D31/$D$31</f>
        <v>1</v>
      </c>
      <c r="H31" s="27">
        <f t="shared" si="3"/>
        <v>2.4978609625668451</v>
      </c>
      <c r="I31" s="27">
        <f t="shared" si="4"/>
        <v>1.3368983957219251</v>
      </c>
      <c r="J31" s="20">
        <f t="shared" si="0"/>
        <v>6.01</v>
      </c>
      <c r="K31" s="20">
        <v>2.6779999999999999</v>
      </c>
      <c r="L31">
        <f t="shared" si="1"/>
        <v>9.3420000000000005</v>
      </c>
      <c r="M31" s="20">
        <v>-6.665</v>
      </c>
      <c r="N31" s="53">
        <f t="shared" si="6"/>
        <v>1.6069518716577538</v>
      </c>
      <c r="O31" s="53">
        <f t="shared" si="7"/>
        <v>0.71604278074866301</v>
      </c>
      <c r="P31">
        <f t="shared" si="8"/>
        <v>2.4978609625668451</v>
      </c>
      <c r="Q31">
        <f t="shared" si="9"/>
        <v>1.7820855614973261</v>
      </c>
      <c r="R31">
        <f t="shared" si="29"/>
        <v>3.74</v>
      </c>
      <c r="S31">
        <f t="shared" si="30"/>
        <v>1</v>
      </c>
      <c r="T31">
        <f t="shared" si="31"/>
        <v>81</v>
      </c>
      <c r="U31" s="6">
        <v>55</v>
      </c>
      <c r="V31" s="53">
        <f t="shared" si="10"/>
        <v>-1.7820855614973261</v>
      </c>
      <c r="W31">
        <v>58.8</v>
      </c>
      <c r="X31" s="53">
        <f t="shared" si="11"/>
        <v>-2.4978609625668451</v>
      </c>
      <c r="Y31" s="20">
        <v>-9.3420000000000005</v>
      </c>
      <c r="AA31" t="s">
        <v>59</v>
      </c>
      <c r="AB31">
        <v>0</v>
      </c>
      <c r="AC31" s="3">
        <v>0</v>
      </c>
      <c r="AD31">
        <v>1.58</v>
      </c>
      <c r="AE31">
        <v>0.185</v>
      </c>
      <c r="AF31">
        <v>38.200000000000003</v>
      </c>
      <c r="AG31">
        <v>2.04</v>
      </c>
    </row>
    <row r="32" spans="1:33" x14ac:dyDescent="0.3">
      <c r="A32" s="29" t="s">
        <v>21</v>
      </c>
      <c r="B32" s="29">
        <v>2</v>
      </c>
      <c r="C32" s="29">
        <v>89</v>
      </c>
      <c r="D32" s="29">
        <v>2.94</v>
      </c>
      <c r="E32" s="29">
        <v>0.31</v>
      </c>
      <c r="F32" s="29">
        <v>0.1</v>
      </c>
      <c r="G32" s="29">
        <f>D32/$D$35</f>
        <v>0.56429942418426104</v>
      </c>
      <c r="H32" s="27">
        <f t="shared" si="3"/>
        <v>0.7127472527472527</v>
      </c>
      <c r="I32" s="27">
        <f t="shared" si="4"/>
        <v>0.64615384615384619</v>
      </c>
      <c r="J32" s="29">
        <f t="shared" si="0"/>
        <v>2.9535</v>
      </c>
      <c r="K32" s="29">
        <v>2.6640000000000001</v>
      </c>
      <c r="L32">
        <f t="shared" si="1"/>
        <v>3.2429999999999999</v>
      </c>
      <c r="M32" s="29">
        <v>-0.57899999999999996</v>
      </c>
      <c r="N32" s="53">
        <f t="shared" si="6"/>
        <v>0.64912087912087912</v>
      </c>
      <c r="O32" s="53">
        <f t="shared" si="7"/>
        <v>0.58549450549450555</v>
      </c>
      <c r="P32">
        <f t="shared" si="8"/>
        <v>0.7127472527472527</v>
      </c>
      <c r="Q32">
        <f t="shared" si="9"/>
        <v>0.12725274725274724</v>
      </c>
      <c r="R32">
        <f>$AG$17</f>
        <v>4.55</v>
      </c>
      <c r="S32">
        <f>$AB$17</f>
        <v>1.5</v>
      </c>
      <c r="T32">
        <f>$AC$17</f>
        <v>81</v>
      </c>
      <c r="U32" s="8">
        <v>420</v>
      </c>
      <c r="V32" s="53">
        <f t="shared" si="10"/>
        <v>-0.12725274725274724</v>
      </c>
      <c r="W32">
        <v>47.4</v>
      </c>
      <c r="X32" s="53">
        <f t="shared" si="11"/>
        <v>-0.7127472527472527</v>
      </c>
      <c r="Y32" s="29">
        <v>-3.2429999999999999</v>
      </c>
      <c r="AA32" t="s">
        <v>60</v>
      </c>
      <c r="AB32">
        <v>0</v>
      </c>
      <c r="AC32" s="3">
        <v>0</v>
      </c>
      <c r="AD32">
        <v>1.58</v>
      </c>
      <c r="AE32">
        <v>0.185</v>
      </c>
      <c r="AF32">
        <v>42</v>
      </c>
      <c r="AG32">
        <v>2.14</v>
      </c>
    </row>
    <row r="33" spans="1:33" x14ac:dyDescent="0.3">
      <c r="A33" s="29" t="s">
        <v>21</v>
      </c>
      <c r="B33" s="29">
        <v>3</v>
      </c>
      <c r="C33" s="29">
        <v>90</v>
      </c>
      <c r="D33" s="29">
        <v>3.5</v>
      </c>
      <c r="E33" s="29">
        <v>0.67100000000000004</v>
      </c>
      <c r="F33" s="29">
        <v>0.2</v>
      </c>
      <c r="G33" s="29">
        <f>D33/$D$35</f>
        <v>0.67178502879078694</v>
      </c>
      <c r="H33" s="27">
        <f t="shared" si="3"/>
        <v>0.97758241758241771</v>
      </c>
      <c r="I33" s="27">
        <f t="shared" si="4"/>
        <v>0.76923076923076927</v>
      </c>
      <c r="J33" s="29">
        <f t="shared" si="0"/>
        <v>3.6035000000000004</v>
      </c>
      <c r="K33" s="29">
        <v>2.7589999999999999</v>
      </c>
      <c r="L33">
        <f t="shared" si="1"/>
        <v>4.4480000000000004</v>
      </c>
      <c r="M33" s="29">
        <v>-1.6890000000000001</v>
      </c>
      <c r="N33" s="53">
        <f t="shared" si="6"/>
        <v>0.79197802197802214</v>
      </c>
      <c r="O33" s="53">
        <f t="shared" si="7"/>
        <v>0.60637362637362635</v>
      </c>
      <c r="P33">
        <f t="shared" si="8"/>
        <v>0.97758241758241771</v>
      </c>
      <c r="Q33">
        <f t="shared" si="9"/>
        <v>0.37120879120879124</v>
      </c>
      <c r="R33">
        <f t="shared" ref="R33:R35" si="32">$AG$17</f>
        <v>4.55</v>
      </c>
      <c r="S33">
        <f t="shared" ref="S33:S35" si="33">$AB$17</f>
        <v>1.5</v>
      </c>
      <c r="T33">
        <f t="shared" ref="T33:T35" si="34">$AC$17</f>
        <v>81</v>
      </c>
      <c r="U33" s="6">
        <v>180</v>
      </c>
      <c r="V33" s="53">
        <f t="shared" si="10"/>
        <v>-0.37120879120879124</v>
      </c>
      <c r="W33">
        <v>47</v>
      </c>
      <c r="X33" s="53">
        <f t="shared" si="11"/>
        <v>-0.97758241758241771</v>
      </c>
      <c r="Y33" s="29">
        <v>-4.4480000000000004</v>
      </c>
      <c r="AA33" t="s">
        <v>61</v>
      </c>
      <c r="AB33">
        <v>0</v>
      </c>
      <c r="AC33" s="3">
        <v>0</v>
      </c>
      <c r="AD33">
        <v>1.65</v>
      </c>
      <c r="AE33">
        <v>0.19400000000000001</v>
      </c>
      <c r="AF33">
        <v>43.1</v>
      </c>
      <c r="AG33">
        <v>2.17</v>
      </c>
    </row>
    <row r="34" spans="1:33" x14ac:dyDescent="0.3">
      <c r="A34" s="29" t="s">
        <v>21</v>
      </c>
      <c r="B34" s="29">
        <v>6</v>
      </c>
      <c r="C34" s="29">
        <v>91</v>
      </c>
      <c r="D34" s="29">
        <v>4.16</v>
      </c>
      <c r="E34" s="29">
        <v>1.4</v>
      </c>
      <c r="F34" s="29">
        <v>0.3</v>
      </c>
      <c r="G34" s="29">
        <f>D34/$D$35</f>
        <v>0.79846449136276398</v>
      </c>
      <c r="H34" s="27">
        <f t="shared" si="3"/>
        <v>1.4134065934065936</v>
      </c>
      <c r="I34" s="27">
        <f t="shared" si="4"/>
        <v>0.91428571428571437</v>
      </c>
      <c r="J34" s="29">
        <f t="shared" si="0"/>
        <v>4.5600000000000005</v>
      </c>
      <c r="K34" s="29">
        <v>2.6890000000000001</v>
      </c>
      <c r="L34">
        <f t="shared" si="1"/>
        <v>6.431</v>
      </c>
      <c r="M34" s="29">
        <v>-3.7429999999999999</v>
      </c>
      <c r="N34" s="53">
        <f t="shared" si="6"/>
        <v>1.0021978021978024</v>
      </c>
      <c r="O34" s="53">
        <f t="shared" si="7"/>
        <v>0.59098901098901102</v>
      </c>
      <c r="P34">
        <f t="shared" si="8"/>
        <v>1.4134065934065936</v>
      </c>
      <c r="Q34">
        <f t="shared" si="9"/>
        <v>0.82263736263736265</v>
      </c>
      <c r="R34">
        <f t="shared" si="32"/>
        <v>4.55</v>
      </c>
      <c r="S34">
        <f t="shared" si="33"/>
        <v>1.5</v>
      </c>
      <c r="T34">
        <f t="shared" si="34"/>
        <v>81</v>
      </c>
      <c r="U34" s="6">
        <v>97</v>
      </c>
      <c r="V34" s="53">
        <f t="shared" si="10"/>
        <v>-0.82263736263736265</v>
      </c>
      <c r="W34">
        <v>48.8</v>
      </c>
      <c r="X34" s="53">
        <f t="shared" si="11"/>
        <v>-1.4134065934065936</v>
      </c>
      <c r="Y34" s="29">
        <v>-6.431</v>
      </c>
      <c r="AA34" t="s">
        <v>62</v>
      </c>
      <c r="AB34">
        <v>0</v>
      </c>
      <c r="AC34" s="3">
        <v>0</v>
      </c>
      <c r="AD34">
        <v>1.58</v>
      </c>
      <c r="AE34">
        <v>0.185</v>
      </c>
      <c r="AF34">
        <v>38.1</v>
      </c>
      <c r="AG34">
        <v>2.04</v>
      </c>
    </row>
    <row r="35" spans="1:33" x14ac:dyDescent="0.3">
      <c r="A35" s="29" t="s">
        <v>21</v>
      </c>
      <c r="B35" s="29">
        <v>11</v>
      </c>
      <c r="C35" s="29">
        <v>92</v>
      </c>
      <c r="D35" s="29">
        <v>5.21</v>
      </c>
      <c r="E35" s="29">
        <v>4.03</v>
      </c>
      <c r="F35" s="29">
        <v>0.45</v>
      </c>
      <c r="G35" s="29">
        <f>D35/$D$35</f>
        <v>1</v>
      </c>
      <c r="H35" s="27">
        <f t="shared" si="3"/>
        <v>2.1747252747252745</v>
      </c>
      <c r="I35" s="27">
        <f t="shared" si="4"/>
        <v>1.145054945054945</v>
      </c>
      <c r="J35" s="29">
        <f t="shared" si="0"/>
        <v>6.3215000000000003</v>
      </c>
      <c r="K35" s="29">
        <v>2.7480000000000002</v>
      </c>
      <c r="L35">
        <f t="shared" si="1"/>
        <v>9.8949999999999996</v>
      </c>
      <c r="M35" s="29">
        <v>-7.1470000000000002</v>
      </c>
      <c r="N35" s="53">
        <f t="shared" si="6"/>
        <v>1.3893406593406594</v>
      </c>
      <c r="O35" s="53">
        <f t="shared" si="7"/>
        <v>0.60395604395604408</v>
      </c>
      <c r="P35">
        <f t="shared" si="8"/>
        <v>2.1747252747252745</v>
      </c>
      <c r="Q35">
        <f t="shared" si="9"/>
        <v>1.5707692307692309</v>
      </c>
      <c r="R35">
        <f t="shared" si="32"/>
        <v>4.55</v>
      </c>
      <c r="S35">
        <f t="shared" si="33"/>
        <v>1.5</v>
      </c>
      <c r="T35">
        <f t="shared" si="34"/>
        <v>81</v>
      </c>
      <c r="U35" s="6">
        <v>57</v>
      </c>
      <c r="V35" s="53">
        <f t="shared" si="10"/>
        <v>-1.5707692307692309</v>
      </c>
      <c r="W35">
        <v>56.2</v>
      </c>
      <c r="X35" s="53">
        <f t="shared" si="11"/>
        <v>-2.1747252747252745</v>
      </c>
      <c r="Y35" s="29">
        <v>-9.8949999999999996</v>
      </c>
      <c r="AA35" t="s">
        <v>63</v>
      </c>
      <c r="AB35">
        <v>0</v>
      </c>
      <c r="AC35" s="3">
        <v>0</v>
      </c>
      <c r="AD35">
        <v>1.58</v>
      </c>
      <c r="AE35">
        <v>0.185</v>
      </c>
      <c r="AF35">
        <v>43.5</v>
      </c>
      <c r="AG35">
        <v>2.1800000000000002</v>
      </c>
    </row>
    <row r="36" spans="1:33" x14ac:dyDescent="0.3">
      <c r="A36" s="23" t="s">
        <v>22</v>
      </c>
      <c r="B36" s="23">
        <v>2</v>
      </c>
      <c r="C36" s="23">
        <v>93</v>
      </c>
      <c r="D36" s="23">
        <v>1.85</v>
      </c>
      <c r="E36" s="23">
        <v>7.0000000000000007E-2</v>
      </c>
      <c r="F36" s="23">
        <v>0.05</v>
      </c>
      <c r="G36" s="23">
        <f>D36/$D$39</f>
        <v>0.2846153846153846</v>
      </c>
      <c r="H36" s="27">
        <f t="shared" si="3"/>
        <v>0.41264637002341925</v>
      </c>
      <c r="I36" s="27">
        <f t="shared" si="4"/>
        <v>0.43325526932084313</v>
      </c>
      <c r="J36" s="23">
        <f t="shared" si="0"/>
        <v>1.8180000000000001</v>
      </c>
      <c r="K36" s="23">
        <v>1.8740000000000001</v>
      </c>
      <c r="L36">
        <f t="shared" si="1"/>
        <v>1.762</v>
      </c>
      <c r="M36" s="23">
        <v>0.11</v>
      </c>
      <c r="N36" s="53">
        <f t="shared" si="6"/>
        <v>0.42576112412177991</v>
      </c>
      <c r="O36" s="53">
        <f t="shared" si="7"/>
        <v>0.43887587822014057</v>
      </c>
      <c r="P36">
        <f t="shared" si="8"/>
        <v>0.41264637002341925</v>
      </c>
      <c r="Q36">
        <f t="shared" si="9"/>
        <v>-2.5761124121779864E-2</v>
      </c>
      <c r="R36">
        <f>$AG$18</f>
        <v>4.2699999999999996</v>
      </c>
      <c r="S36">
        <f>$AB$18</f>
        <v>1.5</v>
      </c>
      <c r="T36">
        <f>$AC$18</f>
        <v>79</v>
      </c>
      <c r="U36" s="8">
        <v>629</v>
      </c>
      <c r="V36" s="53">
        <f t="shared" si="10"/>
        <v>2.5761124121779864E-2</v>
      </c>
      <c r="W36">
        <v>34.5</v>
      </c>
      <c r="X36" s="53">
        <f t="shared" si="11"/>
        <v>-0.41264637002341925</v>
      </c>
      <c r="Y36" s="23">
        <v>-1.762</v>
      </c>
    </row>
    <row r="37" spans="1:33" x14ac:dyDescent="0.3">
      <c r="A37" s="23" t="s">
        <v>22</v>
      </c>
      <c r="B37" s="23">
        <v>6</v>
      </c>
      <c r="C37" s="23">
        <v>94</v>
      </c>
      <c r="D37" s="23">
        <v>3.6</v>
      </c>
      <c r="E37" s="23">
        <v>0.373</v>
      </c>
      <c r="F37" s="23">
        <v>0.2</v>
      </c>
      <c r="G37" s="23">
        <f>D37/$D$39</f>
        <v>0.55384615384615388</v>
      </c>
      <c r="H37" s="27">
        <f t="shared" si="3"/>
        <v>0.97423887587822022</v>
      </c>
      <c r="I37" s="27">
        <f t="shared" si="4"/>
        <v>0.84309133489461374</v>
      </c>
      <c r="J37" s="23">
        <f t="shared" si="0"/>
        <v>3.6669999999999998</v>
      </c>
      <c r="K37" s="23">
        <v>3.1739999999999999</v>
      </c>
      <c r="L37">
        <f t="shared" si="1"/>
        <v>4.16</v>
      </c>
      <c r="M37" s="23">
        <v>-0.98599999999999999</v>
      </c>
      <c r="N37" s="53">
        <f t="shared" si="6"/>
        <v>0.85878220140515227</v>
      </c>
      <c r="O37" s="53">
        <f t="shared" si="7"/>
        <v>0.74332552693208431</v>
      </c>
      <c r="P37">
        <f t="shared" si="8"/>
        <v>0.97423887587822022</v>
      </c>
      <c r="Q37">
        <f t="shared" si="9"/>
        <v>0.23091334894613585</v>
      </c>
      <c r="R37">
        <f t="shared" ref="R37:R39" si="35">$AG$18</f>
        <v>4.2699999999999996</v>
      </c>
      <c r="S37">
        <f t="shared" ref="S37:S39" si="36">$AB$18</f>
        <v>1.5</v>
      </c>
      <c r="T37">
        <f t="shared" ref="T37:T39" si="37">$AC$18</f>
        <v>79</v>
      </c>
      <c r="U37" s="6">
        <v>114</v>
      </c>
      <c r="V37" s="53">
        <f t="shared" si="10"/>
        <v>-0.23091334894613585</v>
      </c>
      <c r="W37">
        <v>45.4</v>
      </c>
      <c r="X37" s="53">
        <f t="shared" si="11"/>
        <v>-0.97423887587822022</v>
      </c>
      <c r="Y37" s="23">
        <v>-4.16</v>
      </c>
    </row>
    <row r="38" spans="1:33" x14ac:dyDescent="0.3">
      <c r="A38" s="23" t="s">
        <v>22</v>
      </c>
      <c r="B38" s="23">
        <v>9</v>
      </c>
      <c r="C38" s="23">
        <v>95</v>
      </c>
      <c r="D38" s="23">
        <v>4.67</v>
      </c>
      <c r="E38" s="23">
        <v>1.39</v>
      </c>
      <c r="F38" s="23">
        <v>0.25</v>
      </c>
      <c r="G38" s="23">
        <f>D38/$D$39</f>
        <v>0.71846153846153848</v>
      </c>
      <c r="H38" s="27">
        <f t="shared" si="3"/>
        <v>1.5594847775175644</v>
      </c>
      <c r="I38" s="27">
        <f t="shared" si="4"/>
        <v>1.0936768149882905</v>
      </c>
      <c r="J38" s="23">
        <f t="shared" si="0"/>
        <v>4.9674999999999994</v>
      </c>
      <c r="K38" s="23">
        <v>3.2759999999999998</v>
      </c>
      <c r="L38">
        <f t="shared" si="1"/>
        <v>6.6589999999999998</v>
      </c>
      <c r="M38" s="23">
        <v>-3.383</v>
      </c>
      <c r="N38" s="53">
        <f t="shared" si="6"/>
        <v>1.1633489461358313</v>
      </c>
      <c r="O38" s="53">
        <f t="shared" si="7"/>
        <v>0.76721311475409837</v>
      </c>
      <c r="P38">
        <f t="shared" si="8"/>
        <v>1.5594847775175644</v>
      </c>
      <c r="Q38">
        <f t="shared" si="9"/>
        <v>0.79227166276346617</v>
      </c>
      <c r="R38">
        <f t="shared" si="35"/>
        <v>4.2699999999999996</v>
      </c>
      <c r="S38">
        <f t="shared" si="36"/>
        <v>1.5</v>
      </c>
      <c r="T38">
        <f t="shared" si="37"/>
        <v>79</v>
      </c>
      <c r="U38" s="6">
        <v>63</v>
      </c>
      <c r="V38" s="53">
        <f t="shared" si="10"/>
        <v>-0.79227166276346617</v>
      </c>
      <c r="W38">
        <v>48.5</v>
      </c>
      <c r="X38" s="53">
        <f t="shared" si="11"/>
        <v>-1.5594847775175644</v>
      </c>
      <c r="Y38" s="23">
        <v>-6.6589999999999998</v>
      </c>
    </row>
    <row r="39" spans="1:33" x14ac:dyDescent="0.3">
      <c r="A39" s="23" t="s">
        <v>22</v>
      </c>
      <c r="B39" s="23">
        <v>14</v>
      </c>
      <c r="C39" s="23">
        <v>96</v>
      </c>
      <c r="D39" s="23">
        <v>6.5</v>
      </c>
      <c r="E39" s="23">
        <v>5.31</v>
      </c>
      <c r="F39" s="23">
        <v>0.45</v>
      </c>
      <c r="G39" s="23">
        <f>D39/$D$39</f>
        <v>1</v>
      </c>
      <c r="H39" s="27">
        <f t="shared" si="3"/>
        <v>2.6288056206088997</v>
      </c>
      <c r="I39" s="27">
        <f t="shared" si="4"/>
        <v>1.5222482435597191</v>
      </c>
      <c r="J39" s="23">
        <f t="shared" si="0"/>
        <v>7.4924999999999997</v>
      </c>
      <c r="K39" s="23">
        <v>3.76</v>
      </c>
      <c r="L39">
        <f t="shared" si="1"/>
        <v>11.225</v>
      </c>
      <c r="M39" s="23">
        <v>-7.4640000000000004</v>
      </c>
      <c r="N39" s="53">
        <f t="shared" si="6"/>
        <v>1.7546838407494145</v>
      </c>
      <c r="O39" s="53">
        <f t="shared" si="7"/>
        <v>0.88056206088992983</v>
      </c>
      <c r="P39">
        <f t="shared" si="8"/>
        <v>2.6288056206088997</v>
      </c>
      <c r="Q39">
        <f t="shared" si="9"/>
        <v>1.7480093676814992</v>
      </c>
      <c r="R39">
        <f t="shared" si="35"/>
        <v>4.2699999999999996</v>
      </c>
      <c r="S39">
        <f t="shared" si="36"/>
        <v>1.5</v>
      </c>
      <c r="T39">
        <f t="shared" si="37"/>
        <v>79</v>
      </c>
      <c r="U39" s="6">
        <v>38</v>
      </c>
      <c r="V39" s="53">
        <f t="shared" si="10"/>
        <v>-1.7480093676814992</v>
      </c>
      <c r="W39">
        <v>59.1</v>
      </c>
      <c r="X39" s="53">
        <f t="shared" si="11"/>
        <v>-2.6288056206088997</v>
      </c>
      <c r="Y39" s="23">
        <v>-11.225</v>
      </c>
    </row>
    <row r="40" spans="1:33" x14ac:dyDescent="0.3">
      <c r="A40" s="35" t="s">
        <v>23</v>
      </c>
      <c r="B40" s="35">
        <v>2</v>
      </c>
      <c r="C40" s="35">
        <v>97</v>
      </c>
      <c r="D40" s="35">
        <v>2.2400000000000002</v>
      </c>
      <c r="E40" s="35">
        <v>0.11799999999999999</v>
      </c>
      <c r="F40" s="35">
        <v>0.05</v>
      </c>
      <c r="G40" s="35">
        <f>D40/$D$43</f>
        <v>0.43159922928709055</v>
      </c>
      <c r="H40" s="27">
        <f t="shared" si="3"/>
        <v>0.47307692307692306</v>
      </c>
      <c r="I40" s="27">
        <f t="shared" si="4"/>
        <v>0.45344129554655871</v>
      </c>
      <c r="J40" s="35">
        <f t="shared" si="0"/>
        <v>2.2004999999999999</v>
      </c>
      <c r="K40" s="35">
        <v>2.0640000000000001</v>
      </c>
      <c r="L40">
        <f t="shared" si="1"/>
        <v>2.3370000000000002</v>
      </c>
      <c r="M40" s="35">
        <v>-0.27300000000000002</v>
      </c>
      <c r="N40" s="53">
        <f t="shared" si="6"/>
        <v>0.44544534412955461</v>
      </c>
      <c r="O40" s="53">
        <f t="shared" si="7"/>
        <v>0.41781376518218621</v>
      </c>
      <c r="P40">
        <f t="shared" si="8"/>
        <v>0.47307692307692306</v>
      </c>
      <c r="Q40">
        <f t="shared" si="9"/>
        <v>5.526315789473684E-2</v>
      </c>
      <c r="R40">
        <f>$AG$19</f>
        <v>4.9400000000000004</v>
      </c>
      <c r="S40">
        <f>$AB$19</f>
        <v>1.5</v>
      </c>
      <c r="T40">
        <f>$AC$19</f>
        <v>64</v>
      </c>
      <c r="U40" s="8">
        <v>420</v>
      </c>
      <c r="V40" s="53">
        <f t="shared" si="10"/>
        <v>-5.526315789473684E-2</v>
      </c>
      <c r="W40">
        <v>43.5</v>
      </c>
      <c r="X40" s="53">
        <f t="shared" si="11"/>
        <v>-0.47307692307692306</v>
      </c>
      <c r="Y40" s="35">
        <v>-2.3370000000000002</v>
      </c>
    </row>
    <row r="41" spans="1:33" x14ac:dyDescent="0.3">
      <c r="A41" s="35" t="s">
        <v>23</v>
      </c>
      <c r="B41" s="35">
        <v>6</v>
      </c>
      <c r="C41" s="35">
        <v>98</v>
      </c>
      <c r="D41" s="35">
        <v>3.38</v>
      </c>
      <c r="E41" s="35">
        <v>0.28199999999999997</v>
      </c>
      <c r="F41" s="35">
        <v>0.1</v>
      </c>
      <c r="G41" s="35">
        <f>D41/$D$43</f>
        <v>0.65125240847784194</v>
      </c>
      <c r="H41" s="27">
        <f t="shared" si="3"/>
        <v>0.69898785425101206</v>
      </c>
      <c r="I41" s="27">
        <f t="shared" si="4"/>
        <v>0.68421052631578938</v>
      </c>
      <c r="J41" s="35">
        <f t="shared" si="0"/>
        <v>3.3664999999999998</v>
      </c>
      <c r="K41" s="35">
        <v>3.28</v>
      </c>
      <c r="L41">
        <f t="shared" si="1"/>
        <v>3.4529999999999998</v>
      </c>
      <c r="M41" s="35">
        <v>-0.17299999999999999</v>
      </c>
      <c r="N41" s="53">
        <f t="shared" si="6"/>
        <v>0.6814777327935222</v>
      </c>
      <c r="O41" s="53">
        <f t="shared" si="7"/>
        <v>0.66396761133603233</v>
      </c>
      <c r="P41">
        <f t="shared" si="8"/>
        <v>0.69898785425101206</v>
      </c>
      <c r="Q41">
        <f t="shared" si="9"/>
        <v>3.5020242914979752E-2</v>
      </c>
      <c r="R41">
        <f t="shared" ref="R41:R43" si="38">$AG$19</f>
        <v>4.9400000000000004</v>
      </c>
      <c r="S41">
        <f t="shared" ref="S41:S43" si="39">$AB$19</f>
        <v>1.5</v>
      </c>
      <c r="T41">
        <f t="shared" ref="T41:T43" si="40">$AC$19</f>
        <v>64</v>
      </c>
      <c r="U41" s="6">
        <v>157</v>
      </c>
      <c r="V41" s="53">
        <f t="shared" si="10"/>
        <v>-3.5020242914979752E-2</v>
      </c>
      <c r="W41">
        <v>45.2</v>
      </c>
      <c r="X41" s="53">
        <f t="shared" si="11"/>
        <v>-0.69898785425101206</v>
      </c>
      <c r="Y41" s="35">
        <v>-3.4529999999999998</v>
      </c>
    </row>
    <row r="42" spans="1:33" x14ac:dyDescent="0.3">
      <c r="A42" s="35" t="s">
        <v>23</v>
      </c>
      <c r="B42" s="35">
        <v>10</v>
      </c>
      <c r="C42" s="35">
        <v>99</v>
      </c>
      <c r="D42" s="35">
        <v>4.46</v>
      </c>
      <c r="E42" s="35">
        <v>1.07</v>
      </c>
      <c r="F42" s="35">
        <v>0.25</v>
      </c>
      <c r="G42" s="35">
        <f>D42/$D$43</f>
        <v>0.85934489402697489</v>
      </c>
      <c r="H42" s="27">
        <f t="shared" si="3"/>
        <v>1.1234817813765181</v>
      </c>
      <c r="I42" s="27">
        <f t="shared" si="4"/>
        <v>0.90283400809716596</v>
      </c>
      <c r="J42" s="35">
        <f t="shared" si="0"/>
        <v>4.5730000000000004</v>
      </c>
      <c r="K42" s="35">
        <v>3.5960000000000001</v>
      </c>
      <c r="L42">
        <f t="shared" si="1"/>
        <v>5.55</v>
      </c>
      <c r="M42" s="35">
        <v>-1.9550000000000001</v>
      </c>
      <c r="N42" s="53">
        <f t="shared" si="6"/>
        <v>0.92570850202429156</v>
      </c>
      <c r="O42" s="53">
        <f t="shared" si="7"/>
        <v>0.72793522267206479</v>
      </c>
      <c r="P42">
        <f t="shared" si="8"/>
        <v>1.1234817813765181</v>
      </c>
      <c r="Q42">
        <f t="shared" si="9"/>
        <v>0.395748987854251</v>
      </c>
      <c r="R42">
        <f t="shared" si="38"/>
        <v>4.9400000000000004</v>
      </c>
      <c r="S42">
        <f t="shared" si="39"/>
        <v>1.5</v>
      </c>
      <c r="T42">
        <f t="shared" si="40"/>
        <v>64</v>
      </c>
      <c r="U42" s="6">
        <v>90</v>
      </c>
      <c r="V42" s="53">
        <f t="shared" si="10"/>
        <v>-0.395748987854251</v>
      </c>
      <c r="W42">
        <v>49.7</v>
      </c>
      <c r="X42" s="53">
        <f t="shared" si="11"/>
        <v>-1.1234817813765181</v>
      </c>
      <c r="Y42" s="35">
        <v>-5.55</v>
      </c>
    </row>
    <row r="43" spans="1:33" x14ac:dyDescent="0.3">
      <c r="A43" s="35" t="s">
        <v>23</v>
      </c>
      <c r="B43" s="35">
        <v>13</v>
      </c>
      <c r="C43" s="35">
        <v>100</v>
      </c>
      <c r="D43" s="35">
        <v>5.19</v>
      </c>
      <c r="E43" s="35">
        <v>2.73</v>
      </c>
      <c r="F43" s="35">
        <v>0.5</v>
      </c>
      <c r="G43" s="35">
        <f>D43/$D$43</f>
        <v>1</v>
      </c>
      <c r="H43" s="27">
        <f t="shared" si="3"/>
        <v>1.7325910931174087</v>
      </c>
      <c r="I43" s="27">
        <f t="shared" si="4"/>
        <v>1.0506072874493928</v>
      </c>
      <c r="J43" s="35">
        <f t="shared" si="0"/>
        <v>5.8579999999999997</v>
      </c>
      <c r="K43" s="35">
        <v>3.157</v>
      </c>
      <c r="L43">
        <f t="shared" si="1"/>
        <v>8.5589999999999993</v>
      </c>
      <c r="M43" s="35">
        <v>-5.4029999999999996</v>
      </c>
      <c r="N43" s="53">
        <f t="shared" si="6"/>
        <v>1.1858299595141699</v>
      </c>
      <c r="O43" s="53">
        <f t="shared" si="7"/>
        <v>0.63906882591093117</v>
      </c>
      <c r="P43">
        <f t="shared" si="8"/>
        <v>1.7325910931174087</v>
      </c>
      <c r="Q43">
        <f t="shared" si="9"/>
        <v>1.0937246963562752</v>
      </c>
      <c r="R43">
        <f t="shared" si="38"/>
        <v>4.9400000000000004</v>
      </c>
      <c r="S43">
        <f t="shared" si="39"/>
        <v>1.5</v>
      </c>
      <c r="T43">
        <f t="shared" si="40"/>
        <v>64</v>
      </c>
      <c r="U43" s="6">
        <v>57</v>
      </c>
      <c r="V43" s="53">
        <f t="shared" si="10"/>
        <v>-1.0937246963562752</v>
      </c>
      <c r="W43">
        <v>54.3</v>
      </c>
      <c r="X43" s="53">
        <f t="shared" si="11"/>
        <v>-1.7325910931174087</v>
      </c>
      <c r="Y43" s="35">
        <v>-8.5589999999999993</v>
      </c>
    </row>
    <row r="44" spans="1:33" x14ac:dyDescent="0.3">
      <c r="A44" s="36" t="s">
        <v>25</v>
      </c>
      <c r="B44" s="36">
        <v>6</v>
      </c>
      <c r="C44" s="36">
        <v>106</v>
      </c>
      <c r="D44" s="36">
        <v>3.21</v>
      </c>
      <c r="E44" s="36">
        <v>0.307</v>
      </c>
      <c r="F44" s="36">
        <v>0.25</v>
      </c>
      <c r="G44" s="36">
        <f>D44/$D$46</f>
        <v>0.48053892215568866</v>
      </c>
      <c r="H44" s="27">
        <f t="shared" si="3"/>
        <v>0.77755511022044088</v>
      </c>
      <c r="I44" s="27">
        <f t="shared" si="4"/>
        <v>0.64328657314629256</v>
      </c>
      <c r="J44" s="36">
        <f t="shared" si="0"/>
        <v>3.2720000000000002</v>
      </c>
      <c r="K44" s="36">
        <v>2.6640000000000001</v>
      </c>
      <c r="L44">
        <f t="shared" si="1"/>
        <v>3.88</v>
      </c>
      <c r="M44" s="36">
        <v>-1.2170000000000001</v>
      </c>
      <c r="N44" s="53">
        <f t="shared" si="6"/>
        <v>0.65571142284569139</v>
      </c>
      <c r="O44" s="53">
        <f t="shared" si="7"/>
        <v>0.53386773547094191</v>
      </c>
      <c r="P44">
        <f t="shared" si="8"/>
        <v>0.77755511022044088</v>
      </c>
      <c r="Q44">
        <f t="shared" si="9"/>
        <v>0.24388777555110222</v>
      </c>
      <c r="R44">
        <f>$AG$21</f>
        <v>4.99</v>
      </c>
      <c r="S44">
        <f>$AB$21</f>
        <v>1.5</v>
      </c>
      <c r="T44">
        <f>$AC$21</f>
        <v>81</v>
      </c>
      <c r="U44" s="8">
        <v>114</v>
      </c>
      <c r="V44" s="53">
        <f t="shared" si="10"/>
        <v>-0.24388777555110222</v>
      </c>
      <c r="W44">
        <v>0</v>
      </c>
      <c r="X44" s="53">
        <f t="shared" si="11"/>
        <v>-0.77755511022044088</v>
      </c>
      <c r="Y44" s="36">
        <v>-3.88</v>
      </c>
    </row>
    <row r="45" spans="1:33" x14ac:dyDescent="0.3">
      <c r="A45" s="36" t="s">
        <v>25</v>
      </c>
      <c r="B45" s="36">
        <v>10</v>
      </c>
      <c r="C45" s="36">
        <v>107</v>
      </c>
      <c r="D45" s="36">
        <v>5.07</v>
      </c>
      <c r="E45" s="36">
        <v>1.95</v>
      </c>
      <c r="F45" s="36">
        <v>0.35</v>
      </c>
      <c r="G45" s="36">
        <f>D45/$D$46</f>
        <v>0.75898203592814384</v>
      </c>
      <c r="H45" s="27">
        <f t="shared" si="3"/>
        <v>1.5240480961923848</v>
      </c>
      <c r="I45" s="27">
        <f t="shared" si="4"/>
        <v>1.0160320641282565</v>
      </c>
      <c r="J45" s="36">
        <f t="shared" si="0"/>
        <v>5.4890000000000008</v>
      </c>
      <c r="K45" s="36">
        <v>3.3730000000000002</v>
      </c>
      <c r="L45">
        <f t="shared" si="1"/>
        <v>7.6050000000000004</v>
      </c>
      <c r="M45" s="36">
        <v>-4.2320000000000002</v>
      </c>
      <c r="N45" s="53">
        <f t="shared" si="6"/>
        <v>1.1000000000000001</v>
      </c>
      <c r="O45" s="53">
        <f t="shared" si="7"/>
        <v>0.67595190380761527</v>
      </c>
      <c r="P45">
        <f t="shared" si="8"/>
        <v>1.5240480961923848</v>
      </c>
      <c r="Q45">
        <f t="shared" si="9"/>
        <v>0.84809619238476952</v>
      </c>
      <c r="R45">
        <f t="shared" ref="R45:R46" si="41">$AG$21</f>
        <v>4.99</v>
      </c>
      <c r="S45">
        <f t="shared" ref="S45:S46" si="42">$AB$21</f>
        <v>1.5</v>
      </c>
      <c r="T45">
        <f t="shared" ref="T45:T46" si="43">$AC$21</f>
        <v>81</v>
      </c>
      <c r="U45" s="6">
        <v>55</v>
      </c>
      <c r="V45" s="53">
        <f t="shared" si="10"/>
        <v>-0.84809619238476952</v>
      </c>
      <c r="W45">
        <v>0</v>
      </c>
      <c r="X45" s="53">
        <f t="shared" si="11"/>
        <v>-1.5240480961923848</v>
      </c>
      <c r="Y45" s="36">
        <v>-7.6050000000000004</v>
      </c>
    </row>
    <row r="46" spans="1:33" x14ac:dyDescent="0.3">
      <c r="A46" s="36" t="s">
        <v>25</v>
      </c>
      <c r="B46" s="36">
        <v>15</v>
      </c>
      <c r="C46" s="36">
        <v>108</v>
      </c>
      <c r="D46" s="36">
        <v>6.68</v>
      </c>
      <c r="E46" s="36">
        <v>4.33</v>
      </c>
      <c r="F46" s="36">
        <v>0.7</v>
      </c>
      <c r="G46" s="36">
        <f>D46/$D$46</f>
        <v>1</v>
      </c>
      <c r="H46" s="27">
        <f t="shared" si="3"/>
        <v>2.4322645290581164</v>
      </c>
      <c r="I46" s="27">
        <f t="shared" si="4"/>
        <v>1.3386773547094186</v>
      </c>
      <c r="J46" s="36">
        <f t="shared" si="0"/>
        <v>7.9065000000000003</v>
      </c>
      <c r="K46" s="36">
        <v>3.6760000000000002</v>
      </c>
      <c r="L46">
        <f t="shared" si="1"/>
        <v>12.137</v>
      </c>
      <c r="M46" s="36">
        <v>-8.4610000000000003</v>
      </c>
      <c r="N46" s="53">
        <f t="shared" si="6"/>
        <v>1.5844689378757515</v>
      </c>
      <c r="O46" s="53">
        <f t="shared" si="7"/>
        <v>0.7366733466933868</v>
      </c>
      <c r="P46">
        <f t="shared" si="8"/>
        <v>2.4322645290581164</v>
      </c>
      <c r="Q46">
        <f t="shared" si="9"/>
        <v>1.6955911823647294</v>
      </c>
      <c r="R46">
        <f t="shared" si="41"/>
        <v>4.99</v>
      </c>
      <c r="S46">
        <f t="shared" si="42"/>
        <v>1.5</v>
      </c>
      <c r="T46">
        <f t="shared" si="43"/>
        <v>81</v>
      </c>
      <c r="U46" s="6">
        <v>36</v>
      </c>
      <c r="V46" s="53">
        <f t="shared" si="10"/>
        <v>-1.6955911823647294</v>
      </c>
      <c r="W46">
        <v>0</v>
      </c>
      <c r="X46" s="53">
        <f t="shared" si="11"/>
        <v>-2.4322645290581164</v>
      </c>
      <c r="Y46" s="36">
        <v>-12.137</v>
      </c>
    </row>
    <row r="47" spans="1:33" x14ac:dyDescent="0.3">
      <c r="A47" s="20" t="s">
        <v>26</v>
      </c>
      <c r="B47" s="20">
        <v>1</v>
      </c>
      <c r="C47" s="20">
        <v>109</v>
      </c>
      <c r="D47" s="20">
        <v>1.59</v>
      </c>
      <c r="E47" s="20">
        <v>0.11</v>
      </c>
      <c r="F47" s="20">
        <v>0.05</v>
      </c>
      <c r="G47" s="20">
        <f>D47/$D$50</f>
        <v>0.26588628762541805</v>
      </c>
      <c r="H47" s="27">
        <f t="shared" si="3"/>
        <v>0.34449152542372879</v>
      </c>
      <c r="I47" s="27">
        <f t="shared" si="4"/>
        <v>0.33686440677966106</v>
      </c>
      <c r="J47" s="20">
        <f t="shared" si="0"/>
        <v>1.5914999999999999</v>
      </c>
      <c r="K47" s="20">
        <v>1.5569999999999999</v>
      </c>
      <c r="L47">
        <f t="shared" si="1"/>
        <v>1.6259999999999999</v>
      </c>
      <c r="M47" s="20">
        <v>-6.9000000000000006E-2</v>
      </c>
      <c r="N47" s="53">
        <f t="shared" si="6"/>
        <v>0.33718220338983051</v>
      </c>
      <c r="O47" s="53">
        <f t="shared" si="7"/>
        <v>0.32987288135593223</v>
      </c>
      <c r="P47">
        <f t="shared" si="8"/>
        <v>0.34449152542372879</v>
      </c>
      <c r="Q47">
        <f t="shared" si="9"/>
        <v>1.4618644067796612E-2</v>
      </c>
      <c r="R47">
        <f>$AG$22</f>
        <v>4.72</v>
      </c>
      <c r="S47">
        <f>$AB$22</f>
        <v>1.5</v>
      </c>
      <c r="T47">
        <f>$AC$22</f>
        <v>79</v>
      </c>
      <c r="U47" s="8">
        <v>210</v>
      </c>
      <c r="V47" s="53">
        <f t="shared" si="10"/>
        <v>-1.4618644067796612E-2</v>
      </c>
      <c r="W47">
        <v>0</v>
      </c>
      <c r="X47" s="53">
        <f t="shared" si="11"/>
        <v>-0.34449152542372879</v>
      </c>
      <c r="Y47" s="20">
        <v>-1.6259999999999999</v>
      </c>
    </row>
    <row r="48" spans="1:33" x14ac:dyDescent="0.3">
      <c r="A48" s="20" t="s">
        <v>26</v>
      </c>
      <c r="B48" s="20">
        <v>4</v>
      </c>
      <c r="C48" s="20">
        <v>110</v>
      </c>
      <c r="D48" s="20">
        <v>2.93</v>
      </c>
      <c r="E48" s="20">
        <v>0.46300000000000002</v>
      </c>
      <c r="F48" s="20">
        <v>0.15</v>
      </c>
      <c r="G48" s="20">
        <f>D48/$D$50</f>
        <v>0.48996655518394649</v>
      </c>
      <c r="H48" s="27">
        <f t="shared" si="3"/>
        <v>0.73177966101694925</v>
      </c>
      <c r="I48" s="27">
        <f t="shared" si="4"/>
        <v>0.62076271186440679</v>
      </c>
      <c r="J48" s="20">
        <f t="shared" si="0"/>
        <v>2.9580000000000002</v>
      </c>
      <c r="K48" s="20">
        <v>2.4620000000000002</v>
      </c>
      <c r="L48">
        <f t="shared" si="1"/>
        <v>3.4540000000000002</v>
      </c>
      <c r="M48" s="20">
        <v>-0.99199999999999999</v>
      </c>
      <c r="N48" s="53">
        <f t="shared" si="6"/>
        <v>0.62669491525423737</v>
      </c>
      <c r="O48" s="53">
        <f t="shared" si="7"/>
        <v>0.5216101694915255</v>
      </c>
      <c r="P48">
        <f t="shared" si="8"/>
        <v>0.73177966101694925</v>
      </c>
      <c r="Q48">
        <f t="shared" si="9"/>
        <v>0.21016949152542375</v>
      </c>
      <c r="R48">
        <f t="shared" ref="R48:R50" si="44">$AG$22</f>
        <v>4.72</v>
      </c>
      <c r="S48">
        <f t="shared" ref="S48:S50" si="45">$AB$22</f>
        <v>1.5</v>
      </c>
      <c r="T48">
        <f t="shared" ref="T48:T50" si="46">$AC$22</f>
        <v>79</v>
      </c>
      <c r="U48" s="6">
        <v>126</v>
      </c>
      <c r="V48" s="53">
        <f t="shared" si="10"/>
        <v>-0.21016949152542375</v>
      </c>
      <c r="W48">
        <v>0</v>
      </c>
      <c r="X48" s="53">
        <f t="shared" si="11"/>
        <v>-0.73177966101694925</v>
      </c>
      <c r="Y48" s="20">
        <v>-3.4540000000000002</v>
      </c>
    </row>
    <row r="49" spans="1:25" x14ac:dyDescent="0.3">
      <c r="A49" s="20" t="s">
        <v>26</v>
      </c>
      <c r="B49" s="20">
        <v>8</v>
      </c>
      <c r="C49" s="20">
        <v>111</v>
      </c>
      <c r="D49" s="20">
        <v>4.21</v>
      </c>
      <c r="E49" s="20">
        <v>1.29</v>
      </c>
      <c r="F49" s="20">
        <v>0.2</v>
      </c>
      <c r="G49" s="20">
        <f>D49/$D$50</f>
        <v>0.70401337792642138</v>
      </c>
      <c r="H49" s="27">
        <f t="shared" si="3"/>
        <v>1.2550847457627121</v>
      </c>
      <c r="I49" s="27">
        <f t="shared" si="4"/>
        <v>0.89194915254237295</v>
      </c>
      <c r="J49" s="20">
        <f t="shared" si="0"/>
        <v>4.4560000000000004</v>
      </c>
      <c r="K49" s="20">
        <v>2.988</v>
      </c>
      <c r="L49">
        <f t="shared" si="1"/>
        <v>5.9240000000000004</v>
      </c>
      <c r="M49" s="20">
        <v>-2.9359999999999999</v>
      </c>
      <c r="N49" s="53">
        <f t="shared" si="6"/>
        <v>0.9440677966101696</v>
      </c>
      <c r="O49" s="53">
        <f t="shared" si="7"/>
        <v>0.63305084745762719</v>
      </c>
      <c r="P49">
        <f t="shared" si="8"/>
        <v>1.2550847457627121</v>
      </c>
      <c r="Q49">
        <f t="shared" si="9"/>
        <v>0.62203389830508482</v>
      </c>
      <c r="R49">
        <f t="shared" si="44"/>
        <v>4.72</v>
      </c>
      <c r="S49">
        <f t="shared" si="45"/>
        <v>1.5</v>
      </c>
      <c r="T49">
        <f t="shared" si="46"/>
        <v>79</v>
      </c>
      <c r="U49" s="6">
        <v>66</v>
      </c>
      <c r="V49" s="53">
        <f t="shared" si="10"/>
        <v>-0.62203389830508482</v>
      </c>
      <c r="W49">
        <v>0</v>
      </c>
      <c r="X49" s="53">
        <f t="shared" si="11"/>
        <v>-1.2550847457627121</v>
      </c>
      <c r="Y49" s="20">
        <v>-5.9240000000000004</v>
      </c>
    </row>
    <row r="50" spans="1:25" x14ac:dyDescent="0.3">
      <c r="A50" s="20" t="s">
        <v>26</v>
      </c>
      <c r="B50" s="20">
        <v>12</v>
      </c>
      <c r="C50" s="20">
        <v>112</v>
      </c>
      <c r="D50" s="20">
        <v>5.98</v>
      </c>
      <c r="E50" s="20">
        <v>3.58</v>
      </c>
      <c r="F50" s="20">
        <v>0.65</v>
      </c>
      <c r="G50" s="20">
        <f>D50/$D$50</f>
        <v>1</v>
      </c>
      <c r="H50" s="27">
        <f t="shared" si="3"/>
        <v>2.2286016949152545</v>
      </c>
      <c r="I50" s="27">
        <f t="shared" si="4"/>
        <v>1.2669491525423731</v>
      </c>
      <c r="J50" s="20">
        <f t="shared" si="0"/>
        <v>6.9610000000000003</v>
      </c>
      <c r="K50" s="20">
        <v>3.403</v>
      </c>
      <c r="L50">
        <f t="shared" si="1"/>
        <v>10.519</v>
      </c>
      <c r="M50" s="20">
        <v>-7.1150000000000002</v>
      </c>
      <c r="N50" s="53">
        <f t="shared" si="6"/>
        <v>1.4747881355932204</v>
      </c>
      <c r="O50" s="53">
        <f t="shared" si="7"/>
        <v>0.72097457627118644</v>
      </c>
      <c r="P50">
        <f t="shared" si="8"/>
        <v>2.2286016949152545</v>
      </c>
      <c r="Q50">
        <f t="shared" si="9"/>
        <v>1.5074152542372883</v>
      </c>
      <c r="R50">
        <f t="shared" si="44"/>
        <v>4.72</v>
      </c>
      <c r="S50">
        <f t="shared" si="45"/>
        <v>1.5</v>
      </c>
      <c r="T50">
        <f t="shared" si="46"/>
        <v>79</v>
      </c>
      <c r="U50" s="6">
        <v>47</v>
      </c>
      <c r="V50" s="53">
        <f t="shared" si="10"/>
        <v>-1.5074152542372883</v>
      </c>
      <c r="W50">
        <v>0</v>
      </c>
      <c r="X50" s="53">
        <f t="shared" si="11"/>
        <v>-2.2286016949152545</v>
      </c>
      <c r="Y50" s="20">
        <v>-10.519</v>
      </c>
    </row>
    <row r="51" spans="1:25" x14ac:dyDescent="0.3">
      <c r="A51" s="22" t="s">
        <v>27</v>
      </c>
      <c r="B51" s="22">
        <v>2</v>
      </c>
      <c r="C51" s="22">
        <v>113</v>
      </c>
      <c r="D51" s="22">
        <v>2.1</v>
      </c>
      <c r="E51" s="22">
        <v>0.222</v>
      </c>
      <c r="F51" s="22">
        <v>0.1</v>
      </c>
      <c r="G51" s="22">
        <f>D51/$D$54</f>
        <v>0.38391224862888484</v>
      </c>
      <c r="H51" s="27">
        <f t="shared" si="3"/>
        <v>0.54193548387096779</v>
      </c>
      <c r="I51" s="27">
        <f t="shared" si="4"/>
        <v>0.52109181141439209</v>
      </c>
      <c r="J51" s="22">
        <f t="shared" si="0"/>
        <v>2.0860000000000003</v>
      </c>
      <c r="K51" s="22">
        <v>1.988</v>
      </c>
      <c r="L51">
        <f t="shared" si="1"/>
        <v>2.1840000000000002</v>
      </c>
      <c r="M51" s="22">
        <v>-0.19700000000000001</v>
      </c>
      <c r="N51" s="53">
        <f t="shared" si="6"/>
        <v>0.51761786600496285</v>
      </c>
      <c r="O51" s="53">
        <f t="shared" si="7"/>
        <v>0.49330024813895779</v>
      </c>
      <c r="P51">
        <f t="shared" si="8"/>
        <v>0.54193548387096779</v>
      </c>
      <c r="Q51">
        <f t="shared" si="9"/>
        <v>4.8883374689826301E-2</v>
      </c>
      <c r="R51">
        <f>$AG$23</f>
        <v>4.03</v>
      </c>
      <c r="S51">
        <f>$AB$23</f>
        <v>1.5</v>
      </c>
      <c r="T51">
        <f>$AC$23</f>
        <v>64</v>
      </c>
      <c r="U51" s="8">
        <v>420</v>
      </c>
      <c r="V51" s="53">
        <f t="shared" si="10"/>
        <v>-4.8883374689826301E-2</v>
      </c>
      <c r="W51">
        <v>0</v>
      </c>
      <c r="X51" s="53">
        <f t="shared" si="11"/>
        <v>-0.54193548387096779</v>
      </c>
      <c r="Y51" s="22">
        <v>-2.1840000000000002</v>
      </c>
    </row>
    <row r="52" spans="1:25" x14ac:dyDescent="0.3">
      <c r="A52" s="22" t="s">
        <v>27</v>
      </c>
      <c r="B52" s="22">
        <v>3</v>
      </c>
      <c r="C52" s="22">
        <v>114</v>
      </c>
      <c r="D52" s="22">
        <v>2.64</v>
      </c>
      <c r="E52" s="22">
        <v>0.39800000000000002</v>
      </c>
      <c r="F52" s="22">
        <v>0.15</v>
      </c>
      <c r="G52" s="22">
        <f>D52/$D$54</f>
        <v>0.48263254113345527</v>
      </c>
      <c r="H52" s="27">
        <f t="shared" si="3"/>
        <v>0.78064516129032246</v>
      </c>
      <c r="I52" s="27">
        <f t="shared" si="4"/>
        <v>0.6550868486352357</v>
      </c>
      <c r="J52" s="22">
        <f t="shared" si="0"/>
        <v>2.6574999999999998</v>
      </c>
      <c r="K52" s="22">
        <v>2.169</v>
      </c>
      <c r="L52">
        <f t="shared" si="1"/>
        <v>3.1459999999999999</v>
      </c>
      <c r="M52" s="22">
        <v>-0.97799999999999998</v>
      </c>
      <c r="N52" s="53">
        <f t="shared" si="6"/>
        <v>0.6594292803970222</v>
      </c>
      <c r="O52" s="53">
        <f t="shared" si="7"/>
        <v>0.53821339950372205</v>
      </c>
      <c r="P52">
        <f t="shared" si="8"/>
        <v>0.78064516129032246</v>
      </c>
      <c r="Q52">
        <f t="shared" si="9"/>
        <v>0.24267990074441687</v>
      </c>
      <c r="R52">
        <f t="shared" ref="R52:R54" si="47">$AG$23</f>
        <v>4.03</v>
      </c>
      <c r="S52">
        <f t="shared" ref="S52:S54" si="48">$AB$23</f>
        <v>1.5</v>
      </c>
      <c r="T52">
        <f t="shared" ref="T52:T54" si="49">$AC$23</f>
        <v>64</v>
      </c>
      <c r="U52" s="6">
        <v>180</v>
      </c>
      <c r="V52" s="53">
        <f t="shared" si="10"/>
        <v>-0.24267990074441687</v>
      </c>
      <c r="W52">
        <v>0</v>
      </c>
      <c r="X52" s="53">
        <f t="shared" si="11"/>
        <v>-0.78064516129032246</v>
      </c>
      <c r="Y52" s="22">
        <v>-3.1459999999999999</v>
      </c>
    </row>
    <row r="53" spans="1:25" x14ac:dyDescent="0.3">
      <c r="A53" s="22" t="s">
        <v>27</v>
      </c>
      <c r="B53" s="22">
        <v>6</v>
      </c>
      <c r="C53" s="22">
        <v>115</v>
      </c>
      <c r="D53" s="22">
        <v>4.17</v>
      </c>
      <c r="E53" s="22">
        <v>1.81</v>
      </c>
      <c r="F53" s="22">
        <v>0.3</v>
      </c>
      <c r="G53" s="22">
        <f>D53/$D$54</f>
        <v>0.76234003656307137</v>
      </c>
      <c r="H53" s="27">
        <f t="shared" si="3"/>
        <v>1.76848635235732</v>
      </c>
      <c r="I53" s="27">
        <f t="shared" si="4"/>
        <v>1.0347394540942927</v>
      </c>
      <c r="J53" s="22">
        <f t="shared" si="0"/>
        <v>4.7690000000000001</v>
      </c>
      <c r="K53" s="22">
        <v>2.411</v>
      </c>
      <c r="L53">
        <f t="shared" si="1"/>
        <v>7.1269999999999998</v>
      </c>
      <c r="M53" s="22">
        <v>-4.7160000000000002</v>
      </c>
      <c r="N53" s="53">
        <f t="shared" si="6"/>
        <v>1.1833746898263027</v>
      </c>
      <c r="O53" s="53">
        <f t="shared" si="7"/>
        <v>0.59826302729528535</v>
      </c>
      <c r="P53">
        <f t="shared" si="8"/>
        <v>1.76848635235732</v>
      </c>
      <c r="Q53">
        <f t="shared" si="9"/>
        <v>1.1702233250620346</v>
      </c>
      <c r="R53">
        <f t="shared" si="47"/>
        <v>4.03</v>
      </c>
      <c r="S53">
        <f t="shared" si="48"/>
        <v>1.5</v>
      </c>
      <c r="T53">
        <f t="shared" si="49"/>
        <v>64</v>
      </c>
      <c r="U53" s="6">
        <v>63</v>
      </c>
      <c r="V53" s="53">
        <f t="shared" si="10"/>
        <v>-1.1702233250620346</v>
      </c>
      <c r="W53">
        <v>0</v>
      </c>
      <c r="X53" s="53">
        <f t="shared" si="11"/>
        <v>-1.76848635235732</v>
      </c>
      <c r="Y53" s="22">
        <v>-7.1269999999999998</v>
      </c>
    </row>
    <row r="54" spans="1:25" x14ac:dyDescent="0.3">
      <c r="A54" s="22" t="s">
        <v>27</v>
      </c>
      <c r="B54" s="22">
        <v>9</v>
      </c>
      <c r="C54" s="22">
        <v>116</v>
      </c>
      <c r="D54" s="22">
        <v>5.47</v>
      </c>
      <c r="E54" s="22">
        <v>4.2300000000000004</v>
      </c>
      <c r="F54" s="22">
        <v>0.6</v>
      </c>
      <c r="G54" s="22">
        <f>D54/$D$54</f>
        <v>1</v>
      </c>
      <c r="H54" s="27">
        <f t="shared" si="3"/>
        <v>2.601488833746898</v>
      </c>
      <c r="I54" s="27">
        <f t="shared" si="4"/>
        <v>1.3573200992555829</v>
      </c>
      <c r="J54" s="22">
        <f t="shared" si="0"/>
        <v>6.6675000000000004</v>
      </c>
      <c r="K54" s="22">
        <v>2.851</v>
      </c>
      <c r="L54">
        <f t="shared" si="1"/>
        <v>10.484</v>
      </c>
      <c r="M54" s="22">
        <v>-7.633</v>
      </c>
      <c r="N54" s="53">
        <f t="shared" si="6"/>
        <v>1.6544665012406947</v>
      </c>
      <c r="O54" s="53">
        <f t="shared" si="7"/>
        <v>0.70744416873449123</v>
      </c>
      <c r="P54">
        <f t="shared" si="8"/>
        <v>2.601488833746898</v>
      </c>
      <c r="Q54">
        <f t="shared" si="9"/>
        <v>1.8940446650124068</v>
      </c>
      <c r="R54">
        <f t="shared" si="47"/>
        <v>4.03</v>
      </c>
      <c r="S54">
        <f t="shared" si="48"/>
        <v>1.5</v>
      </c>
      <c r="T54">
        <f t="shared" si="49"/>
        <v>64</v>
      </c>
      <c r="U54" s="6">
        <v>41</v>
      </c>
      <c r="V54" s="53">
        <f t="shared" si="10"/>
        <v>-1.8940446650124068</v>
      </c>
      <c r="W54">
        <v>0</v>
      </c>
      <c r="X54" s="53">
        <f t="shared" si="11"/>
        <v>-2.601488833746898</v>
      </c>
      <c r="Y54" s="22">
        <v>-10.484</v>
      </c>
    </row>
    <row r="55" spans="1:25" x14ac:dyDescent="0.3">
      <c r="A55" s="27" t="s">
        <v>50</v>
      </c>
      <c r="B55" s="27">
        <v>2</v>
      </c>
      <c r="C55" s="27">
        <v>126</v>
      </c>
      <c r="D55" s="27">
        <v>2.6</v>
      </c>
      <c r="E55" s="27">
        <v>0.13600000000000001</v>
      </c>
      <c r="F55" s="27">
        <v>0.05</v>
      </c>
      <c r="G55" s="27">
        <f t="shared" ref="G55:G61" si="50">D55/$D$61</f>
        <v>0.44905008635578586</v>
      </c>
      <c r="H55" s="27">
        <f t="shared" si="3"/>
        <v>0.57777777777777795</v>
      </c>
      <c r="I55" s="27">
        <f t="shared" si="4"/>
        <v>0.66666666666666674</v>
      </c>
      <c r="J55" s="27">
        <f t="shared" si="0"/>
        <v>2.6266666666666669</v>
      </c>
      <c r="K55" s="27">
        <v>3</v>
      </c>
      <c r="L55">
        <f t="shared" si="1"/>
        <v>2.2533333333333339</v>
      </c>
      <c r="M55" s="27">
        <f>-(D55^2-K55^2)/K55</f>
        <v>0.74666666666666648</v>
      </c>
      <c r="N55" s="53">
        <f t="shared" si="6"/>
        <v>0.67350427350427355</v>
      </c>
      <c r="O55" s="53">
        <f t="shared" si="7"/>
        <v>0.76923076923076927</v>
      </c>
      <c r="P55">
        <f t="shared" si="8"/>
        <v>0.57777777777777795</v>
      </c>
      <c r="Q55">
        <f t="shared" si="9"/>
        <v>-0.19145299145299141</v>
      </c>
      <c r="R55">
        <f>$AG$25</f>
        <v>3.9</v>
      </c>
      <c r="S55">
        <f>$AB$25</f>
        <v>1</v>
      </c>
      <c r="T55" s="3">
        <f>$AC$25</f>
        <v>78.94736842105263</v>
      </c>
      <c r="U55" s="8">
        <v>500</v>
      </c>
      <c r="V55" s="53">
        <f t="shared" si="10"/>
        <v>0.19145299145299141</v>
      </c>
      <c r="W55">
        <v>0</v>
      </c>
      <c r="X55" s="53">
        <f t="shared" si="11"/>
        <v>-0.57777777777777795</v>
      </c>
      <c r="Y55" s="27">
        <f t="shared" ref="Y55:Y68" si="51">M55/2-SQRT(M55^2/4+D55^2)</f>
        <v>-2.2533333333333339</v>
      </c>
    </row>
    <row r="56" spans="1:25" x14ac:dyDescent="0.3">
      <c r="A56" s="27" t="s">
        <v>50</v>
      </c>
      <c r="B56" s="27">
        <v>4</v>
      </c>
      <c r="C56" s="27">
        <v>127</v>
      </c>
      <c r="D56" s="27">
        <v>3.36</v>
      </c>
      <c r="E56" s="27">
        <v>0.443</v>
      </c>
      <c r="F56" s="27">
        <v>5.5E-2</v>
      </c>
      <c r="G56" s="27">
        <f t="shared" si="50"/>
        <v>0.5803108808290155</v>
      </c>
      <c r="H56" s="27">
        <f t="shared" si="3"/>
        <v>0.90461538461538438</v>
      </c>
      <c r="I56" s="27">
        <f t="shared" si="4"/>
        <v>0.86153846153846148</v>
      </c>
      <c r="J56" s="27">
        <f t="shared" si="0"/>
        <v>3.3639999999999999</v>
      </c>
      <c r="K56" s="27">
        <v>3.2</v>
      </c>
      <c r="L56">
        <f t="shared" si="1"/>
        <v>3.5279999999999991</v>
      </c>
      <c r="M56" s="27">
        <f t="shared" ref="M56:M68" si="52">-(D56^2-K56^2)/K56</f>
        <v>-0.32799999999999885</v>
      </c>
      <c r="N56" s="53">
        <f t="shared" si="6"/>
        <v>0.86256410256410254</v>
      </c>
      <c r="O56" s="53">
        <f t="shared" si="7"/>
        <v>0.8205128205128206</v>
      </c>
      <c r="P56">
        <f t="shared" si="8"/>
        <v>0.90461538461538438</v>
      </c>
      <c r="Q56">
        <f t="shared" si="9"/>
        <v>8.4102564102563809E-2</v>
      </c>
      <c r="R56">
        <f t="shared" ref="R56:R61" si="53">$AG$25</f>
        <v>3.9</v>
      </c>
      <c r="S56">
        <f t="shared" ref="S56:S61" si="54">$AB$25</f>
        <v>1</v>
      </c>
      <c r="T56" s="3">
        <f t="shared" ref="T56:T61" si="55">$AC$25</f>
        <v>78.94736842105263</v>
      </c>
      <c r="U56" s="6">
        <v>330</v>
      </c>
      <c r="V56" s="53">
        <f t="shared" si="10"/>
        <v>-8.4102564102563809E-2</v>
      </c>
      <c r="W56">
        <v>0</v>
      </c>
      <c r="X56" s="53">
        <f t="shared" si="11"/>
        <v>-0.90461538461538438</v>
      </c>
      <c r="Y56" s="27">
        <f t="shared" si="51"/>
        <v>-3.5279999999999991</v>
      </c>
    </row>
    <row r="57" spans="1:25" x14ac:dyDescent="0.3">
      <c r="A57" s="27" t="s">
        <v>50</v>
      </c>
      <c r="B57" s="27">
        <v>6</v>
      </c>
      <c r="C57" s="27">
        <v>128</v>
      </c>
      <c r="D57" s="27">
        <v>3.9</v>
      </c>
      <c r="E57" s="27">
        <v>0.82299999999999995</v>
      </c>
      <c r="F57" s="27">
        <v>5.8999999999999997E-2</v>
      </c>
      <c r="G57" s="27">
        <f t="shared" si="50"/>
        <v>0.67357512953367871</v>
      </c>
      <c r="H57" s="27">
        <f t="shared" si="3"/>
        <v>1.2187499999999998</v>
      </c>
      <c r="I57" s="27">
        <f t="shared" si="4"/>
        <v>1</v>
      </c>
      <c r="J57" s="27">
        <f t="shared" si="0"/>
        <v>3.9765624999999996</v>
      </c>
      <c r="K57" s="27">
        <v>3.2</v>
      </c>
      <c r="L57">
        <f t="shared" si="1"/>
        <v>4.7531249999999989</v>
      </c>
      <c r="M57" s="27">
        <f t="shared" si="52"/>
        <v>-1.553124999999999</v>
      </c>
      <c r="N57" s="53">
        <f t="shared" si="6"/>
        <v>1.0196314102564101</v>
      </c>
      <c r="O57" s="53">
        <f t="shared" si="7"/>
        <v>0.8205128205128206</v>
      </c>
      <c r="P57">
        <f t="shared" si="8"/>
        <v>1.2187499999999998</v>
      </c>
      <c r="Q57">
        <f t="shared" si="9"/>
        <v>0.39823717948717924</v>
      </c>
      <c r="R57">
        <f t="shared" si="53"/>
        <v>3.9</v>
      </c>
      <c r="S57">
        <f t="shared" si="54"/>
        <v>1</v>
      </c>
      <c r="T57" s="3">
        <f t="shared" si="55"/>
        <v>78.94736842105263</v>
      </c>
      <c r="U57" s="6">
        <v>150</v>
      </c>
      <c r="V57" s="53">
        <f t="shared" si="10"/>
        <v>-0.39823717948717924</v>
      </c>
      <c r="W57">
        <v>0</v>
      </c>
      <c r="X57" s="53">
        <f t="shared" si="11"/>
        <v>-1.2187499999999998</v>
      </c>
      <c r="Y57" s="27">
        <f t="shared" si="51"/>
        <v>-4.7531249999999989</v>
      </c>
    </row>
    <row r="58" spans="1:25" x14ac:dyDescent="0.3">
      <c r="A58" s="27" t="s">
        <v>50</v>
      </c>
      <c r="B58" s="27">
        <v>8</v>
      </c>
      <c r="C58" s="27">
        <v>129</v>
      </c>
      <c r="D58" s="27">
        <v>4.4400000000000004</v>
      </c>
      <c r="E58" s="27">
        <v>1.389</v>
      </c>
      <c r="F58" s="27">
        <v>8.7999999999999995E-2</v>
      </c>
      <c r="G58" s="27">
        <f t="shared" si="50"/>
        <v>0.76683937823834203</v>
      </c>
      <c r="H58" s="27">
        <f t="shared" si="3"/>
        <v>1.6305707196029777</v>
      </c>
      <c r="I58" s="27">
        <f t="shared" si="4"/>
        <v>1.1384615384615386</v>
      </c>
      <c r="J58" s="27">
        <f t="shared" si="0"/>
        <v>4.7296129032258065</v>
      </c>
      <c r="K58" s="27">
        <v>3.1</v>
      </c>
      <c r="L58">
        <f t="shared" si="1"/>
        <v>6.3592258064516134</v>
      </c>
      <c r="M58" s="27">
        <f t="shared" si="52"/>
        <v>-3.2592258064516133</v>
      </c>
      <c r="N58" s="53">
        <f t="shared" si="6"/>
        <v>1.2127212572373862</v>
      </c>
      <c r="O58" s="53">
        <f t="shared" si="7"/>
        <v>0.79487179487179493</v>
      </c>
      <c r="P58">
        <f t="shared" si="8"/>
        <v>1.6305707196029777</v>
      </c>
      <c r="Q58">
        <f t="shared" si="9"/>
        <v>0.8356989247311829</v>
      </c>
      <c r="R58">
        <f t="shared" si="53"/>
        <v>3.9</v>
      </c>
      <c r="S58">
        <f t="shared" si="54"/>
        <v>1</v>
      </c>
      <c r="T58" s="3">
        <f t="shared" si="55"/>
        <v>78.94736842105263</v>
      </c>
      <c r="U58" s="6">
        <v>74</v>
      </c>
      <c r="V58" s="53">
        <f t="shared" si="10"/>
        <v>-0.8356989247311829</v>
      </c>
      <c r="W58">
        <v>0</v>
      </c>
      <c r="X58" s="53">
        <f t="shared" si="11"/>
        <v>-1.6305707196029777</v>
      </c>
      <c r="Y58" s="27">
        <f t="shared" si="51"/>
        <v>-6.3592258064516134</v>
      </c>
    </row>
    <row r="59" spans="1:25" x14ac:dyDescent="0.3">
      <c r="A59" s="27" t="s">
        <v>50</v>
      </c>
      <c r="B59" s="27">
        <v>10</v>
      </c>
      <c r="C59" s="27">
        <v>130</v>
      </c>
      <c r="D59" s="27">
        <v>4.9800000000000004</v>
      </c>
      <c r="E59" s="27">
        <v>2.33</v>
      </c>
      <c r="F59" s="27">
        <v>0.11</v>
      </c>
      <c r="G59" s="27">
        <f t="shared" si="50"/>
        <v>0.86010362694300524</v>
      </c>
      <c r="H59" s="27">
        <f t="shared" si="3"/>
        <v>2.084943253467844</v>
      </c>
      <c r="I59" s="27">
        <f t="shared" si="4"/>
        <v>1.276923076923077</v>
      </c>
      <c r="J59" s="27">
        <f t="shared" si="0"/>
        <v>5.5906393442622964</v>
      </c>
      <c r="K59" s="27">
        <v>3.05</v>
      </c>
      <c r="L59">
        <f t="shared" si="1"/>
        <v>8.131278688524592</v>
      </c>
      <c r="M59" s="27">
        <f t="shared" si="52"/>
        <v>-5.0812786885245922</v>
      </c>
      <c r="N59" s="53">
        <f t="shared" si="6"/>
        <v>1.4334972677595632</v>
      </c>
      <c r="O59" s="53">
        <f t="shared" si="7"/>
        <v>0.78205128205128205</v>
      </c>
      <c r="P59">
        <f t="shared" si="8"/>
        <v>2.084943253467844</v>
      </c>
      <c r="Q59">
        <f t="shared" si="9"/>
        <v>1.3028919714165621</v>
      </c>
      <c r="R59">
        <f t="shared" si="53"/>
        <v>3.9</v>
      </c>
      <c r="S59">
        <f t="shared" si="54"/>
        <v>1</v>
      </c>
      <c r="T59" s="3">
        <f t="shared" si="55"/>
        <v>78.94736842105263</v>
      </c>
      <c r="U59" s="6">
        <v>69</v>
      </c>
      <c r="V59" s="53">
        <f t="shared" si="10"/>
        <v>-1.3028919714165621</v>
      </c>
      <c r="W59">
        <v>0</v>
      </c>
      <c r="X59" s="53">
        <f t="shared" si="11"/>
        <v>-2.084943253467844</v>
      </c>
      <c r="Y59" s="27">
        <f t="shared" si="51"/>
        <v>-8.131278688524592</v>
      </c>
    </row>
    <row r="60" spans="1:25" x14ac:dyDescent="0.3">
      <c r="A60" s="27" t="s">
        <v>50</v>
      </c>
      <c r="B60" s="27">
        <v>12</v>
      </c>
      <c r="C60" s="27">
        <v>131</v>
      </c>
      <c r="D60" s="27">
        <v>5.52</v>
      </c>
      <c r="E60" s="27">
        <v>3.9</v>
      </c>
      <c r="F60" s="27">
        <v>0.18</v>
      </c>
      <c r="G60" s="27">
        <f t="shared" si="50"/>
        <v>0.95336787564766834</v>
      </c>
      <c r="H60" s="27">
        <f t="shared" si="3"/>
        <v>2.604307692307692</v>
      </c>
      <c r="I60" s="27">
        <f t="shared" si="4"/>
        <v>1.4153846153846152</v>
      </c>
      <c r="J60" s="27">
        <f t="shared" si="0"/>
        <v>6.5783999999999994</v>
      </c>
      <c r="K60" s="27">
        <v>3</v>
      </c>
      <c r="L60">
        <f t="shared" si="1"/>
        <v>10.156799999999999</v>
      </c>
      <c r="M60" s="27">
        <f t="shared" si="52"/>
        <v>-7.1567999999999978</v>
      </c>
      <c r="N60" s="53">
        <f t="shared" si="6"/>
        <v>1.6867692307692306</v>
      </c>
      <c r="O60" s="53">
        <f t="shared" si="7"/>
        <v>0.76923076923076927</v>
      </c>
      <c r="P60">
        <f t="shared" si="8"/>
        <v>2.604307692307692</v>
      </c>
      <c r="Q60">
        <f t="shared" si="9"/>
        <v>1.8350769230769226</v>
      </c>
      <c r="R60">
        <f t="shared" si="53"/>
        <v>3.9</v>
      </c>
      <c r="S60">
        <f t="shared" si="54"/>
        <v>1</v>
      </c>
      <c r="T60" s="3">
        <f t="shared" si="55"/>
        <v>78.94736842105263</v>
      </c>
      <c r="U60" s="6">
        <v>51</v>
      </c>
      <c r="V60" s="53">
        <f t="shared" si="10"/>
        <v>-1.8350769230769226</v>
      </c>
      <c r="W60">
        <v>0</v>
      </c>
      <c r="X60" s="53">
        <f t="shared" si="11"/>
        <v>-2.604307692307692</v>
      </c>
      <c r="Y60" s="27">
        <f t="shared" si="51"/>
        <v>-10.156799999999999</v>
      </c>
    </row>
    <row r="61" spans="1:25" x14ac:dyDescent="0.3">
      <c r="A61" s="27" t="s">
        <v>50</v>
      </c>
      <c r="B61" s="27">
        <v>13</v>
      </c>
      <c r="C61" s="27">
        <v>132</v>
      </c>
      <c r="D61" s="27">
        <v>5.79</v>
      </c>
      <c r="E61" s="27">
        <v>4.8600000000000003</v>
      </c>
      <c r="F61" s="27">
        <v>0.21</v>
      </c>
      <c r="G61" s="27">
        <f t="shared" si="50"/>
        <v>1</v>
      </c>
      <c r="H61" s="27">
        <f t="shared" si="3"/>
        <v>2.8653076923076917</v>
      </c>
      <c r="I61" s="27">
        <f t="shared" si="4"/>
        <v>1.4846153846153847</v>
      </c>
      <c r="J61" s="27">
        <f t="shared" si="0"/>
        <v>7.0873499999999989</v>
      </c>
      <c r="K61" s="27">
        <v>3</v>
      </c>
      <c r="L61">
        <f t="shared" si="1"/>
        <v>11.174699999999998</v>
      </c>
      <c r="M61" s="27">
        <f t="shared" si="52"/>
        <v>-8.1746999999999996</v>
      </c>
      <c r="N61" s="53">
        <f t="shared" si="6"/>
        <v>1.8172692307692306</v>
      </c>
      <c r="O61" s="53">
        <f t="shared" si="7"/>
        <v>0.76923076923076927</v>
      </c>
      <c r="P61">
        <f t="shared" si="8"/>
        <v>2.8653076923076917</v>
      </c>
      <c r="Q61">
        <f t="shared" si="9"/>
        <v>2.0960769230769229</v>
      </c>
      <c r="R61">
        <f t="shared" si="53"/>
        <v>3.9</v>
      </c>
      <c r="S61">
        <f t="shared" si="54"/>
        <v>1</v>
      </c>
      <c r="T61" s="3">
        <f t="shared" si="55"/>
        <v>78.94736842105263</v>
      </c>
      <c r="U61" s="6">
        <v>43</v>
      </c>
      <c r="V61" s="53">
        <f t="shared" si="10"/>
        <v>-2.0960769230769229</v>
      </c>
      <c r="W61">
        <v>0</v>
      </c>
      <c r="X61" s="53">
        <f t="shared" si="11"/>
        <v>-2.8653076923076917</v>
      </c>
      <c r="Y61" s="27">
        <f t="shared" si="51"/>
        <v>-11.174699999999998</v>
      </c>
    </row>
    <row r="62" spans="1:25" x14ac:dyDescent="0.3">
      <c r="A62" s="23" t="s">
        <v>51</v>
      </c>
      <c r="B62" s="23">
        <v>3</v>
      </c>
      <c r="C62" s="23">
        <v>133</v>
      </c>
      <c r="D62" s="23">
        <v>2.17</v>
      </c>
      <c r="E62" s="23">
        <v>0.14799999999999999</v>
      </c>
      <c r="F62" s="23">
        <v>0.11</v>
      </c>
      <c r="G62" s="23">
        <f t="shared" ref="G62:G68" si="56">D62/$D$68</f>
        <v>0.58967391304347827</v>
      </c>
      <c r="H62" s="27">
        <f t="shared" si="3"/>
        <v>0.52437639198218255</v>
      </c>
      <c r="I62" s="27">
        <f t="shared" si="4"/>
        <v>0.48329621380846322</v>
      </c>
      <c r="J62" s="23">
        <f t="shared" si="0"/>
        <v>2.177225</v>
      </c>
      <c r="K62" s="23">
        <v>2</v>
      </c>
      <c r="L62">
        <f t="shared" si="1"/>
        <v>2.3544499999999999</v>
      </c>
      <c r="M62" s="23">
        <f t="shared" si="52"/>
        <v>-0.35444999999999993</v>
      </c>
      <c r="N62" s="53">
        <f t="shared" si="6"/>
        <v>0.48490534521158124</v>
      </c>
      <c r="O62" s="53">
        <f t="shared" si="7"/>
        <v>0.44543429844097993</v>
      </c>
      <c r="P62">
        <f t="shared" si="8"/>
        <v>0.52437639198218255</v>
      </c>
      <c r="Q62">
        <f t="shared" si="9"/>
        <v>7.8942093541202657E-2</v>
      </c>
      <c r="R62">
        <f>$AG$26</f>
        <v>4.49</v>
      </c>
      <c r="S62">
        <f>$AB$26</f>
        <v>2</v>
      </c>
      <c r="T62" s="3">
        <f>$AC$26</f>
        <v>66.666666666666657</v>
      </c>
      <c r="U62" s="8">
        <v>670</v>
      </c>
      <c r="V62" s="53">
        <f t="shared" si="10"/>
        <v>-7.8942093541202657E-2</v>
      </c>
      <c r="W62">
        <v>0</v>
      </c>
      <c r="X62" s="53">
        <f t="shared" si="11"/>
        <v>-0.52437639198218255</v>
      </c>
      <c r="Y62" s="23">
        <f t="shared" si="51"/>
        <v>-2.3544499999999999</v>
      </c>
    </row>
    <row r="63" spans="1:25" x14ac:dyDescent="0.3">
      <c r="A63" s="23" t="s">
        <v>51</v>
      </c>
      <c r="B63" s="23">
        <v>5</v>
      </c>
      <c r="C63" s="23">
        <v>134</v>
      </c>
      <c r="D63" s="23">
        <v>2.82</v>
      </c>
      <c r="E63" s="23">
        <v>0.42899999999999999</v>
      </c>
      <c r="F63" s="23">
        <v>0.113</v>
      </c>
      <c r="G63" s="23">
        <f t="shared" si="56"/>
        <v>0.76630434782608692</v>
      </c>
      <c r="H63" s="27">
        <f t="shared" si="3"/>
        <v>0.78717149220489968</v>
      </c>
      <c r="I63" s="27">
        <f t="shared" si="4"/>
        <v>0.62806236080178168</v>
      </c>
      <c r="J63" s="23">
        <f t="shared" si="0"/>
        <v>2.8921999999999999</v>
      </c>
      <c r="K63" s="23">
        <v>2.25</v>
      </c>
      <c r="L63">
        <f t="shared" si="1"/>
        <v>3.5343999999999998</v>
      </c>
      <c r="M63" s="23">
        <f t="shared" si="52"/>
        <v>-1.2843999999999995</v>
      </c>
      <c r="N63" s="53">
        <f t="shared" si="6"/>
        <v>0.64414253897550111</v>
      </c>
      <c r="O63" s="53">
        <f t="shared" si="7"/>
        <v>0.50111358574610243</v>
      </c>
      <c r="P63">
        <f t="shared" si="8"/>
        <v>0.78717149220489968</v>
      </c>
      <c r="Q63">
        <f t="shared" si="9"/>
        <v>0.2860579064587972</v>
      </c>
      <c r="R63">
        <f t="shared" ref="R63:R68" si="57">$AG$26</f>
        <v>4.49</v>
      </c>
      <c r="S63">
        <f t="shared" ref="S63:S68" si="58">$AB$26</f>
        <v>2</v>
      </c>
      <c r="T63" s="3">
        <f t="shared" ref="T63:T68" si="59">$AC$26</f>
        <v>66.666666666666657</v>
      </c>
      <c r="U63" s="6">
        <v>310</v>
      </c>
      <c r="V63" s="53">
        <f t="shared" si="10"/>
        <v>-0.2860579064587972</v>
      </c>
      <c r="W63">
        <v>0</v>
      </c>
      <c r="X63" s="53">
        <f t="shared" si="11"/>
        <v>-0.78717149220489968</v>
      </c>
      <c r="Y63" s="23">
        <f t="shared" si="51"/>
        <v>-3.5343999999999998</v>
      </c>
    </row>
    <row r="64" spans="1:25" x14ac:dyDescent="0.3">
      <c r="A64" s="23" t="s">
        <v>51</v>
      </c>
      <c r="B64" s="23">
        <v>7</v>
      </c>
      <c r="C64" s="23">
        <v>135</v>
      </c>
      <c r="D64" s="23">
        <v>3.25</v>
      </c>
      <c r="E64" s="23">
        <v>1.3979999999999999</v>
      </c>
      <c r="F64" s="23">
        <v>0.2</v>
      </c>
      <c r="G64" s="23">
        <f t="shared" si="56"/>
        <v>0.88315217391304346</v>
      </c>
      <c r="H64" s="27">
        <f t="shared" si="3"/>
        <v>1.1202142326863931</v>
      </c>
      <c r="I64" s="27">
        <f t="shared" si="4"/>
        <v>0.72383073496659245</v>
      </c>
      <c r="J64" s="23">
        <f t="shared" si="0"/>
        <v>3.5648809523809524</v>
      </c>
      <c r="K64" s="23">
        <v>2.1</v>
      </c>
      <c r="L64">
        <f t="shared" si="1"/>
        <v>5.0297619047619051</v>
      </c>
      <c r="M64" s="23">
        <f t="shared" si="52"/>
        <v>-2.9297619047619046</v>
      </c>
      <c r="N64" s="53">
        <f t="shared" si="6"/>
        <v>0.79396012302471097</v>
      </c>
      <c r="O64" s="53">
        <f t="shared" si="7"/>
        <v>0.46770601336302897</v>
      </c>
      <c r="P64">
        <f t="shared" si="8"/>
        <v>1.1202142326863931</v>
      </c>
      <c r="Q64">
        <f t="shared" si="9"/>
        <v>0.652508219323364</v>
      </c>
      <c r="R64">
        <f t="shared" si="57"/>
        <v>4.49</v>
      </c>
      <c r="S64">
        <f t="shared" si="58"/>
        <v>2</v>
      </c>
      <c r="T64" s="3">
        <f t="shared" si="59"/>
        <v>66.666666666666657</v>
      </c>
      <c r="U64" s="6">
        <v>140</v>
      </c>
      <c r="V64" s="53">
        <f t="shared" si="10"/>
        <v>-0.652508219323364</v>
      </c>
      <c r="W64">
        <v>0</v>
      </c>
      <c r="X64" s="53">
        <f t="shared" si="11"/>
        <v>-1.1202142326863931</v>
      </c>
      <c r="Y64" s="23">
        <f t="shared" si="51"/>
        <v>-5.0297619047619051</v>
      </c>
    </row>
    <row r="65" spans="1:25" x14ac:dyDescent="0.3">
      <c r="A65" s="23" t="s">
        <v>51</v>
      </c>
      <c r="B65" s="23">
        <v>8</v>
      </c>
      <c r="C65" s="23">
        <v>136</v>
      </c>
      <c r="D65" s="23">
        <v>3.36</v>
      </c>
      <c r="E65" s="23">
        <v>1.952</v>
      </c>
      <c r="F65" s="23">
        <v>0.34</v>
      </c>
      <c r="G65" s="23">
        <f t="shared" si="56"/>
        <v>0.91304347826086951</v>
      </c>
      <c r="H65" s="27">
        <f t="shared" si="3"/>
        <v>1.2265305013851919</v>
      </c>
      <c r="I65" s="27">
        <f t="shared" si="4"/>
        <v>0.74832962138084624</v>
      </c>
      <c r="J65" s="23">
        <f t="shared" si="0"/>
        <v>3.7785609756097558</v>
      </c>
      <c r="K65" s="23">
        <v>2.0499999999999998</v>
      </c>
      <c r="L65">
        <f t="shared" si="1"/>
        <v>5.5071219512195118</v>
      </c>
      <c r="M65" s="23">
        <f t="shared" si="52"/>
        <v>-3.4571219512195119</v>
      </c>
      <c r="N65" s="53">
        <f t="shared" si="6"/>
        <v>0.84155032864359813</v>
      </c>
      <c r="O65" s="53">
        <f t="shared" si="7"/>
        <v>0.45657015590200439</v>
      </c>
      <c r="P65">
        <f t="shared" si="8"/>
        <v>1.2265305013851919</v>
      </c>
      <c r="Q65">
        <f t="shared" si="9"/>
        <v>0.76996034548318748</v>
      </c>
      <c r="R65">
        <f t="shared" si="57"/>
        <v>4.49</v>
      </c>
      <c r="S65">
        <f t="shared" si="58"/>
        <v>2</v>
      </c>
      <c r="T65" s="3">
        <f t="shared" si="59"/>
        <v>66.666666666666657</v>
      </c>
      <c r="U65" s="6">
        <v>99</v>
      </c>
      <c r="V65" s="53">
        <f t="shared" si="10"/>
        <v>-0.76996034548318748</v>
      </c>
      <c r="W65">
        <v>0</v>
      </c>
      <c r="X65" s="53">
        <f t="shared" si="11"/>
        <v>-1.2265305013851919</v>
      </c>
      <c r="Y65" s="23">
        <f t="shared" si="51"/>
        <v>-5.5071219512195118</v>
      </c>
    </row>
    <row r="66" spans="1:25" x14ac:dyDescent="0.3">
      <c r="A66" s="23" t="s">
        <v>51</v>
      </c>
      <c r="B66" s="23">
        <v>9</v>
      </c>
      <c r="C66" s="23">
        <v>137</v>
      </c>
      <c r="D66" s="23">
        <v>3.47</v>
      </c>
      <c r="E66" s="23">
        <v>4.1900000000000004</v>
      </c>
      <c r="F66" s="23">
        <v>0.39</v>
      </c>
      <c r="G66" s="23">
        <f t="shared" si="56"/>
        <v>0.94293478260869568</v>
      </c>
      <c r="H66" s="27">
        <f t="shared" si="3"/>
        <v>1.340857461024499</v>
      </c>
      <c r="I66" s="27">
        <f t="shared" si="4"/>
        <v>0.77282850779510026</v>
      </c>
      <c r="J66" s="23">
        <f t="shared" ref="J66:J68" si="60">ABS(K66-Y66)/2</f>
        <v>4.0102250000000002</v>
      </c>
      <c r="K66" s="23">
        <v>2</v>
      </c>
      <c r="L66">
        <f t="shared" ref="L66:L68" si="61">ABS(Y66)</f>
        <v>6.0204500000000003</v>
      </c>
      <c r="M66" s="23">
        <f t="shared" si="52"/>
        <v>-4.0204500000000003</v>
      </c>
      <c r="N66" s="53">
        <f t="shared" si="6"/>
        <v>0.8931458797327394</v>
      </c>
      <c r="O66" s="53">
        <f t="shared" si="7"/>
        <v>0.44543429844097993</v>
      </c>
      <c r="P66">
        <f t="shared" ref="P66:P68" si="62">ABS(X66)</f>
        <v>1.340857461024499</v>
      </c>
      <c r="Q66">
        <f t="shared" si="9"/>
        <v>0.89542316258351895</v>
      </c>
      <c r="R66">
        <f t="shared" si="57"/>
        <v>4.49</v>
      </c>
      <c r="S66">
        <f t="shared" si="58"/>
        <v>2</v>
      </c>
      <c r="T66" s="3">
        <f t="shared" si="59"/>
        <v>66.666666666666657</v>
      </c>
      <c r="U66" s="6">
        <v>83</v>
      </c>
      <c r="V66" s="53">
        <f t="shared" si="10"/>
        <v>-0.89542316258351895</v>
      </c>
      <c r="W66">
        <v>0</v>
      </c>
      <c r="X66" s="53">
        <f t="shared" si="11"/>
        <v>-1.340857461024499</v>
      </c>
      <c r="Y66" s="23">
        <f t="shared" si="51"/>
        <v>-6.0204500000000003</v>
      </c>
    </row>
    <row r="67" spans="1:25" x14ac:dyDescent="0.3">
      <c r="A67" s="23" t="s">
        <v>51</v>
      </c>
      <c r="B67" s="23">
        <v>10</v>
      </c>
      <c r="C67" s="23">
        <v>138</v>
      </c>
      <c r="D67" s="23">
        <v>3.57</v>
      </c>
      <c r="E67" s="23">
        <v>5.05</v>
      </c>
      <c r="F67" s="23">
        <v>0.53</v>
      </c>
      <c r="G67" s="23">
        <f t="shared" si="56"/>
        <v>0.97010869565217384</v>
      </c>
      <c r="H67" s="27">
        <f t="shared" ref="H67:H68" si="63">-Y67/R67</f>
        <v>1.4939514711053803</v>
      </c>
      <c r="I67" s="27">
        <f t="shared" ref="I67:I68" si="64">D67/R67</f>
        <v>0.7951002227171492</v>
      </c>
      <c r="J67" s="23">
        <f t="shared" si="60"/>
        <v>4.303921052631579</v>
      </c>
      <c r="K67" s="23">
        <v>1.9</v>
      </c>
      <c r="L67">
        <f t="shared" si="61"/>
        <v>6.7078421052631576</v>
      </c>
      <c r="M67" s="23">
        <f t="shared" si="52"/>
        <v>-4.8078421052631581</v>
      </c>
      <c r="N67" s="53">
        <f t="shared" ref="N67:N68" si="65">J67/R67</f>
        <v>0.95855702731215564</v>
      </c>
      <c r="O67" s="53">
        <f t="shared" ref="O67:O68" si="66">K67/R67</f>
        <v>0.42316258351893093</v>
      </c>
      <c r="P67">
        <f t="shared" si="62"/>
        <v>1.4939514711053803</v>
      </c>
      <c r="Q67">
        <f t="shared" ref="Q67:Q68" si="67">-(V67)</f>
        <v>1.0707888875864495</v>
      </c>
      <c r="R67">
        <f t="shared" si="57"/>
        <v>4.49</v>
      </c>
      <c r="S67">
        <f t="shared" si="58"/>
        <v>2</v>
      </c>
      <c r="T67" s="3">
        <f t="shared" si="59"/>
        <v>66.666666666666657</v>
      </c>
      <c r="U67" s="6">
        <v>83</v>
      </c>
      <c r="V67" s="53">
        <f t="shared" ref="V67:V68" si="68">M67/R67</f>
        <v>-1.0707888875864495</v>
      </c>
      <c r="W67">
        <v>0</v>
      </c>
      <c r="X67" s="53">
        <f t="shared" ref="X67:X68" si="69">Y67/R67</f>
        <v>-1.4939514711053803</v>
      </c>
      <c r="Y67" s="23">
        <f t="shared" si="51"/>
        <v>-6.7078421052631576</v>
      </c>
    </row>
    <row r="68" spans="1:25" x14ac:dyDescent="0.3">
      <c r="A68" s="23" t="s">
        <v>51</v>
      </c>
      <c r="B68" s="23">
        <v>11</v>
      </c>
      <c r="C68" s="23">
        <v>139</v>
      </c>
      <c r="D68" s="23">
        <v>3.68</v>
      </c>
      <c r="E68" s="23">
        <v>6.2</v>
      </c>
      <c r="F68" s="23">
        <v>0.56999999999999995</v>
      </c>
      <c r="G68" s="23">
        <f t="shared" si="56"/>
        <v>1</v>
      </c>
      <c r="H68" s="27">
        <f t="shared" si="63"/>
        <v>1.5874340640018756</v>
      </c>
      <c r="I68" s="27">
        <f t="shared" si="64"/>
        <v>0.8195991091314031</v>
      </c>
      <c r="J68" s="23">
        <f t="shared" si="60"/>
        <v>4.513789473684211</v>
      </c>
      <c r="K68" s="23">
        <v>1.9</v>
      </c>
      <c r="L68">
        <f t="shared" si="61"/>
        <v>7.1275789473684217</v>
      </c>
      <c r="M68" s="23">
        <f t="shared" si="52"/>
        <v>-5.2275789473684222</v>
      </c>
      <c r="N68" s="53">
        <f t="shared" si="65"/>
        <v>1.0052983237604034</v>
      </c>
      <c r="O68" s="53">
        <f t="shared" si="66"/>
        <v>0.42316258351893093</v>
      </c>
      <c r="P68">
        <f t="shared" si="62"/>
        <v>1.5874340640018756</v>
      </c>
      <c r="Q68">
        <f t="shared" si="67"/>
        <v>1.1642714804829448</v>
      </c>
      <c r="R68">
        <f t="shared" si="57"/>
        <v>4.49</v>
      </c>
      <c r="S68">
        <f t="shared" si="58"/>
        <v>2</v>
      </c>
      <c r="T68" s="3">
        <f t="shared" si="59"/>
        <v>66.666666666666657</v>
      </c>
      <c r="U68" s="6">
        <v>72</v>
      </c>
      <c r="V68" s="53">
        <f t="shared" si="68"/>
        <v>-1.1642714804829448</v>
      </c>
      <c r="W68">
        <v>0</v>
      </c>
      <c r="X68" s="53">
        <f t="shared" si="69"/>
        <v>-1.5874340640018756</v>
      </c>
      <c r="Y68" s="23">
        <f t="shared" si="51"/>
        <v>-7.1275789473684217</v>
      </c>
    </row>
    <row r="69" spans="1:25" x14ac:dyDescent="0.3">
      <c r="P69" s="6"/>
    </row>
    <row r="84" spans="3:24" x14ac:dyDescent="0.3">
      <c r="C84"/>
      <c r="N84"/>
      <c r="O84"/>
      <c r="V84"/>
      <c r="X84"/>
    </row>
    <row r="85" spans="3:24" x14ac:dyDescent="0.3">
      <c r="C85"/>
      <c r="N85"/>
      <c r="O85"/>
      <c r="V85"/>
      <c r="X85"/>
    </row>
    <row r="86" spans="3:24" x14ac:dyDescent="0.3">
      <c r="C86"/>
      <c r="N86"/>
      <c r="O86"/>
      <c r="V86"/>
      <c r="X86"/>
    </row>
    <row r="87" spans="3:24" x14ac:dyDescent="0.3">
      <c r="C87"/>
      <c r="N87"/>
      <c r="O87"/>
      <c r="V87"/>
      <c r="X87"/>
    </row>
    <row r="88" spans="3:24" x14ac:dyDescent="0.3">
      <c r="C88"/>
      <c r="N88"/>
      <c r="O88"/>
      <c r="V88"/>
      <c r="X88"/>
    </row>
    <row r="89" spans="3:24" x14ac:dyDescent="0.3">
      <c r="C89"/>
      <c r="N89"/>
      <c r="O89"/>
      <c r="V89"/>
      <c r="X89"/>
    </row>
    <row r="90" spans="3:24" x14ac:dyDescent="0.3">
      <c r="C90"/>
      <c r="N90"/>
      <c r="O90"/>
      <c r="V90"/>
      <c r="X90"/>
    </row>
    <row r="91" spans="3:24" x14ac:dyDescent="0.3">
      <c r="C91"/>
      <c r="N91"/>
      <c r="O91"/>
      <c r="V91"/>
      <c r="X91"/>
    </row>
    <row r="92" spans="3:24" x14ac:dyDescent="0.3">
      <c r="C92"/>
      <c r="N92"/>
      <c r="O92"/>
      <c r="V92"/>
      <c r="X92"/>
    </row>
    <row r="93" spans="3:24" x14ac:dyDescent="0.3">
      <c r="C93"/>
      <c r="N93"/>
      <c r="O93"/>
      <c r="V93"/>
      <c r="X93"/>
    </row>
    <row r="94" spans="3:24" x14ac:dyDescent="0.3">
      <c r="C94"/>
      <c r="N94"/>
      <c r="O94"/>
      <c r="V94"/>
      <c r="X94"/>
    </row>
    <row r="95" spans="3:24" x14ac:dyDescent="0.3">
      <c r="C95"/>
      <c r="N95"/>
      <c r="O95"/>
      <c r="V95"/>
      <c r="X95"/>
    </row>
    <row r="96" spans="3:24" x14ac:dyDescent="0.3">
      <c r="C96"/>
      <c r="N96"/>
      <c r="O96"/>
      <c r="V96"/>
      <c r="X96"/>
    </row>
    <row r="97" spans="3:24" x14ac:dyDescent="0.3">
      <c r="C97"/>
      <c r="N97"/>
      <c r="O97"/>
      <c r="V97"/>
      <c r="X97"/>
    </row>
    <row r="98" spans="3:24" x14ac:dyDescent="0.3">
      <c r="C98"/>
      <c r="N98"/>
      <c r="O98"/>
      <c r="V98"/>
      <c r="X98"/>
    </row>
    <row r="99" spans="3:24" x14ac:dyDescent="0.3">
      <c r="C99"/>
      <c r="N99"/>
      <c r="O99"/>
      <c r="V99"/>
      <c r="X99"/>
    </row>
    <row r="100" spans="3:24" x14ac:dyDescent="0.3">
      <c r="C100"/>
      <c r="N100"/>
      <c r="O100"/>
      <c r="V100"/>
      <c r="X100"/>
    </row>
    <row r="101" spans="3:24" x14ac:dyDescent="0.3">
      <c r="C101"/>
      <c r="N101"/>
      <c r="O101"/>
      <c r="V101"/>
      <c r="X101"/>
    </row>
    <row r="102" spans="3:24" x14ac:dyDescent="0.3">
      <c r="C102"/>
      <c r="N102"/>
      <c r="O102"/>
      <c r="V102"/>
      <c r="X102"/>
    </row>
    <row r="103" spans="3:24" x14ac:dyDescent="0.3">
      <c r="C103"/>
      <c r="N103"/>
      <c r="O103"/>
      <c r="V103"/>
      <c r="X103"/>
    </row>
    <row r="104" spans="3:24" x14ac:dyDescent="0.3">
      <c r="C104"/>
      <c r="N104"/>
      <c r="O104"/>
      <c r="V104"/>
      <c r="X104"/>
    </row>
    <row r="105" spans="3:24" x14ac:dyDescent="0.3">
      <c r="C105"/>
      <c r="N105"/>
      <c r="O105"/>
      <c r="V105"/>
      <c r="X105"/>
    </row>
    <row r="106" spans="3:24" x14ac:dyDescent="0.3">
      <c r="C106"/>
      <c r="N106"/>
      <c r="O106"/>
      <c r="V106"/>
      <c r="X106"/>
    </row>
    <row r="107" spans="3:24" x14ac:dyDescent="0.3">
      <c r="C107"/>
      <c r="N107"/>
      <c r="O107"/>
      <c r="V107"/>
      <c r="X107"/>
    </row>
    <row r="108" spans="3:24" x14ac:dyDescent="0.3">
      <c r="C108"/>
      <c r="N108"/>
      <c r="O108"/>
      <c r="V108"/>
      <c r="X108"/>
    </row>
    <row r="109" spans="3:24" x14ac:dyDescent="0.3">
      <c r="C109"/>
      <c r="N109"/>
      <c r="O109"/>
      <c r="V109"/>
      <c r="X109"/>
    </row>
    <row r="110" spans="3:24" x14ac:dyDescent="0.3">
      <c r="C110"/>
      <c r="N110"/>
      <c r="O110"/>
      <c r="V110"/>
      <c r="X110"/>
    </row>
    <row r="111" spans="3:24" x14ac:dyDescent="0.3">
      <c r="C111"/>
      <c r="N111"/>
      <c r="O111"/>
      <c r="V111"/>
      <c r="X111"/>
    </row>
    <row r="112" spans="3:24" x14ac:dyDescent="0.3">
      <c r="C112"/>
      <c r="N112"/>
      <c r="O112"/>
      <c r="V112"/>
      <c r="X112"/>
    </row>
    <row r="113" spans="3:24" x14ac:dyDescent="0.3">
      <c r="C113"/>
      <c r="N113"/>
      <c r="O113"/>
      <c r="V113"/>
      <c r="X113"/>
    </row>
    <row r="114" spans="3:24" x14ac:dyDescent="0.3">
      <c r="C114"/>
      <c r="N114"/>
      <c r="O114"/>
      <c r="V114"/>
      <c r="X114"/>
    </row>
    <row r="115" spans="3:24" x14ac:dyDescent="0.3">
      <c r="C115"/>
      <c r="N115"/>
      <c r="O115"/>
      <c r="V115"/>
      <c r="X115"/>
    </row>
    <row r="116" spans="3:24" x14ac:dyDescent="0.3">
      <c r="C116"/>
      <c r="N116"/>
      <c r="O116"/>
      <c r="V116"/>
      <c r="X116"/>
    </row>
    <row r="117" spans="3:24" x14ac:dyDescent="0.3">
      <c r="C117"/>
      <c r="N117"/>
      <c r="O117"/>
      <c r="V117"/>
      <c r="X117"/>
    </row>
    <row r="118" spans="3:24" x14ac:dyDescent="0.3">
      <c r="C118"/>
      <c r="N118"/>
      <c r="O118"/>
      <c r="V118"/>
      <c r="X118"/>
    </row>
    <row r="119" spans="3:24" x14ac:dyDescent="0.3">
      <c r="C119"/>
      <c r="N119"/>
      <c r="O119"/>
      <c r="V119"/>
      <c r="X119"/>
    </row>
    <row r="120" spans="3:24" x14ac:dyDescent="0.3">
      <c r="C120"/>
      <c r="N120"/>
      <c r="O120"/>
      <c r="V120"/>
      <c r="X120"/>
    </row>
    <row r="121" spans="3:24" x14ac:dyDescent="0.3">
      <c r="C121"/>
      <c r="N121"/>
      <c r="O121"/>
      <c r="V121"/>
      <c r="X121"/>
    </row>
    <row r="122" spans="3:24" x14ac:dyDescent="0.3">
      <c r="C122"/>
      <c r="N122"/>
      <c r="O122"/>
      <c r="V122"/>
      <c r="X122"/>
    </row>
    <row r="123" spans="3:24" x14ac:dyDescent="0.3">
      <c r="C123"/>
      <c r="N123"/>
      <c r="O123"/>
      <c r="V123"/>
      <c r="X123"/>
    </row>
    <row r="124" spans="3:24" x14ac:dyDescent="0.3">
      <c r="C124"/>
      <c r="N124"/>
      <c r="O124"/>
      <c r="V124"/>
      <c r="X124"/>
    </row>
    <row r="125" spans="3:24" x14ac:dyDescent="0.3">
      <c r="C125"/>
      <c r="N125"/>
      <c r="O125"/>
      <c r="V125"/>
      <c r="X125"/>
    </row>
    <row r="126" spans="3:24" x14ac:dyDescent="0.3">
      <c r="C126"/>
      <c r="N126"/>
      <c r="O126"/>
      <c r="V126"/>
      <c r="X126"/>
    </row>
    <row r="127" spans="3:24" x14ac:dyDescent="0.3">
      <c r="C127"/>
      <c r="N127"/>
      <c r="O127"/>
      <c r="V127"/>
      <c r="X127"/>
    </row>
    <row r="128" spans="3:24" x14ac:dyDescent="0.3">
      <c r="C128"/>
      <c r="N128"/>
      <c r="O128"/>
      <c r="V128"/>
      <c r="X128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51"/>
  <sheetViews>
    <sheetView zoomScaleNormal="100" workbookViewId="0">
      <selection activeCell="D2" sqref="D2"/>
    </sheetView>
  </sheetViews>
  <sheetFormatPr defaultRowHeight="14.4" x14ac:dyDescent="0.3"/>
  <cols>
    <col min="1" max="1" width="10.109375" customWidth="1"/>
    <col min="2" max="2" width="8.4414062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3" width="11" customWidth="1"/>
    <col min="14" max="15" width="11" style="6" customWidth="1"/>
    <col min="16" max="16" width="11.5546875" customWidth="1"/>
    <col min="18" max="18" width="11" style="6" customWidth="1"/>
    <col min="20" max="20" width="11" style="6" customWidth="1"/>
    <col min="21" max="22" width="11" customWidth="1"/>
  </cols>
  <sheetData>
    <row r="1" spans="1:27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56</v>
      </c>
      <c r="J1" s="40" t="s">
        <v>67</v>
      </c>
      <c r="K1" s="40" t="s">
        <v>65</v>
      </c>
      <c r="L1" s="40" t="s">
        <v>66</v>
      </c>
      <c r="M1" s="52" t="s">
        <v>64</v>
      </c>
      <c r="N1" s="40" t="s">
        <v>69</v>
      </c>
      <c r="O1" s="40" t="s">
        <v>70</v>
      </c>
      <c r="P1" s="40" t="s">
        <v>71</v>
      </c>
      <c r="Q1" s="40" t="s">
        <v>72</v>
      </c>
      <c r="R1" s="40" t="s">
        <v>72</v>
      </c>
      <c r="S1" s="10" t="s">
        <v>45</v>
      </c>
      <c r="T1" s="40" t="s">
        <v>71</v>
      </c>
      <c r="U1" s="2"/>
      <c r="V1" s="2" t="s">
        <v>1</v>
      </c>
      <c r="W1" s="2" t="s">
        <v>2</v>
      </c>
      <c r="X1" s="2" t="s">
        <v>4</v>
      </c>
      <c r="Y1" s="2" t="s">
        <v>5</v>
      </c>
      <c r="Z1" s="2" t="s">
        <v>7</v>
      </c>
      <c r="AA1" s="2" t="s">
        <v>8</v>
      </c>
    </row>
    <row r="2" spans="1:27" ht="15" x14ac:dyDescent="0.25">
      <c r="A2" s="32" t="s">
        <v>3</v>
      </c>
      <c r="B2" s="32">
        <v>1</v>
      </c>
      <c r="C2" s="32">
        <v>1</v>
      </c>
      <c r="D2" s="32">
        <v>2.06</v>
      </c>
      <c r="E2" s="32">
        <v>0.12</v>
      </c>
      <c r="F2" s="32">
        <v>0.09</v>
      </c>
      <c r="G2" s="32">
        <f t="shared" ref="G2:G8" si="0">D2/$D$8</f>
        <v>0.39539347408829179</v>
      </c>
      <c r="H2" s="32">
        <f t="shared" ref="H2:H8" si="1">E2/$E$8</f>
        <v>2.6845637583892617E-2</v>
      </c>
      <c r="I2" s="32">
        <f t="shared" ref="I2:I8" si="2">D2/SQRT($AA$3)</f>
        <v>1.0417867790937976</v>
      </c>
      <c r="J2" s="32">
        <f t="shared" ref="J2:J65" si="3">ABS(K2-L2)/2</f>
        <v>2.0609000000000002</v>
      </c>
      <c r="K2" s="49">
        <v>2</v>
      </c>
      <c r="L2" s="32">
        <f t="shared" ref="L2:L15" si="4">M2/2-SQRT(M2^2/4+D2^2)</f>
        <v>-2.1218000000000004</v>
      </c>
      <c r="M2" s="32">
        <f t="shared" ref="M2:M8" si="5">-(D2^2-K2^2)/K2</f>
        <v>-0.12179999999999991</v>
      </c>
      <c r="N2" s="32">
        <f>J2/SQRT($AA$3)</f>
        <v>1.0422419286574793</v>
      </c>
      <c r="O2" s="32">
        <f>K2/SQRT($AA$3)</f>
        <v>1.0114434748483472</v>
      </c>
      <c r="P2">
        <f>ABS(T2)</f>
        <v>1.0730403824666117</v>
      </c>
      <c r="Q2">
        <f>ABS(R2)</f>
        <v>6.1596907618264293E-2</v>
      </c>
      <c r="R2" s="32">
        <f t="shared" ref="R2:R8" si="6">M2/SQRT($AA$3)</f>
        <v>-6.1596907618264293E-2</v>
      </c>
      <c r="S2" s="8">
        <v>368</v>
      </c>
      <c r="T2" s="32">
        <f t="shared" ref="T2:T8" si="7">L2/SQRT($AA$3)</f>
        <v>-1.0730403824666117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</row>
    <row r="3" spans="1:27" ht="15" x14ac:dyDescent="0.25">
      <c r="A3" s="32" t="s">
        <v>3</v>
      </c>
      <c r="B3" s="32">
        <v>2</v>
      </c>
      <c r="C3" s="32">
        <v>2</v>
      </c>
      <c r="D3" s="32">
        <v>2.64</v>
      </c>
      <c r="E3" s="32">
        <v>0.91</v>
      </c>
      <c r="F3" s="32">
        <v>0.11</v>
      </c>
      <c r="G3" s="32">
        <f t="shared" si="0"/>
        <v>0.50671785028790794</v>
      </c>
      <c r="H3" s="32">
        <f t="shared" si="1"/>
        <v>0.20357941834451904</v>
      </c>
      <c r="I3" s="32">
        <f t="shared" si="2"/>
        <v>1.3351053867998184</v>
      </c>
      <c r="J3" s="32">
        <f t="shared" si="3"/>
        <v>2.8360000000000003</v>
      </c>
      <c r="K3" s="49">
        <v>1.8</v>
      </c>
      <c r="L3" s="32">
        <f t="shared" si="4"/>
        <v>-3.8720000000000003</v>
      </c>
      <c r="M3" s="32">
        <f t="shared" si="5"/>
        <v>-2.0720000000000001</v>
      </c>
      <c r="N3" s="32">
        <f t="shared" ref="N3:O8" si="8">J3/SQRT($AA$3)</f>
        <v>1.4342268473349564</v>
      </c>
      <c r="O3" s="32">
        <f t="shared" si="8"/>
        <v>0.91029912736351248</v>
      </c>
      <c r="P3">
        <f t="shared" ref="P3:P66" si="9">ABS(T3)</f>
        <v>1.9581545673064003</v>
      </c>
      <c r="Q3">
        <f t="shared" ref="Q3:Q66" si="10">ABS(R3)</f>
        <v>1.0478554399428877</v>
      </c>
      <c r="R3" s="32">
        <f t="shared" si="6"/>
        <v>-1.0478554399428877</v>
      </c>
      <c r="S3" s="6">
        <v>158</v>
      </c>
      <c r="T3" s="32">
        <f t="shared" si="7"/>
        <v>-1.9581545673064003</v>
      </c>
      <c r="U3" t="s">
        <v>3</v>
      </c>
      <c r="V3">
        <v>0</v>
      </c>
      <c r="W3">
        <v>0</v>
      </c>
      <c r="X3">
        <v>3.31</v>
      </c>
      <c r="Y3">
        <v>0.42</v>
      </c>
      <c r="Z3">
        <v>43</v>
      </c>
      <c r="AA3">
        <v>3.91</v>
      </c>
    </row>
    <row r="4" spans="1:27" ht="15" x14ac:dyDescent="0.25">
      <c r="A4" s="32" t="s">
        <v>3</v>
      </c>
      <c r="B4" s="32">
        <v>3</v>
      </c>
      <c r="C4" s="32">
        <v>3</v>
      </c>
      <c r="D4" s="32">
        <v>3.01</v>
      </c>
      <c r="E4" s="32">
        <v>1.68</v>
      </c>
      <c r="F4" s="32">
        <v>0.13</v>
      </c>
      <c r="G4" s="32">
        <f t="shared" si="0"/>
        <v>0.57773512476007671</v>
      </c>
      <c r="H4" s="32">
        <f t="shared" si="1"/>
        <v>0.37583892617449666</v>
      </c>
      <c r="I4" s="32">
        <f t="shared" si="2"/>
        <v>1.5222224296467624</v>
      </c>
      <c r="J4" s="32">
        <f t="shared" si="3"/>
        <v>3.416694444444444</v>
      </c>
      <c r="K4" s="49">
        <v>1.8</v>
      </c>
      <c r="L4" s="32">
        <f t="shared" si="4"/>
        <v>-5.0333888888888882</v>
      </c>
      <c r="M4" s="32">
        <f t="shared" si="5"/>
        <v>-3.233388888888888</v>
      </c>
      <c r="N4" s="32">
        <f t="shared" si="8"/>
        <v>1.7278966506919657</v>
      </c>
      <c r="O4" s="32">
        <f t="shared" si="8"/>
        <v>0.91029912736351248</v>
      </c>
      <c r="P4">
        <f t="shared" si="9"/>
        <v>2.5454941740204191</v>
      </c>
      <c r="Q4">
        <f t="shared" si="10"/>
        <v>1.6351950466569065</v>
      </c>
      <c r="R4" s="32">
        <f t="shared" si="6"/>
        <v>-1.6351950466569065</v>
      </c>
      <c r="S4" s="6">
        <v>110</v>
      </c>
      <c r="T4" s="32">
        <f t="shared" si="7"/>
        <v>-2.5454941740204191</v>
      </c>
      <c r="U4" t="s">
        <v>57</v>
      </c>
      <c r="V4">
        <v>0</v>
      </c>
      <c r="W4">
        <v>0</v>
      </c>
      <c r="X4">
        <v>3.31</v>
      </c>
      <c r="Y4">
        <v>0.42</v>
      </c>
      <c r="Z4">
        <v>43</v>
      </c>
      <c r="AA4">
        <v>3.91</v>
      </c>
    </row>
    <row r="5" spans="1:27" ht="15" x14ac:dyDescent="0.25">
      <c r="A5" s="32" t="s">
        <v>3</v>
      </c>
      <c r="B5" s="32">
        <v>4</v>
      </c>
      <c r="C5" s="32">
        <v>4</v>
      </c>
      <c r="D5" s="32">
        <v>3.65</v>
      </c>
      <c r="E5" s="32">
        <v>2.36</v>
      </c>
      <c r="F5" s="32">
        <v>0.13</v>
      </c>
      <c r="G5" s="32">
        <f t="shared" si="0"/>
        <v>0.70057581573896355</v>
      </c>
      <c r="H5" s="32">
        <f t="shared" si="1"/>
        <v>0.52796420581655479</v>
      </c>
      <c r="I5" s="32">
        <f t="shared" si="2"/>
        <v>1.8458843415982336</v>
      </c>
      <c r="J5" s="32">
        <f t="shared" si="3"/>
        <v>4.6006944444444446</v>
      </c>
      <c r="K5" s="49">
        <v>1.8</v>
      </c>
      <c r="L5" s="32">
        <f t="shared" si="4"/>
        <v>-7.4013888888888886</v>
      </c>
      <c r="M5" s="32">
        <f t="shared" si="5"/>
        <v>-5.6013888888888888</v>
      </c>
      <c r="N5" s="32">
        <f t="shared" si="8"/>
        <v>2.3266711878021877</v>
      </c>
      <c r="O5" s="32">
        <f t="shared" si="8"/>
        <v>0.91029912736351248</v>
      </c>
      <c r="P5">
        <f t="shared" si="9"/>
        <v>3.7430432482408622</v>
      </c>
      <c r="Q5">
        <f t="shared" si="10"/>
        <v>2.8327441208773498</v>
      </c>
      <c r="R5" s="32">
        <f t="shared" si="6"/>
        <v>-2.8327441208773498</v>
      </c>
      <c r="S5" s="6">
        <v>101</v>
      </c>
      <c r="T5" s="32">
        <f t="shared" si="7"/>
        <v>-3.7430432482408622</v>
      </c>
      <c r="U5" t="s">
        <v>10</v>
      </c>
      <c r="V5">
        <v>0.5</v>
      </c>
      <c r="W5">
        <v>79</v>
      </c>
      <c r="X5">
        <v>3.31</v>
      </c>
      <c r="Y5">
        <v>0</v>
      </c>
      <c r="Z5">
        <v>53.2</v>
      </c>
      <c r="AA5">
        <v>3.66</v>
      </c>
    </row>
    <row r="6" spans="1:27" ht="15" x14ac:dyDescent="0.25">
      <c r="A6" s="32" t="s">
        <v>3</v>
      </c>
      <c r="B6" s="32">
        <v>5</v>
      </c>
      <c r="C6" s="32">
        <v>5</v>
      </c>
      <c r="D6" s="32">
        <v>4.17</v>
      </c>
      <c r="E6" s="32">
        <v>3</v>
      </c>
      <c r="F6" s="32">
        <v>0.14000000000000001</v>
      </c>
      <c r="G6" s="32">
        <f t="shared" si="0"/>
        <v>0.80038387715930903</v>
      </c>
      <c r="H6" s="32">
        <f t="shared" si="1"/>
        <v>0.67114093959731547</v>
      </c>
      <c r="I6" s="32">
        <f t="shared" si="2"/>
        <v>2.108859645058804</v>
      </c>
      <c r="J6" s="32">
        <f t="shared" si="3"/>
        <v>5.7302499999999998</v>
      </c>
      <c r="K6" s="49">
        <v>1.8</v>
      </c>
      <c r="L6" s="32">
        <f t="shared" si="4"/>
        <v>-9.660499999999999</v>
      </c>
      <c r="M6" s="32">
        <f t="shared" si="5"/>
        <v>-7.8604999999999992</v>
      </c>
      <c r="N6" s="32">
        <f t="shared" si="8"/>
        <v>2.8979119858748708</v>
      </c>
      <c r="O6" s="32">
        <f t="shared" si="8"/>
        <v>0.91029912736351248</v>
      </c>
      <c r="P6">
        <f t="shared" si="9"/>
        <v>4.8855248443862287</v>
      </c>
      <c r="Q6">
        <f t="shared" si="10"/>
        <v>3.9752257170227159</v>
      </c>
      <c r="R6" s="32">
        <f t="shared" si="6"/>
        <v>-3.9752257170227159</v>
      </c>
      <c r="S6" s="6">
        <v>90</v>
      </c>
      <c r="T6" s="32">
        <f t="shared" si="7"/>
        <v>-4.8855248443862287</v>
      </c>
      <c r="U6" t="s">
        <v>11</v>
      </c>
      <c r="V6">
        <v>0.5</v>
      </c>
      <c r="W6">
        <v>79</v>
      </c>
      <c r="X6">
        <v>3.31</v>
      </c>
      <c r="Y6">
        <v>0</v>
      </c>
      <c r="Z6">
        <v>53.2</v>
      </c>
      <c r="AA6">
        <v>3.66</v>
      </c>
    </row>
    <row r="7" spans="1:27" ht="15" x14ac:dyDescent="0.25">
      <c r="A7" s="32" t="s">
        <v>3</v>
      </c>
      <c r="B7" s="32">
        <v>6</v>
      </c>
      <c r="C7" s="32">
        <v>6</v>
      </c>
      <c r="D7" s="32">
        <v>4.68</v>
      </c>
      <c r="E7" s="32">
        <v>3.81</v>
      </c>
      <c r="F7" s="32">
        <v>0.15</v>
      </c>
      <c r="G7" s="32">
        <f t="shared" si="0"/>
        <v>0.89827255278310936</v>
      </c>
      <c r="H7" s="32">
        <f t="shared" si="1"/>
        <v>0.85234899328859071</v>
      </c>
      <c r="I7" s="32">
        <f t="shared" si="2"/>
        <v>2.3667777311451323</v>
      </c>
      <c r="J7" s="32">
        <f t="shared" si="3"/>
        <v>6.984</v>
      </c>
      <c r="K7" s="49">
        <v>1.8</v>
      </c>
      <c r="L7" s="32">
        <f t="shared" si="4"/>
        <v>-12.167999999999999</v>
      </c>
      <c r="M7" s="32">
        <f t="shared" si="5"/>
        <v>-10.367999999999999</v>
      </c>
      <c r="N7" s="32">
        <f t="shared" si="8"/>
        <v>3.5319606141704285</v>
      </c>
      <c r="O7" s="32">
        <f t="shared" si="8"/>
        <v>0.91029912736351248</v>
      </c>
      <c r="P7">
        <f t="shared" si="9"/>
        <v>6.1536221009773442</v>
      </c>
      <c r="Q7">
        <f t="shared" si="10"/>
        <v>5.2433229736138314</v>
      </c>
      <c r="R7" s="32">
        <f t="shared" si="6"/>
        <v>-5.2433229736138314</v>
      </c>
      <c r="S7" s="6">
        <v>76</v>
      </c>
      <c r="T7" s="32">
        <f t="shared" si="7"/>
        <v>-6.1536221009773442</v>
      </c>
      <c r="U7" t="s">
        <v>12</v>
      </c>
      <c r="V7">
        <v>1</v>
      </c>
      <c r="W7">
        <v>79</v>
      </c>
      <c r="X7">
        <v>3.31</v>
      </c>
      <c r="Y7">
        <v>0</v>
      </c>
      <c r="Z7">
        <v>57.5</v>
      </c>
      <c r="AA7">
        <v>4.13</v>
      </c>
    </row>
    <row r="8" spans="1:27" ht="15" x14ac:dyDescent="0.25">
      <c r="A8" s="32" t="s">
        <v>3</v>
      </c>
      <c r="B8" s="32">
        <v>7</v>
      </c>
      <c r="C8" s="32">
        <v>7</v>
      </c>
      <c r="D8" s="32">
        <v>5.21</v>
      </c>
      <c r="E8" s="32">
        <v>4.47</v>
      </c>
      <c r="F8" s="32">
        <v>0.2</v>
      </c>
      <c r="G8" s="32">
        <f t="shared" si="0"/>
        <v>1</v>
      </c>
      <c r="H8" s="32">
        <f t="shared" si="1"/>
        <v>1</v>
      </c>
      <c r="I8" s="32">
        <f t="shared" si="2"/>
        <v>2.6348102519799443</v>
      </c>
      <c r="J8" s="32">
        <f t="shared" si="3"/>
        <v>8.440027777777777</v>
      </c>
      <c r="K8" s="49">
        <v>1.8</v>
      </c>
      <c r="L8" s="32">
        <f t="shared" si="4"/>
        <v>-15.080055555555553</v>
      </c>
      <c r="M8" s="32">
        <f t="shared" si="5"/>
        <v>-13.280055555555554</v>
      </c>
      <c r="N8" s="32">
        <f t="shared" si="8"/>
        <v>4.268305511686064</v>
      </c>
      <c r="O8" s="32">
        <f t="shared" si="8"/>
        <v>0.91029912736351248</v>
      </c>
      <c r="P8">
        <f t="shared" si="9"/>
        <v>7.626311896008616</v>
      </c>
      <c r="Q8">
        <f t="shared" si="10"/>
        <v>6.7160127686451041</v>
      </c>
      <c r="R8" s="32">
        <f t="shared" si="6"/>
        <v>-6.7160127686451041</v>
      </c>
      <c r="S8" s="6">
        <v>72</v>
      </c>
      <c r="T8" s="32">
        <f t="shared" si="7"/>
        <v>-7.626311896008616</v>
      </c>
      <c r="U8" t="s">
        <v>13</v>
      </c>
      <c r="V8">
        <v>1</v>
      </c>
      <c r="W8">
        <v>79</v>
      </c>
      <c r="X8">
        <v>3.31</v>
      </c>
      <c r="Y8">
        <v>0</v>
      </c>
      <c r="Z8">
        <v>57.5</v>
      </c>
      <c r="AA8">
        <v>4.13</v>
      </c>
    </row>
    <row r="9" spans="1:27" ht="15" x14ac:dyDescent="0.25">
      <c r="A9" s="27" t="s">
        <v>10</v>
      </c>
      <c r="B9" s="27">
        <v>1</v>
      </c>
      <c r="C9" s="27">
        <v>21</v>
      </c>
      <c r="D9" s="27">
        <v>2.31</v>
      </c>
      <c r="E9" s="27">
        <v>0.22</v>
      </c>
      <c r="F9" s="27">
        <v>0.08</v>
      </c>
      <c r="G9" s="27">
        <f>D9/$D$10</f>
        <v>0.74516129032258061</v>
      </c>
      <c r="H9" s="27">
        <f>E9/$E$10</f>
        <v>0.13253012048192772</v>
      </c>
      <c r="I9" s="27">
        <f>D9/SQRT($AA$5)</f>
        <v>1.2074563427603215</v>
      </c>
      <c r="J9" s="27">
        <f t="shared" si="3"/>
        <v>2.3127499999999999</v>
      </c>
      <c r="K9" s="50">
        <v>2.2000000000000002</v>
      </c>
      <c r="L9" s="27">
        <f t="shared" si="4"/>
        <v>-2.4254999999999995</v>
      </c>
      <c r="M9" s="53">
        <f>-(D9^2-K9^2)/K9</f>
        <v>-0.22549999999999967</v>
      </c>
      <c r="N9" s="53">
        <f>J9/SQRT($AA$5)</f>
        <v>1.2088937907874171</v>
      </c>
      <c r="O9" s="53">
        <f t="shared" ref="O9:O10" si="11">K9/SQRT($AA$5)</f>
        <v>1.1499584216764966</v>
      </c>
      <c r="P9">
        <f t="shared" si="9"/>
        <v>1.2678291598983373</v>
      </c>
      <c r="Q9">
        <f t="shared" si="10"/>
        <v>0.11787073822184073</v>
      </c>
      <c r="R9" s="53">
        <f>M9/SQRT($AA$5)</f>
        <v>-0.11787073822184073</v>
      </c>
      <c r="S9" s="8">
        <v>1260</v>
      </c>
      <c r="T9" s="53">
        <f>L9/SQRT($AA$5)</f>
        <v>-1.2678291598983373</v>
      </c>
      <c r="U9" t="s">
        <v>33</v>
      </c>
      <c r="V9">
        <v>1</v>
      </c>
      <c r="W9">
        <v>79</v>
      </c>
      <c r="X9">
        <v>3.31</v>
      </c>
      <c r="Y9">
        <v>0</v>
      </c>
      <c r="Z9">
        <v>43.2</v>
      </c>
      <c r="AA9">
        <v>4</v>
      </c>
    </row>
    <row r="10" spans="1:27" ht="15" x14ac:dyDescent="0.25">
      <c r="A10" s="27" t="s">
        <v>10</v>
      </c>
      <c r="B10" s="27">
        <v>2</v>
      </c>
      <c r="C10" s="27">
        <v>22</v>
      </c>
      <c r="D10" s="27">
        <v>3.1</v>
      </c>
      <c r="E10" s="27">
        <v>1.66</v>
      </c>
      <c r="F10" s="27">
        <v>0.19</v>
      </c>
      <c r="G10" s="27">
        <f>D10/$D$10</f>
        <v>1</v>
      </c>
      <c r="H10" s="27">
        <f>E10/$E$10</f>
        <v>1</v>
      </c>
      <c r="I10" s="27">
        <f>D10/SQRT($AA$5)</f>
        <v>1.6203959578168816</v>
      </c>
      <c r="J10" s="27">
        <f t="shared" si="3"/>
        <v>3.5694444444444446</v>
      </c>
      <c r="K10" s="50">
        <v>1.8</v>
      </c>
      <c r="L10" s="27">
        <f t="shared" si="4"/>
        <v>-5.3388888888888895</v>
      </c>
      <c r="M10" s="53">
        <f t="shared" ref="M10:M15" si="12">-(D10^2-K10^2)/K10</f>
        <v>-3.5388888888888892</v>
      </c>
      <c r="N10" s="53">
        <f>J10/SQRT($AA$5)</f>
        <v>1.8657784998160332</v>
      </c>
      <c r="O10" s="53">
        <f t="shared" si="11"/>
        <v>0.94087507228077005</v>
      </c>
      <c r="P10">
        <f t="shared" si="9"/>
        <v>2.7906819273512964</v>
      </c>
      <c r="Q10">
        <f t="shared" si="10"/>
        <v>1.8498068550705264</v>
      </c>
      <c r="R10" s="53">
        <f>M10/SQRT($AA$5)</f>
        <v>-1.8498068550705264</v>
      </c>
      <c r="S10" s="6">
        <v>149</v>
      </c>
      <c r="T10" s="53">
        <f>L10/SQRT($AA$5)</f>
        <v>-2.7906819273512964</v>
      </c>
      <c r="U10" t="s">
        <v>34</v>
      </c>
      <c r="V10">
        <v>1</v>
      </c>
      <c r="W10">
        <v>79</v>
      </c>
      <c r="X10">
        <v>3.31</v>
      </c>
      <c r="Y10">
        <v>0</v>
      </c>
      <c r="Z10">
        <v>60.2</v>
      </c>
      <c r="AA10">
        <v>4.57</v>
      </c>
    </row>
    <row r="11" spans="1:27" x14ac:dyDescent="0.3">
      <c r="A11" s="28" t="s">
        <v>12</v>
      </c>
      <c r="B11" s="28">
        <v>1</v>
      </c>
      <c r="C11" s="28">
        <v>31</v>
      </c>
      <c r="D11" s="28">
        <v>1.81</v>
      </c>
      <c r="E11" s="28">
        <v>0.13800000000000001</v>
      </c>
      <c r="F11" s="28">
        <v>0.05</v>
      </c>
      <c r="G11" s="28">
        <f t="shared" ref="G11:G16" si="13">D11/$D$16</f>
        <v>0.39262472885032534</v>
      </c>
      <c r="H11" s="28">
        <f t="shared" ref="H11:H16" si="14">E11/$E$16</f>
        <v>3.2779097387173398E-2</v>
      </c>
      <c r="I11" s="28">
        <f t="shared" ref="I11:I16" si="15">D11/SQRT($AA$7)</f>
        <v>0.89064277466227249</v>
      </c>
      <c r="J11" s="28">
        <f t="shared" si="3"/>
        <v>1.9300192307692308</v>
      </c>
      <c r="K11" s="56">
        <v>2.6</v>
      </c>
      <c r="L11" s="28">
        <f t="shared" si="4"/>
        <v>-1.2600384615384614</v>
      </c>
      <c r="M11" s="28">
        <f>-(D11^2-K11^2)/K11</f>
        <v>1.3399615384615386</v>
      </c>
      <c r="N11" s="28">
        <f>J11/SQRT($AA$7)</f>
        <v>0.94970037726179701</v>
      </c>
      <c r="O11" s="28">
        <f t="shared" ref="O11:O16" si="16">K11/SQRT($AA$7)</f>
        <v>1.2793763613933196</v>
      </c>
      <c r="P11">
        <f t="shared" si="9"/>
        <v>0.62002439313027424</v>
      </c>
      <c r="Q11">
        <f t="shared" si="10"/>
        <v>0.65935196826304543</v>
      </c>
      <c r="R11" s="28">
        <f t="shared" ref="R11:R16" si="17">M11/SQRT($AA$7)</f>
        <v>0.65935196826304543</v>
      </c>
      <c r="S11" s="8">
        <v>1260</v>
      </c>
      <c r="T11" s="28">
        <f t="shared" ref="T11:T16" si="18">L11/SQRT($AA$7)</f>
        <v>-0.62002439313027424</v>
      </c>
      <c r="U11" t="s">
        <v>15</v>
      </c>
      <c r="V11">
        <v>1.5</v>
      </c>
      <c r="W11">
        <v>79</v>
      </c>
      <c r="X11">
        <v>3.31</v>
      </c>
      <c r="Y11">
        <v>0</v>
      </c>
      <c r="Z11">
        <v>48.9</v>
      </c>
      <c r="AA11">
        <v>3.89</v>
      </c>
    </row>
    <row r="12" spans="1:27" x14ac:dyDescent="0.3">
      <c r="A12" s="28" t="s">
        <v>12</v>
      </c>
      <c r="B12" s="28">
        <v>2</v>
      </c>
      <c r="C12" s="28">
        <v>32</v>
      </c>
      <c r="D12" s="28">
        <v>2.57</v>
      </c>
      <c r="E12" s="28">
        <v>0.35</v>
      </c>
      <c r="F12" s="28">
        <v>0.09</v>
      </c>
      <c r="G12" s="28">
        <f t="shared" si="13"/>
        <v>0.55748373101952275</v>
      </c>
      <c r="H12" s="28">
        <f t="shared" si="14"/>
        <v>8.3135391923990498E-2</v>
      </c>
      <c r="I12" s="28">
        <f t="shared" si="15"/>
        <v>1.2646143264541658</v>
      </c>
      <c r="J12" s="28">
        <f t="shared" si="3"/>
        <v>2.5701730769230768</v>
      </c>
      <c r="K12" s="56">
        <v>2.6</v>
      </c>
      <c r="L12" s="28">
        <f t="shared" si="4"/>
        <v>-2.5403461538461536</v>
      </c>
      <c r="M12" s="28">
        <f t="shared" si="12"/>
        <v>5.9653846153846841E-2</v>
      </c>
      <c r="N12" s="28">
        <f t="shared" ref="N12:N16" si="19">J12/SQRT($AA$7)</f>
        <v>1.2646994920403534</v>
      </c>
      <c r="O12" s="28">
        <f t="shared" si="16"/>
        <v>1.2793763613933196</v>
      </c>
      <c r="P12">
        <f t="shared" si="9"/>
        <v>1.250022622687387</v>
      </c>
      <c r="Q12">
        <f t="shared" si="10"/>
        <v>2.9353738705932865E-2</v>
      </c>
      <c r="R12" s="28">
        <f t="shared" si="17"/>
        <v>2.9353738705932865E-2</v>
      </c>
      <c r="S12" s="6">
        <v>788</v>
      </c>
      <c r="T12" s="28">
        <f t="shared" si="18"/>
        <v>-1.250022622687387</v>
      </c>
      <c r="U12" t="s">
        <v>16</v>
      </c>
      <c r="V12">
        <v>1</v>
      </c>
      <c r="W12">
        <v>55</v>
      </c>
      <c r="X12">
        <v>3.31</v>
      </c>
      <c r="Y12">
        <v>0</v>
      </c>
      <c r="Z12">
        <v>50.1</v>
      </c>
      <c r="AA12">
        <v>3.32</v>
      </c>
    </row>
    <row r="13" spans="1:27" x14ac:dyDescent="0.3">
      <c r="A13" s="28" t="s">
        <v>12</v>
      </c>
      <c r="B13" s="28">
        <v>3</v>
      </c>
      <c r="C13" s="28">
        <v>33</v>
      </c>
      <c r="D13" s="28">
        <v>3.08</v>
      </c>
      <c r="E13" s="28">
        <v>0.6</v>
      </c>
      <c r="F13" s="28">
        <v>0.1</v>
      </c>
      <c r="G13" s="28">
        <f t="shared" si="13"/>
        <v>0.66811279826464209</v>
      </c>
      <c r="H13" s="28">
        <f t="shared" si="14"/>
        <v>0.14251781472684086</v>
      </c>
      <c r="I13" s="28">
        <f t="shared" si="15"/>
        <v>1.5155689204197786</v>
      </c>
      <c r="J13" s="28">
        <f t="shared" si="3"/>
        <v>3.1472799999999999</v>
      </c>
      <c r="K13" s="56">
        <v>2.5</v>
      </c>
      <c r="L13" s="28">
        <f t="shared" si="4"/>
        <v>-3.7945599999999997</v>
      </c>
      <c r="M13" s="28">
        <f t="shared" si="12"/>
        <v>-1.2945599999999999</v>
      </c>
      <c r="N13" s="28">
        <f t="shared" si="19"/>
        <v>1.5486752441099871</v>
      </c>
      <c r="O13" s="28">
        <f t="shared" si="16"/>
        <v>1.2301695782628073</v>
      </c>
      <c r="P13">
        <f t="shared" si="9"/>
        <v>1.8671809099571672</v>
      </c>
      <c r="Q13">
        <f t="shared" si="10"/>
        <v>0.63701133169435986</v>
      </c>
      <c r="R13" s="28">
        <f t="shared" si="17"/>
        <v>-0.63701133169435986</v>
      </c>
      <c r="S13" s="6">
        <v>252</v>
      </c>
      <c r="T13" s="28">
        <f t="shared" si="18"/>
        <v>-1.8671809099571672</v>
      </c>
      <c r="U13" t="s">
        <v>17</v>
      </c>
      <c r="V13">
        <v>1</v>
      </c>
      <c r="W13">
        <v>55</v>
      </c>
      <c r="X13">
        <v>3.31</v>
      </c>
      <c r="Y13">
        <v>0</v>
      </c>
      <c r="Z13">
        <v>50.1</v>
      </c>
      <c r="AA13">
        <v>3.32</v>
      </c>
    </row>
    <row r="14" spans="1:27" x14ac:dyDescent="0.3">
      <c r="A14" s="28" t="s">
        <v>12</v>
      </c>
      <c r="B14" s="28">
        <v>4</v>
      </c>
      <c r="C14" s="28">
        <v>34</v>
      </c>
      <c r="D14" s="28">
        <v>3.62</v>
      </c>
      <c r="E14" s="28">
        <v>1.46</v>
      </c>
      <c r="F14" s="28">
        <v>0.11</v>
      </c>
      <c r="G14" s="28">
        <f t="shared" si="13"/>
        <v>0.78524945770065069</v>
      </c>
      <c r="H14" s="28">
        <f t="shared" si="14"/>
        <v>0.34679334916864607</v>
      </c>
      <c r="I14" s="28">
        <f t="shared" si="15"/>
        <v>1.781285549324545</v>
      </c>
      <c r="J14" s="28">
        <f t="shared" si="3"/>
        <v>3.8708800000000001</v>
      </c>
      <c r="K14" s="56">
        <v>2.5</v>
      </c>
      <c r="L14" s="28">
        <f t="shared" si="4"/>
        <v>-5.2417600000000002</v>
      </c>
      <c r="M14" s="28">
        <f t="shared" si="12"/>
        <v>-2.7417600000000002</v>
      </c>
      <c r="N14" s="28">
        <f t="shared" si="19"/>
        <v>1.9047355268423742</v>
      </c>
      <c r="O14" s="28">
        <f t="shared" si="16"/>
        <v>1.2301695782628073</v>
      </c>
      <c r="P14">
        <f t="shared" si="9"/>
        <v>2.5793014754219414</v>
      </c>
      <c r="Q14">
        <f t="shared" si="10"/>
        <v>1.349131897159134</v>
      </c>
      <c r="R14" s="28">
        <f t="shared" si="17"/>
        <v>-1.349131897159134</v>
      </c>
      <c r="S14" s="6">
        <v>86</v>
      </c>
      <c r="T14" s="28">
        <f t="shared" si="18"/>
        <v>-2.5793014754219414</v>
      </c>
      <c r="U14" t="s">
        <v>18</v>
      </c>
      <c r="V14">
        <v>0</v>
      </c>
      <c r="W14">
        <v>0</v>
      </c>
      <c r="X14">
        <v>3.31</v>
      </c>
      <c r="Y14">
        <v>0.42</v>
      </c>
      <c r="Z14">
        <v>65.7</v>
      </c>
      <c r="AA14">
        <v>4.07</v>
      </c>
    </row>
    <row r="15" spans="1:27" x14ac:dyDescent="0.3">
      <c r="A15" s="28" t="s">
        <v>12</v>
      </c>
      <c r="B15" s="28">
        <v>5</v>
      </c>
      <c r="C15" s="28">
        <v>35</v>
      </c>
      <c r="D15" s="28">
        <v>4.1399999999999997</v>
      </c>
      <c r="E15" s="28">
        <v>2.58</v>
      </c>
      <c r="F15" s="28">
        <v>0.13</v>
      </c>
      <c r="G15" s="28">
        <f t="shared" si="13"/>
        <v>0.89804772234273311</v>
      </c>
      <c r="H15" s="28">
        <f t="shared" si="14"/>
        <v>0.61282660332541572</v>
      </c>
      <c r="I15" s="28">
        <f t="shared" si="15"/>
        <v>2.0371608216032087</v>
      </c>
      <c r="J15" s="28">
        <f t="shared" si="3"/>
        <v>4.8759999999999994</v>
      </c>
      <c r="K15" s="56">
        <v>2.2999999999999998</v>
      </c>
      <c r="L15" s="28">
        <f t="shared" si="4"/>
        <v>-7.452</v>
      </c>
      <c r="M15" s="28">
        <f t="shared" si="12"/>
        <v>-5.1520000000000001</v>
      </c>
      <c r="N15" s="28">
        <f t="shared" si="19"/>
        <v>2.3993227454437793</v>
      </c>
      <c r="O15" s="28">
        <f t="shared" si="16"/>
        <v>1.1317560120017827</v>
      </c>
      <c r="P15">
        <f t="shared" si="9"/>
        <v>3.6668894788857762</v>
      </c>
      <c r="Q15">
        <f t="shared" si="10"/>
        <v>2.5351334668839933</v>
      </c>
      <c r="R15" s="28">
        <f t="shared" si="17"/>
        <v>-2.5351334668839933</v>
      </c>
      <c r="S15" s="6">
        <v>66</v>
      </c>
      <c r="T15" s="28">
        <f t="shared" si="18"/>
        <v>-3.6668894788857762</v>
      </c>
      <c r="U15" t="s">
        <v>19</v>
      </c>
      <c r="V15">
        <v>0.5</v>
      </c>
      <c r="W15">
        <v>81</v>
      </c>
      <c r="X15">
        <v>3.31</v>
      </c>
      <c r="Y15">
        <v>0</v>
      </c>
      <c r="Z15">
        <v>51.4</v>
      </c>
      <c r="AA15">
        <v>3.77</v>
      </c>
    </row>
    <row r="16" spans="1:27" x14ac:dyDescent="0.3">
      <c r="A16" s="28" t="s">
        <v>12</v>
      </c>
      <c r="B16" s="28">
        <v>6</v>
      </c>
      <c r="C16" s="28">
        <v>36</v>
      </c>
      <c r="D16" s="28">
        <v>4.6100000000000003</v>
      </c>
      <c r="E16" s="28">
        <v>4.21</v>
      </c>
      <c r="F16" s="28">
        <v>0.18</v>
      </c>
      <c r="G16" s="28">
        <f t="shared" si="13"/>
        <v>1</v>
      </c>
      <c r="H16" s="28">
        <f t="shared" si="14"/>
        <v>1</v>
      </c>
      <c r="I16" s="28">
        <f t="shared" si="15"/>
        <v>2.2684327023166171</v>
      </c>
      <c r="J16" s="28">
        <f t="shared" si="3"/>
        <v>5.7700217391304349</v>
      </c>
      <c r="K16" s="56">
        <v>2.2999999999999998</v>
      </c>
      <c r="L16" s="28">
        <f>M16/2-SQRT(M16^2/4+D16^2)</f>
        <v>-9.2400434782608709</v>
      </c>
      <c r="M16" s="28">
        <f>-(D16^2-K16^2)/K16</f>
        <v>-6.9400434782608711</v>
      </c>
      <c r="N16" s="28">
        <f t="shared" si="19"/>
        <v>2.8392420837573269</v>
      </c>
      <c r="O16" s="28">
        <f t="shared" si="16"/>
        <v>1.1317560120017827</v>
      </c>
      <c r="P16">
        <f t="shared" si="9"/>
        <v>4.5467281555128718</v>
      </c>
      <c r="Q16">
        <f t="shared" si="10"/>
        <v>3.4149721435110889</v>
      </c>
      <c r="R16" s="28">
        <f t="shared" si="17"/>
        <v>-3.4149721435110889</v>
      </c>
      <c r="S16" s="6">
        <v>55</v>
      </c>
      <c r="T16" s="28">
        <f t="shared" si="18"/>
        <v>-4.5467281555128718</v>
      </c>
      <c r="U16" t="s">
        <v>20</v>
      </c>
      <c r="V16">
        <v>1</v>
      </c>
      <c r="W16">
        <v>81</v>
      </c>
      <c r="X16">
        <v>3.31</v>
      </c>
      <c r="Y16">
        <v>0</v>
      </c>
      <c r="Z16">
        <v>53.4</v>
      </c>
      <c r="AA16">
        <v>3.74</v>
      </c>
    </row>
    <row r="17" spans="1:27" x14ac:dyDescent="0.3">
      <c r="A17" s="26" t="s">
        <v>14</v>
      </c>
      <c r="B17" s="26">
        <v>1</v>
      </c>
      <c r="C17" s="26">
        <v>43</v>
      </c>
      <c r="D17" s="26">
        <v>3.12</v>
      </c>
      <c r="E17" s="26">
        <v>0.44</v>
      </c>
      <c r="F17" s="26">
        <v>0.05</v>
      </c>
      <c r="G17" s="26">
        <f>D17/$D$20</f>
        <v>0.67678958785249455</v>
      </c>
      <c r="H17" s="26">
        <f>E17/$E$20</f>
        <v>0.16296296296296295</v>
      </c>
      <c r="I17" s="26">
        <f>D17/SQRT($AA$29)</f>
        <v>1.5819027948777888</v>
      </c>
      <c r="J17" s="26">
        <f t="shared" si="3"/>
        <v>3.1223999999999998</v>
      </c>
      <c r="K17" s="54">
        <v>3</v>
      </c>
      <c r="L17" s="26">
        <f t="shared" ref="L17:L30" si="20">M17/2-SQRT(M17^2/4+D17^2)</f>
        <v>-3.2448000000000001</v>
      </c>
      <c r="M17" s="26">
        <f t="shared" ref="M17:M30" si="21">-(D17^2-K17^2)/K17</f>
        <v>-0.24480000000000027</v>
      </c>
      <c r="N17" s="26">
        <f>J17/SQRT($AA$29)</f>
        <v>1.5831196431815409</v>
      </c>
      <c r="O17" s="26">
        <f t="shared" ref="O17:O20" si="22">K17/SQRT($AA$29)</f>
        <v>1.5210603796901816</v>
      </c>
      <c r="P17">
        <f t="shared" si="9"/>
        <v>1.6451789066729003</v>
      </c>
      <c r="Q17">
        <f t="shared" si="10"/>
        <v>0.12411852698271894</v>
      </c>
      <c r="R17" s="26">
        <f>M17/SQRT($AA$29)</f>
        <v>-0.12411852698271894</v>
      </c>
      <c r="S17" s="8">
        <v>315</v>
      </c>
      <c r="T17" s="26">
        <f>L17/SQRT($AA$29)</f>
        <v>-1.6451789066729003</v>
      </c>
      <c r="U17" t="s">
        <v>21</v>
      </c>
      <c r="V17">
        <v>1.5</v>
      </c>
      <c r="W17">
        <v>81</v>
      </c>
      <c r="X17">
        <v>3.31</v>
      </c>
      <c r="Y17">
        <v>0</v>
      </c>
      <c r="Z17">
        <v>49.7</v>
      </c>
      <c r="AA17">
        <v>4.55</v>
      </c>
    </row>
    <row r="18" spans="1:27" x14ac:dyDescent="0.3">
      <c r="A18" s="26" t="s">
        <v>14</v>
      </c>
      <c r="B18" s="26">
        <v>2</v>
      </c>
      <c r="C18" s="26">
        <v>44</v>
      </c>
      <c r="D18" s="26">
        <v>3.7</v>
      </c>
      <c r="E18" s="26">
        <v>0.91</v>
      </c>
      <c r="F18" s="26">
        <v>0.06</v>
      </c>
      <c r="G18" s="26">
        <f>D18/$D$20</f>
        <v>0.8026030368763557</v>
      </c>
      <c r="H18" s="26">
        <f>E18/$E$20</f>
        <v>0.33703703703703702</v>
      </c>
      <c r="I18" s="26">
        <f>D18/SQRT($AA$29)</f>
        <v>1.8759744682845572</v>
      </c>
      <c r="J18" s="26">
        <f t="shared" si="3"/>
        <v>3.758064516129032</v>
      </c>
      <c r="K18" s="54">
        <v>3.1</v>
      </c>
      <c r="L18" s="26">
        <f t="shared" si="20"/>
        <v>-4.4161290322580644</v>
      </c>
      <c r="M18" s="26">
        <f t="shared" si="21"/>
        <v>-1.3161290322580645</v>
      </c>
      <c r="N18" s="26">
        <f t="shared" ref="N18:N20" si="23">J18/SQRT($AA$29)</f>
        <v>1.9054143466011413</v>
      </c>
      <c r="O18" s="26">
        <f t="shared" si="22"/>
        <v>1.5717623923465209</v>
      </c>
      <c r="P18">
        <f t="shared" si="9"/>
        <v>2.2390663008557619</v>
      </c>
      <c r="Q18">
        <f t="shared" si="10"/>
        <v>0.66730390850924093</v>
      </c>
      <c r="R18" s="26">
        <f>M18/SQRT($AA$29)</f>
        <v>-0.66730390850924093</v>
      </c>
      <c r="S18" s="6">
        <v>169</v>
      </c>
      <c r="T18" s="26">
        <f>L18/SQRT($AA$29)</f>
        <v>-2.2390663008557619</v>
      </c>
      <c r="U18" t="s">
        <v>22</v>
      </c>
      <c r="V18">
        <v>1.5</v>
      </c>
      <c r="W18">
        <v>79</v>
      </c>
      <c r="X18">
        <v>3.31</v>
      </c>
      <c r="Y18">
        <v>0</v>
      </c>
      <c r="Z18">
        <v>59.7</v>
      </c>
      <c r="AA18">
        <v>4.2699999999999996</v>
      </c>
    </row>
    <row r="19" spans="1:27" x14ac:dyDescent="0.3">
      <c r="A19" s="26" t="s">
        <v>14</v>
      </c>
      <c r="B19" s="26">
        <v>3</v>
      </c>
      <c r="C19" s="26">
        <v>45</v>
      </c>
      <c r="D19" s="26">
        <v>4.17</v>
      </c>
      <c r="E19" s="26">
        <v>1.62</v>
      </c>
      <c r="F19" s="26">
        <v>0.06</v>
      </c>
      <c r="G19" s="26">
        <f>D19/$D$20</f>
        <v>0.90455531453362248</v>
      </c>
      <c r="H19" s="26">
        <f>E19/$E$20</f>
        <v>0.6</v>
      </c>
      <c r="I19" s="26">
        <f>D19/SQRT($AA$29)</f>
        <v>2.1142739277693523</v>
      </c>
      <c r="J19" s="26">
        <f t="shared" si="3"/>
        <v>4.3546612903225803</v>
      </c>
      <c r="K19" s="54">
        <v>3.1</v>
      </c>
      <c r="L19" s="26">
        <f t="shared" si="20"/>
        <v>-5.609322580645161</v>
      </c>
      <c r="M19" s="26">
        <f t="shared" si="21"/>
        <v>-2.5093225806451609</v>
      </c>
      <c r="N19" s="26">
        <f t="shared" si="23"/>
        <v>2.2079009185600666</v>
      </c>
      <c r="O19" s="26">
        <f t="shared" si="22"/>
        <v>1.5717623923465209</v>
      </c>
      <c r="P19">
        <f t="shared" si="9"/>
        <v>2.8440394447736126</v>
      </c>
      <c r="Q19">
        <f t="shared" si="10"/>
        <v>1.2722770524270914</v>
      </c>
      <c r="R19" s="26">
        <f>M19/SQRT($AA$29)</f>
        <v>-1.2722770524270914</v>
      </c>
      <c r="S19" s="6">
        <v>110</v>
      </c>
      <c r="T19" s="26">
        <f>L19/SQRT($AA$29)</f>
        <v>-2.8440394447736126</v>
      </c>
      <c r="U19" t="s">
        <v>23</v>
      </c>
      <c r="V19">
        <v>1.5</v>
      </c>
      <c r="W19">
        <v>64</v>
      </c>
      <c r="X19">
        <v>3.31</v>
      </c>
      <c r="Y19">
        <v>0</v>
      </c>
      <c r="Z19">
        <v>45.5</v>
      </c>
      <c r="AA19">
        <v>4.9400000000000004</v>
      </c>
    </row>
    <row r="20" spans="1:27" x14ac:dyDescent="0.3">
      <c r="A20" s="26" t="s">
        <v>14</v>
      </c>
      <c r="B20" s="26">
        <v>4</v>
      </c>
      <c r="C20" s="26">
        <v>46</v>
      </c>
      <c r="D20" s="26">
        <v>4.6100000000000003</v>
      </c>
      <c r="E20" s="26">
        <v>2.7</v>
      </c>
      <c r="F20" s="26">
        <v>0.12</v>
      </c>
      <c r="G20" s="26">
        <f>D20/$D$20</f>
        <v>1</v>
      </c>
      <c r="H20" s="26">
        <f>E20/$E$20</f>
        <v>1</v>
      </c>
      <c r="I20" s="26">
        <f>D20/SQRT($AA$29)</f>
        <v>2.3373627834572459</v>
      </c>
      <c r="J20" s="26">
        <f t="shared" si="3"/>
        <v>4.977758064516129</v>
      </c>
      <c r="K20" s="54">
        <v>3.1</v>
      </c>
      <c r="L20" s="26">
        <f t="shared" si="20"/>
        <v>-6.8555161290322584</v>
      </c>
      <c r="M20" s="26">
        <f t="shared" si="21"/>
        <v>-3.7555161290322583</v>
      </c>
      <c r="N20" s="26">
        <f t="shared" si="23"/>
        <v>2.5238235238729221</v>
      </c>
      <c r="O20" s="26">
        <f t="shared" si="22"/>
        <v>1.5717623923465209</v>
      </c>
      <c r="P20">
        <f t="shared" si="9"/>
        <v>3.4758846553993235</v>
      </c>
      <c r="Q20">
        <f t="shared" si="10"/>
        <v>1.9041222630528025</v>
      </c>
      <c r="R20" s="26">
        <f>M20/SQRT($AA$29)</f>
        <v>-1.9041222630528025</v>
      </c>
      <c r="S20" s="6">
        <v>97</v>
      </c>
      <c r="T20" s="26">
        <f>L20/SQRT($AA$29)</f>
        <v>-3.4758846553993235</v>
      </c>
      <c r="U20" t="s">
        <v>24</v>
      </c>
      <c r="V20">
        <v>0</v>
      </c>
      <c r="W20">
        <v>0</v>
      </c>
      <c r="X20">
        <v>3.31</v>
      </c>
      <c r="Y20">
        <v>0.42</v>
      </c>
      <c r="Z20">
        <v>90.5</v>
      </c>
      <c r="AA20">
        <v>4.13</v>
      </c>
    </row>
    <row r="21" spans="1:27" x14ac:dyDescent="0.3">
      <c r="A21" s="15" t="s">
        <v>16</v>
      </c>
      <c r="B21" s="15">
        <v>1</v>
      </c>
      <c r="C21" s="15">
        <v>57</v>
      </c>
      <c r="D21" s="15">
        <v>1.79</v>
      </c>
      <c r="E21" s="15">
        <v>0.21099999999999999</v>
      </c>
      <c r="F21" s="15">
        <v>0.05</v>
      </c>
      <c r="G21" s="15">
        <f>D21/$D$25</f>
        <v>0.47105263157894739</v>
      </c>
      <c r="H21" s="15">
        <f>E21/$E$25</f>
        <v>6.8506493506493502E-2</v>
      </c>
      <c r="I21" s="15">
        <f>D21/SQRT($AA$12)</f>
        <v>0.98239012690772864</v>
      </c>
      <c r="J21" s="15">
        <f t="shared" si="3"/>
        <v>1.8128809523809524</v>
      </c>
      <c r="K21" s="44">
        <v>2.1</v>
      </c>
      <c r="L21" s="15">
        <f t="shared" si="20"/>
        <v>-1.5257619047619047</v>
      </c>
      <c r="M21" s="15">
        <f t="shared" si="21"/>
        <v>0.57423809523809533</v>
      </c>
      <c r="N21" s="15">
        <f>J21/SQRT($AA$12)</f>
        <v>0.99494768093750152</v>
      </c>
      <c r="O21" s="15">
        <f t="shared" ref="O21:O25" si="24">K21/SQRT($AA$12)</f>
        <v>1.1525247298917487</v>
      </c>
      <c r="P21">
        <f t="shared" si="9"/>
        <v>0.83737063198325434</v>
      </c>
      <c r="Q21">
        <f t="shared" si="10"/>
        <v>0.3151540979084943</v>
      </c>
      <c r="R21" s="15">
        <f>M21/SQRT($AA$12)</f>
        <v>0.3151540979084943</v>
      </c>
      <c r="S21" s="8">
        <v>1260</v>
      </c>
      <c r="T21" s="15">
        <f>L21/SQRT($AA$12)</f>
        <v>-0.83737063198325434</v>
      </c>
      <c r="U21" t="s">
        <v>25</v>
      </c>
      <c r="V21">
        <v>1.5</v>
      </c>
      <c r="W21">
        <v>81</v>
      </c>
      <c r="X21">
        <v>3.31</v>
      </c>
      <c r="Y21">
        <v>0</v>
      </c>
      <c r="Z21">
        <v>79</v>
      </c>
      <c r="AA21">
        <v>4.99</v>
      </c>
    </row>
    <row r="22" spans="1:27" x14ac:dyDescent="0.3">
      <c r="A22" s="15" t="s">
        <v>16</v>
      </c>
      <c r="B22" s="15">
        <v>2</v>
      </c>
      <c r="C22" s="15">
        <v>58</v>
      </c>
      <c r="D22" s="15">
        <v>2.64</v>
      </c>
      <c r="E22" s="15">
        <v>0.56999999999999995</v>
      </c>
      <c r="F22" s="15">
        <v>0.11</v>
      </c>
      <c r="G22" s="15">
        <f>D22/$D$25</f>
        <v>0.69473684210526321</v>
      </c>
      <c r="H22" s="15">
        <f>E22/$E$25</f>
        <v>0.18506493506493504</v>
      </c>
      <c r="I22" s="15">
        <f>D22/SQRT($AA$12)</f>
        <v>1.4488882318639127</v>
      </c>
      <c r="J22" s="15">
        <f t="shared" si="3"/>
        <v>2.64392</v>
      </c>
      <c r="K22" s="44">
        <v>2.5</v>
      </c>
      <c r="L22" s="15">
        <f t="shared" si="20"/>
        <v>-2.7878400000000001</v>
      </c>
      <c r="M22" s="15">
        <f t="shared" si="21"/>
        <v>-0.28784000000000026</v>
      </c>
      <c r="N22" s="15">
        <f t="shared" ref="N22:N25" si="25">J22/SQRT($AA$12)</f>
        <v>1.4510396113597106</v>
      </c>
      <c r="O22" s="15">
        <f t="shared" si="24"/>
        <v>1.3720532498711293</v>
      </c>
      <c r="P22">
        <f t="shared" si="9"/>
        <v>1.5300259728482917</v>
      </c>
      <c r="Q22">
        <f t="shared" si="10"/>
        <v>0.1579727229771625</v>
      </c>
      <c r="R22" s="15">
        <f>M22/SQRT($AA$12)</f>
        <v>-0.1579727229771625</v>
      </c>
      <c r="S22" s="6">
        <v>284</v>
      </c>
      <c r="T22" s="15">
        <f>L22/SQRT($AA$12)</f>
        <v>-1.5300259728482917</v>
      </c>
      <c r="U22" t="s">
        <v>26</v>
      </c>
      <c r="V22">
        <v>1.5</v>
      </c>
      <c r="W22">
        <v>79</v>
      </c>
      <c r="X22">
        <v>3.31</v>
      </c>
      <c r="Y22">
        <v>0</v>
      </c>
      <c r="Z22">
        <v>76.5</v>
      </c>
      <c r="AA22">
        <v>4.72</v>
      </c>
    </row>
    <row r="23" spans="1:27" x14ac:dyDescent="0.3">
      <c r="A23" s="15" t="s">
        <v>16</v>
      </c>
      <c r="B23" s="15">
        <v>3</v>
      </c>
      <c r="C23" s="15">
        <v>59</v>
      </c>
      <c r="D23" s="15">
        <v>3.09</v>
      </c>
      <c r="E23" s="15">
        <v>1.19</v>
      </c>
      <c r="F23" s="15">
        <v>0.11</v>
      </c>
      <c r="G23" s="15">
        <f>D23/$D$25</f>
        <v>0.81315789473684208</v>
      </c>
      <c r="H23" s="15">
        <f>E23/$E$25</f>
        <v>0.38636363636363635</v>
      </c>
      <c r="I23" s="15">
        <f>D23/SQRT($AA$12)</f>
        <v>1.6958578168407157</v>
      </c>
      <c r="J23" s="15">
        <f t="shared" si="3"/>
        <v>3.1596199999999999</v>
      </c>
      <c r="K23" s="44">
        <v>2.5</v>
      </c>
      <c r="L23" s="15">
        <f t="shared" si="20"/>
        <v>-3.8192399999999997</v>
      </c>
      <c r="M23" s="15">
        <f t="shared" si="21"/>
        <v>-1.31924</v>
      </c>
      <c r="N23" s="15">
        <f>J23/SQRT($AA$12)</f>
        <v>1.7340667557431269</v>
      </c>
      <c r="O23" s="15">
        <f t="shared" si="24"/>
        <v>1.3720532498711293</v>
      </c>
      <c r="P23">
        <f t="shared" si="9"/>
        <v>2.0960802616151244</v>
      </c>
      <c r="Q23">
        <f t="shared" si="10"/>
        <v>0.72402701174399542</v>
      </c>
      <c r="R23" s="15">
        <f>M23/SQRT($AA$12)</f>
        <v>-0.72402701174399542</v>
      </c>
      <c r="S23" s="6">
        <v>127</v>
      </c>
      <c r="T23" s="15">
        <f>L23/SQRT($AA$12)</f>
        <v>-2.0960802616151244</v>
      </c>
      <c r="U23" t="s">
        <v>27</v>
      </c>
      <c r="V23">
        <v>1.5</v>
      </c>
      <c r="W23">
        <v>64</v>
      </c>
      <c r="X23">
        <v>3.31</v>
      </c>
      <c r="Y23">
        <v>0</v>
      </c>
      <c r="Z23">
        <v>62</v>
      </c>
      <c r="AA23">
        <v>4.03</v>
      </c>
    </row>
    <row r="24" spans="1:27" x14ac:dyDescent="0.3">
      <c r="A24" s="15" t="s">
        <v>16</v>
      </c>
      <c r="B24" s="15">
        <v>4</v>
      </c>
      <c r="C24" s="15">
        <v>60</v>
      </c>
      <c r="D24" s="15">
        <v>3.66</v>
      </c>
      <c r="E24" s="15">
        <v>2.64</v>
      </c>
      <c r="F24" s="15">
        <v>0.19</v>
      </c>
      <c r="G24" s="15">
        <f>D24/$D$25</f>
        <v>0.96315789473684221</v>
      </c>
      <c r="H24" s="15">
        <f>E24/$E$25</f>
        <v>0.85714285714285721</v>
      </c>
      <c r="I24" s="15">
        <f>D24/SQRT($AA$12)</f>
        <v>2.0086859578113332</v>
      </c>
      <c r="J24" s="15">
        <f t="shared" si="3"/>
        <v>4.1018000000000008</v>
      </c>
      <c r="K24" s="44">
        <v>2.25</v>
      </c>
      <c r="L24" s="15">
        <f t="shared" si="20"/>
        <v>-5.9536000000000016</v>
      </c>
      <c r="M24" s="15">
        <f t="shared" si="21"/>
        <v>-3.7036000000000007</v>
      </c>
      <c r="N24" s="15">
        <f t="shared" si="25"/>
        <v>2.2511552081285595</v>
      </c>
      <c r="O24" s="15">
        <f t="shared" si="24"/>
        <v>1.2348479248840163</v>
      </c>
      <c r="P24">
        <f t="shared" si="9"/>
        <v>3.2674624913731032</v>
      </c>
      <c r="Q24">
        <f t="shared" si="10"/>
        <v>2.032614566489086</v>
      </c>
      <c r="R24" s="15">
        <f>M24/SQRT($AA$12)</f>
        <v>-2.032614566489086</v>
      </c>
      <c r="S24" s="6">
        <v>88</v>
      </c>
      <c r="T24" s="15">
        <f>L24/SQRT($AA$12)</f>
        <v>-3.2674624913731032</v>
      </c>
      <c r="U24" t="s">
        <v>28</v>
      </c>
      <c r="V24">
        <v>0</v>
      </c>
      <c r="W24">
        <v>0</v>
      </c>
      <c r="X24">
        <v>3.31</v>
      </c>
      <c r="Y24">
        <v>0.42</v>
      </c>
      <c r="Z24">
        <v>71.7</v>
      </c>
      <c r="AA24">
        <v>4.3499999999999996</v>
      </c>
    </row>
    <row r="25" spans="1:27" x14ac:dyDescent="0.3">
      <c r="A25" s="15" t="s">
        <v>16</v>
      </c>
      <c r="B25" s="15">
        <v>5</v>
      </c>
      <c r="C25" s="15">
        <v>61</v>
      </c>
      <c r="D25" s="15">
        <v>3.8</v>
      </c>
      <c r="E25" s="15">
        <v>3.08</v>
      </c>
      <c r="F25" s="15">
        <v>0.25</v>
      </c>
      <c r="G25" s="15">
        <f>D25/$D$25</f>
        <v>1</v>
      </c>
      <c r="H25" s="15">
        <f>E25/$E$25</f>
        <v>1</v>
      </c>
      <c r="I25" s="15">
        <f>D25/SQRT($AA$12)</f>
        <v>2.0855209398041166</v>
      </c>
      <c r="J25" s="15">
        <f t="shared" si="3"/>
        <v>4.3338888888888887</v>
      </c>
      <c r="K25" s="44">
        <v>2.25</v>
      </c>
      <c r="L25" s="15">
        <f t="shared" si="20"/>
        <v>-6.4177777777777774</v>
      </c>
      <c r="M25" s="15">
        <f t="shared" si="21"/>
        <v>-4.1677777777777774</v>
      </c>
      <c r="N25" s="15">
        <f t="shared" si="25"/>
        <v>2.378530533832151</v>
      </c>
      <c r="O25" s="15">
        <f t="shared" si="24"/>
        <v>1.2348479248840163</v>
      </c>
      <c r="P25">
        <f t="shared" si="9"/>
        <v>3.5222131427802856</v>
      </c>
      <c r="Q25">
        <f t="shared" si="10"/>
        <v>2.2873652178962689</v>
      </c>
      <c r="R25" s="15">
        <f>M25/SQRT($AA$12)</f>
        <v>-2.2873652178962689</v>
      </c>
      <c r="S25" s="6">
        <v>74</v>
      </c>
      <c r="T25" s="15">
        <f>L25/SQRT($AA$12)</f>
        <v>-3.5222131427802856</v>
      </c>
      <c r="U25" t="s">
        <v>29</v>
      </c>
      <c r="V25">
        <v>1</v>
      </c>
      <c r="W25" s="3">
        <f>30/0.38</f>
        <v>78.94736842105263</v>
      </c>
      <c r="X25">
        <v>3.31</v>
      </c>
      <c r="Y25">
        <v>0</v>
      </c>
      <c r="Z25">
        <v>62.1</v>
      </c>
      <c r="AA25">
        <v>3.9</v>
      </c>
    </row>
    <row r="26" spans="1:27" x14ac:dyDescent="0.3">
      <c r="A26" s="31" t="s">
        <v>47</v>
      </c>
      <c r="B26" s="31">
        <v>1</v>
      </c>
      <c r="C26" s="31">
        <v>68</v>
      </c>
      <c r="D26" s="31">
        <v>2.11</v>
      </c>
      <c r="E26" s="31">
        <v>0.36099999999999999</v>
      </c>
      <c r="F26" s="31">
        <v>0.08</v>
      </c>
      <c r="G26" s="31">
        <f>D26/$D$30</f>
        <v>0.50843373493975896</v>
      </c>
      <c r="H26" s="31">
        <f>E26/$E$30</f>
        <v>9.836512261580381E-2</v>
      </c>
      <c r="I26" s="31">
        <f>D26/SQRT($AA$9)</f>
        <v>1.0549999999999999</v>
      </c>
      <c r="J26" s="31">
        <f t="shared" si="3"/>
        <v>2.1100238095238093</v>
      </c>
      <c r="K26" s="55">
        <v>2.1</v>
      </c>
      <c r="L26" s="31">
        <f t="shared" si="20"/>
        <v>-2.1200476190476185</v>
      </c>
      <c r="M26" s="31">
        <f t="shared" si="21"/>
        <v>-2.0047619047618849E-2</v>
      </c>
      <c r="N26" s="31">
        <f>J26/SQRT($AA$9)</f>
        <v>1.0550119047619047</v>
      </c>
      <c r="O26" s="31">
        <f t="shared" ref="O26:O30" si="26">K26/SQRT($AA$9)</f>
        <v>1.05</v>
      </c>
      <c r="P26">
        <f t="shared" si="9"/>
        <v>1.0600238095238093</v>
      </c>
      <c r="Q26">
        <f t="shared" si="10"/>
        <v>1.0023809523809424E-2</v>
      </c>
      <c r="R26" s="31">
        <f>M26/SQRT($AA$9)</f>
        <v>-1.0023809523809424E-2</v>
      </c>
      <c r="S26" s="8">
        <v>1260</v>
      </c>
      <c r="T26" s="31">
        <f>L26/SQRT($AA$9)</f>
        <v>-1.0600238095238093</v>
      </c>
      <c r="U26" t="s">
        <v>30</v>
      </c>
      <c r="V26">
        <v>2</v>
      </c>
      <c r="W26" s="3">
        <f>54/0.81</f>
        <v>66.666666666666657</v>
      </c>
      <c r="X26">
        <v>3.31</v>
      </c>
      <c r="Y26">
        <v>0</v>
      </c>
      <c r="Z26">
        <v>50.9</v>
      </c>
      <c r="AA26">
        <v>4.49</v>
      </c>
    </row>
    <row r="27" spans="1:27" x14ac:dyDescent="0.3">
      <c r="A27" s="31" t="s">
        <v>47</v>
      </c>
      <c r="B27" s="31">
        <v>2</v>
      </c>
      <c r="C27" s="31">
        <v>69</v>
      </c>
      <c r="D27" s="31">
        <v>2.65</v>
      </c>
      <c r="E27" s="31">
        <v>0.66</v>
      </c>
      <c r="F27" s="31">
        <v>0.08</v>
      </c>
      <c r="G27" s="31">
        <f>D27/$D$30</f>
        <v>0.63855421686746983</v>
      </c>
      <c r="H27" s="31">
        <f>E27/$E$30</f>
        <v>0.1798365122615804</v>
      </c>
      <c r="I27" s="31">
        <f>D27/SQRT($AA$9)</f>
        <v>1.325</v>
      </c>
      <c r="J27" s="31">
        <f t="shared" si="3"/>
        <v>2.7081395348837209</v>
      </c>
      <c r="K27" s="55">
        <v>2.15</v>
      </c>
      <c r="L27" s="31">
        <f t="shared" si="20"/>
        <v>-3.266279069767442</v>
      </c>
      <c r="M27" s="31">
        <f t="shared" si="21"/>
        <v>-1.1162790697674421</v>
      </c>
      <c r="N27" s="31">
        <f t="shared" ref="N27:N30" si="27">J27/SQRT($AA$9)</f>
        <v>1.3540697674418605</v>
      </c>
      <c r="O27" s="31">
        <f t="shared" si="26"/>
        <v>1.075</v>
      </c>
      <c r="P27">
        <f t="shared" si="9"/>
        <v>1.633139534883721</v>
      </c>
      <c r="Q27">
        <f t="shared" si="10"/>
        <v>0.55813953488372103</v>
      </c>
      <c r="R27" s="31">
        <f>M27/SQRT($AA$9)</f>
        <v>-0.55813953488372103</v>
      </c>
      <c r="S27" s="6">
        <v>252</v>
      </c>
      <c r="T27" s="31">
        <f>L27/SQRT($AA$9)</f>
        <v>-1.633139534883721</v>
      </c>
      <c r="U27" t="s">
        <v>31</v>
      </c>
      <c r="V27">
        <v>1</v>
      </c>
      <c r="W27" s="3">
        <f>30/0.38</f>
        <v>78.94736842105263</v>
      </c>
      <c r="X27">
        <v>3.31</v>
      </c>
      <c r="Y27">
        <v>0</v>
      </c>
      <c r="Z27">
        <v>64</v>
      </c>
      <c r="AA27">
        <v>4.76</v>
      </c>
    </row>
    <row r="28" spans="1:27" x14ac:dyDescent="0.3">
      <c r="A28" s="31" t="s">
        <v>47</v>
      </c>
      <c r="B28" s="31">
        <v>3</v>
      </c>
      <c r="C28" s="31">
        <v>70</v>
      </c>
      <c r="D28" s="31">
        <v>3.11</v>
      </c>
      <c r="E28" s="31">
        <v>1</v>
      </c>
      <c r="F28" s="31">
        <v>0.08</v>
      </c>
      <c r="G28" s="31">
        <f>D28/$D$30</f>
        <v>0.74939759036144571</v>
      </c>
      <c r="H28" s="31">
        <f>E28/$E$30</f>
        <v>0.27247956403269757</v>
      </c>
      <c r="I28" s="31">
        <f>D28/SQRT($AA$9)</f>
        <v>1.5549999999999999</v>
      </c>
      <c r="J28" s="31">
        <f t="shared" si="3"/>
        <v>3.3243255813953487</v>
      </c>
      <c r="K28" s="55">
        <v>2.15</v>
      </c>
      <c r="L28" s="31">
        <f t="shared" si="20"/>
        <v>-4.4986511627906971</v>
      </c>
      <c r="M28" s="31">
        <f t="shared" si="21"/>
        <v>-2.3486511627906972</v>
      </c>
      <c r="N28" s="31">
        <f t="shared" si="27"/>
        <v>1.6621627906976744</v>
      </c>
      <c r="O28" s="31">
        <f t="shared" si="26"/>
        <v>1.075</v>
      </c>
      <c r="P28">
        <f t="shared" si="9"/>
        <v>2.2493255813953486</v>
      </c>
      <c r="Q28">
        <f t="shared" si="10"/>
        <v>1.1743255813953486</v>
      </c>
      <c r="R28" s="31">
        <f>M28/SQRT($AA$9)</f>
        <v>-1.1743255813953486</v>
      </c>
      <c r="S28" s="6">
        <v>158</v>
      </c>
      <c r="T28" s="31">
        <f>L28/SQRT($AA$9)</f>
        <v>-2.2493255813953486</v>
      </c>
      <c r="U28" t="s">
        <v>32</v>
      </c>
      <c r="V28">
        <v>2</v>
      </c>
      <c r="W28" s="3">
        <f>54/0.81</f>
        <v>66.666666666666657</v>
      </c>
      <c r="X28">
        <v>3.31</v>
      </c>
      <c r="Y28">
        <v>0</v>
      </c>
      <c r="Z28">
        <v>54.3</v>
      </c>
      <c r="AA28">
        <v>4.67</v>
      </c>
    </row>
    <row r="29" spans="1:27" x14ac:dyDescent="0.3">
      <c r="A29" s="31" t="s">
        <v>47</v>
      </c>
      <c r="B29" s="31">
        <v>4</v>
      </c>
      <c r="C29" s="31">
        <v>71</v>
      </c>
      <c r="D29" s="31">
        <v>3.69</v>
      </c>
      <c r="E29" s="31">
        <v>2.2400000000000002</v>
      </c>
      <c r="F29" s="31">
        <v>0.11</v>
      </c>
      <c r="G29" s="31">
        <f>D29/$D$30</f>
        <v>0.88915662650602401</v>
      </c>
      <c r="H29" s="31">
        <f>E29/$E$30</f>
        <v>0.61035422343324253</v>
      </c>
      <c r="I29" s="31">
        <f>D29/SQRT($AA$9)</f>
        <v>1.845</v>
      </c>
      <c r="J29" s="31">
        <f t="shared" si="3"/>
        <v>4.2415348837209299</v>
      </c>
      <c r="K29" s="55">
        <v>2.15</v>
      </c>
      <c r="L29" s="31">
        <f t="shared" si="20"/>
        <v>-6.3330697674418603</v>
      </c>
      <c r="M29" s="31">
        <f t="shared" si="21"/>
        <v>-4.1830697674418609</v>
      </c>
      <c r="N29" s="31">
        <f t="shared" si="27"/>
        <v>2.120767441860465</v>
      </c>
      <c r="O29" s="31">
        <f t="shared" si="26"/>
        <v>1.075</v>
      </c>
      <c r="P29">
        <f t="shared" si="9"/>
        <v>3.1665348837209302</v>
      </c>
      <c r="Q29">
        <f t="shared" si="10"/>
        <v>2.0915348837209304</v>
      </c>
      <c r="R29" s="31">
        <f>M29/SQRT($AA$9)</f>
        <v>-2.0915348837209304</v>
      </c>
      <c r="S29" s="6">
        <v>97</v>
      </c>
      <c r="T29" s="31">
        <f>L29/SQRT($AA$9)</f>
        <v>-3.1665348837209302</v>
      </c>
      <c r="U29" t="s">
        <v>14</v>
      </c>
      <c r="V29">
        <v>1.5</v>
      </c>
      <c r="W29" s="3">
        <v>79</v>
      </c>
      <c r="X29">
        <v>3.31</v>
      </c>
      <c r="Y29">
        <v>0</v>
      </c>
      <c r="Z29">
        <v>48.9</v>
      </c>
      <c r="AA29">
        <v>3.89</v>
      </c>
    </row>
    <row r="30" spans="1:27" x14ac:dyDescent="0.3">
      <c r="A30" s="31" t="s">
        <v>47</v>
      </c>
      <c r="B30" s="31">
        <v>5</v>
      </c>
      <c r="C30" s="31">
        <v>72</v>
      </c>
      <c r="D30" s="31">
        <v>4.1500000000000004</v>
      </c>
      <c r="E30" s="31">
        <v>3.67</v>
      </c>
      <c r="F30" s="31">
        <v>0.14000000000000001</v>
      </c>
      <c r="G30" s="31">
        <f>D30/$D$30</f>
        <v>1</v>
      </c>
      <c r="H30" s="31">
        <f>E30/$E$30</f>
        <v>1</v>
      </c>
      <c r="I30" s="31">
        <f>D30/SQRT($AA$9)</f>
        <v>2.0750000000000002</v>
      </c>
      <c r="J30" s="31">
        <f t="shared" si="3"/>
        <v>5.0142045454545467</v>
      </c>
      <c r="K30" s="55">
        <v>2.2000000000000002</v>
      </c>
      <c r="L30" s="31">
        <f t="shared" si="20"/>
        <v>-7.8284090909090924</v>
      </c>
      <c r="M30" s="31">
        <f t="shared" si="21"/>
        <v>-5.6284090909090922</v>
      </c>
      <c r="N30" s="31">
        <f t="shared" si="27"/>
        <v>2.5071022727272734</v>
      </c>
      <c r="O30" s="31">
        <f t="shared" si="26"/>
        <v>1.1000000000000001</v>
      </c>
      <c r="P30">
        <f t="shared" si="9"/>
        <v>3.9142045454545462</v>
      </c>
      <c r="Q30">
        <f t="shared" si="10"/>
        <v>2.8142045454545461</v>
      </c>
      <c r="R30" s="31">
        <f>M30/SQRT($AA$9)</f>
        <v>-2.8142045454545461</v>
      </c>
      <c r="S30" s="6">
        <v>90</v>
      </c>
      <c r="T30" s="31">
        <f>L30/SQRT($AA$9)</f>
        <v>-3.9142045454545462</v>
      </c>
      <c r="U30" t="s">
        <v>58</v>
      </c>
      <c r="V30">
        <v>0</v>
      </c>
      <c r="W30" s="3">
        <v>0</v>
      </c>
      <c r="X30">
        <v>1.58</v>
      </c>
      <c r="Y30">
        <v>0.185</v>
      </c>
      <c r="Z30">
        <v>38.5</v>
      </c>
      <c r="AA30">
        <v>2.0499999999999998</v>
      </c>
    </row>
    <row r="31" spans="1:27" x14ac:dyDescent="0.3">
      <c r="A31" s="29" t="s">
        <v>18</v>
      </c>
      <c r="B31" s="29">
        <v>2</v>
      </c>
      <c r="C31" s="29">
        <v>77</v>
      </c>
      <c r="D31" s="29">
        <v>2.0099999999999998</v>
      </c>
      <c r="E31" s="29">
        <v>8.5999999999999993E-2</v>
      </c>
      <c r="F31" s="29">
        <v>0.1</v>
      </c>
      <c r="G31" s="29">
        <f>D31/$D$34</f>
        <v>0.36880733944954125</v>
      </c>
      <c r="H31" s="29">
        <f>E31/$E$34</f>
        <v>1.8574514038876888E-2</v>
      </c>
      <c r="I31" s="29">
        <f>D31/SQRT($AA$14)</f>
        <v>0.99632001016418537</v>
      </c>
      <c r="J31" s="29">
        <f t="shared" si="3"/>
        <v>2.0415000000000001</v>
      </c>
      <c r="K31" s="29">
        <v>2.484</v>
      </c>
      <c r="L31" s="29">
        <v>-1.599</v>
      </c>
      <c r="M31" s="29">
        <v>0.79600000000000004</v>
      </c>
      <c r="N31" s="29">
        <f>J31/SQRT($AA$14)</f>
        <v>1.0119339804727288</v>
      </c>
      <c r="O31" s="29">
        <f t="shared" ref="N31:O34" si="28">K31/SQRT($AA$14)</f>
        <v>1.2312730871879785</v>
      </c>
      <c r="P31">
        <f t="shared" si="9"/>
        <v>0.79259487375747895</v>
      </c>
      <c r="Q31">
        <f t="shared" si="10"/>
        <v>0.39456255128890133</v>
      </c>
      <c r="R31" s="29">
        <f>M31/SQRT($AA$14)</f>
        <v>0.39456255128890133</v>
      </c>
      <c r="S31" s="8">
        <v>629</v>
      </c>
      <c r="T31" s="29">
        <f>L31/SQRT($AA$14)</f>
        <v>-0.79259487375747895</v>
      </c>
      <c r="U31" t="s">
        <v>59</v>
      </c>
      <c r="V31">
        <v>0</v>
      </c>
      <c r="W31" s="3">
        <v>0</v>
      </c>
      <c r="X31">
        <v>1.58</v>
      </c>
      <c r="Y31">
        <v>0.185</v>
      </c>
      <c r="Z31">
        <v>38.200000000000003</v>
      </c>
      <c r="AA31">
        <v>2.04</v>
      </c>
    </row>
    <row r="32" spans="1:27" x14ac:dyDescent="0.3">
      <c r="A32" s="29" t="s">
        <v>18</v>
      </c>
      <c r="B32" s="29">
        <v>3</v>
      </c>
      <c r="C32" s="29">
        <v>78</v>
      </c>
      <c r="D32" s="29">
        <v>2.48</v>
      </c>
      <c r="E32" s="29">
        <v>0.30599999999999999</v>
      </c>
      <c r="F32" s="29">
        <v>0.1</v>
      </c>
      <c r="G32" s="29">
        <f>D32/$D$34</f>
        <v>0.455045871559633</v>
      </c>
      <c r="H32" s="29">
        <f>E32/$E$34</f>
        <v>6.6090712742980562E-2</v>
      </c>
      <c r="I32" s="29">
        <f>D32/SQRT($AA$14)</f>
        <v>1.229290360799592</v>
      </c>
      <c r="J32" s="29">
        <f t="shared" si="3"/>
        <v>2.4820000000000002</v>
      </c>
      <c r="K32" s="29">
        <v>2.58</v>
      </c>
      <c r="L32" s="29">
        <v>-2.3839999999999999</v>
      </c>
      <c r="M32" s="29">
        <v>0.23400000000000001</v>
      </c>
      <c r="N32" s="29">
        <f t="shared" si="28"/>
        <v>1.2302817239937853</v>
      </c>
      <c r="O32" s="29">
        <f t="shared" si="28"/>
        <v>1.2788585205092531</v>
      </c>
      <c r="P32">
        <f t="shared" si="9"/>
        <v>1.1817049274783176</v>
      </c>
      <c r="Q32">
        <f t="shared" si="10"/>
        <v>0.11598949372060667</v>
      </c>
      <c r="R32" s="29">
        <f>M32/SQRT($AA$14)</f>
        <v>0.11598949372060667</v>
      </c>
      <c r="S32" s="6">
        <v>252</v>
      </c>
      <c r="T32" s="29">
        <f>L32/SQRT($AA$14)</f>
        <v>-1.1817049274783176</v>
      </c>
      <c r="U32" t="s">
        <v>60</v>
      </c>
      <c r="V32">
        <v>0</v>
      </c>
      <c r="W32" s="3">
        <v>0</v>
      </c>
      <c r="X32">
        <v>1.58</v>
      </c>
      <c r="Y32">
        <v>0.185</v>
      </c>
      <c r="Z32">
        <v>42</v>
      </c>
      <c r="AA32">
        <v>2.14</v>
      </c>
    </row>
    <row r="33" spans="1:27" x14ac:dyDescent="0.3">
      <c r="A33" s="29" t="s">
        <v>18</v>
      </c>
      <c r="B33" s="29">
        <v>6</v>
      </c>
      <c r="C33" s="29">
        <v>79</v>
      </c>
      <c r="D33" s="29">
        <v>3.83</v>
      </c>
      <c r="E33" s="29">
        <v>2.12</v>
      </c>
      <c r="F33" s="29">
        <v>0.3</v>
      </c>
      <c r="G33" s="29">
        <f>D33/$D$34</f>
        <v>0.70275229357798163</v>
      </c>
      <c r="H33" s="29">
        <f>E33/$E$34</f>
        <v>0.45788336933045359</v>
      </c>
      <c r="I33" s="29">
        <f>D33/SQRT($AA$14)</f>
        <v>1.8984605168800153</v>
      </c>
      <c r="J33" s="29">
        <f t="shared" si="3"/>
        <v>3.9924999999999997</v>
      </c>
      <c r="K33" s="29">
        <v>1.6240000000000001</v>
      </c>
      <c r="L33" s="29">
        <v>-6.3609999999999998</v>
      </c>
      <c r="M33" s="29">
        <v>-3.5049999999999999</v>
      </c>
      <c r="N33" s="29">
        <f t="shared" si="28"/>
        <v>1.979008776408214</v>
      </c>
      <c r="O33" s="29">
        <f t="shared" si="28"/>
        <v>0.80498691368489417</v>
      </c>
      <c r="P33">
        <f t="shared" si="9"/>
        <v>3.1530306391315341</v>
      </c>
      <c r="Q33">
        <f t="shared" si="10"/>
        <v>1.7373639978236171</v>
      </c>
      <c r="R33" s="29">
        <f>M33/SQRT($AA$14)</f>
        <v>-1.7373639978236171</v>
      </c>
      <c r="S33" s="6">
        <v>84</v>
      </c>
      <c r="T33" s="29">
        <f>L33/SQRT($AA$14)</f>
        <v>-3.1530306391315341</v>
      </c>
      <c r="U33" t="s">
        <v>61</v>
      </c>
      <c r="V33">
        <v>0</v>
      </c>
      <c r="W33" s="3">
        <v>0</v>
      </c>
      <c r="X33">
        <v>1.65</v>
      </c>
      <c r="Y33">
        <v>0.19400000000000001</v>
      </c>
      <c r="Z33">
        <v>43.1</v>
      </c>
      <c r="AA33">
        <v>2.17</v>
      </c>
    </row>
    <row r="34" spans="1:27" x14ac:dyDescent="0.3">
      <c r="A34" s="29" t="s">
        <v>18</v>
      </c>
      <c r="B34" s="29">
        <v>11</v>
      </c>
      <c r="C34" s="29">
        <v>80</v>
      </c>
      <c r="D34" s="29">
        <v>5.45</v>
      </c>
      <c r="E34" s="29">
        <v>4.63</v>
      </c>
      <c r="F34" s="29">
        <v>0.55000000000000004</v>
      </c>
      <c r="G34" s="29">
        <f>D34/$D$34</f>
        <v>1</v>
      </c>
      <c r="H34" s="29">
        <f>E34/$E$34</f>
        <v>1</v>
      </c>
      <c r="I34" s="29">
        <f>D34/SQRT($AA$14)</f>
        <v>2.701464704176523</v>
      </c>
      <c r="J34" s="29">
        <f t="shared" si="3"/>
        <v>6.1364999999999998</v>
      </c>
      <c r="K34" s="29">
        <v>1.337</v>
      </c>
      <c r="L34" s="29">
        <v>-10.936</v>
      </c>
      <c r="M34" s="29">
        <v>-7.6239999999999997</v>
      </c>
      <c r="N34" s="29">
        <f t="shared" si="28"/>
        <v>3.0417501205833455</v>
      </c>
      <c r="O34" s="29">
        <f t="shared" si="28"/>
        <v>0.66272629531816718</v>
      </c>
      <c r="P34">
        <f t="shared" si="9"/>
        <v>5.4207739458485236</v>
      </c>
      <c r="Q34">
        <f t="shared" si="10"/>
        <v>3.779076496264552</v>
      </c>
      <c r="R34" s="29">
        <f>M34/SQRT($AA$14)</f>
        <v>-3.779076496264552</v>
      </c>
      <c r="S34" s="6">
        <v>57</v>
      </c>
      <c r="T34" s="29">
        <f>L34/SQRT($AA$14)</f>
        <v>-5.4207739458485236</v>
      </c>
      <c r="U34" t="s">
        <v>62</v>
      </c>
      <c r="V34">
        <v>0</v>
      </c>
      <c r="W34" s="3">
        <v>0</v>
      </c>
      <c r="X34">
        <v>1.58</v>
      </c>
      <c r="Y34">
        <v>0.185</v>
      </c>
      <c r="Z34">
        <v>38.1</v>
      </c>
      <c r="AA34">
        <v>2.04</v>
      </c>
    </row>
    <row r="35" spans="1:27" x14ac:dyDescent="0.3">
      <c r="A35" s="38" t="s">
        <v>19</v>
      </c>
      <c r="B35" s="38">
        <v>2</v>
      </c>
      <c r="C35" s="38">
        <v>81</v>
      </c>
      <c r="D35" s="38">
        <v>2.09</v>
      </c>
      <c r="E35" s="38">
        <v>0.19700000000000001</v>
      </c>
      <c r="F35" s="38">
        <v>0.05</v>
      </c>
      <c r="G35" s="38">
        <f>D35/$D$38</f>
        <v>0.61111111111111105</v>
      </c>
      <c r="H35" s="38">
        <f>E35/$E$38</f>
        <v>0.10648648648648648</v>
      </c>
      <c r="I35" s="38">
        <f>D35/SQRT($AA$15)</f>
        <v>1.0764047634854239</v>
      </c>
      <c r="J35" s="38">
        <f t="shared" si="3"/>
        <v>2.1029999999999998</v>
      </c>
      <c r="K35" s="38">
        <v>2.1480000000000001</v>
      </c>
      <c r="L35" s="38">
        <v>-2.0579999999999998</v>
      </c>
      <c r="M35" s="38">
        <v>0.09</v>
      </c>
      <c r="N35" s="38">
        <f>J35/SQRT($AA$15)</f>
        <v>1.0831001041195436</v>
      </c>
      <c r="O35" s="38">
        <f t="shared" ref="O35:O38" si="29">K35/SQRT($AA$15)</f>
        <v>1.1062762832376511</v>
      </c>
      <c r="P35">
        <f t="shared" si="9"/>
        <v>1.0599239250014365</v>
      </c>
      <c r="Q35">
        <f t="shared" si="10"/>
        <v>4.6352358236214426E-2</v>
      </c>
      <c r="R35" s="38">
        <f>M35/SQRT($AA$15)</f>
        <v>4.6352358236214426E-2</v>
      </c>
      <c r="S35" s="8">
        <v>629</v>
      </c>
      <c r="T35" s="38">
        <f>L35/SQRT($AA$15)</f>
        <v>-1.0599239250014365</v>
      </c>
      <c r="U35" t="s">
        <v>63</v>
      </c>
      <c r="V35">
        <v>0</v>
      </c>
      <c r="W35" s="3">
        <v>0</v>
      </c>
      <c r="X35">
        <v>1.58</v>
      </c>
      <c r="Y35">
        <v>0.185</v>
      </c>
      <c r="Z35">
        <v>43.5</v>
      </c>
      <c r="AA35">
        <v>2.1800000000000002</v>
      </c>
    </row>
    <row r="36" spans="1:27" x14ac:dyDescent="0.3">
      <c r="A36" s="38" t="s">
        <v>19</v>
      </c>
      <c r="B36" s="38">
        <v>4</v>
      </c>
      <c r="C36" s="38">
        <v>82</v>
      </c>
      <c r="D36" s="38">
        <v>3.03</v>
      </c>
      <c r="E36" s="38">
        <v>0.56799999999999995</v>
      </c>
      <c r="F36" s="38">
        <v>0.3</v>
      </c>
      <c r="G36" s="38">
        <f>D36/$D$38</f>
        <v>0.88596491228070173</v>
      </c>
      <c r="H36" s="38">
        <f>E36/$E$38</f>
        <v>0.307027027027027</v>
      </c>
      <c r="I36" s="38">
        <f>D36/SQRT($AA$15)</f>
        <v>1.5605293939525524</v>
      </c>
      <c r="J36" s="38">
        <f t="shared" si="3"/>
        <v>3.1044999999999998</v>
      </c>
      <c r="K36" s="38">
        <v>2.403</v>
      </c>
      <c r="L36" s="38">
        <v>-3.806</v>
      </c>
      <c r="M36" s="38">
        <v>-1.403</v>
      </c>
      <c r="N36" s="38">
        <f t="shared" ref="N36:N38" si="30">J36/SQRT($AA$15)</f>
        <v>1.5988988460480853</v>
      </c>
      <c r="O36" s="38">
        <f t="shared" si="29"/>
        <v>1.2376079649069254</v>
      </c>
      <c r="P36">
        <f t="shared" si="9"/>
        <v>1.9601897271892457</v>
      </c>
      <c r="Q36">
        <f t="shared" si="10"/>
        <v>0.72258176228232052</v>
      </c>
      <c r="R36" s="38">
        <f>M36/SQRT($AA$15)</f>
        <v>-0.72258176228232052</v>
      </c>
      <c r="S36" s="6">
        <v>252</v>
      </c>
      <c r="T36" s="38">
        <f>L36/SQRT($AA$15)</f>
        <v>-1.9601897271892457</v>
      </c>
    </row>
    <row r="37" spans="1:27" x14ac:dyDescent="0.3">
      <c r="A37" s="38" t="s">
        <v>19</v>
      </c>
      <c r="B37" s="38">
        <v>5</v>
      </c>
      <c r="C37" s="38">
        <v>83</v>
      </c>
      <c r="D37" s="38">
        <v>3.31</v>
      </c>
      <c r="E37" s="38">
        <v>0.76</v>
      </c>
      <c r="F37" s="38">
        <v>0.4</v>
      </c>
      <c r="G37" s="38">
        <f>D37/$D$38</f>
        <v>0.96783625730994161</v>
      </c>
      <c r="H37" s="38">
        <f>E37/$E$38</f>
        <v>0.41081081081081078</v>
      </c>
      <c r="I37" s="38">
        <f>D37/SQRT($AA$15)</f>
        <v>1.7047367306874419</v>
      </c>
      <c r="J37" s="38">
        <f t="shared" si="3"/>
        <v>3.5455000000000001</v>
      </c>
      <c r="K37" s="38">
        <v>2.2839999999999998</v>
      </c>
      <c r="L37" s="38">
        <v>-4.8070000000000004</v>
      </c>
      <c r="M37" s="38">
        <v>-2.5230000000000001</v>
      </c>
      <c r="N37" s="38">
        <f t="shared" si="30"/>
        <v>1.8260254014055362</v>
      </c>
      <c r="O37" s="38">
        <f t="shared" si="29"/>
        <v>1.1763198467945972</v>
      </c>
      <c r="P37">
        <f t="shared" si="9"/>
        <v>2.4757309560164753</v>
      </c>
      <c r="Q37">
        <f t="shared" si="10"/>
        <v>1.2994111092218779</v>
      </c>
      <c r="R37" s="38">
        <f>M37/SQRT($AA$15)</f>
        <v>-1.2994111092218779</v>
      </c>
      <c r="S37" s="6">
        <v>180</v>
      </c>
      <c r="T37" s="38">
        <f>L37/SQRT($AA$15)</f>
        <v>-2.4757309560164753</v>
      </c>
    </row>
    <row r="38" spans="1:27" x14ac:dyDescent="0.3">
      <c r="A38" s="38" t="s">
        <v>19</v>
      </c>
      <c r="B38" s="38">
        <v>6</v>
      </c>
      <c r="C38" s="38">
        <v>84</v>
      </c>
      <c r="D38" s="38">
        <v>3.42</v>
      </c>
      <c r="E38" s="38">
        <v>1.85</v>
      </c>
      <c r="F38" s="38">
        <v>0.55000000000000004</v>
      </c>
      <c r="G38" s="38">
        <f>D38/$D$38</f>
        <v>1</v>
      </c>
      <c r="H38" s="38">
        <f>E38/$E$38</f>
        <v>1</v>
      </c>
      <c r="I38" s="38">
        <f>D38/SQRT($AA$15)</f>
        <v>1.7613896129761484</v>
      </c>
      <c r="J38" s="38">
        <f t="shared" si="3"/>
        <v>4.0285000000000002</v>
      </c>
      <c r="K38" s="38">
        <v>1.8939999999999999</v>
      </c>
      <c r="L38" s="38">
        <v>-6.1630000000000003</v>
      </c>
      <c r="M38" s="38">
        <v>-4.2690000000000001</v>
      </c>
      <c r="N38" s="38">
        <f t="shared" si="30"/>
        <v>2.0747830572732204</v>
      </c>
      <c r="O38" s="38">
        <f t="shared" si="29"/>
        <v>0.97545962777100137</v>
      </c>
      <c r="P38">
        <f t="shared" si="9"/>
        <v>3.1741064867754392</v>
      </c>
      <c r="Q38">
        <f t="shared" si="10"/>
        <v>2.1986468590044379</v>
      </c>
      <c r="R38" s="38">
        <f>M38/SQRT($AA$15)</f>
        <v>-2.1986468590044379</v>
      </c>
      <c r="S38" s="6">
        <v>114</v>
      </c>
      <c r="T38" s="38">
        <f>L38/SQRT($AA$15)</f>
        <v>-3.1741064867754392</v>
      </c>
    </row>
    <row r="39" spans="1:27" x14ac:dyDescent="0.3">
      <c r="A39" s="20" t="s">
        <v>20</v>
      </c>
      <c r="B39" s="20">
        <v>2</v>
      </c>
      <c r="C39" s="20">
        <v>85</v>
      </c>
      <c r="D39" s="20">
        <v>2.65</v>
      </c>
      <c r="E39" s="20">
        <v>0.14000000000000001</v>
      </c>
      <c r="F39" s="20">
        <v>0.1</v>
      </c>
      <c r="G39" s="20">
        <f>D39/$D$42</f>
        <v>0.53</v>
      </c>
      <c r="H39" s="20">
        <f>E39/$E$42</f>
        <v>3.160270880361174E-2</v>
      </c>
      <c r="I39" s="20">
        <f>D39/SQRT($AA$16)</f>
        <v>1.3702823784868008</v>
      </c>
      <c r="J39" s="20">
        <f t="shared" si="3"/>
        <v>2.657</v>
      </c>
      <c r="K39" s="20">
        <v>2.617</v>
      </c>
      <c r="L39" s="20">
        <v>-2.6970000000000001</v>
      </c>
      <c r="M39" s="20">
        <v>-0.08</v>
      </c>
      <c r="N39" s="20">
        <f>J39/SQRT($AA$16)</f>
        <v>1.3739019923167659</v>
      </c>
      <c r="O39" s="20">
        <f t="shared" ref="O39:O42" si="31">K39/SQRT($AA$16)</f>
        <v>1.353218484716965</v>
      </c>
      <c r="P39">
        <f t="shared" si="9"/>
        <v>1.3945854999165668</v>
      </c>
      <c r="Q39">
        <f t="shared" si="10"/>
        <v>4.136701519960153E-2</v>
      </c>
      <c r="R39" s="20">
        <f>M39/SQRT($AA$16)</f>
        <v>-4.136701519960153E-2</v>
      </c>
      <c r="S39" s="8">
        <v>420</v>
      </c>
      <c r="T39" s="20">
        <f>L39/SQRT($AA$16)</f>
        <v>-1.3945854999165668</v>
      </c>
    </row>
    <row r="40" spans="1:27" x14ac:dyDescent="0.3">
      <c r="A40" s="20" t="s">
        <v>20</v>
      </c>
      <c r="B40" s="20">
        <v>5</v>
      </c>
      <c r="C40" s="20">
        <v>86</v>
      </c>
      <c r="D40" s="20">
        <v>3.28</v>
      </c>
      <c r="E40" s="20">
        <v>0.59899999999999998</v>
      </c>
      <c r="F40" s="20">
        <v>0.1</v>
      </c>
      <c r="G40" s="20">
        <f>D40/$D$42</f>
        <v>0.65599999999999992</v>
      </c>
      <c r="H40" s="20">
        <f>E40/$E$42</f>
        <v>0.13521444695259593</v>
      </c>
      <c r="I40" s="20">
        <f>D40/SQRT($AA$16)</f>
        <v>1.6960476231836628</v>
      </c>
      <c r="J40" s="20">
        <f t="shared" si="3"/>
        <v>3.3425000000000002</v>
      </c>
      <c r="K40" s="20">
        <v>2.706</v>
      </c>
      <c r="L40" s="20">
        <v>-3.9790000000000001</v>
      </c>
      <c r="M40" s="20">
        <v>-1.2729999999999999</v>
      </c>
      <c r="N40" s="20">
        <f t="shared" ref="N40:N42" si="32">J40/SQRT($AA$16)</f>
        <v>1.7283656038083517</v>
      </c>
      <c r="O40" s="20">
        <f t="shared" si="31"/>
        <v>1.3992392891265217</v>
      </c>
      <c r="P40">
        <f t="shared" si="9"/>
        <v>2.0574919184901814</v>
      </c>
      <c r="Q40">
        <f t="shared" si="10"/>
        <v>0.65825262936365936</v>
      </c>
      <c r="R40" s="20">
        <f>M40/SQRT($AA$16)</f>
        <v>-0.65825262936365936</v>
      </c>
      <c r="S40" s="6">
        <v>140</v>
      </c>
      <c r="T40" s="20">
        <f>L40/SQRT($AA$16)</f>
        <v>-2.0574919184901814</v>
      </c>
    </row>
    <row r="41" spans="1:27" x14ac:dyDescent="0.3">
      <c r="A41" s="20" t="s">
        <v>20</v>
      </c>
      <c r="B41" s="20">
        <v>9</v>
      </c>
      <c r="C41" s="20">
        <v>87</v>
      </c>
      <c r="D41" s="20">
        <v>4.1399999999999997</v>
      </c>
      <c r="E41" s="20">
        <v>1.68</v>
      </c>
      <c r="F41" s="20">
        <v>0.2</v>
      </c>
      <c r="G41" s="20">
        <f>D41/$D$42</f>
        <v>0.82799999999999996</v>
      </c>
      <c r="H41" s="20">
        <f>E41/$E$42</f>
        <v>0.37923250564334088</v>
      </c>
      <c r="I41" s="20">
        <f>D41/SQRT($AA$16)</f>
        <v>2.1407430365793791</v>
      </c>
      <c r="J41" s="20">
        <f t="shared" si="3"/>
        <v>4.6074999999999999</v>
      </c>
      <c r="K41" s="20">
        <v>2.58</v>
      </c>
      <c r="L41" s="20">
        <v>-6.6349999999999998</v>
      </c>
      <c r="M41" s="20">
        <v>-4.0549999999999997</v>
      </c>
      <c r="N41" s="20">
        <f t="shared" si="32"/>
        <v>2.3824815316520507</v>
      </c>
      <c r="O41" s="20">
        <f t="shared" si="31"/>
        <v>1.3340862401871494</v>
      </c>
      <c r="P41">
        <f t="shared" si="9"/>
        <v>3.430876823116952</v>
      </c>
      <c r="Q41">
        <f t="shared" si="10"/>
        <v>2.0967905829298026</v>
      </c>
      <c r="R41" s="20">
        <f>M41/SQRT($AA$16)</f>
        <v>-2.0967905829298026</v>
      </c>
      <c r="S41" s="6">
        <v>74</v>
      </c>
      <c r="T41" s="20">
        <f>L41/SQRT($AA$16)</f>
        <v>-3.430876823116952</v>
      </c>
    </row>
    <row r="42" spans="1:27" x14ac:dyDescent="0.3">
      <c r="A42" s="20" t="s">
        <v>20</v>
      </c>
      <c r="B42" s="20">
        <v>13</v>
      </c>
      <c r="C42" s="20">
        <v>88</v>
      </c>
      <c r="D42" s="20">
        <v>5</v>
      </c>
      <c r="E42" s="20">
        <v>4.43</v>
      </c>
      <c r="F42" s="20">
        <v>0.45</v>
      </c>
      <c r="G42" s="20">
        <f>D42/$D$42</f>
        <v>1</v>
      </c>
      <c r="H42" s="20">
        <f>E42/$E$42</f>
        <v>1</v>
      </c>
      <c r="I42" s="20">
        <f>D42/SQRT($AA$16)</f>
        <v>2.5854384499750958</v>
      </c>
      <c r="J42" s="20">
        <f t="shared" si="3"/>
        <v>6.01</v>
      </c>
      <c r="K42" s="20">
        <v>2.6779999999999999</v>
      </c>
      <c r="L42" s="20">
        <v>-9.3420000000000005</v>
      </c>
      <c r="M42" s="20">
        <v>-6.665</v>
      </c>
      <c r="N42" s="20">
        <f t="shared" si="32"/>
        <v>3.1076970168700648</v>
      </c>
      <c r="O42" s="20">
        <f t="shared" si="31"/>
        <v>1.3847608338066613</v>
      </c>
      <c r="P42">
        <f t="shared" si="9"/>
        <v>4.8306331999334695</v>
      </c>
      <c r="Q42">
        <f t="shared" si="10"/>
        <v>3.4463894538168027</v>
      </c>
      <c r="R42" s="20">
        <f>M42/SQRT($AA$16)</f>
        <v>-3.4463894538168027</v>
      </c>
      <c r="S42" s="6">
        <v>55</v>
      </c>
      <c r="T42" s="20">
        <f>L42/SQRT($AA$16)</f>
        <v>-4.8306331999334695</v>
      </c>
    </row>
    <row r="43" spans="1:27" x14ac:dyDescent="0.3">
      <c r="A43" s="29" t="s">
        <v>21</v>
      </c>
      <c r="B43" s="29">
        <v>2</v>
      </c>
      <c r="C43" s="29">
        <v>89</v>
      </c>
      <c r="D43" s="29">
        <v>2.94</v>
      </c>
      <c r="E43" s="29">
        <v>0.31</v>
      </c>
      <c r="F43" s="29">
        <v>0.1</v>
      </c>
      <c r="G43" s="29">
        <f>D43/$D$46</f>
        <v>0.56429942418426104</v>
      </c>
      <c r="H43" s="29">
        <f>E43/$E$46</f>
        <v>7.6923076923076913E-2</v>
      </c>
      <c r="I43" s="29">
        <f>D43/SQRT($AA$17)</f>
        <v>1.3782932589591763</v>
      </c>
      <c r="J43" s="29">
        <f t="shared" si="3"/>
        <v>2.9535</v>
      </c>
      <c r="K43" s="29">
        <v>2.6640000000000001</v>
      </c>
      <c r="L43" s="29">
        <v>-3.2429999999999999</v>
      </c>
      <c r="M43" s="29">
        <v>-0.57899999999999996</v>
      </c>
      <c r="N43" s="29">
        <f>J43/SQRT($AA$17)</f>
        <v>1.3846221565768462</v>
      </c>
      <c r="O43" s="29">
        <f t="shared" ref="O43:O46" si="33">K43/SQRT($AA$17)</f>
        <v>1.2489024632201517</v>
      </c>
      <c r="P43">
        <f t="shared" si="9"/>
        <v>1.5203418499335406</v>
      </c>
      <c r="Q43">
        <f t="shared" si="10"/>
        <v>0.2714393867133888</v>
      </c>
      <c r="R43" s="29">
        <f>M43/SQRT($AA$17)</f>
        <v>-0.2714393867133888</v>
      </c>
      <c r="S43" s="8">
        <v>420</v>
      </c>
      <c r="T43" s="29">
        <f>L43/SQRT($AA$17)</f>
        <v>-1.5203418499335406</v>
      </c>
    </row>
    <row r="44" spans="1:27" x14ac:dyDescent="0.3">
      <c r="A44" s="29" t="s">
        <v>21</v>
      </c>
      <c r="B44" s="29">
        <v>3</v>
      </c>
      <c r="C44" s="29">
        <v>90</v>
      </c>
      <c r="D44" s="29">
        <v>3.5</v>
      </c>
      <c r="E44" s="29">
        <v>0.67100000000000004</v>
      </c>
      <c r="F44" s="29">
        <v>0.2</v>
      </c>
      <c r="G44" s="29">
        <f>D44/$D$46</f>
        <v>0.67178502879078694</v>
      </c>
      <c r="H44" s="29">
        <f>E44/$E$46</f>
        <v>0.16650124069478908</v>
      </c>
      <c r="I44" s="29">
        <f>D44/SQRT($AA$17)</f>
        <v>1.6408253082847339</v>
      </c>
      <c r="J44" s="29">
        <f t="shared" si="3"/>
        <v>3.6035000000000004</v>
      </c>
      <c r="K44" s="29">
        <v>2.7589999999999999</v>
      </c>
      <c r="L44" s="29">
        <v>-4.4480000000000004</v>
      </c>
      <c r="M44" s="29">
        <v>-1.6890000000000001</v>
      </c>
      <c r="N44" s="29">
        <f t="shared" ref="N44:N46" si="34">J44/SQRT($AA$17)</f>
        <v>1.6893468566868683</v>
      </c>
      <c r="O44" s="29">
        <f t="shared" si="33"/>
        <v>1.2934391501593088</v>
      </c>
      <c r="P44">
        <f t="shared" si="9"/>
        <v>2.0852545632144275</v>
      </c>
      <c r="Q44">
        <f t="shared" si="10"/>
        <v>0.79181541305511871</v>
      </c>
      <c r="R44" s="29">
        <f>M44/SQRT($AA$17)</f>
        <v>-0.79181541305511871</v>
      </c>
      <c r="S44" s="6">
        <v>180</v>
      </c>
      <c r="T44" s="29">
        <f>L44/SQRT($AA$17)</f>
        <v>-2.0852545632144275</v>
      </c>
    </row>
    <row r="45" spans="1:27" x14ac:dyDescent="0.3">
      <c r="A45" s="29" t="s">
        <v>21</v>
      </c>
      <c r="B45" s="29">
        <v>6</v>
      </c>
      <c r="C45" s="29">
        <v>91</v>
      </c>
      <c r="D45" s="29">
        <v>4.16</v>
      </c>
      <c r="E45" s="29">
        <v>1.4</v>
      </c>
      <c r="F45" s="29">
        <v>0.3</v>
      </c>
      <c r="G45" s="29">
        <f>D45/$D$46</f>
        <v>0.79846449136276398</v>
      </c>
      <c r="H45" s="29">
        <f>E45/$E$46</f>
        <v>0.34739454094292799</v>
      </c>
      <c r="I45" s="29">
        <f>D45/SQRT($AA$17)</f>
        <v>1.9502380807041408</v>
      </c>
      <c r="J45" s="29">
        <f t="shared" si="3"/>
        <v>4.5600000000000005</v>
      </c>
      <c r="K45" s="29">
        <v>2.6890000000000001</v>
      </c>
      <c r="L45" s="29">
        <v>-6.431</v>
      </c>
      <c r="M45" s="29">
        <v>-3.7429999999999999</v>
      </c>
      <c r="N45" s="29">
        <f t="shared" si="34"/>
        <v>2.1377609730795393</v>
      </c>
      <c r="O45" s="29">
        <f t="shared" si="33"/>
        <v>1.2606226439936141</v>
      </c>
      <c r="P45">
        <f t="shared" si="9"/>
        <v>3.014899302165464</v>
      </c>
      <c r="Q45">
        <f t="shared" si="10"/>
        <v>1.7547454654027881</v>
      </c>
      <c r="R45" s="29">
        <f>M45/SQRT($AA$17)</f>
        <v>-1.7547454654027881</v>
      </c>
      <c r="S45" s="6">
        <v>97</v>
      </c>
      <c r="T45" s="29">
        <f>L45/SQRT($AA$17)</f>
        <v>-3.014899302165464</v>
      </c>
    </row>
    <row r="46" spans="1:27" x14ac:dyDescent="0.3">
      <c r="A46" s="29" t="s">
        <v>21</v>
      </c>
      <c r="B46" s="29">
        <v>11</v>
      </c>
      <c r="C46" s="29">
        <v>92</v>
      </c>
      <c r="D46" s="29">
        <v>5.21</v>
      </c>
      <c r="E46" s="29">
        <v>4.03</v>
      </c>
      <c r="F46" s="29">
        <v>0.45</v>
      </c>
      <c r="G46" s="29">
        <f>D46/$D$46</f>
        <v>1</v>
      </c>
      <c r="H46" s="29">
        <f>E46/$E$46</f>
        <v>1</v>
      </c>
      <c r="I46" s="29">
        <f>D46/SQRT($AA$17)</f>
        <v>2.442485673189561</v>
      </c>
      <c r="J46" s="29">
        <f t="shared" si="3"/>
        <v>6.3215000000000003</v>
      </c>
      <c r="K46" s="29">
        <v>2.7480000000000002</v>
      </c>
      <c r="L46" s="29">
        <v>-9.8949999999999996</v>
      </c>
      <c r="M46" s="29">
        <v>-7.1470000000000002</v>
      </c>
      <c r="N46" s="29">
        <f t="shared" si="34"/>
        <v>2.9635649103776989</v>
      </c>
      <c r="O46" s="29">
        <f t="shared" si="33"/>
        <v>1.2882822706189854</v>
      </c>
      <c r="P46">
        <f t="shared" si="9"/>
        <v>4.6388475501364113</v>
      </c>
      <c r="Q46">
        <f t="shared" si="10"/>
        <v>3.3505652795174266</v>
      </c>
      <c r="R46" s="29">
        <f>M46/SQRT($AA$17)</f>
        <v>-3.3505652795174266</v>
      </c>
      <c r="S46" s="6">
        <v>57</v>
      </c>
      <c r="T46" s="29">
        <f>L46/SQRT($AA$17)</f>
        <v>-4.6388475501364113</v>
      </c>
    </row>
    <row r="47" spans="1:27" x14ac:dyDescent="0.3">
      <c r="A47" s="23" t="s">
        <v>22</v>
      </c>
      <c r="B47" s="23">
        <v>2</v>
      </c>
      <c r="C47" s="23">
        <v>93</v>
      </c>
      <c r="D47" s="23">
        <v>1.85</v>
      </c>
      <c r="E47" s="23">
        <v>7.0000000000000007E-2</v>
      </c>
      <c r="F47" s="23">
        <v>0.05</v>
      </c>
      <c r="G47" s="23">
        <f>D47/$D$50</f>
        <v>0.2846153846153846</v>
      </c>
      <c r="H47" s="23">
        <f>E47/$E$50</f>
        <v>1.3182674199623354E-2</v>
      </c>
      <c r="I47" s="23">
        <f>D47/SQRT($AA$18)</f>
        <v>0.89527774921728043</v>
      </c>
      <c r="J47" s="23">
        <f t="shared" si="3"/>
        <v>1.8180000000000001</v>
      </c>
      <c r="K47" s="23">
        <v>1.8740000000000001</v>
      </c>
      <c r="L47" s="23">
        <v>-1.762</v>
      </c>
      <c r="M47" s="23">
        <v>0.11</v>
      </c>
      <c r="N47" s="23">
        <f>J47/SQRT($AA$18)</f>
        <v>0.87979186382541397</v>
      </c>
      <c r="O47" s="23">
        <f t="shared" ref="O47:O50" si="35">K47/SQRT($AA$18)</f>
        <v>0.90689216326118038</v>
      </c>
      <c r="P47">
        <f t="shared" si="9"/>
        <v>0.85269156438964766</v>
      </c>
      <c r="Q47">
        <f t="shared" si="10"/>
        <v>5.3232731034541E-2</v>
      </c>
      <c r="R47" s="23">
        <f>M47/SQRT($AA$18)</f>
        <v>5.3232731034541E-2</v>
      </c>
      <c r="S47" s="8">
        <v>629</v>
      </c>
      <c r="T47" s="23">
        <f>L47/SQRT($AA$18)</f>
        <v>-0.85269156438964766</v>
      </c>
    </row>
    <row r="48" spans="1:27" x14ac:dyDescent="0.3">
      <c r="A48" s="23" t="s">
        <v>22</v>
      </c>
      <c r="B48" s="23">
        <v>6</v>
      </c>
      <c r="C48" s="23">
        <v>94</v>
      </c>
      <c r="D48" s="23">
        <v>3.6</v>
      </c>
      <c r="E48" s="23">
        <v>0.373</v>
      </c>
      <c r="F48" s="23">
        <v>0.2</v>
      </c>
      <c r="G48" s="23">
        <f>D48/$D$50</f>
        <v>0.55384615384615388</v>
      </c>
      <c r="H48" s="23">
        <f>E48/$E$50</f>
        <v>7.0244821092278725E-2</v>
      </c>
      <c r="I48" s="23">
        <f>D48/SQRT($AA$18)</f>
        <v>1.7421621065849782</v>
      </c>
      <c r="J48" s="23">
        <f t="shared" si="3"/>
        <v>3.6669999999999998</v>
      </c>
      <c r="K48" s="23">
        <v>3.1739999999999999</v>
      </c>
      <c r="L48" s="23">
        <v>-4.16</v>
      </c>
      <c r="M48" s="23">
        <v>-0.98599999999999999</v>
      </c>
      <c r="N48" s="23">
        <f t="shared" ref="N48:N50" si="36">J48/SQRT($AA$18)</f>
        <v>1.7745856791241985</v>
      </c>
      <c r="O48" s="23">
        <f t="shared" si="35"/>
        <v>1.5360062573057558</v>
      </c>
      <c r="P48">
        <f t="shared" si="9"/>
        <v>2.0131651009426417</v>
      </c>
      <c r="Q48">
        <f t="shared" si="10"/>
        <v>0.47715884363688565</v>
      </c>
      <c r="R48" s="23">
        <f>M48/SQRT($AA$18)</f>
        <v>-0.47715884363688565</v>
      </c>
      <c r="S48" s="6">
        <v>114</v>
      </c>
      <c r="T48" s="23">
        <f>L48/SQRT($AA$18)</f>
        <v>-2.0131651009426417</v>
      </c>
    </row>
    <row r="49" spans="1:20" x14ac:dyDescent="0.3">
      <c r="A49" s="23" t="s">
        <v>22</v>
      </c>
      <c r="B49" s="23">
        <v>9</v>
      </c>
      <c r="C49" s="23">
        <v>95</v>
      </c>
      <c r="D49" s="23">
        <v>4.67</v>
      </c>
      <c r="E49" s="23">
        <v>1.39</v>
      </c>
      <c r="F49" s="23">
        <v>0.25</v>
      </c>
      <c r="G49" s="23">
        <f>D49/$D$50</f>
        <v>0.71846153846153848</v>
      </c>
      <c r="H49" s="23">
        <f>E49/$E$50</f>
        <v>0.26177024482109229</v>
      </c>
      <c r="I49" s="23">
        <f>D49/SQRT($AA$18)</f>
        <v>2.2599713993755133</v>
      </c>
      <c r="J49" s="23">
        <f t="shared" si="3"/>
        <v>4.9674999999999994</v>
      </c>
      <c r="K49" s="23">
        <v>3.2759999999999998</v>
      </c>
      <c r="L49" s="23">
        <v>-6.6589999999999998</v>
      </c>
      <c r="M49" s="23">
        <v>-3.383</v>
      </c>
      <c r="N49" s="23">
        <f t="shared" si="36"/>
        <v>2.4039417401280216</v>
      </c>
      <c r="O49" s="23">
        <f t="shared" si="35"/>
        <v>1.58536751699233</v>
      </c>
      <c r="P49">
        <f t="shared" si="9"/>
        <v>3.2225159632637137</v>
      </c>
      <c r="Q49">
        <f t="shared" si="10"/>
        <v>1.6371484462713837</v>
      </c>
      <c r="R49" s="23">
        <f>M49/SQRT($AA$18)</f>
        <v>-1.6371484462713837</v>
      </c>
      <c r="S49" s="6">
        <v>63</v>
      </c>
      <c r="T49" s="23">
        <f>L49/SQRT($AA$18)</f>
        <v>-3.2225159632637137</v>
      </c>
    </row>
    <row r="50" spans="1:20" x14ac:dyDescent="0.3">
      <c r="A50" s="23" t="s">
        <v>22</v>
      </c>
      <c r="B50" s="23">
        <v>14</v>
      </c>
      <c r="C50" s="23">
        <v>96</v>
      </c>
      <c r="D50" s="23">
        <v>6.5</v>
      </c>
      <c r="E50" s="23">
        <v>5.31</v>
      </c>
      <c r="F50" s="23">
        <v>0.45</v>
      </c>
      <c r="G50" s="23">
        <f>D50/$D$50</f>
        <v>1</v>
      </c>
      <c r="H50" s="23">
        <f>E50/$E$50</f>
        <v>1</v>
      </c>
      <c r="I50" s="23">
        <f>D50/SQRT($AA$18)</f>
        <v>3.1455704702228773</v>
      </c>
      <c r="J50" s="23">
        <f t="shared" si="3"/>
        <v>7.4924999999999997</v>
      </c>
      <c r="K50" s="23">
        <v>3.76</v>
      </c>
      <c r="L50" s="23">
        <v>-11.225</v>
      </c>
      <c r="M50" s="23">
        <v>-7.4640000000000004</v>
      </c>
      <c r="N50" s="23">
        <f t="shared" si="36"/>
        <v>3.6258748843299857</v>
      </c>
      <c r="O50" s="23">
        <f t="shared" si="35"/>
        <v>1.8195915335443105</v>
      </c>
      <c r="P50">
        <f t="shared" si="9"/>
        <v>5.4321582351156605</v>
      </c>
      <c r="Q50">
        <f t="shared" si="10"/>
        <v>3.6120827676528551</v>
      </c>
      <c r="R50" s="23">
        <f>M50/SQRT($AA$18)</f>
        <v>-3.6120827676528551</v>
      </c>
      <c r="S50" s="6">
        <v>38</v>
      </c>
      <c r="T50" s="23">
        <f>L50/SQRT($AA$18)</f>
        <v>-5.4321582351156605</v>
      </c>
    </row>
    <row r="51" spans="1:20" x14ac:dyDescent="0.3">
      <c r="A51" s="35" t="s">
        <v>23</v>
      </c>
      <c r="B51" s="35">
        <v>2</v>
      </c>
      <c r="C51" s="35">
        <v>97</v>
      </c>
      <c r="D51" s="35">
        <v>2.2400000000000002</v>
      </c>
      <c r="E51" s="35">
        <v>0.11799999999999999</v>
      </c>
      <c r="F51" s="35">
        <v>0.05</v>
      </c>
      <c r="G51" s="35">
        <f>D51/$D$54</f>
        <v>0.43159922928709055</v>
      </c>
      <c r="H51" s="35">
        <f>E51/$E$54</f>
        <v>4.3223443223443223E-2</v>
      </c>
      <c r="I51" s="35">
        <f>D51/SQRT($AA$19)</f>
        <v>1.0078236462914985</v>
      </c>
      <c r="J51" s="35">
        <f t="shared" si="3"/>
        <v>2.2004999999999999</v>
      </c>
      <c r="K51" s="35">
        <v>2.0640000000000001</v>
      </c>
      <c r="L51" s="35">
        <v>-2.3370000000000002</v>
      </c>
      <c r="M51" s="35">
        <v>-0.27300000000000002</v>
      </c>
      <c r="N51" s="35">
        <f>J51/SQRT($AA$19)</f>
        <v>0.99005175610019736</v>
      </c>
      <c r="O51" s="35">
        <f t="shared" ref="O51:O54" si="37">K51/SQRT($AA$19)</f>
        <v>0.92863750265430933</v>
      </c>
      <c r="P51">
        <f t="shared" si="9"/>
        <v>1.0514660095460857</v>
      </c>
      <c r="Q51">
        <f t="shared" si="10"/>
        <v>0.12282850689177638</v>
      </c>
      <c r="R51" s="35">
        <f>M51/SQRT($AA$19)</f>
        <v>-0.12282850689177638</v>
      </c>
      <c r="S51" s="8">
        <v>420</v>
      </c>
      <c r="T51" s="35">
        <f>L51/SQRT($AA$19)</f>
        <v>-1.0514660095460857</v>
      </c>
    </row>
    <row r="52" spans="1:20" x14ac:dyDescent="0.3">
      <c r="A52" s="35" t="s">
        <v>23</v>
      </c>
      <c r="B52" s="35">
        <v>6</v>
      </c>
      <c r="C52" s="35">
        <v>98</v>
      </c>
      <c r="D52" s="35">
        <v>3.38</v>
      </c>
      <c r="E52" s="35">
        <v>0.28199999999999997</v>
      </c>
      <c r="F52" s="35">
        <v>0.1</v>
      </c>
      <c r="G52" s="35">
        <f>D52/$D$54</f>
        <v>0.65125240847784194</v>
      </c>
      <c r="H52" s="35">
        <f>E52/$E$54</f>
        <v>0.10329670329670329</v>
      </c>
      <c r="I52" s="35">
        <f>D52/SQRT($AA$19)</f>
        <v>1.5207338948505646</v>
      </c>
      <c r="J52" s="35">
        <f t="shared" si="3"/>
        <v>3.3664999999999998</v>
      </c>
      <c r="K52" s="35">
        <v>3.28</v>
      </c>
      <c r="L52" s="35">
        <v>-3.4529999999999998</v>
      </c>
      <c r="M52" s="35">
        <v>-0.17299999999999999</v>
      </c>
      <c r="N52" s="35">
        <f t="shared" ref="N52:N54" si="38">J52/SQRT($AA$19)</f>
        <v>1.5146599576965756</v>
      </c>
      <c r="O52" s="35">
        <f t="shared" si="37"/>
        <v>1.4757417677839797</v>
      </c>
      <c r="P52">
        <f t="shared" si="9"/>
        <v>1.5535781476091715</v>
      </c>
      <c r="Q52">
        <f t="shared" si="10"/>
        <v>7.7836379825191621E-2</v>
      </c>
      <c r="R52" s="35">
        <f>M52/SQRT($AA$19)</f>
        <v>-7.7836379825191621E-2</v>
      </c>
      <c r="S52" s="6">
        <v>157</v>
      </c>
      <c r="T52" s="35">
        <f>L52/SQRT($AA$19)</f>
        <v>-1.5535781476091715</v>
      </c>
    </row>
    <row r="53" spans="1:20" x14ac:dyDescent="0.3">
      <c r="A53" s="35" t="s">
        <v>23</v>
      </c>
      <c r="B53" s="35">
        <v>10</v>
      </c>
      <c r="C53" s="35">
        <v>99</v>
      </c>
      <c r="D53" s="35">
        <v>4.46</v>
      </c>
      <c r="E53" s="35">
        <v>1.07</v>
      </c>
      <c r="F53" s="35">
        <v>0.25</v>
      </c>
      <c r="G53" s="35">
        <f>D53/$D$54</f>
        <v>0.85934489402697489</v>
      </c>
      <c r="H53" s="35">
        <f>E53/$E$54</f>
        <v>0.39194139194139199</v>
      </c>
      <c r="I53" s="35">
        <f>D53/SQRT($AA$19)</f>
        <v>2.0066488671696798</v>
      </c>
      <c r="J53" s="35">
        <f t="shared" si="3"/>
        <v>4.5730000000000004</v>
      </c>
      <c r="K53" s="35">
        <v>3.5960000000000001</v>
      </c>
      <c r="L53" s="35">
        <v>-5.55</v>
      </c>
      <c r="M53" s="35">
        <v>-1.9550000000000001</v>
      </c>
      <c r="N53" s="35">
        <f t="shared" si="38"/>
        <v>2.0574899707549208</v>
      </c>
      <c r="O53" s="35">
        <f t="shared" si="37"/>
        <v>1.6179168893143876</v>
      </c>
      <c r="P53">
        <f t="shared" si="9"/>
        <v>2.4970630521954535</v>
      </c>
      <c r="Q53">
        <f t="shared" si="10"/>
        <v>0.87959608415173196</v>
      </c>
      <c r="R53" s="35">
        <f>M53/SQRT($AA$19)</f>
        <v>-0.87959608415173196</v>
      </c>
      <c r="S53" s="6">
        <v>90</v>
      </c>
      <c r="T53" s="35">
        <f>L53/SQRT($AA$19)</f>
        <v>-2.4970630521954535</v>
      </c>
    </row>
    <row r="54" spans="1:20" x14ac:dyDescent="0.3">
      <c r="A54" s="35" t="s">
        <v>23</v>
      </c>
      <c r="B54" s="35">
        <v>13</v>
      </c>
      <c r="C54" s="35">
        <v>100</v>
      </c>
      <c r="D54" s="35">
        <v>5.19</v>
      </c>
      <c r="E54" s="35">
        <v>2.73</v>
      </c>
      <c r="F54" s="35">
        <v>0.5</v>
      </c>
      <c r="G54" s="35">
        <f>D54/$D$54</f>
        <v>1</v>
      </c>
      <c r="H54" s="35">
        <f>E54/$E$54</f>
        <v>1</v>
      </c>
      <c r="I54" s="35">
        <f>D54/SQRT($AA$19)</f>
        <v>2.3350913947557488</v>
      </c>
      <c r="J54" s="35">
        <f t="shared" si="3"/>
        <v>5.8579999999999997</v>
      </c>
      <c r="K54" s="35">
        <v>3.157</v>
      </c>
      <c r="L54" s="35">
        <v>-8.5589999999999993</v>
      </c>
      <c r="M54" s="35">
        <v>-5.4029999999999996</v>
      </c>
      <c r="N54" s="35">
        <f t="shared" si="38"/>
        <v>2.6356388035605347</v>
      </c>
      <c r="O54" s="35">
        <f t="shared" si="37"/>
        <v>1.4204014514920806</v>
      </c>
      <c r="P54">
        <f t="shared" si="9"/>
        <v>3.8508761556289883</v>
      </c>
      <c r="Q54">
        <f t="shared" si="10"/>
        <v>2.4309246254075738</v>
      </c>
      <c r="R54" s="35">
        <f>M54/SQRT($AA$19)</f>
        <v>-2.4309246254075738</v>
      </c>
      <c r="S54" s="6">
        <v>57</v>
      </c>
      <c r="T54" s="35">
        <f>L54/SQRT($AA$19)</f>
        <v>-3.8508761556289883</v>
      </c>
    </row>
    <row r="55" spans="1:20" x14ac:dyDescent="0.3">
      <c r="A55" s="14" t="s">
        <v>24</v>
      </c>
      <c r="B55" s="14">
        <v>2</v>
      </c>
      <c r="C55" s="14">
        <v>101</v>
      </c>
      <c r="D55" s="14">
        <v>2.57</v>
      </c>
      <c r="E55" s="14">
        <v>9.9000000000000005E-2</v>
      </c>
      <c r="F55" s="14">
        <v>0.15</v>
      </c>
      <c r="G55" s="14">
        <f>D55/$D$58</f>
        <v>0.42762063227953412</v>
      </c>
      <c r="H55" s="14">
        <f>E55/$E$58</f>
        <v>1.8714555765595463E-2</v>
      </c>
      <c r="I55" s="14">
        <f>D55/SQRT($AA$20)</f>
        <v>1.2646143264541658</v>
      </c>
      <c r="J55" s="14">
        <f t="shared" si="3"/>
        <v>2.5999999999999996</v>
      </c>
      <c r="K55" s="14">
        <v>2.2679999999999998</v>
      </c>
      <c r="L55" s="14">
        <v>-2.9319999999999999</v>
      </c>
      <c r="M55" s="14">
        <v>-0.49399999999999999</v>
      </c>
      <c r="N55" s="14">
        <f>J55/SQRT($AA$20)</f>
        <v>1.2793763613933196</v>
      </c>
      <c r="O55" s="14">
        <f t="shared" ref="N55:O58" si="39">K55/SQRT($AA$20)</f>
        <v>1.1160098414000188</v>
      </c>
      <c r="P55">
        <f t="shared" si="9"/>
        <v>1.4427428813866203</v>
      </c>
      <c r="Q55">
        <f t="shared" si="10"/>
        <v>0.24308150866473072</v>
      </c>
      <c r="R55" s="14">
        <f>M55/SQRT($AA$20)</f>
        <v>-0.24308150866473072</v>
      </c>
      <c r="S55" s="8">
        <v>315</v>
      </c>
      <c r="T55" s="14">
        <f>L55/SQRT($AA$20)</f>
        <v>-1.4427428813866203</v>
      </c>
    </row>
    <row r="56" spans="1:20" x14ac:dyDescent="0.3">
      <c r="A56" s="14" t="s">
        <v>24</v>
      </c>
      <c r="B56" s="14">
        <v>3</v>
      </c>
      <c r="C56" s="14">
        <v>102</v>
      </c>
      <c r="D56" s="14">
        <v>3.1</v>
      </c>
      <c r="E56" s="14">
        <v>0.52800000000000002</v>
      </c>
      <c r="F56" s="14">
        <v>0.25</v>
      </c>
      <c r="G56" s="14">
        <f>D56/$D$58</f>
        <v>0.51580698835274541</v>
      </c>
      <c r="H56" s="14">
        <f>E56/$E$58</f>
        <v>9.9810964083175802E-2</v>
      </c>
      <c r="I56" s="14">
        <f>D56/SQRT($AA$20)</f>
        <v>1.5254102770458811</v>
      </c>
      <c r="J56" s="14">
        <f t="shared" si="3"/>
        <v>3.1534999999999997</v>
      </c>
      <c r="K56" s="14">
        <v>2.0209999999999999</v>
      </c>
      <c r="L56" s="14">
        <v>-4.2859999999999996</v>
      </c>
      <c r="M56" s="14">
        <v>-1.772</v>
      </c>
      <c r="N56" s="14">
        <f t="shared" si="39"/>
        <v>1.551735906020705</v>
      </c>
      <c r="O56" s="14">
        <f t="shared" si="39"/>
        <v>0.99446908706765336</v>
      </c>
      <c r="P56">
        <f t="shared" si="9"/>
        <v>2.1090027249737568</v>
      </c>
      <c r="Q56">
        <f t="shared" si="10"/>
        <v>0.8719441970726779</v>
      </c>
      <c r="R56" s="14">
        <f>M56/SQRT($AA$20)</f>
        <v>-0.8719441970726779</v>
      </c>
      <c r="S56" s="6">
        <v>157</v>
      </c>
      <c r="T56" s="14">
        <f>L56/SQRT($AA$20)</f>
        <v>-2.1090027249737568</v>
      </c>
    </row>
    <row r="57" spans="1:20" x14ac:dyDescent="0.3">
      <c r="A57" s="14" t="s">
        <v>24</v>
      </c>
      <c r="B57" s="14">
        <v>6</v>
      </c>
      <c r="C57" s="14">
        <v>103</v>
      </c>
      <c r="D57" s="14">
        <v>4.87</v>
      </c>
      <c r="E57" s="14">
        <v>3.16</v>
      </c>
      <c r="F57" s="14">
        <v>0.3</v>
      </c>
      <c r="G57" s="14">
        <f>D57/$D$58</f>
        <v>0.81031613976705497</v>
      </c>
      <c r="H57" s="14">
        <f>E57/$E$58</f>
        <v>0.59735349716446129</v>
      </c>
      <c r="I57" s="14">
        <f>D57/SQRT($AA$20)</f>
        <v>2.3963703384559487</v>
      </c>
      <c r="J57" s="14">
        <f t="shared" si="3"/>
        <v>5.5204999999999993</v>
      </c>
      <c r="K57" s="14">
        <v>1.155</v>
      </c>
      <c r="L57" s="14">
        <v>-9.8859999999999992</v>
      </c>
      <c r="M57" s="14">
        <v>-6.968</v>
      </c>
      <c r="N57" s="14">
        <f t="shared" si="39"/>
        <v>2.7164604627199309</v>
      </c>
      <c r="O57" s="14">
        <f t="shared" si="39"/>
        <v>0.56833834515741699</v>
      </c>
      <c r="P57">
        <f t="shared" si="9"/>
        <v>4.8645825802824447</v>
      </c>
      <c r="Q57">
        <f t="shared" si="10"/>
        <v>3.4287286485340966</v>
      </c>
      <c r="R57" s="14">
        <f>M57/SQRT($AA$20)</f>
        <v>-3.4287286485340966</v>
      </c>
      <c r="S57" s="6">
        <v>84</v>
      </c>
      <c r="T57" s="14">
        <f>L57/SQRT($AA$20)</f>
        <v>-4.8645825802824447</v>
      </c>
    </row>
    <row r="58" spans="1:20" x14ac:dyDescent="0.3">
      <c r="A58" s="14" t="s">
        <v>24</v>
      </c>
      <c r="B58" s="14">
        <v>8</v>
      </c>
      <c r="C58" s="14">
        <v>104</v>
      </c>
      <c r="D58" s="14">
        <v>6.01</v>
      </c>
      <c r="E58" s="14">
        <v>5.29</v>
      </c>
      <c r="F58" s="14">
        <v>0.5</v>
      </c>
      <c r="G58" s="14">
        <f>D58/$D$58</f>
        <v>1</v>
      </c>
      <c r="H58" s="14">
        <f>E58/$E$58</f>
        <v>1</v>
      </c>
      <c r="I58" s="14">
        <f>D58/SQRT($AA$20)</f>
        <v>2.9573276661437888</v>
      </c>
      <c r="J58" s="14">
        <f t="shared" si="3"/>
        <v>7.1609999999999996</v>
      </c>
      <c r="K58" s="14">
        <v>1.26</v>
      </c>
      <c r="L58" s="14">
        <v>-13.061999999999999</v>
      </c>
      <c r="M58" s="14">
        <v>-9.7859999999999996</v>
      </c>
      <c r="N58" s="14">
        <f t="shared" si="39"/>
        <v>3.5236977399759852</v>
      </c>
      <c r="O58" s="14">
        <f t="shared" si="39"/>
        <v>0.62000546744445495</v>
      </c>
      <c r="P58">
        <f t="shared" si="9"/>
        <v>6.4273900125075158</v>
      </c>
      <c r="Q58">
        <f t="shared" si="10"/>
        <v>4.8153757971519324</v>
      </c>
      <c r="R58" s="14">
        <f>M58/SQRT($AA$20)</f>
        <v>-4.8153757971519324</v>
      </c>
      <c r="S58" s="6">
        <v>66</v>
      </c>
      <c r="T58" s="14">
        <f>L58/SQRT($AA$20)</f>
        <v>-6.4273900125075158</v>
      </c>
    </row>
    <row r="59" spans="1:20" x14ac:dyDescent="0.3">
      <c r="A59" s="36" t="s">
        <v>25</v>
      </c>
      <c r="B59" s="36">
        <v>6</v>
      </c>
      <c r="C59" s="36">
        <v>106</v>
      </c>
      <c r="D59" s="36">
        <v>3.21</v>
      </c>
      <c r="E59" s="36">
        <v>0.307</v>
      </c>
      <c r="F59" s="36">
        <v>0.25</v>
      </c>
      <c r="G59" s="36">
        <f>D59/$D$61</f>
        <v>0.48053892215568866</v>
      </c>
      <c r="H59" s="36">
        <f>E59/$E$61</f>
        <v>7.0900692840646651E-2</v>
      </c>
      <c r="I59" s="36">
        <f>D59/SQRT($AA$21)</f>
        <v>1.436993354125063</v>
      </c>
      <c r="J59" s="36">
        <f t="shared" si="3"/>
        <v>3.2720000000000002</v>
      </c>
      <c r="K59" s="36">
        <v>2.6640000000000001</v>
      </c>
      <c r="L59" s="36">
        <v>-3.88</v>
      </c>
      <c r="M59" s="36">
        <v>-1.2170000000000001</v>
      </c>
      <c r="N59" s="36">
        <f>J59/SQRT($AA$21)</f>
        <v>1.4647483659492855</v>
      </c>
      <c r="O59" s="36">
        <f t="shared" ref="O59:O61" si="40">K59/SQRT($AA$21)</f>
        <v>1.1925701854794917</v>
      </c>
      <c r="P59">
        <f t="shared" si="9"/>
        <v>1.7369265464190793</v>
      </c>
      <c r="Q59">
        <f t="shared" si="10"/>
        <v>0.54480402242062365</v>
      </c>
      <c r="R59" s="36">
        <f>M59/SQRT($AA$21)</f>
        <v>-0.54480402242062365</v>
      </c>
      <c r="S59" s="8">
        <v>114</v>
      </c>
      <c r="T59" s="36">
        <f>L59/SQRT($AA$21)</f>
        <v>-1.7369265464190793</v>
      </c>
    </row>
    <row r="60" spans="1:20" x14ac:dyDescent="0.3">
      <c r="A60" s="36" t="s">
        <v>25</v>
      </c>
      <c r="B60" s="36">
        <v>10</v>
      </c>
      <c r="C60" s="36">
        <v>107</v>
      </c>
      <c r="D60" s="36">
        <v>5.07</v>
      </c>
      <c r="E60" s="36">
        <v>1.95</v>
      </c>
      <c r="F60" s="36">
        <v>0.35</v>
      </c>
      <c r="G60" s="36">
        <f>D60/$D$61</f>
        <v>0.75898203592814384</v>
      </c>
      <c r="H60" s="36">
        <f>E60/$E$61</f>
        <v>0.45034642032332561</v>
      </c>
      <c r="I60" s="36">
        <f>D60/SQRT($AA$21)</f>
        <v>2.2696437088517354</v>
      </c>
      <c r="J60" s="36">
        <f t="shared" si="3"/>
        <v>5.4890000000000008</v>
      </c>
      <c r="K60" s="36">
        <v>3.3730000000000002</v>
      </c>
      <c r="L60" s="36">
        <v>-7.6050000000000004</v>
      </c>
      <c r="M60" s="36">
        <v>-4.2320000000000002</v>
      </c>
      <c r="N60" s="36">
        <f t="shared" ref="N60:N61" si="41">J60/SQRT($AA$21)</f>
        <v>2.4572138694057544</v>
      </c>
      <c r="O60" s="36">
        <f t="shared" si="40"/>
        <v>1.5099621755339059</v>
      </c>
      <c r="P60">
        <f t="shared" si="9"/>
        <v>3.4044655632776029</v>
      </c>
      <c r="Q60">
        <f t="shared" si="10"/>
        <v>1.894503387743697</v>
      </c>
      <c r="R60" s="36">
        <f>M60/SQRT($AA$21)</f>
        <v>-1.894503387743697</v>
      </c>
      <c r="S60" s="6">
        <v>55</v>
      </c>
      <c r="T60" s="36">
        <f>L60/SQRT($AA$21)</f>
        <v>-3.4044655632776029</v>
      </c>
    </row>
    <row r="61" spans="1:20" x14ac:dyDescent="0.3">
      <c r="A61" s="36" t="s">
        <v>25</v>
      </c>
      <c r="B61" s="36">
        <v>15</v>
      </c>
      <c r="C61" s="36">
        <v>108</v>
      </c>
      <c r="D61" s="36">
        <v>6.68</v>
      </c>
      <c r="E61" s="36">
        <v>4.33</v>
      </c>
      <c r="F61" s="36">
        <v>0.7</v>
      </c>
      <c r="G61" s="36">
        <f>D61/$D$61</f>
        <v>1</v>
      </c>
      <c r="H61" s="36">
        <f>E61/$E$61</f>
        <v>1</v>
      </c>
      <c r="I61" s="36">
        <f>D61/SQRT($AA$21)</f>
        <v>2.9903786933194456</v>
      </c>
      <c r="J61" s="36">
        <f t="shared" si="3"/>
        <v>7.9065000000000003</v>
      </c>
      <c r="K61" s="36">
        <v>3.6760000000000002</v>
      </c>
      <c r="L61" s="36">
        <v>-12.137</v>
      </c>
      <c r="M61" s="36">
        <v>-8.4610000000000003</v>
      </c>
      <c r="N61" s="36">
        <f t="shared" si="41"/>
        <v>3.53943549980991</v>
      </c>
      <c r="O61" s="36">
        <f t="shared" si="40"/>
        <v>1.6456036042877669</v>
      </c>
      <c r="P61">
        <f t="shared" si="9"/>
        <v>5.4332673953320532</v>
      </c>
      <c r="Q61">
        <f t="shared" si="10"/>
        <v>3.7876637910442863</v>
      </c>
      <c r="R61" s="36">
        <f>M61/SQRT($AA$21)</f>
        <v>-3.7876637910442863</v>
      </c>
      <c r="S61" s="6">
        <v>36</v>
      </c>
      <c r="T61" s="36">
        <f>L61/SQRT($AA$21)</f>
        <v>-5.4332673953320532</v>
      </c>
    </row>
    <row r="62" spans="1:20" x14ac:dyDescent="0.3">
      <c r="A62" s="20" t="s">
        <v>26</v>
      </c>
      <c r="B62" s="20">
        <v>1</v>
      </c>
      <c r="C62" s="20">
        <v>109</v>
      </c>
      <c r="D62" s="20">
        <v>1.59</v>
      </c>
      <c r="E62" s="20">
        <v>0.11</v>
      </c>
      <c r="F62" s="20">
        <v>0.05</v>
      </c>
      <c r="G62" s="20">
        <f>D62/$D$65</f>
        <v>0.26588628762541805</v>
      </c>
      <c r="H62" s="20">
        <f>E62/$E$65</f>
        <v>3.0726256983240222E-2</v>
      </c>
      <c r="I62" s="20">
        <f>D62/SQRT($AA$22)</f>
        <v>0.73185682122916718</v>
      </c>
      <c r="J62" s="20">
        <f t="shared" si="3"/>
        <v>1.5914999999999999</v>
      </c>
      <c r="K62" s="20">
        <v>1.5569999999999999</v>
      </c>
      <c r="L62" s="20">
        <v>-1.6259999999999999</v>
      </c>
      <c r="M62" s="20">
        <v>-6.9000000000000006E-2</v>
      </c>
      <c r="N62" s="20">
        <f>J62/SQRT($AA$22)</f>
        <v>0.73254725219259087</v>
      </c>
      <c r="O62" s="20">
        <f t="shared" ref="O62:O65" si="42">K62/SQRT($AA$22)</f>
        <v>0.7166673400338448</v>
      </c>
      <c r="P62">
        <f t="shared" si="9"/>
        <v>0.74842716435133694</v>
      </c>
      <c r="Q62">
        <f t="shared" si="10"/>
        <v>3.1759824317492164E-2</v>
      </c>
      <c r="R62" s="20">
        <f>M62/SQRT($AA$22)</f>
        <v>-3.1759824317492164E-2</v>
      </c>
      <c r="S62" s="8">
        <v>210</v>
      </c>
      <c r="T62" s="20">
        <f>L62/SQRT($AA$22)</f>
        <v>-0.74842716435133694</v>
      </c>
    </row>
    <row r="63" spans="1:20" x14ac:dyDescent="0.3">
      <c r="A63" s="20" t="s">
        <v>26</v>
      </c>
      <c r="B63" s="20">
        <v>4</v>
      </c>
      <c r="C63" s="20">
        <v>110</v>
      </c>
      <c r="D63" s="20">
        <v>2.93</v>
      </c>
      <c r="E63" s="20">
        <v>0.46300000000000002</v>
      </c>
      <c r="F63" s="20">
        <v>0.15</v>
      </c>
      <c r="G63" s="20">
        <f>D63/$D$65</f>
        <v>0.48996655518394649</v>
      </c>
      <c r="H63" s="20">
        <f>E63/$E$65</f>
        <v>0.1293296089385475</v>
      </c>
      <c r="I63" s="20">
        <f>D63/SQRT($AA$22)</f>
        <v>1.348641815221044</v>
      </c>
      <c r="J63" s="20">
        <f t="shared" si="3"/>
        <v>2.9580000000000002</v>
      </c>
      <c r="K63" s="20">
        <v>2.4620000000000002</v>
      </c>
      <c r="L63" s="20">
        <v>-3.4540000000000002</v>
      </c>
      <c r="M63" s="20">
        <v>-0.99199999999999999</v>
      </c>
      <c r="N63" s="20">
        <f t="shared" ref="N63:N65" si="43">J63/SQRT($AA$22)</f>
        <v>1.3615298598716206</v>
      </c>
      <c r="O63" s="20">
        <f t="shared" si="42"/>
        <v>1.1332273546328362</v>
      </c>
      <c r="P63">
        <f t="shared" si="9"/>
        <v>1.5898323651104047</v>
      </c>
      <c r="Q63">
        <f t="shared" si="10"/>
        <v>0.45660501047756841</v>
      </c>
      <c r="R63" s="20">
        <f>M63/SQRT($AA$22)</f>
        <v>-0.45660501047756841</v>
      </c>
      <c r="S63" s="6">
        <v>126</v>
      </c>
      <c r="T63" s="20">
        <f>L63/SQRT($AA$22)</f>
        <v>-1.5898323651104047</v>
      </c>
    </row>
    <row r="64" spans="1:20" x14ac:dyDescent="0.3">
      <c r="A64" s="20" t="s">
        <v>26</v>
      </c>
      <c r="B64" s="20">
        <v>8</v>
      </c>
      <c r="C64" s="20">
        <v>111</v>
      </c>
      <c r="D64" s="20">
        <v>4.21</v>
      </c>
      <c r="E64" s="20">
        <v>1.29</v>
      </c>
      <c r="F64" s="20">
        <v>0.2</v>
      </c>
      <c r="G64" s="20">
        <f>D64/$D$65</f>
        <v>0.70401337792642138</v>
      </c>
      <c r="H64" s="20">
        <f>E64/$E$65</f>
        <v>0.36033519553072624</v>
      </c>
      <c r="I64" s="20">
        <f>D64/SQRT($AA$22)</f>
        <v>1.9378095706759708</v>
      </c>
      <c r="J64" s="20">
        <f t="shared" si="3"/>
        <v>4.4560000000000004</v>
      </c>
      <c r="K64" s="20">
        <v>2.988</v>
      </c>
      <c r="L64" s="20">
        <v>-5.9240000000000004</v>
      </c>
      <c r="M64" s="20">
        <v>-2.9359999999999999</v>
      </c>
      <c r="N64" s="20">
        <f t="shared" si="43"/>
        <v>2.0510402486774648</v>
      </c>
      <c r="O64" s="20">
        <f t="shared" si="42"/>
        <v>1.3753384791400953</v>
      </c>
      <c r="P64">
        <f t="shared" si="9"/>
        <v>2.7267420182148343</v>
      </c>
      <c r="Q64">
        <f t="shared" si="10"/>
        <v>1.3514035390747388</v>
      </c>
      <c r="R64" s="20">
        <f>M64/SQRT($AA$22)</f>
        <v>-1.3514035390747388</v>
      </c>
      <c r="S64" s="6">
        <v>66</v>
      </c>
      <c r="T64" s="20">
        <f>L64/SQRT($AA$22)</f>
        <v>-2.7267420182148343</v>
      </c>
    </row>
    <row r="65" spans="1:20" x14ac:dyDescent="0.3">
      <c r="A65" s="20" t="s">
        <v>26</v>
      </c>
      <c r="B65" s="20">
        <v>12</v>
      </c>
      <c r="C65" s="20">
        <v>112</v>
      </c>
      <c r="D65" s="20">
        <v>5.98</v>
      </c>
      <c r="E65" s="20">
        <v>3.58</v>
      </c>
      <c r="F65" s="20">
        <v>0.65</v>
      </c>
      <c r="G65" s="20">
        <f>D65/$D$65</f>
        <v>1</v>
      </c>
      <c r="H65" s="20">
        <f>E65/$E$65</f>
        <v>1</v>
      </c>
      <c r="I65" s="20">
        <f>D65/SQRT($AA$22)</f>
        <v>2.7525181075159875</v>
      </c>
      <c r="J65" s="20">
        <f t="shared" si="3"/>
        <v>6.9610000000000003</v>
      </c>
      <c r="K65" s="20">
        <v>3.403</v>
      </c>
      <c r="L65" s="20">
        <v>-10.519</v>
      </c>
      <c r="M65" s="20">
        <v>-7.1150000000000002</v>
      </c>
      <c r="N65" s="20">
        <f t="shared" si="43"/>
        <v>3.2040599575951147</v>
      </c>
      <c r="O65" s="20">
        <f t="shared" si="42"/>
        <v>1.5663577123539973</v>
      </c>
      <c r="P65">
        <f t="shared" si="9"/>
        <v>4.8417622028362324</v>
      </c>
      <c r="Q65">
        <f t="shared" si="10"/>
        <v>3.2749442031732858</v>
      </c>
      <c r="R65" s="20">
        <f>M65/SQRT($AA$22)</f>
        <v>-3.2749442031732858</v>
      </c>
      <c r="S65" s="6">
        <v>47</v>
      </c>
      <c r="T65" s="20">
        <f>L65/SQRT($AA$22)</f>
        <v>-4.8417622028362324</v>
      </c>
    </row>
    <row r="66" spans="1:20" x14ac:dyDescent="0.3">
      <c r="A66" s="22" t="s">
        <v>27</v>
      </c>
      <c r="B66" s="22">
        <v>2</v>
      </c>
      <c r="C66" s="22">
        <v>113</v>
      </c>
      <c r="D66" s="22">
        <v>2.1</v>
      </c>
      <c r="E66" s="22">
        <v>0.222</v>
      </c>
      <c r="F66" s="22">
        <v>0.1</v>
      </c>
      <c r="G66" s="22">
        <f>D66/$D$69</f>
        <v>0.38391224862888484</v>
      </c>
      <c r="H66" s="22">
        <f>E66/$E$69</f>
        <v>5.2482269503546092E-2</v>
      </c>
      <c r="I66" s="22">
        <f>D66/SQRT($AA$23)</f>
        <v>1.0460845109121075</v>
      </c>
      <c r="J66" s="22">
        <f t="shared" ref="J66:J69" si="44">ABS(K66-L66)/2</f>
        <v>2.0860000000000003</v>
      </c>
      <c r="K66" s="22">
        <v>1.988</v>
      </c>
      <c r="L66" s="22">
        <v>-2.1840000000000002</v>
      </c>
      <c r="M66" s="22">
        <v>-0.19700000000000001</v>
      </c>
      <c r="N66" s="22">
        <f>J66/SQRT($AA$23)</f>
        <v>1.0391106141726936</v>
      </c>
      <c r="O66" s="22">
        <f t="shared" ref="O66:O69" si="45">K66/SQRT($AA$23)</f>
        <v>0.990293336996795</v>
      </c>
      <c r="P66">
        <f t="shared" si="9"/>
        <v>1.0879278913485919</v>
      </c>
      <c r="Q66">
        <f t="shared" si="10"/>
        <v>9.813268983318342E-2</v>
      </c>
      <c r="R66" s="22">
        <f>M66/SQRT($AA$23)</f>
        <v>-9.813268983318342E-2</v>
      </c>
      <c r="S66" s="8">
        <v>420</v>
      </c>
      <c r="T66" s="22">
        <f>L66/SQRT($AA$23)</f>
        <v>-1.0879278913485919</v>
      </c>
    </row>
    <row r="67" spans="1:20" x14ac:dyDescent="0.3">
      <c r="A67" s="22" t="s">
        <v>27</v>
      </c>
      <c r="B67" s="22">
        <v>3</v>
      </c>
      <c r="C67" s="22">
        <v>114</v>
      </c>
      <c r="D67" s="22">
        <v>2.64</v>
      </c>
      <c r="E67" s="22">
        <v>0.39800000000000002</v>
      </c>
      <c r="F67" s="22">
        <v>0.15</v>
      </c>
      <c r="G67" s="22">
        <f>D67/$D$69</f>
        <v>0.48263254113345527</v>
      </c>
      <c r="H67" s="22">
        <f>E67/$E$69</f>
        <v>9.4089834515366427E-2</v>
      </c>
      <c r="I67" s="22">
        <f>D67/SQRT($AA$23)</f>
        <v>1.3150776708609351</v>
      </c>
      <c r="J67" s="22">
        <f t="shared" si="44"/>
        <v>2.6574999999999998</v>
      </c>
      <c r="K67" s="22">
        <v>2.169</v>
      </c>
      <c r="L67" s="22">
        <v>-3.1459999999999999</v>
      </c>
      <c r="M67" s="22">
        <v>-0.97799999999999998</v>
      </c>
      <c r="N67" s="22">
        <f t="shared" ref="N67:N69" si="46">J67/SQRT($AA$23)</f>
        <v>1.3237950417852025</v>
      </c>
      <c r="O67" s="22">
        <f t="shared" si="45"/>
        <v>1.0804558591277911</v>
      </c>
      <c r="P67">
        <f t="shared" ref="P67:P118" si="47">ABS(T67)</f>
        <v>1.5671342244426143</v>
      </c>
      <c r="Q67">
        <f t="shared" ref="Q67:Q118" si="48">ABS(R67)</f>
        <v>0.48717650079621005</v>
      </c>
      <c r="R67" s="22">
        <f>M67/SQRT($AA$23)</f>
        <v>-0.48717650079621005</v>
      </c>
      <c r="S67" s="6">
        <v>180</v>
      </c>
      <c r="T67" s="22">
        <f>L67/SQRT($AA$23)</f>
        <v>-1.5671342244426143</v>
      </c>
    </row>
    <row r="68" spans="1:20" x14ac:dyDescent="0.3">
      <c r="A68" s="22" t="s">
        <v>27</v>
      </c>
      <c r="B68" s="22">
        <v>6</v>
      </c>
      <c r="C68" s="22">
        <v>115</v>
      </c>
      <c r="D68" s="22">
        <v>4.17</v>
      </c>
      <c r="E68" s="22">
        <v>1.81</v>
      </c>
      <c r="F68" s="22">
        <v>0.3</v>
      </c>
      <c r="G68" s="22">
        <f>D68/$D$69</f>
        <v>0.76234003656307137</v>
      </c>
      <c r="H68" s="22">
        <f>E68/$E$69</f>
        <v>0.4278959810874704</v>
      </c>
      <c r="I68" s="22">
        <f>D68/SQRT($AA$23)</f>
        <v>2.0772249573826134</v>
      </c>
      <c r="J68" s="22">
        <f t="shared" si="44"/>
        <v>4.7690000000000001</v>
      </c>
      <c r="K68" s="22">
        <v>2.411</v>
      </c>
      <c r="L68" s="22">
        <v>-7.1269999999999998</v>
      </c>
      <c r="M68" s="22">
        <v>-4.7160000000000002</v>
      </c>
      <c r="N68" s="22">
        <f t="shared" si="46"/>
        <v>2.3756081107332574</v>
      </c>
      <c r="O68" s="22">
        <f t="shared" si="45"/>
        <v>1.2010046456233767</v>
      </c>
      <c r="P68">
        <f t="shared" si="47"/>
        <v>3.5502115758431381</v>
      </c>
      <c r="Q68">
        <f t="shared" si="48"/>
        <v>2.3492069302197613</v>
      </c>
      <c r="R68" s="22">
        <f>M68/SQRT($AA$23)</f>
        <v>-2.3492069302197613</v>
      </c>
      <c r="S68" s="6">
        <v>63</v>
      </c>
      <c r="T68" s="22">
        <f>L68/SQRT($AA$23)</f>
        <v>-3.5502115758431381</v>
      </c>
    </row>
    <row r="69" spans="1:20" x14ac:dyDescent="0.3">
      <c r="A69" s="22" t="s">
        <v>27</v>
      </c>
      <c r="B69" s="22">
        <v>9</v>
      </c>
      <c r="C69" s="22">
        <v>116</v>
      </c>
      <c r="D69" s="22">
        <v>5.47</v>
      </c>
      <c r="E69" s="22">
        <v>4.2300000000000004</v>
      </c>
      <c r="F69" s="22">
        <v>0.6</v>
      </c>
      <c r="G69" s="22">
        <f>D69/$D$69</f>
        <v>1</v>
      </c>
      <c r="H69" s="22">
        <f>E69/$E$69</f>
        <v>1</v>
      </c>
      <c r="I69" s="22">
        <f>D69/SQRT($AA$23)</f>
        <v>2.7248010831853464</v>
      </c>
      <c r="J69" s="22">
        <f t="shared" si="44"/>
        <v>6.6675000000000004</v>
      </c>
      <c r="K69" s="22">
        <v>2.851</v>
      </c>
      <c r="L69" s="22">
        <v>-10.484</v>
      </c>
      <c r="M69" s="22">
        <v>-7.633</v>
      </c>
      <c r="N69" s="22">
        <f t="shared" si="46"/>
        <v>3.3213183221459412</v>
      </c>
      <c r="O69" s="22">
        <f t="shared" si="45"/>
        <v>1.4201842574335326</v>
      </c>
      <c r="P69">
        <f t="shared" si="47"/>
        <v>5.2224523868583494</v>
      </c>
      <c r="Q69">
        <f t="shared" si="48"/>
        <v>3.8022681294248173</v>
      </c>
      <c r="R69" s="22">
        <f>M69/SQRT($AA$23)</f>
        <v>-3.8022681294248173</v>
      </c>
      <c r="S69" s="6">
        <v>41</v>
      </c>
      <c r="T69" s="22">
        <f>L69/SQRT($AA$23)</f>
        <v>-5.2224523868583494</v>
      </c>
    </row>
    <row r="70" spans="1:20" x14ac:dyDescent="0.3">
      <c r="A70" s="27" t="s">
        <v>50</v>
      </c>
      <c r="B70" s="27">
        <v>2</v>
      </c>
      <c r="C70" s="27">
        <v>126</v>
      </c>
      <c r="D70" s="27">
        <v>2.6</v>
      </c>
      <c r="E70" s="27">
        <v>0.13600000000000001</v>
      </c>
      <c r="F70" s="27">
        <v>0.05</v>
      </c>
      <c r="G70" s="27">
        <f t="shared" ref="G70:G76" si="49">D70/$D$76</f>
        <v>0.44905008635578586</v>
      </c>
      <c r="H70" s="27">
        <f t="shared" ref="H70:H76" si="50">E70/$E$76</f>
        <v>2.7983539094650206E-2</v>
      </c>
      <c r="I70" s="27">
        <f t="shared" ref="I70:I76" si="51">D70/SQRT($AA$25)</f>
        <v>1.3165611772087666</v>
      </c>
      <c r="J70" s="27">
        <f>ABS(K70-L70)/2</f>
        <v>2.6266666666666669</v>
      </c>
      <c r="K70" s="27">
        <v>3</v>
      </c>
      <c r="L70" s="27">
        <f>M70/2-SQRT(M70^2/4+D70^2)</f>
        <v>-2.2533333333333339</v>
      </c>
      <c r="M70" s="27">
        <f>-(D70^2-K70^2)/K70</f>
        <v>0.74666666666666648</v>
      </c>
      <c r="N70" s="27">
        <f>J70/SQRT($AA$31)</f>
        <v>1.8390345103567864</v>
      </c>
      <c r="O70" s="27">
        <f t="shared" ref="O70:O76" si="52">K70/SQRT($AA$31)</f>
        <v>2.1004201260420148</v>
      </c>
      <c r="P70">
        <f t="shared" si="47"/>
        <v>1.5776488946715581</v>
      </c>
      <c r="Q70">
        <f t="shared" si="48"/>
        <v>0.52277123137045689</v>
      </c>
      <c r="R70" s="27">
        <f t="shared" ref="R70:R76" si="53">M70/SQRT($AA$31)</f>
        <v>0.52277123137045689</v>
      </c>
      <c r="S70" s="8">
        <v>500</v>
      </c>
      <c r="T70" s="27">
        <f t="shared" ref="T70:T76" si="54">L70/SQRT($AA$31)</f>
        <v>-1.5776488946715581</v>
      </c>
    </row>
    <row r="71" spans="1:20" x14ac:dyDescent="0.3">
      <c r="A71" s="27" t="s">
        <v>50</v>
      </c>
      <c r="B71" s="27">
        <v>4</v>
      </c>
      <c r="C71" s="27">
        <v>127</v>
      </c>
      <c r="D71" s="27">
        <v>3.36</v>
      </c>
      <c r="E71" s="27">
        <v>0.443</v>
      </c>
      <c r="F71" s="27">
        <v>5.5E-2</v>
      </c>
      <c r="G71" s="27">
        <f t="shared" si="49"/>
        <v>0.5803108808290155</v>
      </c>
      <c r="H71" s="27">
        <f t="shared" si="50"/>
        <v>9.1152263374485593E-2</v>
      </c>
      <c r="I71" s="27">
        <f t="shared" si="51"/>
        <v>1.7014021367005598</v>
      </c>
      <c r="J71" s="27">
        <f t="shared" ref="J71:J83" si="55">ABS(K71-L71)/2</f>
        <v>3.3639999999999999</v>
      </c>
      <c r="K71" s="27">
        <v>3.2</v>
      </c>
      <c r="L71" s="27">
        <f t="shared" ref="L71:L83" si="56">M71/2-SQRT(M71^2/4+D71^2)</f>
        <v>-3.5279999999999991</v>
      </c>
      <c r="M71" s="27">
        <f t="shared" ref="M71:M83" si="57">-(D71^2-K71^2)/K71</f>
        <v>-0.32799999999999885</v>
      </c>
      <c r="N71" s="27">
        <f t="shared" ref="N71:N76" si="58">J71/SQRT($AA$31)</f>
        <v>2.3552711013351124</v>
      </c>
      <c r="O71" s="27">
        <f t="shared" si="52"/>
        <v>2.2404481344448159</v>
      </c>
      <c r="P71">
        <f t="shared" si="47"/>
        <v>2.4700940682254089</v>
      </c>
      <c r="Q71">
        <f t="shared" si="48"/>
        <v>0.22964593378059281</v>
      </c>
      <c r="R71" s="27">
        <f t="shared" si="53"/>
        <v>-0.22964593378059281</v>
      </c>
      <c r="S71" s="6">
        <v>330</v>
      </c>
      <c r="T71" s="27">
        <f t="shared" si="54"/>
        <v>-2.4700940682254089</v>
      </c>
    </row>
    <row r="72" spans="1:20" x14ac:dyDescent="0.3">
      <c r="A72" s="27" t="s">
        <v>50</v>
      </c>
      <c r="B72" s="27">
        <v>6</v>
      </c>
      <c r="C72" s="27">
        <v>128</v>
      </c>
      <c r="D72" s="27">
        <v>3.9</v>
      </c>
      <c r="E72" s="27">
        <v>0.82299999999999995</v>
      </c>
      <c r="F72" s="27">
        <v>5.8999999999999997E-2</v>
      </c>
      <c r="G72" s="27">
        <f t="shared" si="49"/>
        <v>0.67357512953367871</v>
      </c>
      <c r="H72" s="27">
        <f t="shared" si="50"/>
        <v>0.1693415637860082</v>
      </c>
      <c r="I72" s="27">
        <f t="shared" si="51"/>
        <v>1.9748417658131499</v>
      </c>
      <c r="J72" s="27">
        <f>ABS(K72-L72)/2</f>
        <v>3.9765624999999996</v>
      </c>
      <c r="K72" s="27">
        <v>3.2</v>
      </c>
      <c r="L72" s="27">
        <f t="shared" si="56"/>
        <v>-4.7531249999999989</v>
      </c>
      <c r="M72" s="27">
        <f t="shared" si="57"/>
        <v>-1.553124999999999</v>
      </c>
      <c r="N72" s="27">
        <f t="shared" si="58"/>
        <v>2.7841506358213159</v>
      </c>
      <c r="O72" s="27">
        <f t="shared" si="52"/>
        <v>2.2404481344448159</v>
      </c>
      <c r="P72">
        <f t="shared" si="47"/>
        <v>3.3278531371978164</v>
      </c>
      <c r="Q72">
        <f t="shared" si="48"/>
        <v>1.0874050027530007</v>
      </c>
      <c r="R72" s="27">
        <f t="shared" si="53"/>
        <v>-1.0874050027530007</v>
      </c>
      <c r="S72" s="6">
        <v>150</v>
      </c>
      <c r="T72" s="27">
        <f t="shared" si="54"/>
        <v>-3.3278531371978164</v>
      </c>
    </row>
    <row r="73" spans="1:20" x14ac:dyDescent="0.3">
      <c r="A73" s="27" t="s">
        <v>50</v>
      </c>
      <c r="B73" s="27">
        <v>8</v>
      </c>
      <c r="C73" s="27">
        <v>129</v>
      </c>
      <c r="D73" s="27">
        <v>4.4400000000000004</v>
      </c>
      <c r="E73" s="27">
        <v>1.389</v>
      </c>
      <c r="F73" s="27">
        <v>8.7999999999999995E-2</v>
      </c>
      <c r="G73" s="27">
        <f t="shared" si="49"/>
        <v>0.76683937823834203</v>
      </c>
      <c r="H73" s="27">
        <f t="shared" si="50"/>
        <v>0.28580246913580243</v>
      </c>
      <c r="I73" s="27">
        <f t="shared" si="51"/>
        <v>2.2482813949257401</v>
      </c>
      <c r="J73" s="27">
        <f t="shared" si="55"/>
        <v>4.7296129032258065</v>
      </c>
      <c r="K73" s="27">
        <v>3.1</v>
      </c>
      <c r="L73" s="27">
        <f t="shared" si="56"/>
        <v>-6.3592258064516134</v>
      </c>
      <c r="M73" s="27">
        <f t="shared" si="57"/>
        <v>-3.2592258064516133</v>
      </c>
      <c r="N73" s="27">
        <f t="shared" si="58"/>
        <v>3.311391376774496</v>
      </c>
      <c r="O73" s="27">
        <f t="shared" si="52"/>
        <v>2.1704341302434154</v>
      </c>
      <c r="P73">
        <f t="shared" si="47"/>
        <v>4.4523486233055767</v>
      </c>
      <c r="Q73">
        <f t="shared" si="48"/>
        <v>2.2819144930621618</v>
      </c>
      <c r="R73" s="27">
        <f t="shared" si="53"/>
        <v>-2.2819144930621618</v>
      </c>
      <c r="S73" s="6">
        <v>74</v>
      </c>
      <c r="T73" s="27">
        <f t="shared" si="54"/>
        <v>-4.4523486233055767</v>
      </c>
    </row>
    <row r="74" spans="1:20" x14ac:dyDescent="0.3">
      <c r="A74" s="27" t="s">
        <v>50</v>
      </c>
      <c r="B74" s="27">
        <v>10</v>
      </c>
      <c r="C74" s="27">
        <v>130</v>
      </c>
      <c r="D74" s="27">
        <v>4.9800000000000004</v>
      </c>
      <c r="E74" s="27">
        <v>2.33</v>
      </c>
      <c r="F74" s="27">
        <v>0.11</v>
      </c>
      <c r="G74" s="27">
        <f t="shared" si="49"/>
        <v>0.86010362694300524</v>
      </c>
      <c r="H74" s="27">
        <f t="shared" si="50"/>
        <v>0.47942386831275718</v>
      </c>
      <c r="I74" s="27">
        <f t="shared" si="51"/>
        <v>2.5217210240383303</v>
      </c>
      <c r="J74" s="27">
        <f>ABS(K74-L74)/2</f>
        <v>5.5906393442622964</v>
      </c>
      <c r="K74" s="27">
        <v>3.05</v>
      </c>
      <c r="L74" s="27">
        <f t="shared" si="56"/>
        <v>-8.131278688524592</v>
      </c>
      <c r="M74" s="27">
        <f t="shared" si="57"/>
        <v>-5.0812786885245922</v>
      </c>
      <c r="N74" s="27">
        <f t="shared" si="58"/>
        <v>3.9142304653769533</v>
      </c>
      <c r="O74" s="27">
        <f t="shared" si="52"/>
        <v>2.1354271281427151</v>
      </c>
      <c r="P74">
        <f t="shared" si="47"/>
        <v>5.6930338026111906</v>
      </c>
      <c r="Q74">
        <f t="shared" si="48"/>
        <v>3.557606674468476</v>
      </c>
      <c r="R74" s="27">
        <f t="shared" si="53"/>
        <v>-3.557606674468476</v>
      </c>
      <c r="S74" s="6">
        <v>69</v>
      </c>
      <c r="T74" s="27">
        <f t="shared" si="54"/>
        <v>-5.6930338026111906</v>
      </c>
    </row>
    <row r="75" spans="1:20" x14ac:dyDescent="0.3">
      <c r="A75" s="27" t="s">
        <v>50</v>
      </c>
      <c r="B75" s="27">
        <v>12</v>
      </c>
      <c r="C75" s="27">
        <v>131</v>
      </c>
      <c r="D75" s="27">
        <v>5.52</v>
      </c>
      <c r="E75" s="27">
        <v>3.9</v>
      </c>
      <c r="F75" s="27">
        <v>0.18</v>
      </c>
      <c r="G75" s="27">
        <f t="shared" si="49"/>
        <v>0.95336787564766834</v>
      </c>
      <c r="H75" s="27">
        <f t="shared" si="50"/>
        <v>0.80246913580246904</v>
      </c>
      <c r="I75" s="27">
        <f t="shared" si="51"/>
        <v>2.7951606531509197</v>
      </c>
      <c r="J75" s="27">
        <f t="shared" si="55"/>
        <v>6.5783999999999994</v>
      </c>
      <c r="K75" s="27">
        <v>3</v>
      </c>
      <c r="L75" s="27">
        <f t="shared" si="56"/>
        <v>-10.156799999999999</v>
      </c>
      <c r="M75" s="27">
        <f t="shared" si="57"/>
        <v>-7.1567999999999978</v>
      </c>
      <c r="N75" s="27">
        <f t="shared" si="58"/>
        <v>4.6058012523849294</v>
      </c>
      <c r="O75" s="27">
        <f t="shared" si="52"/>
        <v>2.1004201260420148</v>
      </c>
      <c r="P75">
        <f t="shared" si="47"/>
        <v>7.1111823787278441</v>
      </c>
      <c r="Q75">
        <f t="shared" si="48"/>
        <v>5.0107622526858293</v>
      </c>
      <c r="R75" s="27">
        <f t="shared" si="53"/>
        <v>-5.0107622526858293</v>
      </c>
      <c r="S75" s="6">
        <v>51</v>
      </c>
      <c r="T75" s="27">
        <f t="shared" si="54"/>
        <v>-7.1111823787278441</v>
      </c>
    </row>
    <row r="76" spans="1:20" x14ac:dyDescent="0.3">
      <c r="A76" s="27" t="s">
        <v>50</v>
      </c>
      <c r="B76" s="27">
        <v>13</v>
      </c>
      <c r="C76" s="27">
        <v>132</v>
      </c>
      <c r="D76" s="27">
        <v>5.79</v>
      </c>
      <c r="E76" s="27">
        <v>4.8600000000000003</v>
      </c>
      <c r="F76" s="27">
        <v>0.21</v>
      </c>
      <c r="G76" s="27">
        <f t="shared" si="49"/>
        <v>1</v>
      </c>
      <c r="H76" s="27">
        <f t="shared" si="50"/>
        <v>1</v>
      </c>
      <c r="I76" s="27">
        <f t="shared" si="51"/>
        <v>2.9318804677072148</v>
      </c>
      <c r="J76" s="27">
        <f t="shared" si="55"/>
        <v>7.0873499999999989</v>
      </c>
      <c r="K76" s="27">
        <v>3</v>
      </c>
      <c r="L76" s="27">
        <f t="shared" si="56"/>
        <v>-11.174699999999998</v>
      </c>
      <c r="M76" s="27">
        <f t="shared" si="57"/>
        <v>-8.1746999999999996</v>
      </c>
      <c r="N76" s="27">
        <f t="shared" si="58"/>
        <v>4.9621375267679575</v>
      </c>
      <c r="O76" s="27">
        <f t="shared" si="52"/>
        <v>2.1004201260420148</v>
      </c>
      <c r="P76">
        <f t="shared" si="47"/>
        <v>7.8238549274938993</v>
      </c>
      <c r="Q76">
        <f t="shared" si="48"/>
        <v>5.7234348014518854</v>
      </c>
      <c r="R76" s="27">
        <f t="shared" si="53"/>
        <v>-5.7234348014518854</v>
      </c>
      <c r="S76" s="6">
        <v>43</v>
      </c>
      <c r="T76" s="27">
        <f t="shared" si="54"/>
        <v>-7.8238549274938993</v>
      </c>
    </row>
    <row r="77" spans="1:20" x14ac:dyDescent="0.3">
      <c r="A77" s="23" t="s">
        <v>51</v>
      </c>
      <c r="B77" s="23">
        <v>3</v>
      </c>
      <c r="C77" s="23">
        <v>133</v>
      </c>
      <c r="D77" s="23">
        <v>2.17</v>
      </c>
      <c r="E77" s="23">
        <v>0.14799999999999999</v>
      </c>
      <c r="F77" s="23">
        <v>0.11</v>
      </c>
      <c r="G77" s="23">
        <f t="shared" ref="G77:G83" si="59">D77/$D$83</f>
        <v>0.58967391304347827</v>
      </c>
      <c r="H77" s="23">
        <f t="shared" ref="H77:H83" si="60">E77/$E$83</f>
        <v>2.3870967741935482E-2</v>
      </c>
      <c r="I77" s="23">
        <f t="shared" ref="I77:I83" si="61">D77/SQRT($AA$26)</f>
        <v>1.0240863166571288</v>
      </c>
      <c r="J77" s="23">
        <f>ABS(K77-L77)/2</f>
        <v>2.177225</v>
      </c>
      <c r="K77" s="23">
        <v>2</v>
      </c>
      <c r="L77" s="23">
        <f t="shared" si="56"/>
        <v>-2.3544499999999999</v>
      </c>
      <c r="M77" s="23">
        <f t="shared" si="57"/>
        <v>-0.35444999999999993</v>
      </c>
      <c r="N77" s="23">
        <f>J77/SQRT($AA$32)</f>
        <v>1.4883203699662721</v>
      </c>
      <c r="O77" s="23">
        <f t="shared" ref="O77:O83" si="62">K77/SQRT($AA$32)</f>
        <v>1.3671718540493263</v>
      </c>
      <c r="P77">
        <f t="shared" si="47"/>
        <v>1.6094688858832182</v>
      </c>
      <c r="Q77">
        <f t="shared" si="48"/>
        <v>0.24229703183389181</v>
      </c>
      <c r="R77" s="23">
        <f t="shared" ref="R77:R83" si="63">M77/SQRT($AA$32)</f>
        <v>-0.24229703183389181</v>
      </c>
      <c r="S77" s="8">
        <v>670</v>
      </c>
      <c r="T77" s="23">
        <f t="shared" ref="T77:T83" si="64">L77/SQRT($AA$32)</f>
        <v>-1.6094688858832182</v>
      </c>
    </row>
    <row r="78" spans="1:20" x14ac:dyDescent="0.3">
      <c r="A78" s="23" t="s">
        <v>51</v>
      </c>
      <c r="B78" s="23">
        <v>5</v>
      </c>
      <c r="C78" s="23">
        <v>134</v>
      </c>
      <c r="D78" s="23">
        <v>2.82</v>
      </c>
      <c r="E78" s="23">
        <v>0.42899999999999999</v>
      </c>
      <c r="F78" s="23">
        <v>0.113</v>
      </c>
      <c r="G78" s="23">
        <f t="shared" si="59"/>
        <v>0.76630434782608692</v>
      </c>
      <c r="H78" s="23">
        <f t="shared" si="60"/>
        <v>6.9193548387096765E-2</v>
      </c>
      <c r="I78" s="23">
        <f t="shared" si="61"/>
        <v>1.3308402824760845</v>
      </c>
      <c r="J78" s="23">
        <f t="shared" si="55"/>
        <v>2.8921999999999999</v>
      </c>
      <c r="K78" s="23">
        <v>2.25</v>
      </c>
      <c r="L78" s="23">
        <f t="shared" si="56"/>
        <v>-3.5343999999999998</v>
      </c>
      <c r="M78" s="23">
        <f t="shared" si="57"/>
        <v>-1.2843999999999995</v>
      </c>
      <c r="N78" s="23">
        <f t="shared" ref="N78:N83" si="65">J78/SQRT($AA$32)</f>
        <v>1.9770672181407307</v>
      </c>
      <c r="O78" s="23">
        <f t="shared" si="62"/>
        <v>1.5380683358054921</v>
      </c>
      <c r="P78">
        <f t="shared" si="47"/>
        <v>2.4160661004759691</v>
      </c>
      <c r="Q78">
        <f t="shared" si="48"/>
        <v>0.87799776467047708</v>
      </c>
      <c r="R78" s="23">
        <f t="shared" si="63"/>
        <v>-0.87799776467047708</v>
      </c>
      <c r="S78" s="6">
        <v>310</v>
      </c>
      <c r="T78" s="23">
        <f t="shared" si="64"/>
        <v>-2.4160661004759691</v>
      </c>
    </row>
    <row r="79" spans="1:20" x14ac:dyDescent="0.3">
      <c r="A79" s="23" t="s">
        <v>51</v>
      </c>
      <c r="B79" s="23">
        <v>7</v>
      </c>
      <c r="C79" s="23">
        <v>135</v>
      </c>
      <c r="D79" s="23">
        <v>3.25</v>
      </c>
      <c r="E79" s="23">
        <v>1.3979999999999999</v>
      </c>
      <c r="F79" s="23">
        <v>0.2</v>
      </c>
      <c r="G79" s="23">
        <f t="shared" si="59"/>
        <v>0.88315217391304346</v>
      </c>
      <c r="H79" s="23">
        <f t="shared" si="60"/>
        <v>0.22548387096774192</v>
      </c>
      <c r="I79" s="23">
        <f t="shared" si="61"/>
        <v>1.5337698290947783</v>
      </c>
      <c r="J79" s="23">
        <f t="shared" si="55"/>
        <v>3.5648809523809524</v>
      </c>
      <c r="K79" s="23">
        <v>2.1</v>
      </c>
      <c r="L79" s="23">
        <f t="shared" si="56"/>
        <v>-5.0297619047619051</v>
      </c>
      <c r="M79" s="23">
        <f t="shared" si="57"/>
        <v>-2.9297619047619046</v>
      </c>
      <c r="N79" s="23">
        <f t="shared" si="65"/>
        <v>2.4369024505658974</v>
      </c>
      <c r="O79" s="23">
        <f t="shared" si="62"/>
        <v>1.4355304467517926</v>
      </c>
      <c r="P79">
        <f t="shared" si="47"/>
        <v>3.4382744543800023</v>
      </c>
      <c r="Q79">
        <f t="shared" si="48"/>
        <v>2.0027440076282095</v>
      </c>
      <c r="R79" s="23">
        <f t="shared" si="63"/>
        <v>-2.0027440076282095</v>
      </c>
      <c r="S79" s="6">
        <v>140</v>
      </c>
      <c r="T79" s="23">
        <f t="shared" si="64"/>
        <v>-3.4382744543800023</v>
      </c>
    </row>
    <row r="80" spans="1:20" x14ac:dyDescent="0.3">
      <c r="A80" s="23" t="s">
        <v>51</v>
      </c>
      <c r="B80" s="23">
        <v>8</v>
      </c>
      <c r="C80" s="23">
        <v>136</v>
      </c>
      <c r="D80" s="23">
        <v>3.36</v>
      </c>
      <c r="E80" s="23">
        <v>1.952</v>
      </c>
      <c r="F80" s="23">
        <v>0.34</v>
      </c>
      <c r="G80" s="23">
        <f t="shared" si="59"/>
        <v>0.91304347826086951</v>
      </c>
      <c r="H80" s="23">
        <f t="shared" si="60"/>
        <v>0.31483870967741934</v>
      </c>
      <c r="I80" s="23">
        <f t="shared" si="61"/>
        <v>1.5856820386949093</v>
      </c>
      <c r="J80" s="23">
        <f t="shared" si="55"/>
        <v>3.7785609756097558</v>
      </c>
      <c r="K80" s="23">
        <v>2.0499999999999998</v>
      </c>
      <c r="L80" s="23">
        <f t="shared" si="56"/>
        <v>-5.5071219512195118</v>
      </c>
      <c r="M80" s="23">
        <f t="shared" si="57"/>
        <v>-3.4571219512195119</v>
      </c>
      <c r="N80" s="23">
        <f t="shared" si="65"/>
        <v>2.5829711073314106</v>
      </c>
      <c r="O80" s="23">
        <f t="shared" si="62"/>
        <v>1.4013511504005594</v>
      </c>
      <c r="P80">
        <f t="shared" si="47"/>
        <v>3.764591064262262</v>
      </c>
      <c r="Q80">
        <f t="shared" si="48"/>
        <v>2.3632399138617024</v>
      </c>
      <c r="R80" s="23">
        <f t="shared" si="63"/>
        <v>-2.3632399138617024</v>
      </c>
      <c r="S80" s="6">
        <v>99</v>
      </c>
      <c r="T80" s="23">
        <f t="shared" si="64"/>
        <v>-3.764591064262262</v>
      </c>
    </row>
    <row r="81" spans="1:20" x14ac:dyDescent="0.3">
      <c r="A81" s="23" t="s">
        <v>51</v>
      </c>
      <c r="B81" s="23">
        <v>9</v>
      </c>
      <c r="C81" s="23">
        <v>137</v>
      </c>
      <c r="D81" s="23">
        <v>3.47</v>
      </c>
      <c r="E81" s="23">
        <v>4.1900000000000004</v>
      </c>
      <c r="F81" s="23">
        <v>0.39</v>
      </c>
      <c r="G81" s="23">
        <f t="shared" si="59"/>
        <v>0.94293478260869568</v>
      </c>
      <c r="H81" s="23">
        <f t="shared" si="60"/>
        <v>0.67580645161290331</v>
      </c>
      <c r="I81" s="23">
        <f t="shared" si="61"/>
        <v>1.6375942482950403</v>
      </c>
      <c r="J81" s="23">
        <f t="shared" si="55"/>
        <v>4.0102250000000002</v>
      </c>
      <c r="K81" s="23">
        <v>2</v>
      </c>
      <c r="L81" s="23">
        <f t="shared" si="56"/>
        <v>-6.0204500000000003</v>
      </c>
      <c r="M81" s="23">
        <f t="shared" si="57"/>
        <v>-4.0204500000000003</v>
      </c>
      <c r="N81" s="23">
        <f t="shared" si="65"/>
        <v>2.7413333742024801</v>
      </c>
      <c r="O81" s="23">
        <f t="shared" si="62"/>
        <v>1.3671718540493263</v>
      </c>
      <c r="P81">
        <f t="shared" si="47"/>
        <v>4.115494894355634</v>
      </c>
      <c r="Q81">
        <f t="shared" si="48"/>
        <v>2.7483230403063073</v>
      </c>
      <c r="R81" s="23">
        <f t="shared" si="63"/>
        <v>-2.7483230403063073</v>
      </c>
      <c r="S81" s="6">
        <v>83</v>
      </c>
      <c r="T81" s="23">
        <f t="shared" si="64"/>
        <v>-4.115494894355634</v>
      </c>
    </row>
    <row r="82" spans="1:20" x14ac:dyDescent="0.3">
      <c r="A82" s="23" t="s">
        <v>51</v>
      </c>
      <c r="B82" s="23">
        <v>10</v>
      </c>
      <c r="C82" s="23">
        <v>138</v>
      </c>
      <c r="D82" s="23">
        <v>3.57</v>
      </c>
      <c r="E82" s="23">
        <v>5.05</v>
      </c>
      <c r="F82" s="23">
        <v>0.53</v>
      </c>
      <c r="G82" s="23">
        <f t="shared" si="59"/>
        <v>0.97010869565217384</v>
      </c>
      <c r="H82" s="23">
        <f t="shared" si="60"/>
        <v>0.81451612903225801</v>
      </c>
      <c r="I82" s="23">
        <f t="shared" si="61"/>
        <v>1.6847871661133411</v>
      </c>
      <c r="J82" s="23">
        <f t="shared" si="55"/>
        <v>4.303921052631579</v>
      </c>
      <c r="K82" s="23">
        <v>1.9</v>
      </c>
      <c r="L82" s="23">
        <f t="shared" si="56"/>
        <v>-6.7078421052631576</v>
      </c>
      <c r="M82" s="23">
        <f t="shared" si="57"/>
        <v>-4.8078421052631581</v>
      </c>
      <c r="N82" s="23">
        <f t="shared" si="65"/>
        <v>2.9420998626041222</v>
      </c>
      <c r="O82" s="23">
        <f t="shared" si="62"/>
        <v>1.2988132613468599</v>
      </c>
      <c r="P82">
        <f t="shared" si="47"/>
        <v>4.5853864638613837</v>
      </c>
      <c r="Q82">
        <f t="shared" si="48"/>
        <v>3.286573202514524</v>
      </c>
      <c r="R82" s="23">
        <f t="shared" si="63"/>
        <v>-3.286573202514524</v>
      </c>
      <c r="S82" s="6">
        <v>83</v>
      </c>
      <c r="T82" s="23">
        <f t="shared" si="64"/>
        <v>-4.5853864638613837</v>
      </c>
    </row>
    <row r="83" spans="1:20" x14ac:dyDescent="0.3">
      <c r="A83" s="23" t="s">
        <v>51</v>
      </c>
      <c r="B83" s="23">
        <v>11</v>
      </c>
      <c r="C83" s="23">
        <v>139</v>
      </c>
      <c r="D83" s="23">
        <v>3.68</v>
      </c>
      <c r="E83" s="23">
        <v>6.2</v>
      </c>
      <c r="F83" s="23">
        <v>0.56999999999999995</v>
      </c>
      <c r="G83" s="23">
        <f t="shared" si="59"/>
        <v>1</v>
      </c>
      <c r="H83" s="23">
        <f t="shared" si="60"/>
        <v>1</v>
      </c>
      <c r="I83" s="23">
        <f t="shared" si="61"/>
        <v>1.7366993757134721</v>
      </c>
      <c r="J83" s="23">
        <f t="shared" si="55"/>
        <v>4.513789473684211</v>
      </c>
      <c r="K83" s="23">
        <v>1.9</v>
      </c>
      <c r="L83" s="23">
        <f t="shared" si="56"/>
        <v>-7.1275789473684217</v>
      </c>
      <c r="M83" s="23">
        <f t="shared" si="57"/>
        <v>-5.2275789473684222</v>
      </c>
      <c r="N83" s="23">
        <f t="shared" si="65"/>
        <v>3.0855629617625877</v>
      </c>
      <c r="O83" s="23">
        <f t="shared" si="62"/>
        <v>1.2988132613468599</v>
      </c>
      <c r="P83">
        <f t="shared" si="47"/>
        <v>4.8723126621783157</v>
      </c>
      <c r="Q83">
        <f t="shared" si="48"/>
        <v>3.573499400831456</v>
      </c>
      <c r="R83" s="23">
        <f t="shared" si="63"/>
        <v>-3.573499400831456</v>
      </c>
      <c r="S83" s="6">
        <v>72</v>
      </c>
      <c r="T83" s="23">
        <f t="shared" si="64"/>
        <v>-4.8723126621783157</v>
      </c>
    </row>
    <row r="84" spans="1:20" x14ac:dyDescent="0.3">
      <c r="A84" s="18" t="s">
        <v>58</v>
      </c>
      <c r="B84" s="18">
        <v>1</v>
      </c>
      <c r="C84" s="18">
        <v>154</v>
      </c>
      <c r="D84" s="18">
        <v>2.23</v>
      </c>
      <c r="E84" s="18">
        <v>0.17</v>
      </c>
      <c r="F84" s="18">
        <v>0.4</v>
      </c>
      <c r="G84" s="18">
        <f>D84/$D$90</f>
        <v>0.51740139211136893</v>
      </c>
      <c r="H84" s="18">
        <f>E84/$E$90</f>
        <v>2.2516556291390731E-2</v>
      </c>
      <c r="I84" s="18">
        <f t="shared" ref="I84:I90" si="66">D84/SQRT($AA$30)</f>
        <v>1.5574995595661594</v>
      </c>
      <c r="J84" s="18">
        <f>SQRT(M84^2/4+D84^2)</f>
        <v>2.4076333333333335</v>
      </c>
      <c r="K84" s="41">
        <v>1.5</v>
      </c>
      <c r="L84" s="18">
        <f>M84/2-SQRT(M84^2/4+D84^2)</f>
        <v>-3.315266666666667</v>
      </c>
      <c r="M84" s="18">
        <f>-(D84^2-K84^2)/K84</f>
        <v>-1.8152666666666668</v>
      </c>
      <c r="N84" s="18">
        <f>J84/SQRT($AA$30)</f>
        <v>1.6815640611046956</v>
      </c>
      <c r="O84" s="18">
        <f>K84/SQRT($AA$30)</f>
        <v>1.0476454436543674</v>
      </c>
      <c r="P84">
        <f t="shared" si="47"/>
        <v>2.315482678555024</v>
      </c>
      <c r="Q84">
        <f t="shared" si="48"/>
        <v>1.2678372349006566</v>
      </c>
      <c r="R84" s="18">
        <f t="shared" ref="R84:R90" si="67">M84/SQRT($AA$30)</f>
        <v>-1.2678372349006566</v>
      </c>
      <c r="T84" s="18">
        <f t="shared" ref="T84:T90" si="68">L84/SQRT($AA$30)</f>
        <v>-2.315482678555024</v>
      </c>
    </row>
    <row r="85" spans="1:20" x14ac:dyDescent="0.3">
      <c r="A85" s="18" t="s">
        <v>58</v>
      </c>
      <c r="B85" s="18">
        <v>2</v>
      </c>
      <c r="C85" s="18">
        <v>155</v>
      </c>
      <c r="D85" s="18">
        <v>2.63</v>
      </c>
      <c r="E85" s="18">
        <v>0.2</v>
      </c>
      <c r="F85" s="18">
        <v>0.6</v>
      </c>
      <c r="G85" s="18">
        <f t="shared" ref="G85:G90" si="69">D85/$D$90</f>
        <v>0.61020881670533644</v>
      </c>
      <c r="H85" s="18">
        <f t="shared" ref="H85:H90" si="70">E85/$E$90</f>
        <v>2.6490066225165566E-2</v>
      </c>
      <c r="I85" s="18">
        <f t="shared" si="66"/>
        <v>1.8368716778739906</v>
      </c>
      <c r="J85" s="18">
        <f t="shared" ref="J85:J118" si="71">SQRT(M85^2/4+D85^2)</f>
        <v>3.0556333333333332</v>
      </c>
      <c r="K85" s="41">
        <v>1.5</v>
      </c>
      <c r="L85" s="18">
        <f t="shared" ref="L85:L118" si="72">M85/2-SQRT(M85^2/4+D85^2)</f>
        <v>-4.6112666666666664</v>
      </c>
      <c r="M85" s="18">
        <f t="shared" ref="M85:M118" si="73">-(D85^2-K85^2)/K85</f>
        <v>-3.111266666666666</v>
      </c>
      <c r="N85" s="18">
        <f t="shared" ref="N85:O90" si="74">J85/SQRT($AA$30)</f>
        <v>2.1341468927633822</v>
      </c>
      <c r="O85" s="18">
        <f t="shared" si="74"/>
        <v>1.0476454436543674</v>
      </c>
      <c r="P85">
        <f t="shared" si="47"/>
        <v>3.2206483418723968</v>
      </c>
      <c r="Q85">
        <f t="shared" si="48"/>
        <v>2.1730028982180292</v>
      </c>
      <c r="R85" s="18">
        <f t="shared" si="67"/>
        <v>-2.1730028982180292</v>
      </c>
      <c r="T85" s="18">
        <f t="shared" si="68"/>
        <v>-3.2206483418723968</v>
      </c>
    </row>
    <row r="86" spans="1:20" x14ac:dyDescent="0.3">
      <c r="A86" s="18" t="s">
        <v>58</v>
      </c>
      <c r="B86" s="18">
        <v>3</v>
      </c>
      <c r="C86" s="18">
        <v>156</v>
      </c>
      <c r="D86" s="18">
        <v>3.06</v>
      </c>
      <c r="E86" s="18">
        <v>0.2</v>
      </c>
      <c r="F86" s="18">
        <v>0.6</v>
      </c>
      <c r="G86" s="18">
        <f t="shared" si="69"/>
        <v>0.70997679814385162</v>
      </c>
      <c r="H86" s="18">
        <f t="shared" si="70"/>
        <v>2.6490066225165566E-2</v>
      </c>
      <c r="I86" s="18">
        <f t="shared" si="66"/>
        <v>2.1371967050549094</v>
      </c>
      <c r="J86" s="18">
        <f t="shared" si="71"/>
        <v>3.8712</v>
      </c>
      <c r="K86" s="41">
        <v>1.5</v>
      </c>
      <c r="L86" s="18">
        <f t="shared" si="72"/>
        <v>-6.2423999999999999</v>
      </c>
      <c r="M86" s="18">
        <f t="shared" si="73"/>
        <v>-4.7423999999999999</v>
      </c>
      <c r="N86" s="18">
        <f t="shared" si="74"/>
        <v>2.7037633609831913</v>
      </c>
      <c r="O86" s="18">
        <f t="shared" si="74"/>
        <v>1.0476454436543674</v>
      </c>
      <c r="P86">
        <f t="shared" si="47"/>
        <v>4.3598812783120149</v>
      </c>
      <c r="Q86">
        <f t="shared" si="48"/>
        <v>3.3122358346576477</v>
      </c>
      <c r="R86" s="18">
        <f t="shared" si="67"/>
        <v>-3.3122358346576477</v>
      </c>
      <c r="T86" s="18">
        <f t="shared" si="68"/>
        <v>-4.3598812783120149</v>
      </c>
    </row>
    <row r="87" spans="1:20" x14ac:dyDescent="0.3">
      <c r="A87" s="18" t="s">
        <v>58</v>
      </c>
      <c r="B87" s="18">
        <v>4</v>
      </c>
      <c r="C87" s="18">
        <v>157</v>
      </c>
      <c r="D87" s="18">
        <v>3.46</v>
      </c>
      <c r="E87" s="18">
        <v>0.21</v>
      </c>
      <c r="F87" s="18">
        <v>0.6</v>
      </c>
      <c r="G87" s="18">
        <f t="shared" si="69"/>
        <v>0.80278422273781913</v>
      </c>
      <c r="H87" s="18">
        <f t="shared" si="70"/>
        <v>2.781456953642384E-2</v>
      </c>
      <c r="I87" s="18">
        <f t="shared" si="66"/>
        <v>2.4165688233627405</v>
      </c>
      <c r="J87" s="18">
        <f t="shared" si="71"/>
        <v>6.4858000000000002</v>
      </c>
      <c r="K87" s="41">
        <v>1</v>
      </c>
      <c r="L87" s="18">
        <f t="shared" si="72"/>
        <v>-11.9716</v>
      </c>
      <c r="M87" s="18">
        <f t="shared" si="73"/>
        <v>-10.9716</v>
      </c>
      <c r="N87" s="18">
        <f t="shared" si="74"/>
        <v>4.5298792123023306</v>
      </c>
      <c r="O87" s="18">
        <f t="shared" si="74"/>
        <v>0.69843029576957827</v>
      </c>
      <c r="P87">
        <f t="shared" si="47"/>
        <v>8.3613281288350834</v>
      </c>
      <c r="Q87">
        <f t="shared" si="48"/>
        <v>7.6628978330655046</v>
      </c>
      <c r="R87" s="18">
        <f t="shared" si="67"/>
        <v>-7.6628978330655046</v>
      </c>
      <c r="T87" s="18">
        <f t="shared" si="68"/>
        <v>-8.3613281288350834</v>
      </c>
    </row>
    <row r="88" spans="1:20" x14ac:dyDescent="0.3">
      <c r="A88" s="18" t="s">
        <v>58</v>
      </c>
      <c r="B88" s="18">
        <v>5</v>
      </c>
      <c r="C88" s="18">
        <v>158</v>
      </c>
      <c r="D88" s="18">
        <v>3.84</v>
      </c>
      <c r="E88" s="18">
        <v>0.86</v>
      </c>
      <c r="F88" s="18">
        <v>0.6</v>
      </c>
      <c r="G88" s="18">
        <f t="shared" si="69"/>
        <v>0.89095127610208824</v>
      </c>
      <c r="H88" s="18">
        <f t="shared" si="70"/>
        <v>0.11390728476821192</v>
      </c>
      <c r="I88" s="18">
        <f t="shared" si="66"/>
        <v>2.6819723357551801</v>
      </c>
      <c r="J88" s="18">
        <f t="shared" si="71"/>
        <v>7.8727999999999998</v>
      </c>
      <c r="K88" s="41">
        <v>1</v>
      </c>
      <c r="L88" s="18">
        <f t="shared" si="72"/>
        <v>-14.7456</v>
      </c>
      <c r="M88" s="18">
        <f t="shared" si="73"/>
        <v>-13.7456</v>
      </c>
      <c r="N88" s="18">
        <f t="shared" si="74"/>
        <v>5.4986020325347358</v>
      </c>
      <c r="O88" s="18">
        <f t="shared" si="74"/>
        <v>0.69843029576957827</v>
      </c>
      <c r="P88">
        <f t="shared" si="47"/>
        <v>10.298773769299892</v>
      </c>
      <c r="Q88">
        <f t="shared" si="48"/>
        <v>9.6003434735303141</v>
      </c>
      <c r="R88" s="18">
        <f t="shared" si="67"/>
        <v>-9.6003434735303141</v>
      </c>
      <c r="T88" s="18">
        <f t="shared" si="68"/>
        <v>-10.298773769299892</v>
      </c>
    </row>
    <row r="89" spans="1:20" x14ac:dyDescent="0.3">
      <c r="A89" s="18" t="s">
        <v>58</v>
      </c>
      <c r="B89" s="18">
        <v>6</v>
      </c>
      <c r="C89" s="18">
        <v>159</v>
      </c>
      <c r="D89" s="18">
        <v>4.04</v>
      </c>
      <c r="E89" s="18">
        <v>3.73</v>
      </c>
      <c r="F89" s="18">
        <v>0.65</v>
      </c>
      <c r="G89" s="18">
        <f t="shared" si="69"/>
        <v>0.93735498839907205</v>
      </c>
      <c r="H89" s="18">
        <f t="shared" si="70"/>
        <v>0.49403973509933774</v>
      </c>
      <c r="I89" s="18">
        <f t="shared" si="66"/>
        <v>2.8216583949090959</v>
      </c>
      <c r="J89" s="18">
        <f t="shared" si="71"/>
        <v>8.6608000000000001</v>
      </c>
      <c r="K89" s="41">
        <v>1</v>
      </c>
      <c r="L89" s="18">
        <f t="shared" si="72"/>
        <v>-16.3216</v>
      </c>
      <c r="M89" s="18">
        <f t="shared" si="73"/>
        <v>-15.3216</v>
      </c>
      <c r="N89" s="18">
        <f t="shared" si="74"/>
        <v>6.0489651056011633</v>
      </c>
      <c r="O89" s="18">
        <f t="shared" si="74"/>
        <v>0.69843029576957827</v>
      </c>
      <c r="P89">
        <f t="shared" si="47"/>
        <v>11.399499915432749</v>
      </c>
      <c r="Q89">
        <f t="shared" si="48"/>
        <v>10.701069619663169</v>
      </c>
      <c r="R89" s="18">
        <f t="shared" si="67"/>
        <v>-10.701069619663169</v>
      </c>
      <c r="T89" s="18">
        <f t="shared" si="68"/>
        <v>-11.399499915432749</v>
      </c>
    </row>
    <row r="90" spans="1:20" x14ac:dyDescent="0.3">
      <c r="A90" s="18" t="s">
        <v>58</v>
      </c>
      <c r="B90" s="18">
        <v>7</v>
      </c>
      <c r="C90" s="18">
        <v>160</v>
      </c>
      <c r="D90" s="18">
        <v>4.3099999999999996</v>
      </c>
      <c r="E90" s="18">
        <v>7.55</v>
      </c>
      <c r="F90" s="41">
        <v>0.65</v>
      </c>
      <c r="G90" s="18">
        <f t="shared" si="69"/>
        <v>1</v>
      </c>
      <c r="H90" s="18">
        <f t="shared" si="70"/>
        <v>1</v>
      </c>
      <c r="I90" s="18">
        <f t="shared" si="66"/>
        <v>3.0102345747668817</v>
      </c>
      <c r="J90" s="18">
        <f t="shared" si="71"/>
        <v>9.7880499999999984</v>
      </c>
      <c r="K90" s="41">
        <v>1</v>
      </c>
      <c r="L90" s="18">
        <f t="shared" si="72"/>
        <v>-18.576099999999997</v>
      </c>
      <c r="M90" s="18">
        <f t="shared" si="73"/>
        <v>-17.576099999999997</v>
      </c>
      <c r="N90" s="18">
        <f t="shared" si="74"/>
        <v>6.8362706565074189</v>
      </c>
      <c r="O90" s="18">
        <f t="shared" si="74"/>
        <v>0.69843029576957827</v>
      </c>
      <c r="P90">
        <f t="shared" si="47"/>
        <v>12.97411101724526</v>
      </c>
      <c r="Q90">
        <f t="shared" si="48"/>
        <v>12.275680721475682</v>
      </c>
      <c r="R90" s="18">
        <f t="shared" si="67"/>
        <v>-12.275680721475682</v>
      </c>
      <c r="T90" s="18">
        <f t="shared" si="68"/>
        <v>-12.97411101724526</v>
      </c>
    </row>
    <row r="91" spans="1:20" x14ac:dyDescent="0.3">
      <c r="A91" s="16" t="s">
        <v>59</v>
      </c>
      <c r="B91" s="16">
        <v>1</v>
      </c>
      <c r="C91" s="16">
        <v>161</v>
      </c>
      <c r="D91" s="16">
        <v>2.1</v>
      </c>
      <c r="E91" s="16">
        <v>0.18</v>
      </c>
      <c r="F91" s="16">
        <v>0.1</v>
      </c>
      <c r="G91" s="16">
        <f>D91/$D$96</f>
        <v>0.65420560747663559</v>
      </c>
      <c r="H91" s="16">
        <f t="shared" ref="H91:H96" si="75">E91/$E$96</f>
        <v>2.6587887740029542E-2</v>
      </c>
      <c r="I91" s="16">
        <f t="shared" ref="I91:I96" si="76">D91/SQRT($AA$31)</f>
        <v>1.4702940882294104</v>
      </c>
      <c r="J91" s="16">
        <f t="shared" si="71"/>
        <v>2.2749999999999999</v>
      </c>
      <c r="K91" s="43">
        <v>1.4</v>
      </c>
      <c r="L91" s="16">
        <f t="shared" si="72"/>
        <v>-3.15</v>
      </c>
      <c r="M91" s="16">
        <f t="shared" si="73"/>
        <v>-1.7500000000000002</v>
      </c>
      <c r="N91" s="16">
        <f t="shared" ref="N91:O96" si="77">J91/SQRT($AA$31)</f>
        <v>1.5928185955818612</v>
      </c>
      <c r="O91" s="16">
        <f t="shared" si="77"/>
        <v>0.98019605881960681</v>
      </c>
      <c r="P91">
        <f t="shared" si="47"/>
        <v>2.2054411323441157</v>
      </c>
      <c r="Q91">
        <f t="shared" si="48"/>
        <v>1.2252450735245088</v>
      </c>
      <c r="R91" s="16">
        <f t="shared" ref="R91:R96" si="78">M91/SQRT($AA$31)</f>
        <v>-1.2252450735245088</v>
      </c>
      <c r="T91" s="16">
        <f t="shared" ref="T91:T96" si="79">L91/SQRT($AA$31)</f>
        <v>-2.2054411323441157</v>
      </c>
    </row>
    <row r="92" spans="1:20" x14ac:dyDescent="0.3">
      <c r="A92" s="16" t="s">
        <v>59</v>
      </c>
      <c r="B92" s="16">
        <v>2</v>
      </c>
      <c r="C92" s="16">
        <v>162</v>
      </c>
      <c r="D92" s="16">
        <v>2.36</v>
      </c>
      <c r="E92" s="16">
        <v>0.38</v>
      </c>
      <c r="F92" s="16">
        <v>0.1</v>
      </c>
      <c r="G92" s="16">
        <f t="shared" ref="G92:G96" si="80">D92/$D$96</f>
        <v>0.73520249221183798</v>
      </c>
      <c r="H92" s="16">
        <f t="shared" si="75"/>
        <v>5.6129985228951261E-2</v>
      </c>
      <c r="I92" s="16">
        <f t="shared" si="76"/>
        <v>1.6523304991530516</v>
      </c>
      <c r="J92" s="16">
        <f t="shared" si="71"/>
        <v>2.7378148148148145</v>
      </c>
      <c r="K92" s="43">
        <v>1.35</v>
      </c>
      <c r="L92" s="16">
        <f t="shared" si="72"/>
        <v>-4.1256296296296284</v>
      </c>
      <c r="M92" s="16">
        <f t="shared" si="73"/>
        <v>-2.7756296296296288</v>
      </c>
      <c r="N92" s="16">
        <f t="shared" si="77"/>
        <v>1.9168537794710094</v>
      </c>
      <c r="O92" s="16">
        <f t="shared" si="77"/>
        <v>0.94518905671890674</v>
      </c>
      <c r="P92">
        <f t="shared" si="47"/>
        <v>2.8885185022231115</v>
      </c>
      <c r="Q92">
        <f t="shared" si="48"/>
        <v>1.9433294455042052</v>
      </c>
      <c r="R92" s="16">
        <f t="shared" si="78"/>
        <v>-1.9433294455042052</v>
      </c>
      <c r="T92" s="16">
        <f t="shared" si="79"/>
        <v>-2.8885185022231115</v>
      </c>
    </row>
    <row r="93" spans="1:20" x14ac:dyDescent="0.3">
      <c r="A93" s="16" t="s">
        <v>59</v>
      </c>
      <c r="B93" s="16">
        <v>3</v>
      </c>
      <c r="C93" s="16">
        <v>163</v>
      </c>
      <c r="D93" s="16">
        <v>2.67</v>
      </c>
      <c r="E93" s="16">
        <v>0.97</v>
      </c>
      <c r="F93" s="16">
        <v>0.3</v>
      </c>
      <c r="G93" s="16">
        <f t="shared" si="80"/>
        <v>0.83177570093457942</v>
      </c>
      <c r="H93" s="16">
        <f t="shared" si="75"/>
        <v>0.14327917282127031</v>
      </c>
      <c r="I93" s="16">
        <f t="shared" si="76"/>
        <v>1.8693739121773931</v>
      </c>
      <c r="J93" s="16">
        <f t="shared" si="71"/>
        <v>3.5703749999999999</v>
      </c>
      <c r="K93" s="43">
        <v>1.2</v>
      </c>
      <c r="L93" s="16">
        <f t="shared" si="72"/>
        <v>-5.9407499999999995</v>
      </c>
      <c r="M93" s="16">
        <f t="shared" si="73"/>
        <v>-4.7407500000000002</v>
      </c>
      <c r="N93" s="16">
        <f t="shared" si="77"/>
        <v>2.4997625025057526</v>
      </c>
      <c r="O93" s="16">
        <f t="shared" si="77"/>
        <v>0.84016805041680587</v>
      </c>
      <c r="P93">
        <f t="shared" si="47"/>
        <v>4.1593569545946991</v>
      </c>
      <c r="Q93">
        <f t="shared" si="48"/>
        <v>3.3191889041778939</v>
      </c>
      <c r="R93" s="16">
        <f t="shared" si="78"/>
        <v>-3.3191889041778939</v>
      </c>
      <c r="T93" s="16">
        <f t="shared" si="79"/>
        <v>-4.1593569545946991</v>
      </c>
    </row>
    <row r="94" spans="1:20" x14ac:dyDescent="0.3">
      <c r="A94" s="16" t="s">
        <v>59</v>
      </c>
      <c r="B94" s="16">
        <v>4</v>
      </c>
      <c r="C94" s="16">
        <v>164</v>
      </c>
      <c r="D94" s="16">
        <v>2.81</v>
      </c>
      <c r="E94" s="16">
        <v>1.91</v>
      </c>
      <c r="F94" s="16">
        <v>0.65</v>
      </c>
      <c r="G94" s="16">
        <f t="shared" si="80"/>
        <v>0.87538940809968846</v>
      </c>
      <c r="H94" s="16">
        <f t="shared" si="75"/>
        <v>0.28212703101920239</v>
      </c>
      <c r="I94" s="16">
        <f t="shared" si="76"/>
        <v>1.9673935180593538</v>
      </c>
      <c r="J94" s="16">
        <f t="shared" si="71"/>
        <v>5.3350625000000003</v>
      </c>
      <c r="K94" s="43">
        <v>0.8</v>
      </c>
      <c r="L94" s="16">
        <f t="shared" si="72"/>
        <v>-9.8701249999999998</v>
      </c>
      <c r="M94" s="16">
        <f t="shared" si="73"/>
        <v>-9.0701249999999991</v>
      </c>
      <c r="N94" s="16">
        <f t="shared" si="77"/>
        <v>3.7352908828973423</v>
      </c>
      <c r="O94" s="16">
        <f t="shared" si="77"/>
        <v>0.56011203361120399</v>
      </c>
      <c r="P94">
        <f t="shared" si="47"/>
        <v>6.91046973218348</v>
      </c>
      <c r="Q94">
        <f t="shared" si="48"/>
        <v>6.3503576985722754</v>
      </c>
      <c r="R94" s="16">
        <f t="shared" si="78"/>
        <v>-6.3503576985722754</v>
      </c>
      <c r="T94" s="16">
        <f t="shared" si="79"/>
        <v>-6.91046973218348</v>
      </c>
    </row>
    <row r="95" spans="1:20" x14ac:dyDescent="0.3">
      <c r="A95" s="16" t="s">
        <v>59</v>
      </c>
      <c r="B95" s="16">
        <v>5</v>
      </c>
      <c r="C95" s="16">
        <v>165</v>
      </c>
      <c r="D95" s="16">
        <v>2.97</v>
      </c>
      <c r="E95" s="16">
        <v>3.21</v>
      </c>
      <c r="F95" s="16">
        <v>0.8</v>
      </c>
      <c r="G95" s="16">
        <f t="shared" si="80"/>
        <v>0.92523364485981319</v>
      </c>
      <c r="H95" s="16">
        <f t="shared" si="75"/>
        <v>0.47415066469719352</v>
      </c>
      <c r="I95" s="16">
        <f t="shared" si="76"/>
        <v>2.0794159247815949</v>
      </c>
      <c r="J95" s="16">
        <f t="shared" si="71"/>
        <v>6.2556000000000012</v>
      </c>
      <c r="K95" s="43">
        <v>0.75</v>
      </c>
      <c r="L95" s="16">
        <f t="shared" si="72"/>
        <v>-11.761200000000002</v>
      </c>
      <c r="M95" s="16">
        <f t="shared" si="73"/>
        <v>-11.011200000000002</v>
      </c>
      <c r="N95" s="16">
        <f t="shared" si="77"/>
        <v>4.3797960468228103</v>
      </c>
      <c r="O95" s="16">
        <f t="shared" si="77"/>
        <v>0.52510503151050369</v>
      </c>
      <c r="P95">
        <f t="shared" si="47"/>
        <v>8.2344870621351163</v>
      </c>
      <c r="Q95">
        <f t="shared" si="48"/>
        <v>7.7093820306246128</v>
      </c>
      <c r="R95" s="16">
        <f t="shared" si="78"/>
        <v>-7.7093820306246128</v>
      </c>
      <c r="T95" s="16">
        <f t="shared" si="79"/>
        <v>-8.2344870621351163</v>
      </c>
    </row>
    <row r="96" spans="1:20" x14ac:dyDescent="0.3">
      <c r="A96" s="16" t="s">
        <v>59</v>
      </c>
      <c r="B96" s="16">
        <v>6</v>
      </c>
      <c r="C96" s="16">
        <v>166</v>
      </c>
      <c r="D96" s="16">
        <v>3.21</v>
      </c>
      <c r="E96" s="16">
        <v>6.77</v>
      </c>
      <c r="F96" s="43">
        <v>0.8</v>
      </c>
      <c r="G96" s="16">
        <f t="shared" si="80"/>
        <v>1</v>
      </c>
      <c r="H96" s="16">
        <f t="shared" si="75"/>
        <v>1</v>
      </c>
      <c r="I96" s="16">
        <f t="shared" si="76"/>
        <v>2.2474495348649559</v>
      </c>
      <c r="J96" s="16">
        <f t="shared" si="71"/>
        <v>6.4862352941176464</v>
      </c>
      <c r="K96" s="43">
        <v>0.85</v>
      </c>
      <c r="L96" s="16">
        <f t="shared" si="72"/>
        <v>-12.122470588235293</v>
      </c>
      <c r="M96" s="16">
        <f t="shared" si="73"/>
        <v>-11.272470588235294</v>
      </c>
      <c r="N96" s="16">
        <f t="shared" si="77"/>
        <v>4.5412730513362503</v>
      </c>
      <c r="O96" s="16">
        <f t="shared" si="77"/>
        <v>0.59511903571190417</v>
      </c>
      <c r="P96">
        <f t="shared" si="47"/>
        <v>8.4874270669605973</v>
      </c>
      <c r="Q96">
        <f t="shared" si="48"/>
        <v>7.8923080312486933</v>
      </c>
      <c r="R96" s="16">
        <f t="shared" si="78"/>
        <v>-7.8923080312486933</v>
      </c>
      <c r="T96" s="16">
        <f t="shared" si="79"/>
        <v>-8.4874270669605973</v>
      </c>
    </row>
    <row r="97" spans="1:20" x14ac:dyDescent="0.3">
      <c r="A97" s="15" t="s">
        <v>60</v>
      </c>
      <c r="B97" s="15">
        <v>1</v>
      </c>
      <c r="C97" s="15">
        <v>167</v>
      </c>
      <c r="D97" s="15">
        <v>0.67100000000000004</v>
      </c>
      <c r="E97" s="15">
        <v>0.04</v>
      </c>
      <c r="F97" s="15">
        <v>0.1</v>
      </c>
      <c r="G97" s="15">
        <f>D97/$D$105</f>
        <v>0.22072368421052632</v>
      </c>
      <c r="H97" s="15">
        <f>E97/$E$105</f>
        <v>3.6036036036036037E-3</v>
      </c>
      <c r="I97" s="15">
        <f t="shared" ref="I97:I105" si="81">D97/SQRT($AA$32)</f>
        <v>0.45868615703354904</v>
      </c>
      <c r="J97" s="15">
        <f t="shared" si="71"/>
        <v>0.86080035714285719</v>
      </c>
      <c r="K97" s="44">
        <v>1.4</v>
      </c>
      <c r="L97" s="15">
        <f t="shared" si="72"/>
        <v>-0.32160071428571446</v>
      </c>
      <c r="M97" s="15">
        <f t="shared" si="73"/>
        <v>1.0783992857142854</v>
      </c>
      <c r="N97" s="15">
        <f>J97/SQRT($AA$32)</f>
        <v>0.58843101012066112</v>
      </c>
      <c r="O97" s="15">
        <f>K97/SQRT($AA$32)</f>
        <v>0.95702029783452836</v>
      </c>
      <c r="P97">
        <f t="shared" si="47"/>
        <v>0.21984172240679395</v>
      </c>
      <c r="Q97">
        <f t="shared" si="48"/>
        <v>0.73717857542773446</v>
      </c>
      <c r="R97" s="15">
        <f t="shared" ref="R97:R105" si="82">M97/SQRT($AA$32)</f>
        <v>0.73717857542773446</v>
      </c>
      <c r="T97" s="15">
        <f t="shared" ref="T97:T105" si="83">L97/SQRT($AA$32)</f>
        <v>-0.21984172240679395</v>
      </c>
    </row>
    <row r="98" spans="1:20" x14ac:dyDescent="0.3">
      <c r="A98" s="15" t="s">
        <v>60</v>
      </c>
      <c r="B98" s="15">
        <v>2</v>
      </c>
      <c r="C98" s="15">
        <v>168</v>
      </c>
      <c r="D98" s="15">
        <v>1.1859999999999999</v>
      </c>
      <c r="E98" s="15">
        <v>0.13</v>
      </c>
      <c r="F98" s="15">
        <v>0.25</v>
      </c>
      <c r="G98" s="15">
        <f t="shared" ref="G98:G105" si="84">D98/$D$105</f>
        <v>0.39013157894736838</v>
      </c>
      <c r="H98" s="15">
        <f t="shared" ref="H98:H105" si="85">E98/$E$105</f>
        <v>1.1711711711711712E-2</v>
      </c>
      <c r="I98" s="15">
        <f t="shared" si="81"/>
        <v>0.81073290945125054</v>
      </c>
      <c r="J98" s="15">
        <f t="shared" si="71"/>
        <v>1.1860816666666667</v>
      </c>
      <c r="K98" s="44">
        <v>1.2</v>
      </c>
      <c r="L98" s="15">
        <f t="shared" si="72"/>
        <v>-1.1721633333333334</v>
      </c>
      <c r="M98" s="15">
        <f t="shared" si="73"/>
        <v>2.7836666666666659E-2</v>
      </c>
      <c r="N98" s="15">
        <f t="shared" ref="N98:O105" si="86">J98/SQRT($AA$32)</f>
        <v>0.81078873563529086</v>
      </c>
      <c r="O98" s="15">
        <f t="shared" si="86"/>
        <v>0.82030311242959575</v>
      </c>
      <c r="P98">
        <f t="shared" si="47"/>
        <v>0.80127435884098597</v>
      </c>
      <c r="Q98">
        <f t="shared" si="48"/>
        <v>1.9028753588609868E-2</v>
      </c>
      <c r="R98" s="15">
        <f t="shared" si="82"/>
        <v>1.9028753588609868E-2</v>
      </c>
      <c r="T98" s="15">
        <f t="shared" si="83"/>
        <v>-0.80127435884098597</v>
      </c>
    </row>
    <row r="99" spans="1:20" x14ac:dyDescent="0.3">
      <c r="A99" s="15" t="s">
        <v>60</v>
      </c>
      <c r="B99" s="15">
        <v>3</v>
      </c>
      <c r="C99" s="15">
        <v>169</v>
      </c>
      <c r="D99" s="15">
        <v>1.34</v>
      </c>
      <c r="E99" s="15">
        <v>0.65</v>
      </c>
      <c r="F99" s="15">
        <v>0.3</v>
      </c>
      <c r="G99" s="15">
        <f t="shared" si="84"/>
        <v>0.44078947368421056</v>
      </c>
      <c r="H99" s="15">
        <f t="shared" si="85"/>
        <v>5.8558558558558564E-2</v>
      </c>
      <c r="I99" s="15">
        <f t="shared" si="81"/>
        <v>0.91600514221304874</v>
      </c>
      <c r="J99" s="15">
        <f t="shared" si="71"/>
        <v>1.3481666666666667</v>
      </c>
      <c r="K99" s="44">
        <v>1.2</v>
      </c>
      <c r="L99" s="15">
        <f t="shared" si="72"/>
        <v>-1.4963333333333335</v>
      </c>
      <c r="M99" s="15">
        <f t="shared" si="73"/>
        <v>-0.29633333333333367</v>
      </c>
      <c r="N99" s="15">
        <f t="shared" si="86"/>
        <v>0.92158776061708347</v>
      </c>
      <c r="O99" s="15">
        <f t="shared" si="86"/>
        <v>0.82030311242959575</v>
      </c>
      <c r="P99">
        <f t="shared" si="47"/>
        <v>1.0228724088045711</v>
      </c>
      <c r="Q99">
        <f t="shared" si="48"/>
        <v>0.20256929637497542</v>
      </c>
      <c r="R99" s="15">
        <f t="shared" si="82"/>
        <v>-0.20256929637497542</v>
      </c>
      <c r="T99" s="15">
        <f t="shared" si="83"/>
        <v>-1.0228724088045711</v>
      </c>
    </row>
    <row r="100" spans="1:20" x14ac:dyDescent="0.3">
      <c r="A100" s="15" t="s">
        <v>60</v>
      </c>
      <c r="B100" s="15">
        <v>4</v>
      </c>
      <c r="C100" s="15">
        <v>170</v>
      </c>
      <c r="D100" s="15">
        <v>1.5940000000000001</v>
      </c>
      <c r="E100" s="44">
        <v>4.5</v>
      </c>
      <c r="F100" s="44">
        <v>0.65</v>
      </c>
      <c r="G100" s="15">
        <f t="shared" si="84"/>
        <v>0.52434210526315794</v>
      </c>
      <c r="H100" s="15">
        <f t="shared" si="85"/>
        <v>0.40540540540540543</v>
      </c>
      <c r="I100" s="15">
        <f t="shared" si="81"/>
        <v>1.0896359676773131</v>
      </c>
      <c r="J100" s="15">
        <f t="shared" si="71"/>
        <v>1.9880225</v>
      </c>
      <c r="K100" s="44">
        <v>0.8</v>
      </c>
      <c r="L100" s="15">
        <f t="shared" si="72"/>
        <v>-3.1760450000000002</v>
      </c>
      <c r="M100" s="15">
        <f t="shared" si="73"/>
        <v>-2.376045</v>
      </c>
      <c r="N100" s="15">
        <f t="shared" si="86"/>
        <v>1.3589842036083886</v>
      </c>
      <c r="O100" s="15">
        <f t="shared" si="86"/>
        <v>0.54686874161973054</v>
      </c>
      <c r="P100">
        <f t="shared" si="47"/>
        <v>2.1710996655970467</v>
      </c>
      <c r="Q100">
        <f t="shared" si="48"/>
        <v>1.6242309239773158</v>
      </c>
      <c r="R100" s="15">
        <f t="shared" si="82"/>
        <v>-1.6242309239773158</v>
      </c>
      <c r="T100" s="15">
        <f t="shared" si="83"/>
        <v>-2.1710996655970467</v>
      </c>
    </row>
    <row r="101" spans="1:20" x14ac:dyDescent="0.3">
      <c r="A101" s="15" t="s">
        <v>60</v>
      </c>
      <c r="B101" s="15">
        <v>5</v>
      </c>
      <c r="C101" s="15">
        <v>171</v>
      </c>
      <c r="D101" s="15">
        <v>1.7789999999999999</v>
      </c>
      <c r="E101" s="44">
        <v>4.5</v>
      </c>
      <c r="F101" s="44">
        <v>0.65</v>
      </c>
      <c r="G101" s="15">
        <f t="shared" si="84"/>
        <v>0.58519736842105263</v>
      </c>
      <c r="H101" s="15">
        <f t="shared" si="85"/>
        <v>0.40540540540540543</v>
      </c>
      <c r="I101" s="15">
        <f t="shared" si="81"/>
        <v>1.2160993641768758</v>
      </c>
      <c r="J101" s="15">
        <f t="shared" si="71"/>
        <v>2.3780256249999994</v>
      </c>
      <c r="K101" s="44">
        <v>0.8</v>
      </c>
      <c r="L101" s="15">
        <f t="shared" si="72"/>
        <v>-3.9560512499999989</v>
      </c>
      <c r="M101" s="15">
        <f t="shared" si="73"/>
        <v>-3.1560512499999991</v>
      </c>
      <c r="N101" s="15">
        <f t="shared" si="86"/>
        <v>1.6255848513540285</v>
      </c>
      <c r="O101" s="15">
        <f t="shared" si="86"/>
        <v>0.54686874161973054</v>
      </c>
      <c r="P101">
        <f t="shared" si="47"/>
        <v>2.7043009610883266</v>
      </c>
      <c r="Q101">
        <f t="shared" si="48"/>
        <v>2.1574322194685962</v>
      </c>
      <c r="R101" s="15">
        <f t="shared" si="82"/>
        <v>-2.1574322194685962</v>
      </c>
      <c r="T101" s="15">
        <f t="shared" si="83"/>
        <v>-2.7043009610883266</v>
      </c>
    </row>
    <row r="102" spans="1:20" x14ac:dyDescent="0.3">
      <c r="A102" s="15" t="s">
        <v>60</v>
      </c>
      <c r="B102" s="15">
        <v>6</v>
      </c>
      <c r="C102" s="15">
        <v>172</v>
      </c>
      <c r="D102" s="15">
        <v>2.06</v>
      </c>
      <c r="E102" s="15">
        <v>4.5599999999999996</v>
      </c>
      <c r="F102" s="15">
        <v>0.65</v>
      </c>
      <c r="G102" s="15">
        <f t="shared" si="84"/>
        <v>0.67763157894736847</v>
      </c>
      <c r="H102" s="15">
        <f t="shared" si="85"/>
        <v>0.41081081081081078</v>
      </c>
      <c r="I102" s="15">
        <f t="shared" si="81"/>
        <v>1.4081870096708062</v>
      </c>
      <c r="J102" s="15">
        <f t="shared" si="71"/>
        <v>3.0522499999999995</v>
      </c>
      <c r="K102" s="44">
        <v>0.8</v>
      </c>
      <c r="L102" s="15">
        <f t="shared" si="72"/>
        <v>-5.3044999999999991</v>
      </c>
      <c r="M102" s="15">
        <f t="shared" si="73"/>
        <v>-4.5044999999999993</v>
      </c>
      <c r="N102" s="15">
        <f t="shared" si="86"/>
        <v>2.0864751457610278</v>
      </c>
      <c r="O102" s="15">
        <f t="shared" si="86"/>
        <v>0.54686874161973054</v>
      </c>
      <c r="P102">
        <f t="shared" si="47"/>
        <v>3.6260815499023251</v>
      </c>
      <c r="Q102">
        <f t="shared" si="48"/>
        <v>3.0792128082825947</v>
      </c>
      <c r="R102" s="15">
        <f t="shared" si="82"/>
        <v>-3.0792128082825947</v>
      </c>
      <c r="T102" s="15">
        <f t="shared" si="83"/>
        <v>-3.6260815499023251</v>
      </c>
    </row>
    <row r="103" spans="1:20" x14ac:dyDescent="0.3">
      <c r="A103" s="15" t="s">
        <v>60</v>
      </c>
      <c r="B103" s="15">
        <v>7</v>
      </c>
      <c r="C103" s="15">
        <v>173</v>
      </c>
      <c r="D103" s="15">
        <v>2.29</v>
      </c>
      <c r="E103" s="15">
        <v>4.55</v>
      </c>
      <c r="F103" s="15">
        <v>0.65</v>
      </c>
      <c r="G103" s="15">
        <f t="shared" si="84"/>
        <v>0.75328947368421051</v>
      </c>
      <c r="H103" s="15">
        <f t="shared" si="85"/>
        <v>0.40990990990990989</v>
      </c>
      <c r="I103" s="15">
        <f t="shared" si="81"/>
        <v>1.5654117728864787</v>
      </c>
      <c r="J103" s="15">
        <f t="shared" si="71"/>
        <v>3.6775625000000001</v>
      </c>
      <c r="K103" s="44">
        <v>0.8</v>
      </c>
      <c r="L103" s="15">
        <f t="shared" si="72"/>
        <v>-6.5551250000000003</v>
      </c>
      <c r="M103" s="15">
        <f t="shared" si="73"/>
        <v>-5.7551250000000005</v>
      </c>
      <c r="N103" s="15">
        <f t="shared" si="86"/>
        <v>2.513929970753638</v>
      </c>
      <c r="O103" s="15">
        <f t="shared" si="86"/>
        <v>0.54686874161973054</v>
      </c>
      <c r="P103">
        <f t="shared" si="47"/>
        <v>4.4809911998875451</v>
      </c>
      <c r="Q103">
        <f t="shared" si="48"/>
        <v>3.9341224582678151</v>
      </c>
      <c r="R103" s="15">
        <f t="shared" si="82"/>
        <v>-3.9341224582678151</v>
      </c>
      <c r="T103" s="15">
        <f t="shared" si="83"/>
        <v>-4.4809911998875451</v>
      </c>
    </row>
    <row r="104" spans="1:20" x14ac:dyDescent="0.3">
      <c r="A104" s="15" t="s">
        <v>60</v>
      </c>
      <c r="B104" s="15">
        <v>8</v>
      </c>
      <c r="C104" s="15">
        <v>174</v>
      </c>
      <c r="D104" s="15">
        <v>2.62</v>
      </c>
      <c r="E104" s="15">
        <v>6.3</v>
      </c>
      <c r="F104" s="15">
        <v>0.7</v>
      </c>
      <c r="G104" s="15">
        <f t="shared" si="84"/>
        <v>0.86184210526315796</v>
      </c>
      <c r="H104" s="15">
        <f t="shared" si="85"/>
        <v>0.56756756756756754</v>
      </c>
      <c r="I104" s="15">
        <f t="shared" si="81"/>
        <v>1.7909951288046175</v>
      </c>
      <c r="J104" s="15">
        <f t="shared" si="71"/>
        <v>4.6902500000000007</v>
      </c>
      <c r="K104" s="44">
        <v>0.8</v>
      </c>
      <c r="L104" s="15">
        <f t="shared" si="72"/>
        <v>-8.5805000000000007</v>
      </c>
      <c r="M104" s="15">
        <f t="shared" si="73"/>
        <v>-7.7805000000000009</v>
      </c>
      <c r="N104" s="15">
        <f t="shared" si="86"/>
        <v>3.2061888942274268</v>
      </c>
      <c r="O104" s="15">
        <f t="shared" si="86"/>
        <v>0.54686874161973054</v>
      </c>
      <c r="P104">
        <f t="shared" si="47"/>
        <v>5.8655090468351228</v>
      </c>
      <c r="Q104">
        <f t="shared" si="48"/>
        <v>5.3186403052153928</v>
      </c>
      <c r="R104" s="15">
        <f t="shared" si="82"/>
        <v>-5.3186403052153928</v>
      </c>
      <c r="T104" s="15">
        <f t="shared" si="83"/>
        <v>-5.8655090468351228</v>
      </c>
    </row>
    <row r="105" spans="1:20" x14ac:dyDescent="0.3">
      <c r="A105" s="15" t="s">
        <v>60</v>
      </c>
      <c r="B105" s="15">
        <v>9</v>
      </c>
      <c r="C105" s="15">
        <v>175</v>
      </c>
      <c r="D105" s="15">
        <v>3.04</v>
      </c>
      <c r="E105" s="15">
        <v>11.1</v>
      </c>
      <c r="F105" s="44">
        <v>0.7</v>
      </c>
      <c r="G105" s="15">
        <f t="shared" si="84"/>
        <v>1</v>
      </c>
      <c r="H105" s="15">
        <f t="shared" si="85"/>
        <v>1</v>
      </c>
      <c r="I105" s="15">
        <f t="shared" si="81"/>
        <v>2.0781012181549761</v>
      </c>
      <c r="J105" s="15">
        <f t="shared" si="71"/>
        <v>6.1760000000000002</v>
      </c>
      <c r="K105" s="44">
        <v>0.8</v>
      </c>
      <c r="L105" s="15">
        <f t="shared" si="72"/>
        <v>-11.552</v>
      </c>
      <c r="M105" s="15">
        <f t="shared" si="73"/>
        <v>-10.751999999999999</v>
      </c>
      <c r="N105" s="15">
        <f t="shared" si="86"/>
        <v>4.22182668530432</v>
      </c>
      <c r="O105" s="15">
        <f t="shared" si="86"/>
        <v>0.54686874161973054</v>
      </c>
      <c r="P105">
        <f t="shared" si="47"/>
        <v>7.8967846289889083</v>
      </c>
      <c r="Q105">
        <f t="shared" si="48"/>
        <v>7.3499158873691774</v>
      </c>
      <c r="R105" s="15">
        <f t="shared" si="82"/>
        <v>-7.3499158873691774</v>
      </c>
      <c r="T105" s="15">
        <f t="shared" si="83"/>
        <v>-7.8967846289889083</v>
      </c>
    </row>
    <row r="106" spans="1:20" x14ac:dyDescent="0.3">
      <c r="A106" s="20" t="s">
        <v>62</v>
      </c>
      <c r="B106" s="20">
        <v>1</v>
      </c>
      <c r="C106" s="20">
        <v>178</v>
      </c>
      <c r="D106" s="20">
        <v>1.7470000000000001</v>
      </c>
      <c r="E106" s="20">
        <v>0.34</v>
      </c>
      <c r="F106" s="20">
        <v>0.25</v>
      </c>
      <c r="G106" s="20">
        <f>D106/$D$110</f>
        <v>0.54423676012461064</v>
      </c>
      <c r="H106" s="20">
        <f>E106/$E$110</f>
        <v>2.9184549356223177E-2</v>
      </c>
      <c r="I106" s="20">
        <f>D106/SQRT($AA$34)</f>
        <v>1.2231446533984667</v>
      </c>
      <c r="J106" s="20">
        <f t="shared" si="71"/>
        <v>1.7673363333333334</v>
      </c>
      <c r="K106" s="46">
        <v>1.5</v>
      </c>
      <c r="L106" s="20">
        <f t="shared" si="72"/>
        <v>-2.0346726666666668</v>
      </c>
      <c r="M106" s="20">
        <f t="shared" si="73"/>
        <v>-0.53467266666666691</v>
      </c>
      <c r="N106" s="20">
        <f t="shared" ref="N106:O110" si="87">J106/SQRT($AA$34)</f>
        <v>1.2373829346728775</v>
      </c>
      <c r="O106" s="20">
        <f t="shared" si="87"/>
        <v>1.0502100630210074</v>
      </c>
      <c r="P106">
        <f t="shared" si="47"/>
        <v>1.4245558063247474</v>
      </c>
      <c r="Q106">
        <f t="shared" si="48"/>
        <v>0.37434574330374021</v>
      </c>
      <c r="R106" s="20">
        <f>M106/SQRT($AA$34)</f>
        <v>-0.37434574330374021</v>
      </c>
      <c r="T106" s="20">
        <f>L106/SQRT($AA$34)</f>
        <v>-1.4245558063247474</v>
      </c>
    </row>
    <row r="107" spans="1:20" x14ac:dyDescent="0.3">
      <c r="A107" s="20" t="s">
        <v>62</v>
      </c>
      <c r="B107" s="20">
        <v>2</v>
      </c>
      <c r="C107" s="20">
        <v>179</v>
      </c>
      <c r="D107" s="20">
        <v>2.1</v>
      </c>
      <c r="E107" s="20">
        <v>1.43</v>
      </c>
      <c r="F107" s="20">
        <v>0.35</v>
      </c>
      <c r="G107" s="20">
        <f>D107/$D$110</f>
        <v>0.65420560747663559</v>
      </c>
      <c r="H107" s="20">
        <f>E107/$E$110</f>
        <v>0.12274678111587982</v>
      </c>
      <c r="I107" s="20">
        <f>D107/SQRT($AA$34)</f>
        <v>1.4702940882294104</v>
      </c>
      <c r="J107" s="20">
        <f t="shared" si="71"/>
        <v>2.3461538461538463</v>
      </c>
      <c r="K107" s="46">
        <v>1.3</v>
      </c>
      <c r="L107" s="20">
        <f t="shared" si="72"/>
        <v>-3.3923076923076922</v>
      </c>
      <c r="M107" s="20">
        <f t="shared" si="73"/>
        <v>-2.092307692307692</v>
      </c>
      <c r="N107" s="20">
        <f t="shared" si="87"/>
        <v>1.6426362524174731</v>
      </c>
      <c r="O107" s="20">
        <f t="shared" si="87"/>
        <v>0.91018205461820645</v>
      </c>
      <c r="P107">
        <f t="shared" si="47"/>
        <v>2.3750904502167396</v>
      </c>
      <c r="Q107">
        <f t="shared" si="48"/>
        <v>1.4649083955985331</v>
      </c>
      <c r="R107" s="20">
        <f>M107/SQRT($AA$34)</f>
        <v>-1.4649083955985331</v>
      </c>
      <c r="T107" s="20">
        <f>L107/SQRT($AA$34)</f>
        <v>-2.3750904502167396</v>
      </c>
    </row>
    <row r="108" spans="1:20" x14ac:dyDescent="0.3">
      <c r="A108" s="20" t="s">
        <v>62</v>
      </c>
      <c r="B108" s="20">
        <v>3</v>
      </c>
      <c r="C108" s="20">
        <v>180</v>
      </c>
      <c r="D108" s="20">
        <v>2.4700000000000002</v>
      </c>
      <c r="E108" s="20">
        <v>3.19</v>
      </c>
      <c r="F108" s="20">
        <v>0.5</v>
      </c>
      <c r="G108" s="20">
        <f>D108/$D$110</f>
        <v>0.76947040498442376</v>
      </c>
      <c r="H108" s="20">
        <f>E108/$E$110</f>
        <v>0.27381974248927038</v>
      </c>
      <c r="I108" s="20">
        <f>D108/SQRT($AA$34)</f>
        <v>1.7293459037745924</v>
      </c>
      <c r="J108" s="20">
        <f t="shared" si="71"/>
        <v>4.2130625000000004</v>
      </c>
      <c r="K108" s="46">
        <v>0.8</v>
      </c>
      <c r="L108" s="20">
        <f t="shared" si="72"/>
        <v>-7.626125</v>
      </c>
      <c r="M108" s="20">
        <f t="shared" si="73"/>
        <v>-6.8261250000000002</v>
      </c>
      <c r="N108" s="20">
        <f t="shared" si="87"/>
        <v>2.9497337557576291</v>
      </c>
      <c r="O108" s="20">
        <f t="shared" si="87"/>
        <v>0.56011203361120399</v>
      </c>
      <c r="P108">
        <f t="shared" si="47"/>
        <v>5.3393554779040535</v>
      </c>
      <c r="Q108">
        <f t="shared" si="48"/>
        <v>4.7792434442928498</v>
      </c>
      <c r="R108" s="20">
        <f>M108/SQRT($AA$34)</f>
        <v>-4.7792434442928498</v>
      </c>
      <c r="T108" s="20">
        <f>L108/SQRT($AA$34)</f>
        <v>-5.3393554779040535</v>
      </c>
    </row>
    <row r="109" spans="1:20" x14ac:dyDescent="0.3">
      <c r="A109" s="20" t="s">
        <v>62</v>
      </c>
      <c r="B109" s="20">
        <v>4</v>
      </c>
      <c r="C109" s="20">
        <v>181</v>
      </c>
      <c r="D109" s="20">
        <v>2.9</v>
      </c>
      <c r="E109" s="20">
        <v>5.44</v>
      </c>
      <c r="F109" s="20">
        <v>0.75</v>
      </c>
      <c r="G109" s="20">
        <f>D109/$D$110</f>
        <v>0.90342679127725856</v>
      </c>
      <c r="H109" s="20">
        <f>E109/$E$110</f>
        <v>0.46695278969957082</v>
      </c>
      <c r="I109" s="20">
        <f>D109/SQRT($AA$34)</f>
        <v>2.0304061218406142</v>
      </c>
      <c r="J109" s="20">
        <f t="shared" si="71"/>
        <v>5.6562499999999991</v>
      </c>
      <c r="K109" s="46">
        <v>0.8</v>
      </c>
      <c r="L109" s="20">
        <f t="shared" si="72"/>
        <v>-10.512499999999999</v>
      </c>
      <c r="M109" s="20">
        <f t="shared" si="73"/>
        <v>-9.7124999999999986</v>
      </c>
      <c r="N109" s="20">
        <f t="shared" si="87"/>
        <v>3.9601671126417148</v>
      </c>
      <c r="O109" s="20">
        <f t="shared" si="87"/>
        <v>0.56011203361120399</v>
      </c>
      <c r="P109">
        <f t="shared" si="47"/>
        <v>7.3602221916722259</v>
      </c>
      <c r="Q109">
        <f t="shared" si="48"/>
        <v>6.8001101580610221</v>
      </c>
      <c r="R109" s="20">
        <f>M109/SQRT($AA$34)</f>
        <v>-6.8001101580610221</v>
      </c>
      <c r="T109" s="20">
        <f>L109/SQRT($AA$34)</f>
        <v>-7.3602221916722259</v>
      </c>
    </row>
    <row r="110" spans="1:20" x14ac:dyDescent="0.3">
      <c r="A110" s="20" t="s">
        <v>62</v>
      </c>
      <c r="B110" s="20">
        <v>5</v>
      </c>
      <c r="C110" s="20">
        <v>182</v>
      </c>
      <c r="D110" s="20">
        <v>3.21</v>
      </c>
      <c r="E110" s="20">
        <v>11.65</v>
      </c>
      <c r="F110" s="46">
        <v>0.75</v>
      </c>
      <c r="G110" s="20">
        <f>D110/$D$110</f>
        <v>1</v>
      </c>
      <c r="H110" s="20">
        <f>E110/$E$110</f>
        <v>1</v>
      </c>
      <c r="I110" s="20">
        <f>D110/SQRT($AA$34)</f>
        <v>2.2474495348649559</v>
      </c>
      <c r="J110" s="20">
        <f t="shared" si="71"/>
        <v>6.8400624999999993</v>
      </c>
      <c r="K110" s="46">
        <v>0.8</v>
      </c>
      <c r="L110" s="20">
        <f t="shared" si="72"/>
        <v>-12.880125</v>
      </c>
      <c r="M110" s="20">
        <f t="shared" si="73"/>
        <v>-12.080124999999999</v>
      </c>
      <c r="N110" s="20">
        <f t="shared" si="87"/>
        <v>4.7890016461284191</v>
      </c>
      <c r="O110" s="20">
        <f t="shared" si="87"/>
        <v>0.56011203361120399</v>
      </c>
      <c r="P110">
        <f t="shared" si="47"/>
        <v>9.0178912586456352</v>
      </c>
      <c r="Q110">
        <f t="shared" si="48"/>
        <v>8.4577792250344306</v>
      </c>
      <c r="R110" s="20">
        <f>M110/SQRT($AA$34)</f>
        <v>-8.4577792250344306</v>
      </c>
      <c r="T110" s="20">
        <f>L110/SQRT($AA$34)</f>
        <v>-9.0178912586456352</v>
      </c>
    </row>
    <row r="111" spans="1:20" x14ac:dyDescent="0.3">
      <c r="A111" s="22" t="s">
        <v>63</v>
      </c>
      <c r="B111" s="22">
        <v>1</v>
      </c>
      <c r="C111" s="22">
        <v>183</v>
      </c>
      <c r="D111" s="22">
        <v>0.754</v>
      </c>
      <c r="E111" s="22">
        <v>0.43</v>
      </c>
      <c r="F111" s="22">
        <v>0.1</v>
      </c>
      <c r="G111" s="22">
        <f>D111/$D$118</f>
        <v>0.30526315789473679</v>
      </c>
      <c r="H111" s="22">
        <f>E111/$E$118</f>
        <v>3.6973344797936368E-2</v>
      </c>
      <c r="I111" s="22">
        <f t="shared" ref="I111:I118" si="88">D111/SQRT($AA$35)</f>
        <v>0.51067323795486164</v>
      </c>
      <c r="J111" s="22">
        <f t="shared" si="71"/>
        <v>1.1421290000000002</v>
      </c>
      <c r="K111" s="47">
        <v>2</v>
      </c>
      <c r="L111" s="22">
        <f t="shared" si="72"/>
        <v>-0.28425800000000012</v>
      </c>
      <c r="M111" s="22">
        <f t="shared" si="73"/>
        <v>1.7157420000000001</v>
      </c>
      <c r="N111" s="22">
        <f>J111/SQRT($AA$35)</f>
        <v>0.77354736683308789</v>
      </c>
      <c r="O111" s="22">
        <f>K111/SQRT($AA$35)</f>
        <v>1.3545709229571927</v>
      </c>
      <c r="P111">
        <f t="shared" si="47"/>
        <v>0.19252381070898292</v>
      </c>
      <c r="Q111">
        <f t="shared" si="48"/>
        <v>1.1620471122482099</v>
      </c>
      <c r="R111" s="22">
        <f t="shared" ref="R111:R118" si="89">M111/SQRT($AA$35)</f>
        <v>1.1620471122482099</v>
      </c>
      <c r="T111" s="22">
        <f t="shared" ref="T111:T118" si="90">L111/SQRT($AA$35)</f>
        <v>-0.19252381070898292</v>
      </c>
    </row>
    <row r="112" spans="1:20" x14ac:dyDescent="0.3">
      <c r="A112" s="22" t="s">
        <v>63</v>
      </c>
      <c r="B112" s="22">
        <v>2</v>
      </c>
      <c r="C112" s="22">
        <v>184</v>
      </c>
      <c r="D112" s="22">
        <v>1.006</v>
      </c>
      <c r="E112" s="22">
        <v>1.26</v>
      </c>
      <c r="F112" s="22">
        <v>0.15</v>
      </c>
      <c r="G112" s="22">
        <f t="shared" ref="G112:G118" si="91">D112/$D$118</f>
        <v>0.4072874493927125</v>
      </c>
      <c r="H112" s="22">
        <f t="shared" ref="H112:H118" si="92">E112/$E$118</f>
        <v>0.10834049871023216</v>
      </c>
      <c r="I112" s="22">
        <f t="shared" si="88"/>
        <v>0.68134917424746788</v>
      </c>
      <c r="J112" s="22">
        <f t="shared" si="71"/>
        <v>1.0873453333333334</v>
      </c>
      <c r="K112" s="47">
        <v>1.5</v>
      </c>
      <c r="L112" s="22">
        <f t="shared" si="72"/>
        <v>-0.67469066666666677</v>
      </c>
      <c r="M112" s="22">
        <f t="shared" si="73"/>
        <v>0.82530933333333334</v>
      </c>
      <c r="N112" s="22">
        <f t="shared" ref="N112:O118" si="93">J112/SQRT($AA$35)</f>
        <v>0.73644318587326485</v>
      </c>
      <c r="O112" s="22">
        <f t="shared" si="93"/>
        <v>1.0159281922178944</v>
      </c>
      <c r="P112">
        <f t="shared" si="47"/>
        <v>0.45695817952863521</v>
      </c>
      <c r="Q112">
        <f t="shared" si="48"/>
        <v>0.55897001268925939</v>
      </c>
      <c r="R112" s="22">
        <f t="shared" si="89"/>
        <v>0.55897001268925939</v>
      </c>
      <c r="T112" s="22">
        <f t="shared" si="90"/>
        <v>-0.45695817952863521</v>
      </c>
    </row>
    <row r="113" spans="1:20" x14ac:dyDescent="0.3">
      <c r="A113" s="22" t="s">
        <v>63</v>
      </c>
      <c r="B113" s="22">
        <v>3</v>
      </c>
      <c r="C113" s="22">
        <v>185</v>
      </c>
      <c r="D113" s="22">
        <v>1.2669999999999999</v>
      </c>
      <c r="E113" s="22">
        <v>2.0499999999999998</v>
      </c>
      <c r="F113" s="22">
        <v>0.2</v>
      </c>
      <c r="G113" s="22">
        <f t="shared" si="91"/>
        <v>0.51295546558704441</v>
      </c>
      <c r="H113" s="22">
        <f t="shared" si="92"/>
        <v>0.17626827171109197</v>
      </c>
      <c r="I113" s="22">
        <f t="shared" si="88"/>
        <v>0.85812067969338146</v>
      </c>
      <c r="J113" s="22">
        <f t="shared" si="71"/>
        <v>1.3026444999999998</v>
      </c>
      <c r="K113" s="47">
        <v>1</v>
      </c>
      <c r="L113" s="22">
        <f t="shared" si="72"/>
        <v>-1.6052889999999995</v>
      </c>
      <c r="M113" s="22">
        <f t="shared" si="73"/>
        <v>-0.60528899999999974</v>
      </c>
      <c r="N113" s="22">
        <f t="shared" si="93"/>
        <v>0.88226218132505529</v>
      </c>
      <c r="O113" s="22">
        <f t="shared" si="93"/>
        <v>0.67728546147859636</v>
      </c>
      <c r="P113">
        <f t="shared" si="47"/>
        <v>1.0872389011715142</v>
      </c>
      <c r="Q113">
        <f t="shared" si="48"/>
        <v>0.40995343969291792</v>
      </c>
      <c r="R113" s="22">
        <f t="shared" si="89"/>
        <v>-0.40995343969291792</v>
      </c>
      <c r="T113" s="22">
        <f t="shared" si="90"/>
        <v>-1.0872389011715142</v>
      </c>
    </row>
    <row r="114" spans="1:20" x14ac:dyDescent="0.3">
      <c r="A114" s="22" t="s">
        <v>63</v>
      </c>
      <c r="B114" s="22">
        <v>4</v>
      </c>
      <c r="C114" s="22">
        <v>186</v>
      </c>
      <c r="D114" s="22">
        <v>1.5329999999999999</v>
      </c>
      <c r="E114" s="47">
        <v>2.0499999999999998</v>
      </c>
      <c r="F114" s="47">
        <v>0.2</v>
      </c>
      <c r="G114" s="22">
        <f t="shared" si="91"/>
        <v>0.62064777327935217</v>
      </c>
      <c r="H114" s="22">
        <f t="shared" si="92"/>
        <v>0.17626827171109197</v>
      </c>
      <c r="I114" s="22">
        <f t="shared" si="88"/>
        <v>1.0382786124466881</v>
      </c>
      <c r="J114" s="22">
        <f t="shared" si="71"/>
        <v>1.6750444999999998</v>
      </c>
      <c r="K114" s="47">
        <v>1</v>
      </c>
      <c r="L114" s="22">
        <f t="shared" si="72"/>
        <v>-2.3500889999999997</v>
      </c>
      <c r="M114" s="22">
        <f t="shared" si="73"/>
        <v>-1.3500889999999997</v>
      </c>
      <c r="N114" s="22">
        <f t="shared" si="93"/>
        <v>1.1344832871796846</v>
      </c>
      <c r="O114" s="22">
        <f t="shared" si="93"/>
        <v>0.67728546147859636</v>
      </c>
      <c r="P114">
        <f t="shared" si="47"/>
        <v>1.5916811128807729</v>
      </c>
      <c r="Q114">
        <f t="shared" si="48"/>
        <v>0.91439565140217638</v>
      </c>
      <c r="R114" s="22">
        <f t="shared" si="89"/>
        <v>-0.91439565140217638</v>
      </c>
      <c r="T114" s="22">
        <f t="shared" si="90"/>
        <v>-1.5916811128807729</v>
      </c>
    </row>
    <row r="115" spans="1:20" x14ac:dyDescent="0.3">
      <c r="A115" s="22" t="s">
        <v>63</v>
      </c>
      <c r="B115" s="22">
        <v>5</v>
      </c>
      <c r="C115" s="22">
        <v>187</v>
      </c>
      <c r="D115" s="22">
        <v>1.804</v>
      </c>
      <c r="E115" s="22">
        <v>4.62</v>
      </c>
      <c r="F115" s="22">
        <v>0.2</v>
      </c>
      <c r="G115" s="22">
        <f t="shared" si="91"/>
        <v>0.73036437246963559</v>
      </c>
      <c r="H115" s="22">
        <f t="shared" si="92"/>
        <v>0.39724849527085121</v>
      </c>
      <c r="I115" s="22">
        <f t="shared" si="88"/>
        <v>1.2218229725073879</v>
      </c>
      <c r="J115" s="22">
        <f t="shared" si="71"/>
        <v>2.127208</v>
      </c>
      <c r="K115" s="47">
        <v>1</v>
      </c>
      <c r="L115" s="22">
        <f t="shared" si="72"/>
        <v>-3.254416</v>
      </c>
      <c r="M115" s="22">
        <f t="shared" si="73"/>
        <v>-2.254416</v>
      </c>
      <c r="N115" s="22">
        <f t="shared" si="93"/>
        <v>1.4407270519409621</v>
      </c>
      <c r="O115" s="22">
        <f t="shared" si="93"/>
        <v>0.67728546147859636</v>
      </c>
      <c r="P115">
        <f t="shared" si="47"/>
        <v>2.2041686424033275</v>
      </c>
      <c r="Q115">
        <f t="shared" si="48"/>
        <v>1.5268831809247312</v>
      </c>
      <c r="R115" s="22">
        <f t="shared" si="89"/>
        <v>-1.5268831809247312</v>
      </c>
      <c r="T115" s="22">
        <f t="shared" si="90"/>
        <v>-2.2041686424033275</v>
      </c>
    </row>
    <row r="116" spans="1:20" x14ac:dyDescent="0.3">
      <c r="A116" s="22" t="s">
        <v>63</v>
      </c>
      <c r="B116" s="22">
        <v>6</v>
      </c>
      <c r="C116" s="22">
        <v>188</v>
      </c>
      <c r="D116" s="22">
        <v>1.893</v>
      </c>
      <c r="E116" s="22">
        <v>4.91</v>
      </c>
      <c r="F116" s="22">
        <v>0.6</v>
      </c>
      <c r="G116" s="22">
        <f t="shared" si="91"/>
        <v>0.76639676113360322</v>
      </c>
      <c r="H116" s="22">
        <f t="shared" si="92"/>
        <v>0.42218400687876179</v>
      </c>
      <c r="I116" s="22">
        <f t="shared" si="88"/>
        <v>1.282101378578983</v>
      </c>
      <c r="J116" s="22">
        <f t="shared" si="71"/>
        <v>2.2917244999999999</v>
      </c>
      <c r="K116" s="47">
        <v>1</v>
      </c>
      <c r="L116" s="22">
        <f t="shared" si="72"/>
        <v>-3.5834489999999999</v>
      </c>
      <c r="M116" s="22">
        <f t="shared" si="73"/>
        <v>-2.5834489999999999</v>
      </c>
      <c r="N116" s="22">
        <f t="shared" si="93"/>
        <v>1.5521516855643054</v>
      </c>
      <c r="O116" s="22">
        <f t="shared" si="93"/>
        <v>0.67728546147859636</v>
      </c>
      <c r="P116">
        <f t="shared" si="47"/>
        <v>2.4270179096500146</v>
      </c>
      <c r="Q116">
        <f t="shared" si="48"/>
        <v>1.7497324481714183</v>
      </c>
      <c r="R116" s="22">
        <f t="shared" si="89"/>
        <v>-1.7497324481714183</v>
      </c>
      <c r="T116" s="22">
        <f t="shared" si="90"/>
        <v>-2.4270179096500146</v>
      </c>
    </row>
    <row r="117" spans="1:20" x14ac:dyDescent="0.3">
      <c r="A117" s="22" t="s">
        <v>63</v>
      </c>
      <c r="B117" s="22">
        <v>7</v>
      </c>
      <c r="C117" s="22">
        <v>189</v>
      </c>
      <c r="D117" s="22">
        <v>2.0299999999999998</v>
      </c>
      <c r="E117" s="22">
        <v>5.45</v>
      </c>
      <c r="F117" s="22">
        <v>0.7</v>
      </c>
      <c r="G117" s="22">
        <f t="shared" si="91"/>
        <v>0.82186234817813753</v>
      </c>
      <c r="H117" s="22">
        <f t="shared" si="92"/>
        <v>0.46861564918314702</v>
      </c>
      <c r="I117" s="22">
        <f t="shared" si="88"/>
        <v>1.3748894868015504</v>
      </c>
      <c r="J117" s="22">
        <f t="shared" si="71"/>
        <v>2.5604499999999994</v>
      </c>
      <c r="K117" s="47">
        <v>1</v>
      </c>
      <c r="L117" s="22">
        <f t="shared" si="72"/>
        <v>-4.1208999999999989</v>
      </c>
      <c r="M117" s="22">
        <f t="shared" si="73"/>
        <v>-3.1208999999999989</v>
      </c>
      <c r="N117" s="22">
        <f t="shared" si="93"/>
        <v>1.7341555598428717</v>
      </c>
      <c r="O117" s="22">
        <f t="shared" si="93"/>
        <v>0.67728546147859636</v>
      </c>
      <c r="P117">
        <f t="shared" si="47"/>
        <v>2.7910256582071469</v>
      </c>
      <c r="Q117">
        <f t="shared" si="48"/>
        <v>2.1137401967285507</v>
      </c>
      <c r="R117" s="22">
        <f t="shared" si="89"/>
        <v>-2.1137401967285507</v>
      </c>
      <c r="T117" s="22">
        <f t="shared" si="90"/>
        <v>-2.7910256582071469</v>
      </c>
    </row>
    <row r="118" spans="1:20" x14ac:dyDescent="0.3">
      <c r="A118" s="22" t="s">
        <v>63</v>
      </c>
      <c r="B118" s="21">
        <v>8</v>
      </c>
      <c r="C118" s="21">
        <v>190</v>
      </c>
      <c r="D118" s="21">
        <v>2.4700000000000002</v>
      </c>
      <c r="E118" s="21">
        <v>11.63</v>
      </c>
      <c r="F118" s="21">
        <v>0.7</v>
      </c>
      <c r="G118" s="22">
        <f t="shared" si="91"/>
        <v>1</v>
      </c>
      <c r="H118" s="22">
        <f t="shared" si="92"/>
        <v>1</v>
      </c>
      <c r="I118" s="22">
        <f t="shared" si="88"/>
        <v>1.6728950898521331</v>
      </c>
      <c r="J118" s="22">
        <f t="shared" si="71"/>
        <v>3.5504500000000005</v>
      </c>
      <c r="K118" s="47">
        <v>1</v>
      </c>
      <c r="L118" s="22">
        <f t="shared" si="72"/>
        <v>-6.1009000000000011</v>
      </c>
      <c r="M118" s="22">
        <f t="shared" si="73"/>
        <v>-5.1009000000000011</v>
      </c>
      <c r="N118" s="22">
        <f t="shared" si="93"/>
        <v>2.4046681667066827</v>
      </c>
      <c r="O118" s="22">
        <f t="shared" si="93"/>
        <v>0.67728546147859636</v>
      </c>
      <c r="P118">
        <f t="shared" si="47"/>
        <v>4.1320508719347693</v>
      </c>
      <c r="Q118">
        <f t="shared" si="48"/>
        <v>3.4547654104561727</v>
      </c>
      <c r="R118" s="22">
        <f t="shared" si="89"/>
        <v>-3.4547654104561727</v>
      </c>
      <c r="T118" s="22">
        <f t="shared" si="90"/>
        <v>-4.1320508719347693</v>
      </c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</sheetData>
  <pageMargins left="0.7" right="0.7" top="0.75" bottom="0.75" header="0.3" footer="0.3"/>
  <pageSetup orientation="portrait" horizontalDpi="0" verticalDpi="0" r:id="rId1"/>
  <drawing r:id="rId2"/>
  <legacyDrawing r:id="rId3"/>
  <tableParts count="1"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3"/>
  <sheetViews>
    <sheetView zoomScaleNormal="100" workbookViewId="0">
      <selection activeCell="K72" sqref="K72"/>
    </sheetView>
  </sheetViews>
  <sheetFormatPr defaultRowHeight="14.4" x14ac:dyDescent="0.3"/>
  <cols>
    <col min="1" max="1" width="10.109375" customWidth="1"/>
    <col min="2" max="2" width="8.4414062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3" width="11" customWidth="1"/>
    <col min="17" max="18" width="11" customWidth="1"/>
  </cols>
  <sheetData>
    <row r="1" spans="1:23" s="1" customFormat="1" ht="55.2" x14ac:dyDescent="0.3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56</v>
      </c>
      <c r="J1" s="40" t="s">
        <v>67</v>
      </c>
      <c r="K1" s="40" t="s">
        <v>65</v>
      </c>
      <c r="L1" s="40" t="s">
        <v>66</v>
      </c>
      <c r="M1" s="40" t="s">
        <v>64</v>
      </c>
      <c r="O1" s="10" t="s">
        <v>45</v>
      </c>
      <c r="Q1" s="2"/>
      <c r="R1" s="2" t="s">
        <v>1</v>
      </c>
      <c r="S1" s="2" t="s">
        <v>2</v>
      </c>
      <c r="T1" s="2" t="s">
        <v>4</v>
      </c>
      <c r="U1" s="2" t="s">
        <v>5</v>
      </c>
      <c r="V1" s="2" t="s">
        <v>7</v>
      </c>
      <c r="W1" s="2" t="s">
        <v>8</v>
      </c>
    </row>
    <row r="2" spans="1:23" ht="15" x14ac:dyDescent="0.25">
      <c r="A2" s="27" t="s">
        <v>10</v>
      </c>
      <c r="B2" s="27">
        <v>1</v>
      </c>
      <c r="C2" s="27">
        <v>21</v>
      </c>
      <c r="D2" s="27">
        <v>2.31</v>
      </c>
      <c r="E2" s="27">
        <v>0.22</v>
      </c>
      <c r="F2" s="27">
        <v>0.08</v>
      </c>
      <c r="G2" s="27">
        <f>D2/$D$3</f>
        <v>0.74516129032258061</v>
      </c>
      <c r="H2" s="27">
        <f>E2/$E$3</f>
        <v>0.13253012048192772</v>
      </c>
      <c r="I2" s="27">
        <f>D2/SQRT($W$5)</f>
        <v>1.2074563427603215</v>
      </c>
      <c r="J2" s="27">
        <f t="shared" ref="J2:J33" si="0">ABS(K2-L2)/2</f>
        <v>2.3127499999999999</v>
      </c>
      <c r="K2" s="50">
        <v>2.2000000000000002</v>
      </c>
      <c r="L2" s="27">
        <f t="shared" ref="L2:L9" si="1">M2/2-SQRT(M2^2/4+D2^2)</f>
        <v>-2.4254999999999995</v>
      </c>
      <c r="M2" s="27">
        <f t="shared" ref="M2:M8" si="2">-(D2^2-K2^2)/K2</f>
        <v>-0.22549999999999967</v>
      </c>
      <c r="O2" s="8">
        <v>368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</row>
    <row r="3" spans="1:23" ht="15" x14ac:dyDescent="0.25">
      <c r="A3" s="27" t="s">
        <v>10</v>
      </c>
      <c r="B3" s="27">
        <v>2</v>
      </c>
      <c r="C3" s="27">
        <v>22</v>
      </c>
      <c r="D3" s="27">
        <v>3.1</v>
      </c>
      <c r="E3" s="27">
        <v>1.66</v>
      </c>
      <c r="F3" s="27">
        <v>0.19</v>
      </c>
      <c r="G3" s="27">
        <f>D3/$D$3</f>
        <v>1</v>
      </c>
      <c r="H3" s="27">
        <f>E3/$E$3</f>
        <v>1</v>
      </c>
      <c r="I3" s="27">
        <f>D3/SQRT($W$5)</f>
        <v>1.6203959578168816</v>
      </c>
      <c r="J3" s="27">
        <f t="shared" si="0"/>
        <v>3.5694444444444446</v>
      </c>
      <c r="K3" s="50">
        <v>1.8</v>
      </c>
      <c r="L3" s="27">
        <f t="shared" si="1"/>
        <v>-5.3388888888888895</v>
      </c>
      <c r="M3" s="27">
        <f t="shared" si="2"/>
        <v>-3.5388888888888892</v>
      </c>
      <c r="O3" s="6">
        <v>158</v>
      </c>
      <c r="Q3" t="s">
        <v>3</v>
      </c>
      <c r="R3">
        <v>0</v>
      </c>
      <c r="S3">
        <v>0</v>
      </c>
      <c r="T3">
        <v>3.31</v>
      </c>
      <c r="U3">
        <v>0.42</v>
      </c>
      <c r="V3">
        <v>43</v>
      </c>
      <c r="W3">
        <v>3.91</v>
      </c>
    </row>
    <row r="4" spans="1:23" ht="15" x14ac:dyDescent="0.25">
      <c r="A4" s="28" t="s">
        <v>12</v>
      </c>
      <c r="B4" s="28">
        <v>1</v>
      </c>
      <c r="C4" s="28">
        <v>31</v>
      </c>
      <c r="D4" s="28">
        <v>1.81</v>
      </c>
      <c r="E4" s="28">
        <v>0.13800000000000001</v>
      </c>
      <c r="F4" s="28">
        <v>0.05</v>
      </c>
      <c r="G4" s="28">
        <f t="shared" ref="G4:G9" si="3">D4/$D$9</f>
        <v>0.39262472885032534</v>
      </c>
      <c r="H4" s="28">
        <f t="shared" ref="H4:H9" si="4">E4/$E$9</f>
        <v>3.2779097387173398E-2</v>
      </c>
      <c r="I4" s="28">
        <f t="shared" ref="I4:I9" si="5">D4/SQRT($W$7)</f>
        <v>0.89064277466227249</v>
      </c>
      <c r="J4" s="6">
        <f t="shared" si="0"/>
        <v>1.9300192307692308</v>
      </c>
      <c r="K4" s="48">
        <v>2.6</v>
      </c>
      <c r="L4" s="6">
        <f t="shared" si="1"/>
        <v>-1.2600384615384614</v>
      </c>
      <c r="M4" s="6">
        <f t="shared" si="2"/>
        <v>1.3399615384615386</v>
      </c>
      <c r="O4" s="6">
        <v>110</v>
      </c>
      <c r="Q4" t="s">
        <v>57</v>
      </c>
      <c r="R4">
        <v>0</v>
      </c>
      <c r="S4">
        <v>0</v>
      </c>
      <c r="T4">
        <v>3.31</v>
      </c>
      <c r="U4">
        <v>0.42</v>
      </c>
      <c r="V4">
        <v>43</v>
      </c>
      <c r="W4">
        <v>3.91</v>
      </c>
    </row>
    <row r="5" spans="1:23" ht="15" x14ac:dyDescent="0.25">
      <c r="A5" s="28" t="s">
        <v>12</v>
      </c>
      <c r="B5" s="28">
        <v>2</v>
      </c>
      <c r="C5" s="28">
        <v>32</v>
      </c>
      <c r="D5" s="28">
        <v>2.57</v>
      </c>
      <c r="E5" s="28">
        <v>0.35</v>
      </c>
      <c r="F5" s="28">
        <v>0.09</v>
      </c>
      <c r="G5" s="28">
        <f t="shared" si="3"/>
        <v>0.55748373101952275</v>
      </c>
      <c r="H5" s="28">
        <f t="shared" si="4"/>
        <v>8.3135391923990498E-2</v>
      </c>
      <c r="I5" s="28">
        <f t="shared" si="5"/>
        <v>1.2646143264541658</v>
      </c>
      <c r="J5" s="6">
        <f t="shared" si="0"/>
        <v>2.5701730769230768</v>
      </c>
      <c r="K5" s="48">
        <v>2.6</v>
      </c>
      <c r="L5" s="6">
        <f t="shared" si="1"/>
        <v>-2.5403461538461536</v>
      </c>
      <c r="M5" s="6">
        <f t="shared" si="2"/>
        <v>5.9653846153846841E-2</v>
      </c>
      <c r="O5" s="6">
        <v>101</v>
      </c>
      <c r="Q5" t="s">
        <v>10</v>
      </c>
      <c r="R5">
        <v>0.5</v>
      </c>
      <c r="S5">
        <v>79</v>
      </c>
      <c r="T5">
        <v>3.31</v>
      </c>
      <c r="U5">
        <v>0</v>
      </c>
      <c r="V5">
        <v>53.2</v>
      </c>
      <c r="W5">
        <v>3.66</v>
      </c>
    </row>
    <row r="6" spans="1:23" ht="15" x14ac:dyDescent="0.25">
      <c r="A6" s="28" t="s">
        <v>12</v>
      </c>
      <c r="B6" s="28">
        <v>3</v>
      </c>
      <c r="C6" s="28">
        <v>33</v>
      </c>
      <c r="D6" s="28">
        <v>3.08</v>
      </c>
      <c r="E6" s="28">
        <v>0.6</v>
      </c>
      <c r="F6" s="28">
        <v>0.1</v>
      </c>
      <c r="G6" s="28">
        <f t="shared" si="3"/>
        <v>0.66811279826464209</v>
      </c>
      <c r="H6" s="28">
        <f t="shared" si="4"/>
        <v>0.14251781472684086</v>
      </c>
      <c r="I6" s="28">
        <f t="shared" si="5"/>
        <v>1.5155689204197786</v>
      </c>
      <c r="J6" s="6">
        <f t="shared" si="0"/>
        <v>3.1472799999999999</v>
      </c>
      <c r="K6" s="48">
        <v>2.5</v>
      </c>
      <c r="L6" s="6">
        <f t="shared" si="1"/>
        <v>-3.7945599999999997</v>
      </c>
      <c r="M6" s="6">
        <f t="shared" si="2"/>
        <v>-1.2945599999999999</v>
      </c>
      <c r="O6" s="6">
        <v>90</v>
      </c>
      <c r="Q6" t="s">
        <v>11</v>
      </c>
      <c r="R6">
        <v>0.5</v>
      </c>
      <c r="S6">
        <v>79</v>
      </c>
      <c r="T6">
        <v>3.31</v>
      </c>
      <c r="U6">
        <v>0</v>
      </c>
      <c r="V6">
        <v>53.2</v>
      </c>
      <c r="W6">
        <v>3.66</v>
      </c>
    </row>
    <row r="7" spans="1:23" ht="15" x14ac:dyDescent="0.25">
      <c r="A7" s="28" t="s">
        <v>12</v>
      </c>
      <c r="B7" s="28">
        <v>4</v>
      </c>
      <c r="C7" s="28">
        <v>34</v>
      </c>
      <c r="D7" s="28">
        <v>3.62</v>
      </c>
      <c r="E7" s="28">
        <v>1.46</v>
      </c>
      <c r="F7" s="28">
        <v>0.11</v>
      </c>
      <c r="G7" s="28">
        <f t="shared" si="3"/>
        <v>0.78524945770065069</v>
      </c>
      <c r="H7" s="28">
        <f t="shared" si="4"/>
        <v>0.34679334916864607</v>
      </c>
      <c r="I7" s="28">
        <f t="shared" si="5"/>
        <v>1.781285549324545</v>
      </c>
      <c r="J7" s="6">
        <f t="shared" si="0"/>
        <v>3.8708800000000001</v>
      </c>
      <c r="K7" s="48">
        <v>2.5</v>
      </c>
      <c r="L7" s="6">
        <f t="shared" si="1"/>
        <v>-5.2417600000000002</v>
      </c>
      <c r="M7" s="6">
        <f t="shared" si="2"/>
        <v>-2.7417600000000002</v>
      </c>
      <c r="O7" s="6">
        <v>76</v>
      </c>
      <c r="Q7" t="s">
        <v>12</v>
      </c>
      <c r="R7">
        <v>1</v>
      </c>
      <c r="S7">
        <v>79</v>
      </c>
      <c r="T7">
        <v>3.31</v>
      </c>
      <c r="U7">
        <v>0</v>
      </c>
      <c r="V7">
        <v>57.5</v>
      </c>
      <c r="W7">
        <v>4.13</v>
      </c>
    </row>
    <row r="8" spans="1:23" ht="15" x14ac:dyDescent="0.25">
      <c r="A8" s="28" t="s">
        <v>12</v>
      </c>
      <c r="B8" s="28">
        <v>5</v>
      </c>
      <c r="C8" s="28">
        <v>35</v>
      </c>
      <c r="D8" s="28">
        <v>4.1399999999999997</v>
      </c>
      <c r="E8" s="28">
        <v>2.58</v>
      </c>
      <c r="F8" s="28">
        <v>0.13</v>
      </c>
      <c r="G8" s="28">
        <f t="shared" si="3"/>
        <v>0.89804772234273311</v>
      </c>
      <c r="H8" s="28">
        <f t="shared" si="4"/>
        <v>0.61282660332541572</v>
      </c>
      <c r="I8" s="28">
        <f t="shared" si="5"/>
        <v>2.0371608216032087</v>
      </c>
      <c r="J8" s="6">
        <f t="shared" si="0"/>
        <v>4.8759999999999994</v>
      </c>
      <c r="K8" s="48">
        <v>2.2999999999999998</v>
      </c>
      <c r="L8" s="6">
        <f t="shared" si="1"/>
        <v>-7.452</v>
      </c>
      <c r="M8" s="6">
        <f t="shared" si="2"/>
        <v>-5.1520000000000001</v>
      </c>
      <c r="O8" s="6">
        <v>72</v>
      </c>
      <c r="Q8" t="s">
        <v>13</v>
      </c>
      <c r="R8">
        <v>1</v>
      </c>
      <c r="S8">
        <v>79</v>
      </c>
      <c r="T8">
        <v>3.31</v>
      </c>
      <c r="U8">
        <v>0</v>
      </c>
      <c r="V8">
        <v>57.5</v>
      </c>
      <c r="W8">
        <v>4.13</v>
      </c>
    </row>
    <row r="9" spans="1:23" ht="15" x14ac:dyDescent="0.25">
      <c r="A9" s="28" t="s">
        <v>12</v>
      </c>
      <c r="B9" s="28">
        <v>6</v>
      </c>
      <c r="C9" s="28">
        <v>36</v>
      </c>
      <c r="D9" s="28">
        <v>4.6100000000000003</v>
      </c>
      <c r="E9" s="28">
        <v>4.21</v>
      </c>
      <c r="F9" s="28">
        <v>0.18</v>
      </c>
      <c r="G9" s="28">
        <f t="shared" si="3"/>
        <v>1</v>
      </c>
      <c r="H9" s="28">
        <f t="shared" si="4"/>
        <v>1</v>
      </c>
      <c r="I9" s="28">
        <f t="shared" si="5"/>
        <v>2.2684327023166171</v>
      </c>
      <c r="J9" s="6">
        <f t="shared" si="0"/>
        <v>5.7700217391304349</v>
      </c>
      <c r="K9" s="48">
        <v>2.2999999999999998</v>
      </c>
      <c r="L9" s="6">
        <f t="shared" si="1"/>
        <v>-9.2400434782608709</v>
      </c>
      <c r="M9" s="6">
        <f>-(D9^2-K9^2)/K9</f>
        <v>-6.9400434782608711</v>
      </c>
      <c r="O9" s="8">
        <v>1260</v>
      </c>
      <c r="Q9" t="s">
        <v>33</v>
      </c>
      <c r="R9">
        <v>1</v>
      </c>
      <c r="S9">
        <v>79</v>
      </c>
      <c r="T9">
        <v>3.31</v>
      </c>
      <c r="U9">
        <v>0</v>
      </c>
      <c r="V9">
        <v>43.2</v>
      </c>
      <c r="W9">
        <v>4</v>
      </c>
    </row>
    <row r="10" spans="1:23" ht="15" x14ac:dyDescent="0.25">
      <c r="A10" s="26" t="s">
        <v>14</v>
      </c>
      <c r="B10" s="26">
        <v>1</v>
      </c>
      <c r="C10" s="26">
        <v>43</v>
      </c>
      <c r="D10" s="26">
        <v>3.12</v>
      </c>
      <c r="E10" s="26">
        <v>0.44</v>
      </c>
      <c r="F10" s="26">
        <v>0.05</v>
      </c>
      <c r="G10" s="26">
        <f>D10/$D$13</f>
        <v>0.67678958785249455</v>
      </c>
      <c r="H10" s="26">
        <f>E10/$E$13</f>
        <v>0.16296296296296295</v>
      </c>
      <c r="I10" s="26">
        <f>D10/SQRT($W$29)</f>
        <v>1.5819027948777888</v>
      </c>
      <c r="J10" s="6">
        <f t="shared" si="0"/>
        <v>3.1223999999999998</v>
      </c>
      <c r="K10" s="48">
        <v>3</v>
      </c>
      <c r="L10" s="6">
        <f t="shared" ref="L10:L23" si="6">M10/2-SQRT(M10^2/4+D10^2)</f>
        <v>-3.2448000000000001</v>
      </c>
      <c r="M10" s="6">
        <f t="shared" ref="M10:M23" si="7">-(D10^2-K10^2)/K10</f>
        <v>-0.24480000000000027</v>
      </c>
      <c r="O10" s="6">
        <v>149</v>
      </c>
      <c r="Q10" t="s">
        <v>34</v>
      </c>
      <c r="R10">
        <v>1</v>
      </c>
      <c r="S10">
        <v>79</v>
      </c>
      <c r="T10">
        <v>3.31</v>
      </c>
      <c r="U10">
        <v>0</v>
      </c>
      <c r="V10">
        <v>60.2</v>
      </c>
      <c r="W10">
        <v>4.57</v>
      </c>
    </row>
    <row r="11" spans="1:23" x14ac:dyDescent="0.3">
      <c r="A11" s="26" t="s">
        <v>14</v>
      </c>
      <c r="B11" s="26">
        <v>2</v>
      </c>
      <c r="C11" s="26">
        <v>44</v>
      </c>
      <c r="D11" s="26">
        <v>3.7</v>
      </c>
      <c r="E11" s="26">
        <v>0.91</v>
      </c>
      <c r="F11" s="26">
        <v>0.06</v>
      </c>
      <c r="G11" s="26">
        <f>D11/$D$13</f>
        <v>0.8026030368763557</v>
      </c>
      <c r="H11" s="26">
        <f>E11/$E$13</f>
        <v>0.33703703703703702</v>
      </c>
      <c r="I11" s="26">
        <f>D11/SQRT($W$29)</f>
        <v>1.8759744682845572</v>
      </c>
      <c r="J11" s="6">
        <f t="shared" si="0"/>
        <v>3.758064516129032</v>
      </c>
      <c r="K11" s="48">
        <v>3.1</v>
      </c>
      <c r="L11" s="6">
        <f t="shared" si="6"/>
        <v>-4.4161290322580644</v>
      </c>
      <c r="M11" s="6">
        <f t="shared" si="7"/>
        <v>-1.3161290322580645</v>
      </c>
      <c r="O11" s="8">
        <v>1260</v>
      </c>
      <c r="Q11" t="s">
        <v>15</v>
      </c>
      <c r="R11">
        <v>1.5</v>
      </c>
      <c r="S11">
        <v>79</v>
      </c>
      <c r="T11">
        <v>3.31</v>
      </c>
      <c r="U11">
        <v>0</v>
      </c>
      <c r="V11">
        <v>48.9</v>
      </c>
      <c r="W11">
        <v>3.89</v>
      </c>
    </row>
    <row r="12" spans="1:23" x14ac:dyDescent="0.3">
      <c r="A12" s="26" t="s">
        <v>14</v>
      </c>
      <c r="B12" s="26">
        <v>3</v>
      </c>
      <c r="C12" s="26">
        <v>45</v>
      </c>
      <c r="D12" s="26">
        <v>4.17</v>
      </c>
      <c r="E12" s="26">
        <v>1.62</v>
      </c>
      <c r="F12" s="26">
        <v>0.06</v>
      </c>
      <c r="G12" s="26">
        <f>D12/$D$13</f>
        <v>0.90455531453362248</v>
      </c>
      <c r="H12" s="26">
        <f>E12/$E$13</f>
        <v>0.6</v>
      </c>
      <c r="I12" s="26">
        <f>D12/SQRT($W$29)</f>
        <v>2.1142739277693523</v>
      </c>
      <c r="J12" s="6">
        <f t="shared" si="0"/>
        <v>4.3546612903225803</v>
      </c>
      <c r="K12" s="48">
        <v>3.1</v>
      </c>
      <c r="L12" s="6">
        <f t="shared" si="6"/>
        <v>-5.609322580645161</v>
      </c>
      <c r="M12" s="6">
        <f t="shared" si="7"/>
        <v>-2.5093225806451609</v>
      </c>
      <c r="O12" s="6">
        <v>788</v>
      </c>
      <c r="Q12" t="s">
        <v>16</v>
      </c>
      <c r="R12">
        <v>1</v>
      </c>
      <c r="S12">
        <v>55</v>
      </c>
      <c r="T12">
        <v>3.31</v>
      </c>
      <c r="U12">
        <v>0</v>
      </c>
      <c r="V12">
        <v>50.1</v>
      </c>
      <c r="W12">
        <v>3.32</v>
      </c>
    </row>
    <row r="13" spans="1:23" x14ac:dyDescent="0.3">
      <c r="A13" s="26" t="s">
        <v>14</v>
      </c>
      <c r="B13" s="26">
        <v>4</v>
      </c>
      <c r="C13" s="26">
        <v>46</v>
      </c>
      <c r="D13" s="26">
        <v>4.6100000000000003</v>
      </c>
      <c r="E13" s="26">
        <v>2.7</v>
      </c>
      <c r="F13" s="26">
        <v>0.12</v>
      </c>
      <c r="G13" s="26">
        <f>D13/$D$13</f>
        <v>1</v>
      </c>
      <c r="H13" s="26">
        <f>E13/$E$13</f>
        <v>1</v>
      </c>
      <c r="I13" s="26">
        <f>D13/SQRT($W$29)</f>
        <v>2.3373627834572459</v>
      </c>
      <c r="J13" s="6">
        <f t="shared" si="0"/>
        <v>4.977758064516129</v>
      </c>
      <c r="K13" s="48">
        <v>3.1</v>
      </c>
      <c r="L13" s="6">
        <f t="shared" si="6"/>
        <v>-6.8555161290322584</v>
      </c>
      <c r="M13" s="6">
        <f t="shared" si="7"/>
        <v>-3.7555161290322583</v>
      </c>
      <c r="O13" s="6">
        <v>252</v>
      </c>
      <c r="Q13" t="s">
        <v>17</v>
      </c>
      <c r="R13">
        <v>1</v>
      </c>
      <c r="S13">
        <v>55</v>
      </c>
      <c r="T13">
        <v>3.31</v>
      </c>
      <c r="U13">
        <v>0</v>
      </c>
      <c r="V13">
        <v>50.1</v>
      </c>
      <c r="W13">
        <v>3.32</v>
      </c>
    </row>
    <row r="14" spans="1:23" x14ac:dyDescent="0.3">
      <c r="A14" s="15" t="s">
        <v>16</v>
      </c>
      <c r="B14" s="15">
        <v>1</v>
      </c>
      <c r="C14" s="15">
        <v>57</v>
      </c>
      <c r="D14" s="15">
        <v>1.79</v>
      </c>
      <c r="E14" s="15">
        <v>0.21099999999999999</v>
      </c>
      <c r="F14" s="15">
        <v>0.05</v>
      </c>
      <c r="G14" s="15">
        <f>D14/$D$18</f>
        <v>0.47105263157894739</v>
      </c>
      <c r="H14" s="15">
        <f>E14/$E$18</f>
        <v>6.8506493506493502E-2</v>
      </c>
      <c r="I14" s="15">
        <f>D14/SQRT($W$12)</f>
        <v>0.98239012690772864</v>
      </c>
      <c r="J14" s="6">
        <f t="shared" si="0"/>
        <v>1.8128809523809524</v>
      </c>
      <c r="K14" s="48">
        <v>2.1</v>
      </c>
      <c r="L14" s="6">
        <f t="shared" si="6"/>
        <v>-1.5257619047619047</v>
      </c>
      <c r="M14" s="6">
        <f t="shared" si="7"/>
        <v>0.57423809523809533</v>
      </c>
      <c r="O14" s="6">
        <v>86</v>
      </c>
      <c r="Q14" t="s">
        <v>18</v>
      </c>
      <c r="R14">
        <v>0</v>
      </c>
      <c r="S14">
        <v>0</v>
      </c>
      <c r="T14">
        <v>3.31</v>
      </c>
      <c r="U14">
        <v>0.42</v>
      </c>
      <c r="V14">
        <v>65.7</v>
      </c>
      <c r="W14">
        <v>4.07</v>
      </c>
    </row>
    <row r="15" spans="1:23" x14ac:dyDescent="0.3">
      <c r="A15" s="15" t="s">
        <v>16</v>
      </c>
      <c r="B15" s="15">
        <v>2</v>
      </c>
      <c r="C15" s="15">
        <v>58</v>
      </c>
      <c r="D15" s="15">
        <v>2.64</v>
      </c>
      <c r="E15" s="15">
        <v>0.56999999999999995</v>
      </c>
      <c r="F15" s="15">
        <v>0.11</v>
      </c>
      <c r="G15" s="15">
        <f>D15/$D$18</f>
        <v>0.69473684210526321</v>
      </c>
      <c r="H15" s="15">
        <f>E15/$E$18</f>
        <v>0.18506493506493504</v>
      </c>
      <c r="I15" s="15">
        <f>D15/SQRT($W$12)</f>
        <v>1.4488882318639127</v>
      </c>
      <c r="J15" s="6">
        <f t="shared" si="0"/>
        <v>2.64392</v>
      </c>
      <c r="K15" s="48">
        <v>2.5</v>
      </c>
      <c r="L15" s="6">
        <f t="shared" si="6"/>
        <v>-2.7878400000000001</v>
      </c>
      <c r="M15" s="6">
        <f t="shared" si="7"/>
        <v>-0.28784000000000026</v>
      </c>
      <c r="O15" s="6">
        <v>66</v>
      </c>
      <c r="Q15" t="s">
        <v>19</v>
      </c>
      <c r="R15">
        <v>0.5</v>
      </c>
      <c r="S15">
        <v>81</v>
      </c>
      <c r="T15">
        <v>3.31</v>
      </c>
      <c r="U15">
        <v>0</v>
      </c>
      <c r="V15">
        <v>51.4</v>
      </c>
      <c r="W15">
        <v>3.77</v>
      </c>
    </row>
    <row r="16" spans="1:23" x14ac:dyDescent="0.3">
      <c r="A16" s="15" t="s">
        <v>16</v>
      </c>
      <c r="B16" s="15">
        <v>3</v>
      </c>
      <c r="C16" s="15">
        <v>59</v>
      </c>
      <c r="D16" s="15">
        <v>3.09</v>
      </c>
      <c r="E16" s="15">
        <v>1.19</v>
      </c>
      <c r="F16" s="15">
        <v>0.11</v>
      </c>
      <c r="G16" s="15">
        <f>D16/$D$18</f>
        <v>0.81315789473684208</v>
      </c>
      <c r="H16" s="15">
        <f>E16/$E$18</f>
        <v>0.38636363636363635</v>
      </c>
      <c r="I16" s="15">
        <f>D16/SQRT($W$12)</f>
        <v>1.6958578168407157</v>
      </c>
      <c r="J16" s="6">
        <f t="shared" si="0"/>
        <v>3.1596199999999999</v>
      </c>
      <c r="K16" s="48">
        <v>2.5</v>
      </c>
      <c r="L16" s="6">
        <f t="shared" si="6"/>
        <v>-3.8192399999999997</v>
      </c>
      <c r="M16" s="6">
        <f t="shared" si="7"/>
        <v>-1.31924</v>
      </c>
      <c r="O16" s="6">
        <v>55</v>
      </c>
      <c r="Q16" t="s">
        <v>20</v>
      </c>
      <c r="R16">
        <v>1</v>
      </c>
      <c r="S16">
        <v>81</v>
      </c>
      <c r="T16">
        <v>3.31</v>
      </c>
      <c r="U16">
        <v>0</v>
      </c>
      <c r="V16">
        <v>53.4</v>
      </c>
      <c r="W16">
        <v>3.74</v>
      </c>
    </row>
    <row r="17" spans="1:23" x14ac:dyDescent="0.3">
      <c r="A17" s="15" t="s">
        <v>16</v>
      </c>
      <c r="B17" s="15">
        <v>4</v>
      </c>
      <c r="C17" s="15">
        <v>60</v>
      </c>
      <c r="D17" s="15">
        <v>3.66</v>
      </c>
      <c r="E17" s="15">
        <v>2.64</v>
      </c>
      <c r="F17" s="15">
        <v>0.19</v>
      </c>
      <c r="G17" s="15">
        <f>D17/$D$18</f>
        <v>0.96315789473684221</v>
      </c>
      <c r="H17" s="15">
        <f>E17/$E$18</f>
        <v>0.85714285714285721</v>
      </c>
      <c r="I17" s="15">
        <f>D17/SQRT($W$12)</f>
        <v>2.0086859578113332</v>
      </c>
      <c r="J17" s="6">
        <f t="shared" si="0"/>
        <v>4.1018000000000008</v>
      </c>
      <c r="K17" s="48">
        <v>2.25</v>
      </c>
      <c r="L17" s="6">
        <f t="shared" si="6"/>
        <v>-5.9536000000000016</v>
      </c>
      <c r="M17" s="6">
        <f t="shared" si="7"/>
        <v>-3.7036000000000007</v>
      </c>
      <c r="O17" s="8">
        <v>315</v>
      </c>
      <c r="Q17" t="s">
        <v>21</v>
      </c>
      <c r="R17">
        <v>1.5</v>
      </c>
      <c r="S17">
        <v>81</v>
      </c>
      <c r="T17">
        <v>3.31</v>
      </c>
      <c r="U17">
        <v>0</v>
      </c>
      <c r="V17">
        <v>49.7</v>
      </c>
      <c r="W17">
        <v>4.55</v>
      </c>
    </row>
    <row r="18" spans="1:23" x14ac:dyDescent="0.3">
      <c r="A18" s="15" t="s">
        <v>16</v>
      </c>
      <c r="B18" s="15">
        <v>5</v>
      </c>
      <c r="C18" s="15">
        <v>61</v>
      </c>
      <c r="D18" s="15">
        <v>3.8</v>
      </c>
      <c r="E18" s="15">
        <v>3.08</v>
      </c>
      <c r="F18" s="15">
        <v>0.25</v>
      </c>
      <c r="G18" s="15">
        <f>D18/$D$18</f>
        <v>1</v>
      </c>
      <c r="H18" s="15">
        <f>E18/$E$18</f>
        <v>1</v>
      </c>
      <c r="I18" s="15">
        <f>D18/SQRT($W$12)</f>
        <v>2.0855209398041166</v>
      </c>
      <c r="J18" s="6">
        <f t="shared" si="0"/>
        <v>4.3338888888888887</v>
      </c>
      <c r="K18" s="48">
        <v>2.25</v>
      </c>
      <c r="L18" s="6">
        <f t="shared" si="6"/>
        <v>-6.4177777777777774</v>
      </c>
      <c r="M18" s="6">
        <f t="shared" si="7"/>
        <v>-4.1677777777777774</v>
      </c>
      <c r="O18" s="6">
        <v>169</v>
      </c>
      <c r="Q18" t="s">
        <v>22</v>
      </c>
      <c r="R18">
        <v>1.5</v>
      </c>
      <c r="S18">
        <v>79</v>
      </c>
      <c r="T18">
        <v>3.31</v>
      </c>
      <c r="U18">
        <v>0</v>
      </c>
      <c r="V18">
        <v>59.7</v>
      </c>
      <c r="W18">
        <v>4.2699999999999996</v>
      </c>
    </row>
    <row r="19" spans="1:23" x14ac:dyDescent="0.3">
      <c r="A19" s="31" t="s">
        <v>47</v>
      </c>
      <c r="B19" s="31">
        <v>1</v>
      </c>
      <c r="C19" s="31">
        <v>68</v>
      </c>
      <c r="D19" s="31">
        <v>2.11</v>
      </c>
      <c r="E19" s="31">
        <v>0.36099999999999999</v>
      </c>
      <c r="F19" s="31">
        <v>0.08</v>
      </c>
      <c r="G19" s="31">
        <f>D19/$D$23</f>
        <v>0.50843373493975896</v>
      </c>
      <c r="H19" s="31">
        <f>E19/$E$23</f>
        <v>9.836512261580381E-2</v>
      </c>
      <c r="I19" s="31">
        <f>D19/SQRT($W$9)</f>
        <v>1.0549999999999999</v>
      </c>
      <c r="J19" s="6">
        <f t="shared" si="0"/>
        <v>2.1100238095238093</v>
      </c>
      <c r="K19" s="48">
        <v>2.1</v>
      </c>
      <c r="L19" s="6">
        <f t="shared" si="6"/>
        <v>-2.1200476190476185</v>
      </c>
      <c r="M19" s="6">
        <f t="shared" si="7"/>
        <v>-2.0047619047618849E-2</v>
      </c>
      <c r="O19" s="6">
        <v>110</v>
      </c>
      <c r="Q19" t="s">
        <v>23</v>
      </c>
      <c r="R19">
        <v>1.5</v>
      </c>
      <c r="S19">
        <v>64</v>
      </c>
      <c r="T19">
        <v>3.31</v>
      </c>
      <c r="U19">
        <v>0</v>
      </c>
      <c r="V19">
        <v>45.5</v>
      </c>
      <c r="W19">
        <v>4.9400000000000004</v>
      </c>
    </row>
    <row r="20" spans="1:23" x14ac:dyDescent="0.3">
      <c r="A20" s="31" t="s">
        <v>47</v>
      </c>
      <c r="B20" s="31">
        <v>2</v>
      </c>
      <c r="C20" s="31">
        <v>69</v>
      </c>
      <c r="D20" s="31">
        <v>2.65</v>
      </c>
      <c r="E20" s="31">
        <v>0.66</v>
      </c>
      <c r="F20" s="31">
        <v>0.08</v>
      </c>
      <c r="G20" s="31">
        <f>D20/$D$23</f>
        <v>0.63855421686746983</v>
      </c>
      <c r="H20" s="31">
        <f>E20/$E$23</f>
        <v>0.1798365122615804</v>
      </c>
      <c r="I20" s="31">
        <f>D20/SQRT($W$9)</f>
        <v>1.325</v>
      </c>
      <c r="J20" s="6">
        <f t="shared" si="0"/>
        <v>2.7081395348837209</v>
      </c>
      <c r="K20" s="48">
        <v>2.15</v>
      </c>
      <c r="L20" s="6">
        <f t="shared" si="6"/>
        <v>-3.266279069767442</v>
      </c>
      <c r="M20" s="6">
        <f t="shared" si="7"/>
        <v>-1.1162790697674421</v>
      </c>
      <c r="O20" s="6">
        <v>97</v>
      </c>
      <c r="Q20" t="s">
        <v>24</v>
      </c>
      <c r="R20">
        <v>0</v>
      </c>
      <c r="S20">
        <v>0</v>
      </c>
      <c r="T20">
        <v>3.31</v>
      </c>
      <c r="U20">
        <v>0.42</v>
      </c>
      <c r="V20">
        <v>90.5</v>
      </c>
      <c r="W20">
        <v>4.13</v>
      </c>
    </row>
    <row r="21" spans="1:23" x14ac:dyDescent="0.3">
      <c r="A21" s="31" t="s">
        <v>47</v>
      </c>
      <c r="B21" s="31">
        <v>3</v>
      </c>
      <c r="C21" s="31">
        <v>70</v>
      </c>
      <c r="D21" s="31">
        <v>3.11</v>
      </c>
      <c r="E21" s="31">
        <v>1</v>
      </c>
      <c r="F21" s="31">
        <v>0.08</v>
      </c>
      <c r="G21" s="31">
        <f>D21/$D$23</f>
        <v>0.74939759036144571</v>
      </c>
      <c r="H21" s="31">
        <f>E21/$E$23</f>
        <v>0.27247956403269757</v>
      </c>
      <c r="I21" s="31">
        <f>D21/SQRT($W$9)</f>
        <v>1.5549999999999999</v>
      </c>
      <c r="J21" s="6">
        <f t="shared" si="0"/>
        <v>3.3243255813953487</v>
      </c>
      <c r="K21" s="48">
        <v>2.15</v>
      </c>
      <c r="L21" s="6">
        <f t="shared" si="6"/>
        <v>-4.4986511627906971</v>
      </c>
      <c r="M21" s="6">
        <f t="shared" si="7"/>
        <v>-2.3486511627906972</v>
      </c>
      <c r="O21" s="8">
        <v>1260</v>
      </c>
      <c r="Q21" t="s">
        <v>25</v>
      </c>
      <c r="R21">
        <v>1.5</v>
      </c>
      <c r="S21">
        <v>81</v>
      </c>
      <c r="T21">
        <v>3.31</v>
      </c>
      <c r="U21">
        <v>0</v>
      </c>
      <c r="V21">
        <v>79</v>
      </c>
      <c r="W21">
        <v>4.99</v>
      </c>
    </row>
    <row r="22" spans="1:23" x14ac:dyDescent="0.3">
      <c r="A22" s="31" t="s">
        <v>47</v>
      </c>
      <c r="B22" s="31">
        <v>4</v>
      </c>
      <c r="C22" s="31">
        <v>71</v>
      </c>
      <c r="D22" s="31">
        <v>3.69</v>
      </c>
      <c r="E22" s="31">
        <v>2.2400000000000002</v>
      </c>
      <c r="F22" s="31">
        <v>0.11</v>
      </c>
      <c r="G22" s="31">
        <f>D22/$D$23</f>
        <v>0.88915662650602401</v>
      </c>
      <c r="H22" s="31">
        <f>E22/$E$23</f>
        <v>0.61035422343324253</v>
      </c>
      <c r="I22" s="31">
        <f>D22/SQRT($W$9)</f>
        <v>1.845</v>
      </c>
      <c r="J22" s="6">
        <f t="shared" si="0"/>
        <v>4.2415348837209299</v>
      </c>
      <c r="K22" s="48">
        <v>2.15</v>
      </c>
      <c r="L22" s="6">
        <f t="shared" si="6"/>
        <v>-6.3330697674418603</v>
      </c>
      <c r="M22" s="6">
        <f t="shared" si="7"/>
        <v>-4.1830697674418609</v>
      </c>
      <c r="O22" s="6">
        <v>284</v>
      </c>
      <c r="Q22" t="s">
        <v>26</v>
      </c>
      <c r="R22">
        <v>1.5</v>
      </c>
      <c r="S22">
        <v>79</v>
      </c>
      <c r="T22">
        <v>3.31</v>
      </c>
      <c r="U22">
        <v>0</v>
      </c>
      <c r="V22">
        <v>76.5</v>
      </c>
      <c r="W22">
        <v>4.72</v>
      </c>
    </row>
    <row r="23" spans="1:23" x14ac:dyDescent="0.3">
      <c r="A23" s="31" t="s">
        <v>47</v>
      </c>
      <c r="B23" s="31">
        <v>5</v>
      </c>
      <c r="C23" s="31">
        <v>72</v>
      </c>
      <c r="D23" s="31">
        <v>4.1500000000000004</v>
      </c>
      <c r="E23" s="31">
        <v>3.67</v>
      </c>
      <c r="F23" s="31">
        <v>0.14000000000000001</v>
      </c>
      <c r="G23" s="31">
        <f>D23/$D$23</f>
        <v>1</v>
      </c>
      <c r="H23" s="31">
        <f>E23/$E$23</f>
        <v>1</v>
      </c>
      <c r="I23" s="31">
        <f>D23/SQRT($W$9)</f>
        <v>2.0750000000000002</v>
      </c>
      <c r="J23" s="6">
        <f t="shared" si="0"/>
        <v>5.0142045454545467</v>
      </c>
      <c r="K23" s="48">
        <v>2.2000000000000002</v>
      </c>
      <c r="L23" s="6">
        <f t="shared" si="6"/>
        <v>-7.8284090909090924</v>
      </c>
      <c r="M23" s="6">
        <f t="shared" si="7"/>
        <v>-5.6284090909090922</v>
      </c>
      <c r="O23" s="6">
        <v>127</v>
      </c>
      <c r="Q23" t="s">
        <v>27</v>
      </c>
      <c r="R23">
        <v>1.5</v>
      </c>
      <c r="S23">
        <v>64</v>
      </c>
      <c r="T23">
        <v>3.31</v>
      </c>
      <c r="U23">
        <v>0</v>
      </c>
      <c r="V23">
        <v>62</v>
      </c>
      <c r="W23">
        <v>4.03</v>
      </c>
    </row>
    <row r="24" spans="1:23" x14ac:dyDescent="0.3">
      <c r="A24" s="38" t="s">
        <v>19</v>
      </c>
      <c r="B24" s="38">
        <v>2</v>
      </c>
      <c r="C24" s="38">
        <v>81</v>
      </c>
      <c r="D24" s="38">
        <v>2.09</v>
      </c>
      <c r="E24" s="38">
        <v>0.19700000000000001</v>
      </c>
      <c r="F24" s="38">
        <v>0.05</v>
      </c>
      <c r="G24" s="38">
        <f>D24/$D$27</f>
        <v>0.61111111111111105</v>
      </c>
      <c r="H24" s="38">
        <f>E24/$E$27</f>
        <v>0.10648648648648648</v>
      </c>
      <c r="I24" s="38">
        <f>D24/SQRT($W$15)</f>
        <v>1.0764047634854239</v>
      </c>
      <c r="J24" s="6">
        <f t="shared" si="0"/>
        <v>2.1029999999999998</v>
      </c>
      <c r="K24" s="6">
        <v>2.1480000000000001</v>
      </c>
      <c r="L24" s="6">
        <v>-2.0579999999999998</v>
      </c>
      <c r="M24" s="6">
        <v>0.09</v>
      </c>
      <c r="O24" s="6">
        <v>88</v>
      </c>
      <c r="Q24" t="s">
        <v>28</v>
      </c>
      <c r="R24">
        <v>0</v>
      </c>
      <c r="S24">
        <v>0</v>
      </c>
      <c r="T24">
        <v>3.31</v>
      </c>
      <c r="U24">
        <v>0.42</v>
      </c>
      <c r="V24">
        <v>71.7</v>
      </c>
      <c r="W24">
        <v>4.3499999999999996</v>
      </c>
    </row>
    <row r="25" spans="1:23" x14ac:dyDescent="0.3">
      <c r="A25" s="38" t="s">
        <v>19</v>
      </c>
      <c r="B25" s="38">
        <v>4</v>
      </c>
      <c r="C25" s="38">
        <v>82</v>
      </c>
      <c r="D25" s="38">
        <v>3.03</v>
      </c>
      <c r="E25" s="38">
        <v>0.56799999999999995</v>
      </c>
      <c r="F25" s="38">
        <v>0.3</v>
      </c>
      <c r="G25" s="38">
        <f>D25/$D$27</f>
        <v>0.88596491228070173</v>
      </c>
      <c r="H25" s="38">
        <f>E25/$E$27</f>
        <v>0.307027027027027</v>
      </c>
      <c r="I25" s="38">
        <f>D25/SQRT($W$15)</f>
        <v>1.5605293939525524</v>
      </c>
      <c r="J25" s="6">
        <f t="shared" si="0"/>
        <v>3.1044999999999998</v>
      </c>
      <c r="K25" s="6">
        <v>2.403</v>
      </c>
      <c r="L25" s="6">
        <v>-3.806</v>
      </c>
      <c r="M25" s="6">
        <v>-1.403</v>
      </c>
      <c r="O25" s="6">
        <v>74</v>
      </c>
      <c r="Q25" t="s">
        <v>29</v>
      </c>
      <c r="R25">
        <v>1</v>
      </c>
      <c r="S25" s="3">
        <f>30/0.38</f>
        <v>78.94736842105263</v>
      </c>
      <c r="T25">
        <v>3.31</v>
      </c>
      <c r="U25">
        <v>0</v>
      </c>
      <c r="V25">
        <v>62.1</v>
      </c>
      <c r="W25">
        <v>3.9</v>
      </c>
    </row>
    <row r="26" spans="1:23" x14ac:dyDescent="0.3">
      <c r="A26" s="38" t="s">
        <v>19</v>
      </c>
      <c r="B26" s="38">
        <v>5</v>
      </c>
      <c r="C26" s="38">
        <v>83</v>
      </c>
      <c r="D26" s="38">
        <v>3.31</v>
      </c>
      <c r="E26" s="38">
        <v>0.76</v>
      </c>
      <c r="F26" s="38">
        <v>0.4</v>
      </c>
      <c r="G26" s="38">
        <f>D26/$D$27</f>
        <v>0.96783625730994161</v>
      </c>
      <c r="H26" s="38">
        <f>E26/$E$27</f>
        <v>0.41081081081081078</v>
      </c>
      <c r="I26" s="38">
        <f>D26/SQRT($W$15)</f>
        <v>1.7047367306874419</v>
      </c>
      <c r="J26" s="6">
        <f t="shared" si="0"/>
        <v>3.5455000000000001</v>
      </c>
      <c r="K26" s="6">
        <v>2.2839999999999998</v>
      </c>
      <c r="L26" s="6">
        <v>-4.8070000000000004</v>
      </c>
      <c r="M26" s="6">
        <v>-2.5230000000000001</v>
      </c>
      <c r="O26" s="8">
        <v>1260</v>
      </c>
      <c r="Q26" t="s">
        <v>30</v>
      </c>
      <c r="R26">
        <v>2</v>
      </c>
      <c r="S26" s="3">
        <f>54/0.81</f>
        <v>66.666666666666657</v>
      </c>
      <c r="T26">
        <v>3.31</v>
      </c>
      <c r="U26">
        <v>0</v>
      </c>
      <c r="V26">
        <v>50.9</v>
      </c>
      <c r="W26">
        <v>4.49</v>
      </c>
    </row>
    <row r="27" spans="1:23" x14ac:dyDescent="0.3">
      <c r="A27" s="38" t="s">
        <v>19</v>
      </c>
      <c r="B27" s="38">
        <v>6</v>
      </c>
      <c r="C27" s="38">
        <v>84</v>
      </c>
      <c r="D27" s="38">
        <v>3.42</v>
      </c>
      <c r="E27" s="38">
        <v>1.85</v>
      </c>
      <c r="F27" s="38">
        <v>0.55000000000000004</v>
      </c>
      <c r="G27" s="38">
        <f>D27/$D$27</f>
        <v>1</v>
      </c>
      <c r="H27" s="38">
        <f>E27/$E$27</f>
        <v>1</v>
      </c>
      <c r="I27" s="38">
        <f>D27/SQRT($W$15)</f>
        <v>1.7613896129761484</v>
      </c>
      <c r="J27" s="6">
        <f t="shared" si="0"/>
        <v>4.0285000000000002</v>
      </c>
      <c r="K27" s="6">
        <v>1.8939999999999999</v>
      </c>
      <c r="L27" s="6">
        <v>-6.1630000000000003</v>
      </c>
      <c r="M27" s="6">
        <v>-4.2690000000000001</v>
      </c>
      <c r="O27" s="6">
        <v>252</v>
      </c>
      <c r="Q27" t="s">
        <v>31</v>
      </c>
      <c r="R27">
        <v>1</v>
      </c>
      <c r="S27" s="3">
        <f>30/0.38</f>
        <v>78.94736842105263</v>
      </c>
      <c r="T27">
        <v>3.31</v>
      </c>
      <c r="U27">
        <v>0</v>
      </c>
      <c r="V27">
        <v>64</v>
      </c>
      <c r="W27">
        <v>4.76</v>
      </c>
    </row>
    <row r="28" spans="1:23" x14ac:dyDescent="0.3">
      <c r="A28" s="20" t="s">
        <v>20</v>
      </c>
      <c r="B28" s="20">
        <v>2</v>
      </c>
      <c r="C28" s="20">
        <v>85</v>
      </c>
      <c r="D28" s="20">
        <v>2.65</v>
      </c>
      <c r="E28" s="20">
        <v>0.14000000000000001</v>
      </c>
      <c r="F28" s="20">
        <v>0.1</v>
      </c>
      <c r="G28" s="20">
        <f>D28/$D$31</f>
        <v>0.53</v>
      </c>
      <c r="H28" s="20">
        <f>E28/$E$31</f>
        <v>3.160270880361174E-2</v>
      </c>
      <c r="I28" s="20">
        <f>D28/SQRT($W$16)</f>
        <v>1.3702823784868008</v>
      </c>
      <c r="J28" s="6">
        <f t="shared" si="0"/>
        <v>2.657</v>
      </c>
      <c r="K28" s="6">
        <v>2.617</v>
      </c>
      <c r="L28" s="6">
        <v>-2.6970000000000001</v>
      </c>
      <c r="M28" s="6">
        <v>-0.08</v>
      </c>
      <c r="O28" s="6">
        <v>158</v>
      </c>
      <c r="Q28" t="s">
        <v>32</v>
      </c>
      <c r="R28">
        <v>2</v>
      </c>
      <c r="S28" s="3">
        <f>54/0.81</f>
        <v>66.666666666666657</v>
      </c>
      <c r="T28">
        <v>3.31</v>
      </c>
      <c r="U28">
        <v>0</v>
      </c>
      <c r="V28">
        <v>54.3</v>
      </c>
      <c r="W28">
        <v>4.67</v>
      </c>
    </row>
    <row r="29" spans="1:23" x14ac:dyDescent="0.3">
      <c r="A29" s="20" t="s">
        <v>20</v>
      </c>
      <c r="B29" s="20">
        <v>5</v>
      </c>
      <c r="C29" s="20">
        <v>86</v>
      </c>
      <c r="D29" s="20">
        <v>3.28</v>
      </c>
      <c r="E29" s="20">
        <v>0.59899999999999998</v>
      </c>
      <c r="F29" s="20">
        <v>0.1</v>
      </c>
      <c r="G29" s="20">
        <f>D29/$D$31</f>
        <v>0.65599999999999992</v>
      </c>
      <c r="H29" s="20">
        <f>E29/$E$31</f>
        <v>0.13521444695259593</v>
      </c>
      <c r="I29" s="20">
        <f>D29/SQRT($W$16)</f>
        <v>1.6960476231836628</v>
      </c>
      <c r="J29" s="6">
        <f t="shared" si="0"/>
        <v>3.3425000000000002</v>
      </c>
      <c r="K29" s="6">
        <v>2.706</v>
      </c>
      <c r="L29" s="6">
        <v>-3.9790000000000001</v>
      </c>
      <c r="M29" s="6">
        <v>-1.2729999999999999</v>
      </c>
      <c r="O29" s="6">
        <v>97</v>
      </c>
      <c r="Q29" t="s">
        <v>14</v>
      </c>
      <c r="R29">
        <v>1.5</v>
      </c>
      <c r="S29" s="3">
        <v>79</v>
      </c>
      <c r="T29">
        <v>3.31</v>
      </c>
      <c r="U29">
        <v>0</v>
      </c>
      <c r="V29">
        <v>48.9</v>
      </c>
      <c r="W29">
        <v>3.89</v>
      </c>
    </row>
    <row r="30" spans="1:23" x14ac:dyDescent="0.3">
      <c r="A30" s="20" t="s">
        <v>20</v>
      </c>
      <c r="B30" s="20">
        <v>9</v>
      </c>
      <c r="C30" s="20">
        <v>87</v>
      </c>
      <c r="D30" s="20">
        <v>4.1399999999999997</v>
      </c>
      <c r="E30" s="20">
        <v>1.68</v>
      </c>
      <c r="F30" s="20">
        <v>0.2</v>
      </c>
      <c r="G30" s="20">
        <f>D30/$D$31</f>
        <v>0.82799999999999996</v>
      </c>
      <c r="H30" s="20">
        <f>E30/$E$31</f>
        <v>0.37923250564334088</v>
      </c>
      <c r="I30" s="20">
        <f>D30/SQRT($W$16)</f>
        <v>2.1407430365793791</v>
      </c>
      <c r="J30" s="6">
        <f t="shared" si="0"/>
        <v>4.6074999999999999</v>
      </c>
      <c r="K30" s="6">
        <v>2.58</v>
      </c>
      <c r="L30" s="6">
        <v>-6.6349999999999998</v>
      </c>
      <c r="M30" s="6">
        <v>-4.0549999999999997</v>
      </c>
      <c r="O30" s="6">
        <v>90</v>
      </c>
      <c r="Q30" t="s">
        <v>58</v>
      </c>
      <c r="R30">
        <v>0</v>
      </c>
      <c r="S30" s="3">
        <v>0</v>
      </c>
      <c r="T30">
        <v>1.58</v>
      </c>
      <c r="U30">
        <v>0.185</v>
      </c>
      <c r="V30">
        <v>38.5</v>
      </c>
      <c r="W30">
        <v>2.0499999999999998</v>
      </c>
    </row>
    <row r="31" spans="1:23" x14ac:dyDescent="0.3">
      <c r="A31" s="20" t="s">
        <v>20</v>
      </c>
      <c r="B31" s="20">
        <v>13</v>
      </c>
      <c r="C31" s="20">
        <v>88</v>
      </c>
      <c r="D31" s="20">
        <v>5</v>
      </c>
      <c r="E31" s="20">
        <v>4.43</v>
      </c>
      <c r="F31" s="20">
        <v>0.45</v>
      </c>
      <c r="G31" s="20">
        <f>D31/$D$31</f>
        <v>1</v>
      </c>
      <c r="H31" s="20">
        <f>E31/$E$31</f>
        <v>1</v>
      </c>
      <c r="I31" s="20">
        <f>D31/SQRT($W$16)</f>
        <v>2.5854384499750958</v>
      </c>
      <c r="J31" s="6">
        <f t="shared" si="0"/>
        <v>6.01</v>
      </c>
      <c r="K31" s="6">
        <v>2.6779999999999999</v>
      </c>
      <c r="L31" s="6">
        <v>-9.3420000000000005</v>
      </c>
      <c r="M31" s="6">
        <v>-6.665</v>
      </c>
      <c r="O31" s="8">
        <v>629</v>
      </c>
      <c r="Q31" t="s">
        <v>59</v>
      </c>
      <c r="R31">
        <v>0</v>
      </c>
      <c r="S31" s="3">
        <v>0</v>
      </c>
      <c r="T31">
        <v>1.58</v>
      </c>
      <c r="U31">
        <v>0.185</v>
      </c>
      <c r="V31">
        <v>38.200000000000003</v>
      </c>
      <c r="W31">
        <v>2.04</v>
      </c>
    </row>
    <row r="32" spans="1:23" x14ac:dyDescent="0.3">
      <c r="A32" s="29" t="s">
        <v>21</v>
      </c>
      <c r="B32" s="29">
        <v>2</v>
      </c>
      <c r="C32" s="29">
        <v>89</v>
      </c>
      <c r="D32" s="29">
        <v>2.94</v>
      </c>
      <c r="E32" s="29">
        <v>0.31</v>
      </c>
      <c r="F32" s="29">
        <v>0.1</v>
      </c>
      <c r="G32" s="29">
        <f>D32/$D$35</f>
        <v>0.56429942418426104</v>
      </c>
      <c r="H32" s="29">
        <f>E32/$E$35</f>
        <v>7.6923076923076913E-2</v>
      </c>
      <c r="I32" s="29">
        <f>D32/SQRT($W$17)</f>
        <v>1.3782932589591763</v>
      </c>
      <c r="J32" s="6">
        <f t="shared" si="0"/>
        <v>2.9535</v>
      </c>
      <c r="K32" s="6">
        <v>2.6640000000000001</v>
      </c>
      <c r="L32" s="6">
        <v>-3.2429999999999999</v>
      </c>
      <c r="M32" s="6">
        <v>-0.57899999999999996</v>
      </c>
      <c r="O32" s="6">
        <v>252</v>
      </c>
      <c r="Q32" t="s">
        <v>60</v>
      </c>
      <c r="R32">
        <v>0</v>
      </c>
      <c r="S32" s="3">
        <v>0</v>
      </c>
      <c r="T32">
        <v>1.58</v>
      </c>
      <c r="U32">
        <v>0.185</v>
      </c>
      <c r="V32">
        <v>42</v>
      </c>
      <c r="W32">
        <v>2.14</v>
      </c>
    </row>
    <row r="33" spans="1:23" x14ac:dyDescent="0.3">
      <c r="A33" s="29" t="s">
        <v>21</v>
      </c>
      <c r="B33" s="29">
        <v>3</v>
      </c>
      <c r="C33" s="29">
        <v>90</v>
      </c>
      <c r="D33" s="29">
        <v>3.5</v>
      </c>
      <c r="E33" s="29">
        <v>0.67100000000000004</v>
      </c>
      <c r="F33" s="29">
        <v>0.2</v>
      </c>
      <c r="G33" s="29">
        <f>D33/$D$35</f>
        <v>0.67178502879078694</v>
      </c>
      <c r="H33" s="29">
        <f>E33/$E$35</f>
        <v>0.16650124069478908</v>
      </c>
      <c r="I33" s="29">
        <f>D33/SQRT($W$17)</f>
        <v>1.6408253082847339</v>
      </c>
      <c r="J33" s="6">
        <f t="shared" si="0"/>
        <v>3.6035000000000004</v>
      </c>
      <c r="K33" s="6">
        <v>2.7589999999999999</v>
      </c>
      <c r="L33" s="6">
        <v>-4.4480000000000004</v>
      </c>
      <c r="M33" s="6">
        <v>-1.6890000000000001</v>
      </c>
      <c r="O33" s="6">
        <v>84</v>
      </c>
      <c r="Q33" t="s">
        <v>61</v>
      </c>
      <c r="R33">
        <v>0</v>
      </c>
      <c r="S33" s="3">
        <v>0</v>
      </c>
      <c r="T33">
        <v>1.65</v>
      </c>
      <c r="U33">
        <v>0.19400000000000001</v>
      </c>
      <c r="V33">
        <v>43.1</v>
      </c>
      <c r="W33">
        <v>2.17</v>
      </c>
    </row>
    <row r="34" spans="1:23" x14ac:dyDescent="0.3">
      <c r="A34" s="29" t="s">
        <v>21</v>
      </c>
      <c r="B34" s="29">
        <v>6</v>
      </c>
      <c r="C34" s="29">
        <v>91</v>
      </c>
      <c r="D34" s="29">
        <v>4.16</v>
      </c>
      <c r="E34" s="29">
        <v>1.4</v>
      </c>
      <c r="F34" s="29">
        <v>0.3</v>
      </c>
      <c r="G34" s="29">
        <f>D34/$D$35</f>
        <v>0.79846449136276398</v>
      </c>
      <c r="H34" s="29">
        <f>E34/$E$35</f>
        <v>0.34739454094292799</v>
      </c>
      <c r="I34" s="29">
        <f>D34/SQRT($W$17)</f>
        <v>1.9502380807041408</v>
      </c>
      <c r="J34" s="6">
        <f t="shared" ref="J34:J55" si="8">ABS(K34-L34)/2</f>
        <v>4.5600000000000005</v>
      </c>
      <c r="K34" s="6">
        <v>2.6890000000000001</v>
      </c>
      <c r="L34" s="6">
        <v>-6.431</v>
      </c>
      <c r="M34" s="6">
        <v>-3.7429999999999999</v>
      </c>
      <c r="O34" s="6">
        <v>57</v>
      </c>
      <c r="Q34" t="s">
        <v>62</v>
      </c>
      <c r="R34">
        <v>0</v>
      </c>
      <c r="S34" s="3">
        <v>0</v>
      </c>
      <c r="T34">
        <v>1.58</v>
      </c>
      <c r="U34">
        <v>0.185</v>
      </c>
      <c r="V34">
        <v>38.1</v>
      </c>
      <c r="W34">
        <v>2.04</v>
      </c>
    </row>
    <row r="35" spans="1:23" x14ac:dyDescent="0.3">
      <c r="A35" s="29" t="s">
        <v>21</v>
      </c>
      <c r="B35" s="29">
        <v>11</v>
      </c>
      <c r="C35" s="29">
        <v>92</v>
      </c>
      <c r="D35" s="29">
        <v>5.21</v>
      </c>
      <c r="E35" s="29">
        <v>4.03</v>
      </c>
      <c r="F35" s="29">
        <v>0.45</v>
      </c>
      <c r="G35" s="29">
        <f>D35/$D$35</f>
        <v>1</v>
      </c>
      <c r="H35" s="29">
        <f>E35/$E$35</f>
        <v>1</v>
      </c>
      <c r="I35" s="29">
        <f>D35/SQRT($W$17)</f>
        <v>2.442485673189561</v>
      </c>
      <c r="J35" s="6">
        <f t="shared" si="8"/>
        <v>6.3215000000000003</v>
      </c>
      <c r="K35" s="6">
        <v>2.7480000000000002</v>
      </c>
      <c r="L35" s="6">
        <v>-9.8949999999999996</v>
      </c>
      <c r="M35" s="6">
        <v>-7.1470000000000002</v>
      </c>
      <c r="O35" s="8">
        <v>629</v>
      </c>
      <c r="Q35" t="s">
        <v>63</v>
      </c>
      <c r="R35">
        <v>0</v>
      </c>
      <c r="S35" s="3">
        <v>0</v>
      </c>
      <c r="T35">
        <v>1.58</v>
      </c>
      <c r="U35">
        <v>0.185</v>
      </c>
      <c r="V35">
        <v>43.5</v>
      </c>
      <c r="W35">
        <v>2.1800000000000002</v>
      </c>
    </row>
    <row r="36" spans="1:23" x14ac:dyDescent="0.3">
      <c r="A36" s="23" t="s">
        <v>22</v>
      </c>
      <c r="B36" s="23">
        <v>2</v>
      </c>
      <c r="C36" s="23">
        <v>93</v>
      </c>
      <c r="D36" s="23">
        <v>1.85</v>
      </c>
      <c r="E36" s="23">
        <v>7.0000000000000007E-2</v>
      </c>
      <c r="F36" s="23">
        <v>0.05</v>
      </c>
      <c r="G36" s="23">
        <f>D36/$D$39</f>
        <v>0.2846153846153846</v>
      </c>
      <c r="H36" s="23">
        <f>E36/$E$39</f>
        <v>1.3182674199623354E-2</v>
      </c>
      <c r="I36" s="23">
        <f>D36/SQRT($W$18)</f>
        <v>0.89527774921728043</v>
      </c>
      <c r="J36" s="6">
        <f t="shared" si="8"/>
        <v>1.8180000000000001</v>
      </c>
      <c r="K36" s="6">
        <v>1.8740000000000001</v>
      </c>
      <c r="L36" s="6">
        <v>-1.762</v>
      </c>
      <c r="M36" s="6">
        <v>0.11</v>
      </c>
      <c r="O36" s="6">
        <v>252</v>
      </c>
    </row>
    <row r="37" spans="1:23" x14ac:dyDescent="0.3">
      <c r="A37" s="23" t="s">
        <v>22</v>
      </c>
      <c r="B37" s="23">
        <v>6</v>
      </c>
      <c r="C37" s="23">
        <v>94</v>
      </c>
      <c r="D37" s="23">
        <v>3.6</v>
      </c>
      <c r="E37" s="23">
        <v>0.373</v>
      </c>
      <c r="F37" s="23">
        <v>0.2</v>
      </c>
      <c r="G37" s="23">
        <f>D37/$D$39</f>
        <v>0.55384615384615388</v>
      </c>
      <c r="H37" s="23">
        <f>E37/$E$39</f>
        <v>7.0244821092278725E-2</v>
      </c>
      <c r="I37" s="23">
        <f>D37/SQRT($W$18)</f>
        <v>1.7421621065849782</v>
      </c>
      <c r="J37" s="6">
        <f t="shared" si="8"/>
        <v>3.6669999999999998</v>
      </c>
      <c r="K37" s="6">
        <v>3.1739999999999999</v>
      </c>
      <c r="L37" s="6">
        <v>-4.16</v>
      </c>
      <c r="M37" s="6">
        <v>-0.98599999999999999</v>
      </c>
      <c r="O37" s="6">
        <v>180</v>
      </c>
    </row>
    <row r="38" spans="1:23" x14ac:dyDescent="0.3">
      <c r="A38" s="23" t="s">
        <v>22</v>
      </c>
      <c r="B38" s="23">
        <v>9</v>
      </c>
      <c r="C38" s="23">
        <v>95</v>
      </c>
      <c r="D38" s="23">
        <v>4.67</v>
      </c>
      <c r="E38" s="23">
        <v>1.39</v>
      </c>
      <c r="F38" s="23">
        <v>0.25</v>
      </c>
      <c r="G38" s="23">
        <f>D38/$D$39</f>
        <v>0.71846153846153848</v>
      </c>
      <c r="H38" s="23">
        <f>E38/$E$39</f>
        <v>0.26177024482109229</v>
      </c>
      <c r="I38" s="23">
        <f>D38/SQRT($W$18)</f>
        <v>2.2599713993755133</v>
      </c>
      <c r="J38" s="6">
        <f t="shared" si="8"/>
        <v>4.9674999999999994</v>
      </c>
      <c r="K38" s="6">
        <v>3.2759999999999998</v>
      </c>
      <c r="L38" s="6">
        <v>-6.6589999999999998</v>
      </c>
      <c r="M38" s="6">
        <v>-3.383</v>
      </c>
      <c r="O38" s="6">
        <v>114</v>
      </c>
    </row>
    <row r="39" spans="1:23" x14ac:dyDescent="0.3">
      <c r="A39" s="23" t="s">
        <v>22</v>
      </c>
      <c r="B39" s="23">
        <v>14</v>
      </c>
      <c r="C39" s="23">
        <v>96</v>
      </c>
      <c r="D39" s="23">
        <v>6.5</v>
      </c>
      <c r="E39" s="23">
        <v>5.31</v>
      </c>
      <c r="F39" s="23">
        <v>0.45</v>
      </c>
      <c r="G39" s="23">
        <f>D39/$D$39</f>
        <v>1</v>
      </c>
      <c r="H39" s="23">
        <f>E39/$E$39</f>
        <v>1</v>
      </c>
      <c r="I39" s="23">
        <f>D39/SQRT($W$18)</f>
        <v>3.1455704702228773</v>
      </c>
      <c r="J39" s="6">
        <f t="shared" si="8"/>
        <v>7.4924999999999997</v>
      </c>
      <c r="K39" s="6">
        <v>3.76</v>
      </c>
      <c r="L39" s="6">
        <v>-11.225</v>
      </c>
      <c r="M39" s="6">
        <v>-7.4640000000000004</v>
      </c>
      <c r="O39" s="8">
        <v>420</v>
      </c>
    </row>
    <row r="40" spans="1:23" x14ac:dyDescent="0.3">
      <c r="A40" s="35" t="s">
        <v>23</v>
      </c>
      <c r="B40" s="35">
        <v>2</v>
      </c>
      <c r="C40" s="35">
        <v>97</v>
      </c>
      <c r="D40" s="35">
        <v>2.2400000000000002</v>
      </c>
      <c r="E40" s="35">
        <v>0.11799999999999999</v>
      </c>
      <c r="F40" s="35">
        <v>0.05</v>
      </c>
      <c r="G40" s="35">
        <f>D40/$D$43</f>
        <v>0.43159922928709055</v>
      </c>
      <c r="H40" s="35">
        <f>E40/$E$43</f>
        <v>4.3223443223443223E-2</v>
      </c>
      <c r="I40" s="35">
        <f>D40/SQRT($W$19)</f>
        <v>1.0078236462914985</v>
      </c>
      <c r="J40" s="6">
        <f t="shared" si="8"/>
        <v>2.2004999999999999</v>
      </c>
      <c r="K40" s="6">
        <v>2.0640000000000001</v>
      </c>
      <c r="L40" s="6">
        <v>-2.3370000000000002</v>
      </c>
      <c r="M40" s="6">
        <v>-0.27300000000000002</v>
      </c>
      <c r="O40" s="6">
        <v>140</v>
      </c>
    </row>
    <row r="41" spans="1:23" x14ac:dyDescent="0.3">
      <c r="A41" s="35" t="s">
        <v>23</v>
      </c>
      <c r="B41" s="35">
        <v>6</v>
      </c>
      <c r="C41" s="35">
        <v>98</v>
      </c>
      <c r="D41" s="35">
        <v>3.38</v>
      </c>
      <c r="E41" s="35">
        <v>0.28199999999999997</v>
      </c>
      <c r="F41" s="35">
        <v>0.1</v>
      </c>
      <c r="G41" s="35">
        <f>D41/$D$43</f>
        <v>0.65125240847784194</v>
      </c>
      <c r="H41" s="35">
        <f>E41/$E$43</f>
        <v>0.10329670329670329</v>
      </c>
      <c r="I41" s="35">
        <f>D41/SQRT($W$19)</f>
        <v>1.5207338948505646</v>
      </c>
      <c r="J41" s="6">
        <f t="shared" si="8"/>
        <v>3.3664999999999998</v>
      </c>
      <c r="K41" s="6">
        <v>3.28</v>
      </c>
      <c r="L41" s="6">
        <v>-3.4529999999999998</v>
      </c>
      <c r="M41" s="6">
        <v>-0.17299999999999999</v>
      </c>
      <c r="O41" s="6">
        <v>74</v>
      </c>
    </row>
    <row r="42" spans="1:23" x14ac:dyDescent="0.3">
      <c r="A42" s="35" t="s">
        <v>23</v>
      </c>
      <c r="B42" s="35">
        <v>10</v>
      </c>
      <c r="C42" s="35">
        <v>99</v>
      </c>
      <c r="D42" s="35">
        <v>4.46</v>
      </c>
      <c r="E42" s="35">
        <v>1.07</v>
      </c>
      <c r="F42" s="35">
        <v>0.25</v>
      </c>
      <c r="G42" s="35">
        <f>D42/$D$43</f>
        <v>0.85934489402697489</v>
      </c>
      <c r="H42" s="35">
        <f>E42/$E$43</f>
        <v>0.39194139194139199</v>
      </c>
      <c r="I42" s="35">
        <f>D42/SQRT($W$19)</f>
        <v>2.0066488671696798</v>
      </c>
      <c r="J42" s="6">
        <f t="shared" si="8"/>
        <v>4.5730000000000004</v>
      </c>
      <c r="K42" s="6">
        <v>3.5960000000000001</v>
      </c>
      <c r="L42" s="6">
        <v>-5.55</v>
      </c>
      <c r="M42" s="6">
        <v>-1.9550000000000001</v>
      </c>
      <c r="O42" s="6">
        <v>55</v>
      </c>
    </row>
    <row r="43" spans="1:23" x14ac:dyDescent="0.3">
      <c r="A43" s="35" t="s">
        <v>23</v>
      </c>
      <c r="B43" s="35">
        <v>13</v>
      </c>
      <c r="C43" s="35">
        <v>100</v>
      </c>
      <c r="D43" s="35">
        <v>5.19</v>
      </c>
      <c r="E43" s="35">
        <v>2.73</v>
      </c>
      <c r="F43" s="35">
        <v>0.5</v>
      </c>
      <c r="G43" s="35">
        <f>D43/$D$43</f>
        <v>1</v>
      </c>
      <c r="H43" s="35">
        <f>E43/$E$43</f>
        <v>1</v>
      </c>
      <c r="I43" s="35">
        <f>D43/SQRT($W$19)</f>
        <v>2.3350913947557488</v>
      </c>
      <c r="J43" s="6">
        <f t="shared" si="8"/>
        <v>5.8579999999999997</v>
      </c>
      <c r="K43" s="6">
        <v>3.157</v>
      </c>
      <c r="L43" s="6">
        <v>-8.5589999999999993</v>
      </c>
      <c r="M43" s="6">
        <v>-5.4029999999999996</v>
      </c>
      <c r="O43" s="8">
        <v>420</v>
      </c>
    </row>
    <row r="44" spans="1:23" x14ac:dyDescent="0.3">
      <c r="A44" s="36" t="s">
        <v>25</v>
      </c>
      <c r="B44" s="36">
        <v>6</v>
      </c>
      <c r="C44" s="36">
        <v>106</v>
      </c>
      <c r="D44" s="36">
        <v>3.21</v>
      </c>
      <c r="E44" s="36">
        <v>0.307</v>
      </c>
      <c r="F44" s="36">
        <v>0.25</v>
      </c>
      <c r="G44" s="36">
        <f>D44/$D$46</f>
        <v>0.48053892215568866</v>
      </c>
      <c r="H44" s="36">
        <f>E44/$E$46</f>
        <v>7.0900692840646651E-2</v>
      </c>
      <c r="I44" s="36">
        <f>D44/SQRT($W$21)</f>
        <v>1.436993354125063</v>
      </c>
      <c r="J44" s="6">
        <f t="shared" si="8"/>
        <v>3.2720000000000002</v>
      </c>
      <c r="K44" s="6">
        <v>2.6640000000000001</v>
      </c>
      <c r="L44" s="6">
        <v>-3.88</v>
      </c>
      <c r="M44" s="6">
        <v>-1.2170000000000001</v>
      </c>
      <c r="O44" s="6">
        <v>180</v>
      </c>
    </row>
    <row r="45" spans="1:23" x14ac:dyDescent="0.3">
      <c r="A45" s="36" t="s">
        <v>25</v>
      </c>
      <c r="B45" s="36">
        <v>10</v>
      </c>
      <c r="C45" s="36">
        <v>107</v>
      </c>
      <c r="D45" s="36">
        <v>5.07</v>
      </c>
      <c r="E45" s="36">
        <v>1.95</v>
      </c>
      <c r="F45" s="36">
        <v>0.35</v>
      </c>
      <c r="G45" s="36">
        <f>D45/$D$46</f>
        <v>0.75898203592814384</v>
      </c>
      <c r="H45" s="36">
        <f>E45/$E$46</f>
        <v>0.45034642032332561</v>
      </c>
      <c r="I45" s="36">
        <f>D45/SQRT($W$21)</f>
        <v>2.2696437088517354</v>
      </c>
      <c r="J45" s="6">
        <f t="shared" si="8"/>
        <v>5.4890000000000008</v>
      </c>
      <c r="K45" s="6">
        <v>3.3730000000000002</v>
      </c>
      <c r="L45" s="6">
        <v>-7.6050000000000004</v>
      </c>
      <c r="M45" s="6">
        <v>-4.2320000000000002</v>
      </c>
      <c r="O45" s="6">
        <v>97</v>
      </c>
    </row>
    <row r="46" spans="1:23" x14ac:dyDescent="0.3">
      <c r="A46" s="36" t="s">
        <v>25</v>
      </c>
      <c r="B46" s="36">
        <v>15</v>
      </c>
      <c r="C46" s="36">
        <v>108</v>
      </c>
      <c r="D46" s="36">
        <v>6.68</v>
      </c>
      <c r="E46" s="36">
        <v>4.33</v>
      </c>
      <c r="F46" s="36">
        <v>0.7</v>
      </c>
      <c r="G46" s="36">
        <f>D46/$D$46</f>
        <v>1</v>
      </c>
      <c r="H46" s="36">
        <f>E46/$E$46</f>
        <v>1</v>
      </c>
      <c r="I46" s="36">
        <f>D46/SQRT($W$21)</f>
        <v>2.9903786933194456</v>
      </c>
      <c r="J46" s="6">
        <f t="shared" si="8"/>
        <v>7.9065000000000003</v>
      </c>
      <c r="K46" s="6">
        <v>3.6760000000000002</v>
      </c>
      <c r="L46" s="6">
        <v>-12.137</v>
      </c>
      <c r="M46" s="6">
        <v>-8.4610000000000003</v>
      </c>
      <c r="O46" s="6">
        <v>57</v>
      </c>
    </row>
    <row r="47" spans="1:23" x14ac:dyDescent="0.3">
      <c r="A47" s="20" t="s">
        <v>26</v>
      </c>
      <c r="B47" s="20">
        <v>1</v>
      </c>
      <c r="C47" s="20">
        <v>109</v>
      </c>
      <c r="D47" s="20">
        <v>1.59</v>
      </c>
      <c r="E47" s="20">
        <v>0.11</v>
      </c>
      <c r="F47" s="20">
        <v>0.05</v>
      </c>
      <c r="G47" s="20">
        <f>D47/$D$50</f>
        <v>0.26588628762541805</v>
      </c>
      <c r="H47" s="20">
        <f>E47/$E$50</f>
        <v>3.0726256983240222E-2</v>
      </c>
      <c r="I47" s="20">
        <f>D47/SQRT($W$22)</f>
        <v>0.73185682122916718</v>
      </c>
      <c r="J47" s="6">
        <f t="shared" si="8"/>
        <v>1.5914999999999999</v>
      </c>
      <c r="K47" s="6">
        <v>1.5569999999999999</v>
      </c>
      <c r="L47" s="6">
        <v>-1.6259999999999999</v>
      </c>
      <c r="M47" s="6">
        <v>-6.9000000000000006E-2</v>
      </c>
      <c r="O47" s="8">
        <v>629</v>
      </c>
    </row>
    <row r="48" spans="1:23" x14ac:dyDescent="0.3">
      <c r="A48" s="20" t="s">
        <v>26</v>
      </c>
      <c r="B48" s="20">
        <v>4</v>
      </c>
      <c r="C48" s="20">
        <v>110</v>
      </c>
      <c r="D48" s="20">
        <v>2.93</v>
      </c>
      <c r="E48" s="20">
        <v>0.46300000000000002</v>
      </c>
      <c r="F48" s="20">
        <v>0.15</v>
      </c>
      <c r="G48" s="20">
        <f>D48/$D$50</f>
        <v>0.48996655518394649</v>
      </c>
      <c r="H48" s="20">
        <f>E48/$E$50</f>
        <v>0.1293296089385475</v>
      </c>
      <c r="I48" s="20">
        <f>D48/SQRT($W$22)</f>
        <v>1.348641815221044</v>
      </c>
      <c r="J48" s="6">
        <f t="shared" si="8"/>
        <v>2.9580000000000002</v>
      </c>
      <c r="K48" s="6">
        <v>2.4620000000000002</v>
      </c>
      <c r="L48" s="6">
        <v>-3.4540000000000002</v>
      </c>
      <c r="M48" s="6">
        <v>-0.99199999999999999</v>
      </c>
      <c r="O48" s="6">
        <v>114</v>
      </c>
    </row>
    <row r="49" spans="1:15" x14ac:dyDescent="0.3">
      <c r="A49" s="20" t="s">
        <v>26</v>
      </c>
      <c r="B49" s="20">
        <v>8</v>
      </c>
      <c r="C49" s="20">
        <v>111</v>
      </c>
      <c r="D49" s="20">
        <v>4.21</v>
      </c>
      <c r="E49" s="20">
        <v>1.29</v>
      </c>
      <c r="F49" s="20">
        <v>0.2</v>
      </c>
      <c r="G49" s="20">
        <f>D49/$D$50</f>
        <v>0.70401337792642138</v>
      </c>
      <c r="H49" s="20">
        <f>E49/$E$50</f>
        <v>0.36033519553072624</v>
      </c>
      <c r="I49" s="20">
        <f>D49/SQRT($W$22)</f>
        <v>1.9378095706759708</v>
      </c>
      <c r="J49" s="6">
        <f t="shared" si="8"/>
        <v>4.4560000000000004</v>
      </c>
      <c r="K49" s="6">
        <v>2.988</v>
      </c>
      <c r="L49" s="6">
        <v>-5.9240000000000004</v>
      </c>
      <c r="M49" s="6">
        <v>-2.9359999999999999</v>
      </c>
      <c r="O49" s="6">
        <v>63</v>
      </c>
    </row>
    <row r="50" spans="1:15" x14ac:dyDescent="0.3">
      <c r="A50" s="20" t="s">
        <v>26</v>
      </c>
      <c r="B50" s="20">
        <v>12</v>
      </c>
      <c r="C50" s="20">
        <v>112</v>
      </c>
      <c r="D50" s="20">
        <v>5.98</v>
      </c>
      <c r="E50" s="20">
        <v>3.58</v>
      </c>
      <c r="F50" s="20">
        <v>0.65</v>
      </c>
      <c r="G50" s="20">
        <f>D50/$D$50</f>
        <v>1</v>
      </c>
      <c r="H50" s="20">
        <f>E50/$E$50</f>
        <v>1</v>
      </c>
      <c r="I50" s="20">
        <f>D50/SQRT($W$22)</f>
        <v>2.7525181075159875</v>
      </c>
      <c r="J50" s="6">
        <f t="shared" si="8"/>
        <v>6.9610000000000003</v>
      </c>
      <c r="K50" s="6">
        <v>3.403</v>
      </c>
      <c r="L50" s="6">
        <v>-10.519</v>
      </c>
      <c r="M50" s="6">
        <v>-7.1150000000000002</v>
      </c>
      <c r="O50" s="6">
        <v>38</v>
      </c>
    </row>
    <row r="51" spans="1:15" x14ac:dyDescent="0.3">
      <c r="A51" s="22" t="s">
        <v>27</v>
      </c>
      <c r="B51" s="22">
        <v>2</v>
      </c>
      <c r="C51" s="22">
        <v>113</v>
      </c>
      <c r="D51" s="22">
        <v>2.1</v>
      </c>
      <c r="E51" s="22">
        <v>0.222</v>
      </c>
      <c r="F51" s="22">
        <v>0.1</v>
      </c>
      <c r="G51" s="22">
        <f>D51/$D$54</f>
        <v>0.38391224862888484</v>
      </c>
      <c r="H51" s="22">
        <f>E51/$E$54</f>
        <v>5.2482269503546092E-2</v>
      </c>
      <c r="I51" s="22">
        <f>D51/SQRT($W$23)</f>
        <v>1.0460845109121075</v>
      </c>
      <c r="J51" s="6">
        <f t="shared" si="8"/>
        <v>2.0860000000000003</v>
      </c>
      <c r="K51" s="6">
        <v>1.988</v>
      </c>
      <c r="L51" s="6">
        <v>-2.1840000000000002</v>
      </c>
      <c r="M51" s="6">
        <v>-0.19700000000000001</v>
      </c>
      <c r="O51" s="8">
        <v>420</v>
      </c>
    </row>
    <row r="52" spans="1:15" x14ac:dyDescent="0.3">
      <c r="A52" s="22" t="s">
        <v>27</v>
      </c>
      <c r="B52" s="22">
        <v>3</v>
      </c>
      <c r="C52" s="22">
        <v>114</v>
      </c>
      <c r="D52" s="22">
        <v>2.64</v>
      </c>
      <c r="E52" s="22">
        <v>0.39800000000000002</v>
      </c>
      <c r="F52" s="22">
        <v>0.15</v>
      </c>
      <c r="G52" s="22">
        <f>D52/$D$54</f>
        <v>0.48263254113345527</v>
      </c>
      <c r="H52" s="22">
        <f>E52/$E$54</f>
        <v>9.4089834515366427E-2</v>
      </c>
      <c r="I52" s="22">
        <f>D52/SQRT($W$23)</f>
        <v>1.3150776708609351</v>
      </c>
      <c r="J52" s="6">
        <f t="shared" si="8"/>
        <v>2.6574999999999998</v>
      </c>
      <c r="K52" s="6">
        <v>2.169</v>
      </c>
      <c r="L52" s="6">
        <v>-3.1459999999999999</v>
      </c>
      <c r="M52" s="6">
        <v>-0.97799999999999998</v>
      </c>
      <c r="O52" s="6">
        <v>157</v>
      </c>
    </row>
    <row r="53" spans="1:15" x14ac:dyDescent="0.3">
      <c r="A53" s="22" t="s">
        <v>27</v>
      </c>
      <c r="B53" s="22">
        <v>6</v>
      </c>
      <c r="C53" s="22">
        <v>115</v>
      </c>
      <c r="D53" s="22">
        <v>4.17</v>
      </c>
      <c r="E53" s="22">
        <v>1.81</v>
      </c>
      <c r="F53" s="22">
        <v>0.3</v>
      </c>
      <c r="G53" s="22">
        <f>D53/$D$54</f>
        <v>0.76234003656307137</v>
      </c>
      <c r="H53" s="22">
        <f>E53/$E$54</f>
        <v>0.4278959810874704</v>
      </c>
      <c r="I53" s="22">
        <f>D53/SQRT($W$23)</f>
        <v>2.0772249573826134</v>
      </c>
      <c r="J53" s="6">
        <f t="shared" si="8"/>
        <v>4.7690000000000001</v>
      </c>
      <c r="K53" s="6">
        <v>2.411</v>
      </c>
      <c r="L53" s="6">
        <v>-7.1269999999999998</v>
      </c>
      <c r="M53" s="6">
        <v>-4.7160000000000002</v>
      </c>
      <c r="O53" s="6">
        <v>90</v>
      </c>
    </row>
    <row r="54" spans="1:15" x14ac:dyDescent="0.3">
      <c r="A54" s="22" t="s">
        <v>27</v>
      </c>
      <c r="B54" s="22">
        <v>9</v>
      </c>
      <c r="C54" s="22">
        <v>116</v>
      </c>
      <c r="D54" s="22">
        <v>5.47</v>
      </c>
      <c r="E54" s="22">
        <v>4.2300000000000004</v>
      </c>
      <c r="F54" s="22">
        <v>0.6</v>
      </c>
      <c r="G54" s="22">
        <f>D54/$D$54</f>
        <v>1</v>
      </c>
      <c r="H54" s="22">
        <f>E54/$E$54</f>
        <v>1</v>
      </c>
      <c r="I54" s="22">
        <f>D54/SQRT($W$23)</f>
        <v>2.7248010831853464</v>
      </c>
      <c r="J54" s="6">
        <f t="shared" si="8"/>
        <v>6.6675000000000004</v>
      </c>
      <c r="K54" s="6">
        <v>2.851</v>
      </c>
      <c r="L54" s="6">
        <v>-10.484</v>
      </c>
      <c r="M54" s="6">
        <v>-7.633</v>
      </c>
      <c r="O54" s="6">
        <v>57</v>
      </c>
    </row>
    <row r="55" spans="1:15" x14ac:dyDescent="0.3">
      <c r="A55" s="27" t="s">
        <v>50</v>
      </c>
      <c r="B55" s="27">
        <v>2</v>
      </c>
      <c r="C55" s="27">
        <v>126</v>
      </c>
      <c r="D55" s="27">
        <v>2.6</v>
      </c>
      <c r="E55" s="27">
        <v>0.13600000000000001</v>
      </c>
      <c r="F55" s="27">
        <v>0.05</v>
      </c>
      <c r="G55" s="27">
        <f t="shared" ref="G55:G61" si="9">D55/$D$61</f>
        <v>0.44905008635578586</v>
      </c>
      <c r="H55" s="27">
        <f t="shared" ref="H55:H61" si="10">E55/$E$61</f>
        <v>2.7983539094650206E-2</v>
      </c>
      <c r="I55" s="27">
        <f>D55/SQRT($W$25)</f>
        <v>1.3165611772087666</v>
      </c>
      <c r="J55" s="6">
        <f t="shared" si="8"/>
        <v>2.6266666666666669</v>
      </c>
      <c r="K55" s="6">
        <v>3</v>
      </c>
      <c r="L55" s="6">
        <f>M55/2-SQRT(M55^2/4+D55^2)</f>
        <v>-2.2533333333333339</v>
      </c>
      <c r="M55" s="6">
        <f>-(D55^2-K55^2)/K55</f>
        <v>0.74666666666666648</v>
      </c>
      <c r="O55" s="8">
        <v>315</v>
      </c>
    </row>
    <row r="56" spans="1:15" x14ac:dyDescent="0.3">
      <c r="A56" s="27" t="s">
        <v>50</v>
      </c>
      <c r="B56" s="27">
        <v>4</v>
      </c>
      <c r="C56" s="27">
        <v>127</v>
      </c>
      <c r="D56" s="27">
        <v>3.36</v>
      </c>
      <c r="E56" s="27">
        <v>0.443</v>
      </c>
      <c r="F56" s="27">
        <v>5.5E-2</v>
      </c>
      <c r="G56" s="27">
        <f t="shared" si="9"/>
        <v>0.5803108808290155</v>
      </c>
      <c r="H56" s="27">
        <f t="shared" si="10"/>
        <v>9.1152263374485593E-2</v>
      </c>
      <c r="I56" s="27">
        <f t="shared" ref="I56:I61" si="11">D56/SQRT($W$25)</f>
        <v>1.7014021367005598</v>
      </c>
      <c r="J56" s="6">
        <f t="shared" ref="J56:J68" si="12">ABS(K56-L56)/2</f>
        <v>3.3639999999999999</v>
      </c>
      <c r="K56" s="6">
        <v>3.2</v>
      </c>
      <c r="L56" s="6">
        <f t="shared" ref="L56:L68" si="13">M56/2-SQRT(M56^2/4+D56^2)</f>
        <v>-3.5279999999999991</v>
      </c>
      <c r="M56" s="6">
        <f t="shared" ref="M56:M68" si="14">-(D56^2-K56^2)/K56</f>
        <v>-0.32799999999999885</v>
      </c>
      <c r="O56" s="6">
        <v>157</v>
      </c>
    </row>
    <row r="57" spans="1:15" x14ac:dyDescent="0.3">
      <c r="A57" s="27" t="s">
        <v>50</v>
      </c>
      <c r="B57" s="27">
        <v>6</v>
      </c>
      <c r="C57" s="27">
        <v>128</v>
      </c>
      <c r="D57" s="27">
        <v>3.9</v>
      </c>
      <c r="E57" s="27">
        <v>0.82299999999999995</v>
      </c>
      <c r="F57" s="27">
        <v>5.8999999999999997E-2</v>
      </c>
      <c r="G57" s="27">
        <f t="shared" si="9"/>
        <v>0.67357512953367871</v>
      </c>
      <c r="H57" s="27">
        <f t="shared" si="10"/>
        <v>0.1693415637860082</v>
      </c>
      <c r="I57" s="27">
        <f t="shared" si="11"/>
        <v>1.9748417658131499</v>
      </c>
      <c r="J57" s="6">
        <f>ABS(K57-L57)/2</f>
        <v>3.9765624999999996</v>
      </c>
      <c r="K57" s="6">
        <v>3.2</v>
      </c>
      <c r="L57" s="6">
        <f t="shared" si="13"/>
        <v>-4.7531249999999989</v>
      </c>
      <c r="M57" s="6">
        <f t="shared" si="14"/>
        <v>-1.553124999999999</v>
      </c>
      <c r="O57" s="6">
        <v>84</v>
      </c>
    </row>
    <row r="58" spans="1:15" x14ac:dyDescent="0.3">
      <c r="A58" s="27" t="s">
        <v>50</v>
      </c>
      <c r="B58" s="27">
        <v>8</v>
      </c>
      <c r="C58" s="27">
        <v>129</v>
      </c>
      <c r="D58" s="27">
        <v>4.4400000000000004</v>
      </c>
      <c r="E58" s="27">
        <v>1.389</v>
      </c>
      <c r="F58" s="27">
        <v>8.7999999999999995E-2</v>
      </c>
      <c r="G58" s="27">
        <f t="shared" si="9"/>
        <v>0.76683937823834203</v>
      </c>
      <c r="H58" s="27">
        <f t="shared" si="10"/>
        <v>0.28580246913580243</v>
      </c>
      <c r="I58" s="27">
        <f t="shared" si="11"/>
        <v>2.2482813949257401</v>
      </c>
      <c r="J58" s="6">
        <f t="shared" si="12"/>
        <v>4.7296129032258065</v>
      </c>
      <c r="K58" s="6">
        <v>3.1</v>
      </c>
      <c r="L58" s="6">
        <f t="shared" si="13"/>
        <v>-6.3592258064516134</v>
      </c>
      <c r="M58" s="6">
        <f t="shared" si="14"/>
        <v>-3.2592258064516133</v>
      </c>
      <c r="O58" s="6">
        <v>66</v>
      </c>
    </row>
    <row r="59" spans="1:15" x14ac:dyDescent="0.3">
      <c r="A59" s="27" t="s">
        <v>50</v>
      </c>
      <c r="B59" s="27">
        <v>10</v>
      </c>
      <c r="C59" s="27">
        <v>130</v>
      </c>
      <c r="D59" s="27">
        <v>4.9800000000000004</v>
      </c>
      <c r="E59" s="27">
        <v>2.33</v>
      </c>
      <c r="F59" s="27">
        <v>0.11</v>
      </c>
      <c r="G59" s="27">
        <f t="shared" si="9"/>
        <v>0.86010362694300524</v>
      </c>
      <c r="H59" s="27">
        <f t="shared" si="10"/>
        <v>0.47942386831275718</v>
      </c>
      <c r="I59" s="27">
        <f t="shared" si="11"/>
        <v>2.5217210240383303</v>
      </c>
      <c r="J59" s="6">
        <f>ABS(K59-L59)/2</f>
        <v>5.5906393442622964</v>
      </c>
      <c r="K59" s="6">
        <v>3.05</v>
      </c>
      <c r="L59" s="6">
        <f t="shared" si="13"/>
        <v>-8.131278688524592</v>
      </c>
      <c r="M59" s="6">
        <f t="shared" si="14"/>
        <v>-5.0812786885245922</v>
      </c>
      <c r="O59" s="8">
        <v>114</v>
      </c>
    </row>
    <row r="60" spans="1:15" x14ac:dyDescent="0.3">
      <c r="A60" s="27" t="s">
        <v>50</v>
      </c>
      <c r="B60" s="27">
        <v>12</v>
      </c>
      <c r="C60" s="27">
        <v>131</v>
      </c>
      <c r="D60" s="27">
        <v>5.52</v>
      </c>
      <c r="E60" s="27">
        <v>3.9</v>
      </c>
      <c r="F60" s="27">
        <v>0.18</v>
      </c>
      <c r="G60" s="27">
        <f t="shared" si="9"/>
        <v>0.95336787564766834</v>
      </c>
      <c r="H60" s="27">
        <f t="shared" si="10"/>
        <v>0.80246913580246904</v>
      </c>
      <c r="I60" s="27">
        <f t="shared" si="11"/>
        <v>2.7951606531509197</v>
      </c>
      <c r="J60" s="6">
        <f t="shared" si="12"/>
        <v>6.5783999999999994</v>
      </c>
      <c r="K60" s="6">
        <v>3</v>
      </c>
      <c r="L60" s="6">
        <f t="shared" si="13"/>
        <v>-10.156799999999999</v>
      </c>
      <c r="M60" s="6">
        <f t="shared" si="14"/>
        <v>-7.1567999999999978</v>
      </c>
      <c r="O60" s="6">
        <v>55</v>
      </c>
    </row>
    <row r="61" spans="1:15" x14ac:dyDescent="0.3">
      <c r="A61" s="27" t="s">
        <v>50</v>
      </c>
      <c r="B61" s="27">
        <v>13</v>
      </c>
      <c r="C61" s="27">
        <v>132</v>
      </c>
      <c r="D61" s="27">
        <v>5.79</v>
      </c>
      <c r="E61" s="27">
        <v>4.8600000000000003</v>
      </c>
      <c r="F61" s="27">
        <v>0.21</v>
      </c>
      <c r="G61" s="27">
        <f t="shared" si="9"/>
        <v>1</v>
      </c>
      <c r="H61" s="27">
        <f t="shared" si="10"/>
        <v>1</v>
      </c>
      <c r="I61" s="27">
        <f t="shared" si="11"/>
        <v>2.9318804677072148</v>
      </c>
      <c r="J61" s="6">
        <f t="shared" si="12"/>
        <v>7.0873499999999989</v>
      </c>
      <c r="K61" s="6">
        <v>3</v>
      </c>
      <c r="L61" s="6">
        <f t="shared" si="13"/>
        <v>-11.174699999999998</v>
      </c>
      <c r="M61" s="6">
        <f t="shared" si="14"/>
        <v>-8.1746999999999996</v>
      </c>
      <c r="O61" s="6">
        <v>36</v>
      </c>
    </row>
    <row r="62" spans="1:15" x14ac:dyDescent="0.3">
      <c r="A62" s="23" t="s">
        <v>51</v>
      </c>
      <c r="B62" s="23">
        <v>3</v>
      </c>
      <c r="C62" s="23">
        <v>133</v>
      </c>
      <c r="D62" s="23">
        <v>2.17</v>
      </c>
      <c r="E62" s="23">
        <v>0.14799999999999999</v>
      </c>
      <c r="F62" s="23">
        <v>0.11</v>
      </c>
      <c r="G62" s="23">
        <f t="shared" ref="G62:G68" si="15">D62/$D$68</f>
        <v>0.58967391304347827</v>
      </c>
      <c r="H62" s="23">
        <f t="shared" ref="H62:H68" si="16">E62/$E$68</f>
        <v>2.3870967741935482E-2</v>
      </c>
      <c r="I62" s="23">
        <f t="shared" ref="I62:I68" si="17">D62/SQRT($W$26)</f>
        <v>1.0240863166571288</v>
      </c>
      <c r="J62" s="6">
        <f>ABS(K62-L62)/2</f>
        <v>2.177225</v>
      </c>
      <c r="K62" s="6">
        <v>2</v>
      </c>
      <c r="L62" s="6">
        <f t="shared" si="13"/>
        <v>-2.3544499999999999</v>
      </c>
      <c r="M62" s="6">
        <f t="shared" si="14"/>
        <v>-0.35444999999999993</v>
      </c>
      <c r="O62" s="8">
        <v>210</v>
      </c>
    </row>
    <row r="63" spans="1:15" x14ac:dyDescent="0.3">
      <c r="A63" s="23" t="s">
        <v>51</v>
      </c>
      <c r="B63" s="23">
        <v>5</v>
      </c>
      <c r="C63" s="23">
        <v>134</v>
      </c>
      <c r="D63" s="23">
        <v>2.82</v>
      </c>
      <c r="E63" s="23">
        <v>0.42899999999999999</v>
      </c>
      <c r="F63" s="23">
        <v>0.113</v>
      </c>
      <c r="G63" s="23">
        <f t="shared" si="15"/>
        <v>0.76630434782608692</v>
      </c>
      <c r="H63" s="23">
        <f t="shared" si="16"/>
        <v>6.9193548387096765E-2</v>
      </c>
      <c r="I63" s="23">
        <f t="shared" si="17"/>
        <v>1.3308402824760845</v>
      </c>
      <c r="J63" s="6">
        <f t="shared" si="12"/>
        <v>2.8921999999999999</v>
      </c>
      <c r="K63" s="6">
        <v>2.25</v>
      </c>
      <c r="L63" s="6">
        <f t="shared" si="13"/>
        <v>-3.5343999999999998</v>
      </c>
      <c r="M63" s="6">
        <f t="shared" si="14"/>
        <v>-1.2843999999999995</v>
      </c>
      <c r="O63" s="6">
        <v>126</v>
      </c>
    </row>
    <row r="64" spans="1:15" x14ac:dyDescent="0.3">
      <c r="A64" s="23" t="s">
        <v>51</v>
      </c>
      <c r="B64" s="23">
        <v>7</v>
      </c>
      <c r="C64" s="23">
        <v>135</v>
      </c>
      <c r="D64" s="23">
        <v>3.25</v>
      </c>
      <c r="E64" s="23">
        <v>1.3979999999999999</v>
      </c>
      <c r="F64" s="23">
        <v>0.2</v>
      </c>
      <c r="G64" s="23">
        <f t="shared" si="15"/>
        <v>0.88315217391304346</v>
      </c>
      <c r="H64" s="23">
        <f t="shared" si="16"/>
        <v>0.22548387096774192</v>
      </c>
      <c r="I64" s="23">
        <f t="shared" si="17"/>
        <v>1.5337698290947783</v>
      </c>
      <c r="J64" s="6">
        <f t="shared" si="12"/>
        <v>3.5648809523809524</v>
      </c>
      <c r="K64" s="6">
        <v>2.1</v>
      </c>
      <c r="L64" s="6">
        <f t="shared" si="13"/>
        <v>-5.0297619047619051</v>
      </c>
      <c r="M64" s="6">
        <f t="shared" si="14"/>
        <v>-2.9297619047619046</v>
      </c>
      <c r="O64" s="6">
        <v>66</v>
      </c>
    </row>
    <row r="65" spans="1:15" x14ac:dyDescent="0.3">
      <c r="A65" s="23" t="s">
        <v>51</v>
      </c>
      <c r="B65" s="23">
        <v>8</v>
      </c>
      <c r="C65" s="23">
        <v>136</v>
      </c>
      <c r="D65" s="23">
        <v>3.36</v>
      </c>
      <c r="E65" s="23">
        <v>1.952</v>
      </c>
      <c r="F65" s="23">
        <v>0.34</v>
      </c>
      <c r="G65" s="23">
        <f t="shared" si="15"/>
        <v>0.91304347826086951</v>
      </c>
      <c r="H65" s="23">
        <f t="shared" si="16"/>
        <v>0.31483870967741934</v>
      </c>
      <c r="I65" s="23">
        <f t="shared" si="17"/>
        <v>1.5856820386949093</v>
      </c>
      <c r="J65" s="6">
        <f t="shared" si="12"/>
        <v>3.7785609756097558</v>
      </c>
      <c r="K65" s="6">
        <v>2.0499999999999998</v>
      </c>
      <c r="L65" s="6">
        <f t="shared" si="13"/>
        <v>-5.5071219512195118</v>
      </c>
      <c r="M65" s="6">
        <f t="shared" si="14"/>
        <v>-3.4571219512195119</v>
      </c>
      <c r="O65" s="6">
        <v>47</v>
      </c>
    </row>
    <row r="66" spans="1:15" x14ac:dyDescent="0.3">
      <c r="A66" s="23" t="s">
        <v>51</v>
      </c>
      <c r="B66" s="23">
        <v>9</v>
      </c>
      <c r="C66" s="23">
        <v>137</v>
      </c>
      <c r="D66" s="23">
        <v>3.47</v>
      </c>
      <c r="E66" s="23">
        <v>4.1900000000000004</v>
      </c>
      <c r="F66" s="23">
        <v>0.39</v>
      </c>
      <c r="G66" s="23">
        <f t="shared" si="15"/>
        <v>0.94293478260869568</v>
      </c>
      <c r="H66" s="23">
        <f t="shared" si="16"/>
        <v>0.67580645161290331</v>
      </c>
      <c r="I66" s="23">
        <f t="shared" si="17"/>
        <v>1.6375942482950403</v>
      </c>
      <c r="J66" s="6">
        <f t="shared" si="12"/>
        <v>4.0102250000000002</v>
      </c>
      <c r="K66" s="6">
        <v>2</v>
      </c>
      <c r="L66" s="6">
        <f t="shared" si="13"/>
        <v>-6.0204500000000003</v>
      </c>
      <c r="M66" s="6">
        <f t="shared" si="14"/>
        <v>-4.0204500000000003</v>
      </c>
      <c r="O66" s="8">
        <v>420</v>
      </c>
    </row>
    <row r="67" spans="1:15" x14ac:dyDescent="0.3">
      <c r="A67" s="23" t="s">
        <v>51</v>
      </c>
      <c r="B67" s="23">
        <v>10</v>
      </c>
      <c r="C67" s="23">
        <v>138</v>
      </c>
      <c r="D67" s="23">
        <v>3.57</v>
      </c>
      <c r="E67" s="23">
        <v>5.05</v>
      </c>
      <c r="F67" s="23">
        <v>0.53</v>
      </c>
      <c r="G67" s="23">
        <f t="shared" si="15"/>
        <v>0.97010869565217384</v>
      </c>
      <c r="H67" s="23">
        <f t="shared" si="16"/>
        <v>0.81451612903225801</v>
      </c>
      <c r="I67" s="23">
        <f t="shared" si="17"/>
        <v>1.6847871661133411</v>
      </c>
      <c r="J67" s="6">
        <f t="shared" si="12"/>
        <v>4.303921052631579</v>
      </c>
      <c r="K67" s="6">
        <v>1.9</v>
      </c>
      <c r="L67" s="6">
        <f t="shared" si="13"/>
        <v>-6.7078421052631576</v>
      </c>
      <c r="M67" s="6">
        <f t="shared" si="14"/>
        <v>-4.8078421052631581</v>
      </c>
      <c r="O67" s="6">
        <v>180</v>
      </c>
    </row>
    <row r="68" spans="1:15" x14ac:dyDescent="0.3">
      <c r="A68" s="23" t="s">
        <v>51</v>
      </c>
      <c r="B68" s="23">
        <v>11</v>
      </c>
      <c r="C68" s="23">
        <v>139</v>
      </c>
      <c r="D68" s="23">
        <v>3.68</v>
      </c>
      <c r="E68" s="23">
        <v>6.2</v>
      </c>
      <c r="F68" s="23">
        <v>0.56999999999999995</v>
      </c>
      <c r="G68" s="23">
        <f t="shared" si="15"/>
        <v>1</v>
      </c>
      <c r="H68" s="23">
        <f t="shared" si="16"/>
        <v>1</v>
      </c>
      <c r="I68" s="23">
        <f t="shared" si="17"/>
        <v>1.7366993757134721</v>
      </c>
      <c r="J68" s="6">
        <f t="shared" si="12"/>
        <v>4.513789473684211</v>
      </c>
      <c r="K68" s="6">
        <v>1.9</v>
      </c>
      <c r="L68" s="6">
        <f t="shared" si="13"/>
        <v>-7.1275789473684217</v>
      </c>
      <c r="M68" s="6">
        <f t="shared" si="14"/>
        <v>-5.2275789473684222</v>
      </c>
      <c r="O68" s="6">
        <v>63</v>
      </c>
    </row>
    <row r="69" spans="1:15" x14ac:dyDescent="0.3">
      <c r="O69" s="6">
        <v>41</v>
      </c>
    </row>
    <row r="70" spans="1:15" x14ac:dyDescent="0.3">
      <c r="O70" s="8">
        <v>500</v>
      </c>
    </row>
    <row r="71" spans="1:15" x14ac:dyDescent="0.3">
      <c r="O71" s="6">
        <v>330</v>
      </c>
    </row>
    <row r="72" spans="1:15" x14ac:dyDescent="0.3">
      <c r="O72" s="6">
        <v>150</v>
      </c>
    </row>
    <row r="73" spans="1:15" x14ac:dyDescent="0.3">
      <c r="O73" s="6">
        <v>74</v>
      </c>
    </row>
    <row r="74" spans="1:15" x14ac:dyDescent="0.3">
      <c r="O74" s="6">
        <v>69</v>
      </c>
    </row>
    <row r="75" spans="1:15" x14ac:dyDescent="0.3">
      <c r="O75" s="6">
        <v>51</v>
      </c>
    </row>
    <row r="76" spans="1:15" x14ac:dyDescent="0.3">
      <c r="O76" s="6">
        <v>43</v>
      </c>
    </row>
    <row r="77" spans="1:15" x14ac:dyDescent="0.3">
      <c r="O77" s="8">
        <v>670</v>
      </c>
    </row>
    <row r="78" spans="1:15" x14ac:dyDescent="0.3">
      <c r="O78" s="6">
        <v>310</v>
      </c>
    </row>
    <row r="79" spans="1:15" x14ac:dyDescent="0.3">
      <c r="O79" s="6">
        <v>140</v>
      </c>
    </row>
    <row r="80" spans="1:15" x14ac:dyDescent="0.3">
      <c r="O80" s="6">
        <v>99</v>
      </c>
    </row>
    <row r="81" spans="3:15" x14ac:dyDescent="0.3">
      <c r="O81" s="6">
        <v>83</v>
      </c>
    </row>
    <row r="82" spans="3:15" x14ac:dyDescent="0.3">
      <c r="O82" s="6">
        <v>83</v>
      </c>
    </row>
    <row r="83" spans="3:15" x14ac:dyDescent="0.3">
      <c r="O83" s="6">
        <v>72</v>
      </c>
    </row>
    <row r="84" spans="3:15" x14ac:dyDescent="0.3">
      <c r="C84"/>
    </row>
    <row r="85" spans="3:15" x14ac:dyDescent="0.3">
      <c r="C85"/>
    </row>
    <row r="86" spans="3:15" x14ac:dyDescent="0.3">
      <c r="C86"/>
    </row>
    <row r="87" spans="3:15" x14ac:dyDescent="0.3">
      <c r="C87"/>
    </row>
    <row r="88" spans="3:15" x14ac:dyDescent="0.3">
      <c r="C88"/>
    </row>
    <row r="89" spans="3:15" x14ac:dyDescent="0.3">
      <c r="C89"/>
    </row>
    <row r="90" spans="3:15" x14ac:dyDescent="0.3">
      <c r="C90"/>
    </row>
    <row r="91" spans="3:15" x14ac:dyDescent="0.3">
      <c r="C91"/>
    </row>
    <row r="92" spans="3:15" x14ac:dyDescent="0.3">
      <c r="C92"/>
    </row>
    <row r="93" spans="3:15" x14ac:dyDescent="0.3">
      <c r="C93"/>
    </row>
    <row r="94" spans="3:15" x14ac:dyDescent="0.3">
      <c r="C94"/>
    </row>
    <row r="95" spans="3:15" x14ac:dyDescent="0.3">
      <c r="C95"/>
    </row>
    <row r="96" spans="3:15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"/>
  <sheetViews>
    <sheetView workbookViewId="0">
      <selection activeCell="K30" sqref="K30"/>
    </sheetView>
  </sheetViews>
  <sheetFormatPr defaultRowHeight="14.4" x14ac:dyDescent="0.3"/>
  <cols>
    <col min="1" max="1" width="10.88671875" customWidth="1"/>
    <col min="3" max="3" width="9.109375" style="4"/>
    <col min="4" max="4" width="11.88671875" customWidth="1"/>
    <col min="7" max="7" width="11.6640625" customWidth="1"/>
    <col min="8" max="8" width="12.44140625" customWidth="1"/>
    <col min="9" max="9" width="15" customWidth="1"/>
    <col min="11" max="11" width="11" customWidth="1"/>
    <col min="13" max="17" width="11" customWidth="1"/>
  </cols>
  <sheetData>
    <row r="1" spans="1:22" s="1" customFormat="1" ht="57" x14ac:dyDescent="0.25">
      <c r="A1" s="9" t="s">
        <v>46</v>
      </c>
      <c r="B1" s="10" t="s">
        <v>42</v>
      </c>
      <c r="C1" s="10" t="s">
        <v>0</v>
      </c>
      <c r="D1" s="10" t="s">
        <v>6</v>
      </c>
      <c r="E1" s="10" t="s">
        <v>43</v>
      </c>
      <c r="F1" s="10" t="s">
        <v>44</v>
      </c>
      <c r="G1" s="10" t="s">
        <v>55</v>
      </c>
      <c r="H1" s="10" t="s">
        <v>54</v>
      </c>
      <c r="I1" s="10" t="s">
        <v>56</v>
      </c>
      <c r="L1" s="10" t="s">
        <v>45</v>
      </c>
      <c r="P1" s="2"/>
      <c r="Q1" s="2" t="s">
        <v>1</v>
      </c>
      <c r="R1" s="2" t="s">
        <v>2</v>
      </c>
      <c r="S1" s="2" t="s">
        <v>4</v>
      </c>
      <c r="T1" s="2" t="s">
        <v>5</v>
      </c>
      <c r="U1" s="2" t="s">
        <v>7</v>
      </c>
      <c r="V1" s="2" t="s">
        <v>8</v>
      </c>
    </row>
    <row r="2" spans="1:22" ht="15" x14ac:dyDescent="0.25">
      <c r="A2" s="5" t="s">
        <v>57</v>
      </c>
      <c r="B2" s="8">
        <v>7</v>
      </c>
      <c r="C2" s="8">
        <v>8</v>
      </c>
      <c r="D2" s="8">
        <v>2.15</v>
      </c>
      <c r="E2" s="8">
        <v>0.39</v>
      </c>
      <c r="F2" s="8">
        <v>0.08</v>
      </c>
      <c r="G2" s="8">
        <f t="shared" ref="G2:G14" si="0">D2/$D$14</f>
        <v>0.40719696969696967</v>
      </c>
      <c r="H2" s="8">
        <f t="shared" ref="H2:H14" si="1">E2/$E$14</f>
        <v>5.5084745762711863E-2</v>
      </c>
      <c r="I2" s="8">
        <f t="shared" ref="I2:I14" si="2">D2/SQRT($V$4)</f>
        <v>1.0873017354619732</v>
      </c>
      <c r="L2" s="8">
        <v>336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</row>
    <row r="3" spans="1:22" ht="15" x14ac:dyDescent="0.25">
      <c r="A3" s="6"/>
      <c r="B3" s="6">
        <v>8</v>
      </c>
      <c r="C3" s="7">
        <v>9</v>
      </c>
      <c r="D3" s="6">
        <v>2.0699999999999998</v>
      </c>
      <c r="E3" s="6">
        <v>0.36</v>
      </c>
      <c r="F3" s="6">
        <v>7.0000000000000007E-2</v>
      </c>
      <c r="G3" s="6">
        <f t="shared" si="0"/>
        <v>0.39204545454545447</v>
      </c>
      <c r="H3" s="6">
        <f t="shared" si="1"/>
        <v>5.084745762711864E-2</v>
      </c>
      <c r="I3" s="6">
        <f t="shared" si="2"/>
        <v>1.0468439964680392</v>
      </c>
      <c r="L3" s="6">
        <v>525</v>
      </c>
      <c r="P3" t="s">
        <v>3</v>
      </c>
      <c r="Q3">
        <v>0</v>
      </c>
      <c r="R3">
        <v>0</v>
      </c>
      <c r="S3">
        <v>3.31</v>
      </c>
      <c r="T3">
        <v>0.42</v>
      </c>
      <c r="U3">
        <v>43</v>
      </c>
      <c r="V3">
        <v>3.91</v>
      </c>
    </row>
    <row r="4" spans="1:22" ht="15" x14ac:dyDescent="0.25">
      <c r="A4" s="6"/>
      <c r="B4" s="6">
        <v>12</v>
      </c>
      <c r="C4" s="7">
        <v>10</v>
      </c>
      <c r="D4" s="6">
        <v>2.65</v>
      </c>
      <c r="E4" s="6">
        <v>1.32</v>
      </c>
      <c r="F4" s="6">
        <v>0.1</v>
      </c>
      <c r="G4" s="6">
        <f t="shared" si="0"/>
        <v>0.50189393939393934</v>
      </c>
      <c r="H4" s="6">
        <f t="shared" si="1"/>
        <v>0.1864406779661017</v>
      </c>
      <c r="I4" s="6">
        <f t="shared" si="2"/>
        <v>1.34016260417406</v>
      </c>
      <c r="L4" s="6">
        <v>158</v>
      </c>
      <c r="P4" t="s">
        <v>57</v>
      </c>
      <c r="Q4">
        <v>0</v>
      </c>
      <c r="R4">
        <v>0</v>
      </c>
      <c r="S4">
        <v>3.31</v>
      </c>
      <c r="T4">
        <v>0.42</v>
      </c>
      <c r="U4">
        <v>43</v>
      </c>
      <c r="V4">
        <v>3.91</v>
      </c>
    </row>
    <row r="5" spans="1:22" ht="15" x14ac:dyDescent="0.25">
      <c r="A5" s="6"/>
      <c r="B5" s="6">
        <v>15</v>
      </c>
      <c r="C5" s="7">
        <v>11</v>
      </c>
      <c r="D5" s="6">
        <v>3.13</v>
      </c>
      <c r="E5" s="6">
        <v>1.72</v>
      </c>
      <c r="F5" s="6">
        <v>0.13</v>
      </c>
      <c r="G5" s="6">
        <f t="shared" si="0"/>
        <v>0.59280303030303028</v>
      </c>
      <c r="H5" s="6">
        <f t="shared" si="1"/>
        <v>0.24293785310734461</v>
      </c>
      <c r="I5" s="6">
        <f t="shared" si="2"/>
        <v>1.5829090381376634</v>
      </c>
      <c r="L5" s="6">
        <v>133</v>
      </c>
      <c r="P5" t="s">
        <v>10</v>
      </c>
      <c r="Q5">
        <v>0.5</v>
      </c>
      <c r="R5">
        <v>79</v>
      </c>
      <c r="S5">
        <v>3.31</v>
      </c>
      <c r="T5">
        <v>0</v>
      </c>
      <c r="U5">
        <v>53.2</v>
      </c>
      <c r="V5">
        <v>3.66</v>
      </c>
    </row>
    <row r="6" spans="1:22" ht="15" x14ac:dyDescent="0.25">
      <c r="A6" s="6"/>
      <c r="B6" s="6">
        <v>16</v>
      </c>
      <c r="C6" s="7">
        <v>12</v>
      </c>
      <c r="D6" s="6">
        <v>3.11</v>
      </c>
      <c r="E6" s="6">
        <v>2.08</v>
      </c>
      <c r="F6" s="6">
        <v>0.14000000000000001</v>
      </c>
      <c r="G6" s="6">
        <f t="shared" si="0"/>
        <v>0.58901515151515149</v>
      </c>
      <c r="H6" s="6">
        <f t="shared" si="1"/>
        <v>0.29378531073446329</v>
      </c>
      <c r="I6" s="6">
        <f t="shared" si="2"/>
        <v>1.5727946033891798</v>
      </c>
      <c r="L6" s="6">
        <v>105</v>
      </c>
      <c r="P6" t="s">
        <v>11</v>
      </c>
      <c r="Q6">
        <v>0.5</v>
      </c>
      <c r="R6">
        <v>79</v>
      </c>
      <c r="S6">
        <v>3.31</v>
      </c>
      <c r="T6">
        <v>0</v>
      </c>
      <c r="U6">
        <v>53.2</v>
      </c>
      <c r="V6">
        <v>3.66</v>
      </c>
    </row>
    <row r="7" spans="1:22" ht="15" x14ac:dyDescent="0.25">
      <c r="A7" s="6"/>
      <c r="B7" s="6">
        <v>19</v>
      </c>
      <c r="C7" s="7">
        <v>13</v>
      </c>
      <c r="D7" s="6">
        <v>3.62</v>
      </c>
      <c r="E7" s="6">
        <v>2.63</v>
      </c>
      <c r="F7" s="6">
        <v>0.18</v>
      </c>
      <c r="G7" s="6">
        <f t="shared" si="0"/>
        <v>0.68560606060606055</v>
      </c>
      <c r="H7" s="6">
        <f t="shared" si="1"/>
        <v>0.37146892655367231</v>
      </c>
      <c r="I7" s="6">
        <f t="shared" si="2"/>
        <v>1.8307126894755084</v>
      </c>
      <c r="L7" s="6">
        <v>94</v>
      </c>
      <c r="P7" t="s">
        <v>12</v>
      </c>
      <c r="Q7">
        <v>1</v>
      </c>
      <c r="R7">
        <v>79</v>
      </c>
      <c r="S7">
        <v>3.31</v>
      </c>
      <c r="T7">
        <v>0</v>
      </c>
      <c r="U7">
        <v>57.5</v>
      </c>
      <c r="V7">
        <v>4.13</v>
      </c>
    </row>
    <row r="8" spans="1:22" ht="15" x14ac:dyDescent="0.25">
      <c r="A8" s="6"/>
      <c r="B8" s="6">
        <v>20</v>
      </c>
      <c r="C8" s="7">
        <v>14</v>
      </c>
      <c r="D8" s="6">
        <v>3.6</v>
      </c>
      <c r="E8" s="6">
        <v>2.59</v>
      </c>
      <c r="F8" s="6">
        <v>0.18</v>
      </c>
      <c r="G8" s="6">
        <f t="shared" si="0"/>
        <v>0.68181818181818177</v>
      </c>
      <c r="H8" s="6">
        <f t="shared" si="1"/>
        <v>0.36581920903954801</v>
      </c>
      <c r="I8" s="6">
        <f t="shared" si="2"/>
        <v>1.820598254727025</v>
      </c>
      <c r="L8" s="6">
        <v>101</v>
      </c>
      <c r="P8" t="s">
        <v>13</v>
      </c>
      <c r="Q8">
        <v>1</v>
      </c>
      <c r="R8">
        <v>79</v>
      </c>
      <c r="S8">
        <v>3.31</v>
      </c>
      <c r="T8">
        <v>0</v>
      </c>
      <c r="U8">
        <v>57.5</v>
      </c>
      <c r="V8">
        <v>4.13</v>
      </c>
    </row>
    <row r="9" spans="1:22" ht="15" x14ac:dyDescent="0.25">
      <c r="A9" s="6"/>
      <c r="B9" s="6">
        <v>23</v>
      </c>
      <c r="C9" s="7">
        <v>15</v>
      </c>
      <c r="D9" s="6">
        <v>4.18</v>
      </c>
      <c r="E9" s="6">
        <v>3.45</v>
      </c>
      <c r="F9" s="6">
        <v>0.2</v>
      </c>
      <c r="G9" s="6">
        <f t="shared" si="0"/>
        <v>0.79166666666666663</v>
      </c>
      <c r="H9" s="6">
        <f t="shared" si="1"/>
        <v>0.48728813559322037</v>
      </c>
      <c r="I9" s="6">
        <f t="shared" si="2"/>
        <v>2.1139168624330456</v>
      </c>
      <c r="L9" s="6">
        <v>90</v>
      </c>
      <c r="P9" t="s">
        <v>33</v>
      </c>
      <c r="Q9">
        <v>1</v>
      </c>
      <c r="R9">
        <v>79</v>
      </c>
      <c r="S9">
        <v>3.31</v>
      </c>
      <c r="T9">
        <v>0</v>
      </c>
      <c r="U9">
        <v>43.2</v>
      </c>
      <c r="V9">
        <v>4</v>
      </c>
    </row>
    <row r="10" spans="1:22" ht="15" x14ac:dyDescent="0.25">
      <c r="A10" s="6"/>
      <c r="B10" s="6">
        <v>24</v>
      </c>
      <c r="C10" s="7">
        <v>16</v>
      </c>
      <c r="D10" s="6">
        <v>4.1900000000000004</v>
      </c>
      <c r="E10" s="6">
        <v>3.3</v>
      </c>
      <c r="F10" s="6">
        <v>0.22</v>
      </c>
      <c r="G10" s="6">
        <f t="shared" si="0"/>
        <v>0.79356060606060608</v>
      </c>
      <c r="H10" s="6">
        <f t="shared" si="1"/>
        <v>0.46610169491525422</v>
      </c>
      <c r="I10" s="6">
        <f t="shared" si="2"/>
        <v>2.1189740798072876</v>
      </c>
      <c r="L10" s="6">
        <v>94</v>
      </c>
      <c r="P10" t="s">
        <v>34</v>
      </c>
      <c r="Q10">
        <v>1</v>
      </c>
      <c r="R10">
        <v>79</v>
      </c>
      <c r="S10">
        <v>3.31</v>
      </c>
      <c r="T10">
        <v>0</v>
      </c>
      <c r="U10">
        <v>60.2</v>
      </c>
      <c r="V10">
        <v>4.57</v>
      </c>
    </row>
    <row r="11" spans="1:22" x14ac:dyDescent="0.3">
      <c r="A11" s="6"/>
      <c r="B11" s="6">
        <v>27</v>
      </c>
      <c r="C11" s="7">
        <v>17</v>
      </c>
      <c r="D11" s="6">
        <v>4.8099999999999996</v>
      </c>
      <c r="E11" s="6">
        <v>4.68</v>
      </c>
      <c r="F11" s="6">
        <v>0.28000000000000003</v>
      </c>
      <c r="G11" s="6">
        <f t="shared" si="0"/>
        <v>0.9109848484848484</v>
      </c>
      <c r="H11" s="6">
        <f t="shared" si="1"/>
        <v>0.66101694915254228</v>
      </c>
      <c r="I11" s="6">
        <f t="shared" si="2"/>
        <v>2.4325215570102747</v>
      </c>
      <c r="L11" s="6">
        <v>79</v>
      </c>
      <c r="P11" t="s">
        <v>15</v>
      </c>
      <c r="Q11">
        <v>1.5</v>
      </c>
      <c r="R11">
        <v>79</v>
      </c>
      <c r="S11">
        <v>3.31</v>
      </c>
      <c r="T11">
        <v>0</v>
      </c>
      <c r="U11">
        <v>48.9</v>
      </c>
      <c r="V11">
        <v>3.89</v>
      </c>
    </row>
    <row r="12" spans="1:22" x14ac:dyDescent="0.3">
      <c r="A12" s="6"/>
      <c r="B12" s="6">
        <v>28</v>
      </c>
      <c r="C12" s="7">
        <v>18</v>
      </c>
      <c r="D12" s="6">
        <v>4.7300000000000004</v>
      </c>
      <c r="E12" s="6">
        <v>4.46</v>
      </c>
      <c r="F12" s="6">
        <v>0.28999999999999998</v>
      </c>
      <c r="G12" s="6">
        <f t="shared" si="0"/>
        <v>0.89583333333333337</v>
      </c>
      <c r="H12" s="6">
        <f t="shared" si="1"/>
        <v>0.62994350282485878</v>
      </c>
      <c r="I12" s="6">
        <f t="shared" si="2"/>
        <v>2.3920638180163412</v>
      </c>
      <c r="L12" s="6">
        <v>79</v>
      </c>
      <c r="P12" t="s">
        <v>16</v>
      </c>
      <c r="Q12">
        <v>1</v>
      </c>
      <c r="R12">
        <v>55</v>
      </c>
      <c r="S12">
        <v>3.31</v>
      </c>
      <c r="T12">
        <v>0</v>
      </c>
      <c r="U12">
        <v>50.1</v>
      </c>
      <c r="V12">
        <v>3.32</v>
      </c>
    </row>
    <row r="13" spans="1:22" x14ac:dyDescent="0.3">
      <c r="A13" s="6"/>
      <c r="B13" s="6">
        <v>31</v>
      </c>
      <c r="C13" s="7">
        <v>19</v>
      </c>
      <c r="D13" s="6">
        <v>5.27</v>
      </c>
      <c r="E13" s="6">
        <v>6.98</v>
      </c>
      <c r="F13" s="6">
        <v>0.36</v>
      </c>
      <c r="G13" s="6">
        <f t="shared" si="0"/>
        <v>0.99810606060606044</v>
      </c>
      <c r="H13" s="6">
        <f t="shared" si="1"/>
        <v>0.98587570621468934</v>
      </c>
      <c r="I13" s="6">
        <f t="shared" si="2"/>
        <v>2.6651535562253947</v>
      </c>
      <c r="L13" s="6">
        <v>70</v>
      </c>
      <c r="P13" t="s">
        <v>17</v>
      </c>
      <c r="Q13">
        <v>1</v>
      </c>
      <c r="R13">
        <v>55</v>
      </c>
      <c r="S13">
        <v>3.31</v>
      </c>
      <c r="T13">
        <v>0</v>
      </c>
      <c r="U13">
        <v>50.1</v>
      </c>
      <c r="V13">
        <v>3.32</v>
      </c>
    </row>
    <row r="14" spans="1:22" x14ac:dyDescent="0.3">
      <c r="A14" s="6"/>
      <c r="B14" s="6">
        <v>32</v>
      </c>
      <c r="C14" s="7">
        <v>20</v>
      </c>
      <c r="D14" s="6">
        <v>5.28</v>
      </c>
      <c r="E14" s="6">
        <v>7.08</v>
      </c>
      <c r="F14" s="6">
        <v>0.39</v>
      </c>
      <c r="G14" s="6">
        <f t="shared" si="0"/>
        <v>1</v>
      </c>
      <c r="H14" s="6">
        <f t="shared" si="1"/>
        <v>1</v>
      </c>
      <c r="I14" s="6">
        <f t="shared" si="2"/>
        <v>2.6702107735996368</v>
      </c>
      <c r="L14" s="6">
        <v>70</v>
      </c>
      <c r="P14" t="s">
        <v>18</v>
      </c>
      <c r="Q14">
        <v>0</v>
      </c>
      <c r="R14">
        <v>0</v>
      </c>
      <c r="S14">
        <v>3.31</v>
      </c>
      <c r="T14">
        <v>0.42</v>
      </c>
      <c r="U14">
        <v>65.7</v>
      </c>
      <c r="V14">
        <v>4.07</v>
      </c>
    </row>
    <row r="15" spans="1:22" x14ac:dyDescent="0.3">
      <c r="A15" s="8" t="s">
        <v>11</v>
      </c>
      <c r="B15" s="8">
        <v>7</v>
      </c>
      <c r="C15" s="8">
        <v>23</v>
      </c>
      <c r="D15" s="8">
        <v>1.59</v>
      </c>
      <c r="E15" s="8">
        <v>0.27</v>
      </c>
      <c r="F15" s="8">
        <v>0.1</v>
      </c>
      <c r="G15" s="8">
        <f t="shared" ref="G15:G22" si="3">D15/$D$22</f>
        <v>0.50798722044728439</v>
      </c>
      <c r="H15" s="8">
        <f t="shared" ref="H15:H22" si="4">E15/$E$22</f>
        <v>7.2580645161290328E-2</v>
      </c>
      <c r="I15" s="8">
        <f t="shared" ref="I15:I22" si="5">D15/SQRT($V$6)</f>
        <v>0.83110631384801348</v>
      </c>
      <c r="L15" s="8">
        <v>630</v>
      </c>
      <c r="P15" t="s">
        <v>19</v>
      </c>
      <c r="Q15">
        <v>0.5</v>
      </c>
      <c r="R15">
        <v>81</v>
      </c>
      <c r="S15">
        <v>3.31</v>
      </c>
      <c r="T15">
        <v>0</v>
      </c>
      <c r="U15">
        <v>51.4</v>
      </c>
      <c r="V15">
        <v>3.77</v>
      </c>
    </row>
    <row r="16" spans="1:22" x14ac:dyDescent="0.3">
      <c r="A16" s="6"/>
      <c r="B16" s="6">
        <v>11</v>
      </c>
      <c r="C16" s="7">
        <v>24</v>
      </c>
      <c r="D16" s="6">
        <v>2.0699999999999998</v>
      </c>
      <c r="E16" s="6">
        <v>0.36</v>
      </c>
      <c r="F16" s="6">
        <v>0.12</v>
      </c>
      <c r="G16" s="6">
        <f t="shared" si="3"/>
        <v>0.6613418530351437</v>
      </c>
      <c r="H16" s="6">
        <f t="shared" si="4"/>
        <v>9.6774193548387094E-2</v>
      </c>
      <c r="I16" s="6">
        <f t="shared" si="5"/>
        <v>1.0820063331228853</v>
      </c>
      <c r="L16" s="6">
        <v>420</v>
      </c>
      <c r="P16" t="s">
        <v>20</v>
      </c>
      <c r="Q16">
        <v>1</v>
      </c>
      <c r="R16">
        <v>81</v>
      </c>
      <c r="S16">
        <v>3.31</v>
      </c>
      <c r="T16">
        <v>0</v>
      </c>
      <c r="U16">
        <v>53.4</v>
      </c>
      <c r="V16">
        <v>3.74</v>
      </c>
    </row>
    <row r="17" spans="1:22" x14ac:dyDescent="0.3">
      <c r="A17" s="6"/>
      <c r="B17" s="6">
        <v>12</v>
      </c>
      <c r="C17" s="7">
        <v>25</v>
      </c>
      <c r="D17" s="6">
        <v>2.0699999999999998</v>
      </c>
      <c r="E17" s="6">
        <v>0.52</v>
      </c>
      <c r="F17" s="6">
        <v>0.21</v>
      </c>
      <c r="G17" s="6">
        <f t="shared" si="3"/>
        <v>0.6613418530351437</v>
      </c>
      <c r="H17" s="6">
        <f t="shared" si="4"/>
        <v>0.13978494623655913</v>
      </c>
      <c r="I17" s="6">
        <f t="shared" si="5"/>
        <v>1.0820063331228853</v>
      </c>
      <c r="L17" s="6">
        <v>630</v>
      </c>
      <c r="P17" t="s">
        <v>21</v>
      </c>
      <c r="Q17">
        <v>1.5</v>
      </c>
      <c r="R17">
        <v>81</v>
      </c>
      <c r="S17">
        <v>3.31</v>
      </c>
      <c r="T17">
        <v>0</v>
      </c>
      <c r="U17">
        <v>49.7</v>
      </c>
      <c r="V17">
        <v>4.55</v>
      </c>
    </row>
    <row r="18" spans="1:22" x14ac:dyDescent="0.3">
      <c r="A18" s="6"/>
      <c r="B18" s="6">
        <v>15</v>
      </c>
      <c r="C18" s="7">
        <v>26</v>
      </c>
      <c r="D18" s="6">
        <v>2.61</v>
      </c>
      <c r="E18" s="6">
        <v>0.74</v>
      </c>
      <c r="F18" s="6">
        <v>0.14000000000000001</v>
      </c>
      <c r="G18" s="6">
        <f t="shared" si="3"/>
        <v>0.83386581469648557</v>
      </c>
      <c r="H18" s="6">
        <f t="shared" si="4"/>
        <v>0.19892473118279569</v>
      </c>
      <c r="I18" s="6">
        <f t="shared" si="5"/>
        <v>1.3642688548071165</v>
      </c>
      <c r="L18" s="6">
        <v>210</v>
      </c>
      <c r="P18" t="s">
        <v>22</v>
      </c>
      <c r="Q18">
        <v>1.5</v>
      </c>
      <c r="R18">
        <v>79</v>
      </c>
      <c r="S18">
        <v>3.31</v>
      </c>
      <c r="T18">
        <v>0</v>
      </c>
      <c r="U18">
        <v>59.7</v>
      </c>
      <c r="V18">
        <v>4.2699999999999996</v>
      </c>
    </row>
    <row r="19" spans="1:22" x14ac:dyDescent="0.3">
      <c r="A19" s="6"/>
      <c r="B19" s="6">
        <v>16</v>
      </c>
      <c r="C19" s="7">
        <v>27</v>
      </c>
      <c r="D19" s="6">
        <v>2.61</v>
      </c>
      <c r="E19" s="6">
        <v>0.99</v>
      </c>
      <c r="F19" s="6">
        <v>0.28000000000000003</v>
      </c>
      <c r="G19" s="6">
        <f t="shared" si="3"/>
        <v>0.83386581469648557</v>
      </c>
      <c r="H19" s="6">
        <f t="shared" si="4"/>
        <v>0.2661290322580645</v>
      </c>
      <c r="I19" s="6">
        <f t="shared" si="5"/>
        <v>1.3642688548071165</v>
      </c>
      <c r="L19" s="6">
        <v>367</v>
      </c>
      <c r="P19" t="s">
        <v>23</v>
      </c>
      <c r="Q19">
        <v>1.5</v>
      </c>
      <c r="R19">
        <v>64</v>
      </c>
      <c r="S19">
        <v>3.31</v>
      </c>
      <c r="T19">
        <v>0</v>
      </c>
      <c r="U19">
        <v>45.5</v>
      </c>
      <c r="V19">
        <v>4.9400000000000004</v>
      </c>
    </row>
    <row r="20" spans="1:22" x14ac:dyDescent="0.3">
      <c r="A20" s="6"/>
      <c r="B20" s="6">
        <v>19</v>
      </c>
      <c r="C20" s="7">
        <v>28</v>
      </c>
      <c r="D20" s="6">
        <v>2.84</v>
      </c>
      <c r="E20" s="6">
        <v>1.53</v>
      </c>
      <c r="F20" s="6">
        <v>0.2</v>
      </c>
      <c r="G20" s="6">
        <f t="shared" si="3"/>
        <v>0.90734824281150162</v>
      </c>
      <c r="H20" s="6">
        <f t="shared" si="4"/>
        <v>0.41129032258064513</v>
      </c>
      <c r="I20" s="6">
        <f t="shared" si="5"/>
        <v>1.4844917807096591</v>
      </c>
      <c r="L20" s="6">
        <v>133</v>
      </c>
      <c r="P20" t="s">
        <v>24</v>
      </c>
      <c r="Q20">
        <v>0</v>
      </c>
      <c r="R20">
        <v>0</v>
      </c>
      <c r="S20">
        <v>3.31</v>
      </c>
      <c r="T20">
        <v>0.42</v>
      </c>
      <c r="U20">
        <v>90.5</v>
      </c>
      <c r="V20">
        <v>4.13</v>
      </c>
    </row>
    <row r="21" spans="1:22" x14ac:dyDescent="0.3">
      <c r="A21" s="6"/>
      <c r="B21" s="6">
        <v>20</v>
      </c>
      <c r="C21" s="7">
        <v>29</v>
      </c>
      <c r="D21" s="6">
        <v>2.85</v>
      </c>
      <c r="E21" s="6">
        <v>1.73</v>
      </c>
      <c r="F21" s="6">
        <v>0.42</v>
      </c>
      <c r="G21" s="6">
        <f t="shared" si="3"/>
        <v>0.91054313099041539</v>
      </c>
      <c r="H21" s="6">
        <f t="shared" si="4"/>
        <v>0.46505376344086019</v>
      </c>
      <c r="I21" s="6">
        <f t="shared" si="5"/>
        <v>1.4897188644445525</v>
      </c>
      <c r="L21" s="6">
        <v>315</v>
      </c>
      <c r="P21" t="s">
        <v>25</v>
      </c>
      <c r="Q21">
        <v>1.5</v>
      </c>
      <c r="R21">
        <v>81</v>
      </c>
      <c r="S21">
        <v>3.31</v>
      </c>
      <c r="T21">
        <v>0</v>
      </c>
      <c r="U21">
        <v>79</v>
      </c>
      <c r="V21">
        <v>4.99</v>
      </c>
    </row>
    <row r="22" spans="1:22" x14ac:dyDescent="0.3">
      <c r="A22" s="6"/>
      <c r="B22" s="6">
        <v>22</v>
      </c>
      <c r="C22" s="7">
        <v>30</v>
      </c>
      <c r="D22" s="6">
        <v>3.13</v>
      </c>
      <c r="E22" s="6">
        <v>3.72</v>
      </c>
      <c r="F22" s="6">
        <v>0.34</v>
      </c>
      <c r="G22" s="6">
        <f t="shared" si="3"/>
        <v>1</v>
      </c>
      <c r="H22" s="6">
        <f t="shared" si="4"/>
        <v>1</v>
      </c>
      <c r="I22" s="6">
        <f t="shared" si="5"/>
        <v>1.6360772090215612</v>
      </c>
      <c r="L22" s="6">
        <v>126</v>
      </c>
      <c r="P22" t="s">
        <v>26</v>
      </c>
      <c r="Q22">
        <v>1.5</v>
      </c>
      <c r="R22">
        <v>79</v>
      </c>
      <c r="S22">
        <v>3.31</v>
      </c>
      <c r="T22">
        <v>0</v>
      </c>
      <c r="U22">
        <v>76.5</v>
      </c>
      <c r="V22">
        <v>4.72</v>
      </c>
    </row>
    <row r="23" spans="1:22" x14ac:dyDescent="0.3">
      <c r="A23" s="8" t="s">
        <v>13</v>
      </c>
      <c r="B23" s="8">
        <v>11</v>
      </c>
      <c r="C23" s="8">
        <v>37</v>
      </c>
      <c r="D23" s="8">
        <v>3.13</v>
      </c>
      <c r="E23" s="8">
        <v>0.36</v>
      </c>
      <c r="F23" s="8">
        <v>0.1</v>
      </c>
      <c r="G23" s="8">
        <f t="shared" ref="G23:G28" si="6">D23/$D$28</f>
        <v>0.75059952038369304</v>
      </c>
      <c r="H23" s="8">
        <f t="shared" ref="H23:H28" si="7">E23/$E$28</f>
        <v>0.10112359550561797</v>
      </c>
      <c r="I23" s="8">
        <f t="shared" ref="I23:I28" si="8">D23/SQRT($V$8)</f>
        <v>1.5401723119850348</v>
      </c>
      <c r="L23" s="8">
        <v>210</v>
      </c>
      <c r="P23" t="s">
        <v>27</v>
      </c>
      <c r="Q23">
        <v>1.5</v>
      </c>
      <c r="R23">
        <v>64</v>
      </c>
      <c r="S23">
        <v>3.31</v>
      </c>
      <c r="T23">
        <v>0</v>
      </c>
      <c r="U23">
        <v>62</v>
      </c>
      <c r="V23">
        <v>4.03</v>
      </c>
    </row>
    <row r="24" spans="1:22" x14ac:dyDescent="0.3">
      <c r="A24" s="6"/>
      <c r="B24" s="6">
        <v>12</v>
      </c>
      <c r="C24" s="7">
        <v>38</v>
      </c>
      <c r="D24" s="6">
        <v>3.16</v>
      </c>
      <c r="E24" s="6">
        <v>0.75</v>
      </c>
      <c r="F24" s="6">
        <v>0.14000000000000001</v>
      </c>
      <c r="G24" s="6">
        <f t="shared" si="6"/>
        <v>0.75779376498800965</v>
      </c>
      <c r="H24" s="6">
        <f t="shared" si="7"/>
        <v>0.21067415730337077</v>
      </c>
      <c r="I24" s="6">
        <f t="shared" si="8"/>
        <v>1.5549343469241885</v>
      </c>
      <c r="L24" s="6">
        <v>195</v>
      </c>
      <c r="P24" t="s">
        <v>28</v>
      </c>
      <c r="Q24">
        <v>0</v>
      </c>
      <c r="R24">
        <v>0</v>
      </c>
      <c r="S24">
        <v>3.31</v>
      </c>
      <c r="T24">
        <v>0.42</v>
      </c>
      <c r="U24">
        <v>71.7</v>
      </c>
      <c r="V24">
        <v>4.3499999999999996</v>
      </c>
    </row>
    <row r="25" spans="1:22" x14ac:dyDescent="0.3">
      <c r="A25" s="6"/>
      <c r="B25" s="6">
        <v>15</v>
      </c>
      <c r="C25" s="7">
        <v>39</v>
      </c>
      <c r="D25" s="6">
        <v>3.61</v>
      </c>
      <c r="E25" s="6">
        <v>1.19</v>
      </c>
      <c r="F25" s="6">
        <v>0.15</v>
      </c>
      <c r="G25" s="6">
        <f t="shared" si="6"/>
        <v>0.86570743405275774</v>
      </c>
      <c r="H25" s="6">
        <f t="shared" si="7"/>
        <v>0.3342696629213483</v>
      </c>
      <c r="I25" s="6">
        <f t="shared" si="8"/>
        <v>1.7763648710114937</v>
      </c>
      <c r="L25" s="6">
        <v>110</v>
      </c>
      <c r="P25" t="s">
        <v>29</v>
      </c>
      <c r="Q25">
        <v>1</v>
      </c>
      <c r="R25" s="3">
        <f>30/0.38</f>
        <v>78.94736842105263</v>
      </c>
      <c r="S25">
        <v>3.31</v>
      </c>
      <c r="T25">
        <v>0</v>
      </c>
      <c r="U25">
        <v>62.1</v>
      </c>
      <c r="V25">
        <v>3.9</v>
      </c>
    </row>
    <row r="26" spans="1:22" x14ac:dyDescent="0.3">
      <c r="A26" s="6"/>
      <c r="B26" s="6">
        <v>16</v>
      </c>
      <c r="C26" s="7">
        <v>40</v>
      </c>
      <c r="D26" s="6">
        <v>3.6</v>
      </c>
      <c r="E26" s="6">
        <v>1.73</v>
      </c>
      <c r="F26" s="6">
        <v>0.18</v>
      </c>
      <c r="G26" s="6">
        <f t="shared" si="6"/>
        <v>0.86330935251798568</v>
      </c>
      <c r="H26" s="6">
        <f t="shared" si="7"/>
        <v>0.48595505617977525</v>
      </c>
      <c r="I26" s="6">
        <f t="shared" si="8"/>
        <v>1.7714441926984426</v>
      </c>
      <c r="L26" s="6">
        <v>133</v>
      </c>
      <c r="P26" t="s">
        <v>30</v>
      </c>
      <c r="Q26">
        <v>2</v>
      </c>
      <c r="R26" s="3">
        <f>54/0.81</f>
        <v>66.666666666666657</v>
      </c>
      <c r="S26">
        <v>3.31</v>
      </c>
      <c r="T26">
        <v>0</v>
      </c>
      <c r="U26">
        <v>50.9</v>
      </c>
      <c r="V26">
        <v>4.49</v>
      </c>
    </row>
    <row r="27" spans="1:22" x14ac:dyDescent="0.3">
      <c r="A27" s="6"/>
      <c r="B27" s="6">
        <v>19</v>
      </c>
      <c r="C27" s="7">
        <v>41</v>
      </c>
      <c r="D27" s="6">
        <v>4.1500000000000004</v>
      </c>
      <c r="E27" s="6">
        <v>2.74</v>
      </c>
      <c r="F27" s="6">
        <v>0.19</v>
      </c>
      <c r="G27" s="6">
        <f t="shared" si="6"/>
        <v>0.99520383693045578</v>
      </c>
      <c r="H27" s="6">
        <f t="shared" si="7"/>
        <v>0.76966292134831471</v>
      </c>
      <c r="I27" s="6">
        <f t="shared" si="8"/>
        <v>2.0420814999162604</v>
      </c>
      <c r="L27" s="6">
        <v>87</v>
      </c>
      <c r="P27" t="s">
        <v>31</v>
      </c>
      <c r="Q27">
        <v>1</v>
      </c>
      <c r="R27" s="3">
        <f>30/0.38</f>
        <v>78.94736842105263</v>
      </c>
      <c r="S27">
        <v>3.31</v>
      </c>
      <c r="T27">
        <v>0</v>
      </c>
      <c r="U27">
        <v>64</v>
      </c>
      <c r="V27">
        <v>4.76</v>
      </c>
    </row>
    <row r="28" spans="1:22" x14ac:dyDescent="0.3">
      <c r="A28" s="6"/>
      <c r="B28" s="6">
        <v>20</v>
      </c>
      <c r="C28" s="7">
        <v>42</v>
      </c>
      <c r="D28" s="6">
        <v>4.17</v>
      </c>
      <c r="E28" s="6">
        <v>3.56</v>
      </c>
      <c r="F28" s="6">
        <v>0.21</v>
      </c>
      <c r="G28" s="6">
        <f t="shared" si="6"/>
        <v>1</v>
      </c>
      <c r="H28" s="6">
        <f t="shared" si="7"/>
        <v>1</v>
      </c>
      <c r="I28" s="6">
        <f t="shared" si="8"/>
        <v>2.0519228565423626</v>
      </c>
      <c r="L28" s="6">
        <v>81</v>
      </c>
      <c r="P28" t="s">
        <v>32</v>
      </c>
      <c r="Q28">
        <v>2</v>
      </c>
      <c r="R28" s="3">
        <f>54/0.81</f>
        <v>66.666666666666657</v>
      </c>
      <c r="S28">
        <v>3.31</v>
      </c>
      <c r="T28">
        <v>0</v>
      </c>
      <c r="U28">
        <v>54.3</v>
      </c>
      <c r="V28">
        <v>4.67</v>
      </c>
    </row>
    <row r="29" spans="1:22" x14ac:dyDescent="0.3">
      <c r="A29" s="8" t="s">
        <v>15</v>
      </c>
      <c r="B29" s="8">
        <v>7</v>
      </c>
      <c r="C29" s="8">
        <v>47</v>
      </c>
      <c r="D29" s="8">
        <v>2.09</v>
      </c>
      <c r="E29" s="8">
        <v>0.22</v>
      </c>
      <c r="F29" s="8">
        <v>0.05</v>
      </c>
      <c r="G29" s="8">
        <f t="shared" ref="G29:G38" si="9">D29/$D$38</f>
        <v>0.44279661016949151</v>
      </c>
      <c r="H29" s="8">
        <f t="shared" ref="H29:H38" si="10">E29/$E$38</f>
        <v>6.0273972602739728E-2</v>
      </c>
      <c r="I29" s="8">
        <f t="shared" ref="I29:I38" si="11">D29/SQRT($V$11)</f>
        <v>1.0596720645174931</v>
      </c>
      <c r="L29" s="8">
        <v>630</v>
      </c>
      <c r="P29" t="s">
        <v>14</v>
      </c>
      <c r="Q29">
        <v>1.5</v>
      </c>
      <c r="R29" s="3">
        <v>79</v>
      </c>
      <c r="S29">
        <v>3.31</v>
      </c>
      <c r="T29">
        <v>0</v>
      </c>
      <c r="U29">
        <v>48.9</v>
      </c>
      <c r="V29">
        <v>3.89</v>
      </c>
    </row>
    <row r="30" spans="1:22" x14ac:dyDescent="0.3">
      <c r="A30" s="6"/>
      <c r="B30" s="6">
        <v>11</v>
      </c>
      <c r="C30" s="7">
        <v>48</v>
      </c>
      <c r="D30" s="6">
        <v>2.64</v>
      </c>
      <c r="E30" s="6">
        <v>0.3</v>
      </c>
      <c r="F30" s="6">
        <v>0.05</v>
      </c>
      <c r="G30" s="6">
        <f t="shared" si="9"/>
        <v>0.55932203389830515</v>
      </c>
      <c r="H30" s="6">
        <f t="shared" si="10"/>
        <v>8.2191780821917804E-2</v>
      </c>
      <c r="I30" s="6">
        <f t="shared" si="11"/>
        <v>1.3385331341273599</v>
      </c>
      <c r="L30" s="6">
        <v>420</v>
      </c>
    </row>
    <row r="31" spans="1:22" x14ac:dyDescent="0.3">
      <c r="A31" s="6"/>
      <c r="B31" s="6">
        <v>12</v>
      </c>
      <c r="C31" s="7">
        <v>49</v>
      </c>
      <c r="D31" s="6">
        <v>2.63</v>
      </c>
      <c r="E31" s="6">
        <v>0.26</v>
      </c>
      <c r="F31" s="6">
        <v>0.05</v>
      </c>
      <c r="G31" s="6">
        <f t="shared" si="9"/>
        <v>0.55720338983050843</v>
      </c>
      <c r="H31" s="6">
        <f t="shared" si="10"/>
        <v>7.1232876712328766E-2</v>
      </c>
      <c r="I31" s="6">
        <f t="shared" si="11"/>
        <v>1.3334629328617258</v>
      </c>
      <c r="L31" s="6">
        <v>630</v>
      </c>
    </row>
    <row r="32" spans="1:22" x14ac:dyDescent="0.3">
      <c r="A32" s="6"/>
      <c r="B32" s="6">
        <v>15</v>
      </c>
      <c r="C32" s="7">
        <v>50</v>
      </c>
      <c r="D32" s="6">
        <v>3.15</v>
      </c>
      <c r="E32" s="6">
        <v>0.48</v>
      </c>
      <c r="F32" s="6">
        <v>0.12</v>
      </c>
      <c r="G32" s="6">
        <f t="shared" si="9"/>
        <v>0.6673728813559322</v>
      </c>
      <c r="H32" s="6">
        <f t="shared" si="10"/>
        <v>0.13150684931506848</v>
      </c>
      <c r="I32" s="6">
        <f t="shared" si="11"/>
        <v>1.5971133986746906</v>
      </c>
      <c r="L32" s="6">
        <v>336</v>
      </c>
    </row>
    <row r="33" spans="1:12" x14ac:dyDescent="0.3">
      <c r="A33" s="6"/>
      <c r="B33" s="6">
        <v>16</v>
      </c>
      <c r="C33" s="7">
        <v>51</v>
      </c>
      <c r="D33" s="6">
        <v>3.12</v>
      </c>
      <c r="E33" s="6">
        <v>0.63</v>
      </c>
      <c r="F33" s="6">
        <v>0.16</v>
      </c>
      <c r="G33" s="6">
        <f t="shared" si="9"/>
        <v>0.66101694915254239</v>
      </c>
      <c r="H33" s="6">
        <f t="shared" si="10"/>
        <v>0.17260273972602741</v>
      </c>
      <c r="I33" s="6">
        <f t="shared" si="11"/>
        <v>1.5819027948777888</v>
      </c>
      <c r="L33" s="6">
        <v>368</v>
      </c>
    </row>
    <row r="34" spans="1:12" x14ac:dyDescent="0.3">
      <c r="A34" s="6"/>
      <c r="B34" s="6">
        <v>19</v>
      </c>
      <c r="C34" s="7">
        <v>52</v>
      </c>
      <c r="D34" s="6">
        <v>3.6</v>
      </c>
      <c r="E34" s="6">
        <v>0.94</v>
      </c>
      <c r="F34" s="6">
        <v>0.13</v>
      </c>
      <c r="G34" s="6">
        <f t="shared" si="9"/>
        <v>0.76271186440677974</v>
      </c>
      <c r="H34" s="6">
        <f t="shared" si="10"/>
        <v>0.25753424657534246</v>
      </c>
      <c r="I34" s="6">
        <f t="shared" si="11"/>
        <v>1.8252724556282178</v>
      </c>
      <c r="L34" s="6">
        <v>149</v>
      </c>
    </row>
    <row r="35" spans="1:12" x14ac:dyDescent="0.3">
      <c r="A35" s="6"/>
      <c r="B35" s="6">
        <v>20</v>
      </c>
      <c r="C35" s="7">
        <v>53</v>
      </c>
      <c r="D35" s="6">
        <v>3.7</v>
      </c>
      <c r="E35" s="6">
        <v>1.22</v>
      </c>
      <c r="F35" s="6">
        <v>0.17</v>
      </c>
      <c r="G35" s="6">
        <f t="shared" si="9"/>
        <v>0.78389830508474589</v>
      </c>
      <c r="H35" s="6">
        <f t="shared" si="10"/>
        <v>0.33424657534246577</v>
      </c>
      <c r="I35" s="6">
        <f t="shared" si="11"/>
        <v>1.8759744682845572</v>
      </c>
      <c r="L35" s="6">
        <v>149</v>
      </c>
    </row>
    <row r="36" spans="1:12" x14ac:dyDescent="0.3">
      <c r="A36" s="6"/>
      <c r="B36" s="6">
        <v>23</v>
      </c>
      <c r="C36" s="7">
        <v>54</v>
      </c>
      <c r="D36" s="6">
        <v>4.2</v>
      </c>
      <c r="E36" s="6">
        <v>1.95</v>
      </c>
      <c r="F36" s="6">
        <v>0.14000000000000001</v>
      </c>
      <c r="G36" s="6">
        <f t="shared" si="9"/>
        <v>0.88983050847457634</v>
      </c>
      <c r="H36" s="6">
        <f t="shared" si="10"/>
        <v>0.53424657534246578</v>
      </c>
      <c r="I36" s="6">
        <f t="shared" si="11"/>
        <v>2.1294845315662543</v>
      </c>
      <c r="L36" s="6">
        <v>105</v>
      </c>
    </row>
    <row r="37" spans="1:12" x14ac:dyDescent="0.3">
      <c r="A37" s="6"/>
      <c r="B37" s="6">
        <v>24</v>
      </c>
      <c r="C37" s="7">
        <v>55</v>
      </c>
      <c r="D37" s="6">
        <v>4.18</v>
      </c>
      <c r="E37" s="6">
        <v>2.2000000000000002</v>
      </c>
      <c r="F37" s="6">
        <v>0.2</v>
      </c>
      <c r="G37" s="6">
        <f t="shared" si="9"/>
        <v>0.88559322033898302</v>
      </c>
      <c r="H37" s="6">
        <f t="shared" si="10"/>
        <v>0.60273972602739734</v>
      </c>
      <c r="I37" s="6">
        <f t="shared" si="11"/>
        <v>2.1193441290349861</v>
      </c>
      <c r="L37" s="6">
        <v>119</v>
      </c>
    </row>
    <row r="38" spans="1:12" x14ac:dyDescent="0.3">
      <c r="A38" s="6"/>
      <c r="B38" s="6">
        <v>27</v>
      </c>
      <c r="C38" s="7">
        <v>56</v>
      </c>
      <c r="D38" s="6">
        <v>4.72</v>
      </c>
      <c r="E38" s="6">
        <v>3.65</v>
      </c>
      <c r="F38" s="6">
        <v>0.25</v>
      </c>
      <c r="G38" s="6">
        <f t="shared" si="9"/>
        <v>1</v>
      </c>
      <c r="H38" s="6">
        <f t="shared" si="10"/>
        <v>1</v>
      </c>
      <c r="I38" s="6">
        <f t="shared" si="11"/>
        <v>2.3931349973792186</v>
      </c>
      <c r="L38" s="6">
        <v>90</v>
      </c>
    </row>
    <row r="39" spans="1:12" x14ac:dyDescent="0.3">
      <c r="A39" s="8" t="s">
        <v>17</v>
      </c>
      <c r="B39" s="8">
        <v>7</v>
      </c>
      <c r="C39" s="8">
        <v>62</v>
      </c>
      <c r="D39" s="8">
        <v>2.06</v>
      </c>
      <c r="E39" s="8">
        <v>0.18</v>
      </c>
      <c r="F39" s="8">
        <v>0.05</v>
      </c>
      <c r="G39" s="8">
        <f t="shared" ref="G39:G44" si="12">D39/$D$44</f>
        <v>0.59537572254335258</v>
      </c>
      <c r="H39" s="8">
        <f t="shared" ref="H39:H44" si="13">E39/$E$44</f>
        <v>6.5454545454545446E-2</v>
      </c>
      <c r="I39" s="8">
        <f t="shared" ref="I39:I44" si="14">D39/SQRT($V$13)</f>
        <v>1.1305718778938105</v>
      </c>
      <c r="L39" s="8">
        <v>473</v>
      </c>
    </row>
    <row r="40" spans="1:12" x14ac:dyDescent="0.3">
      <c r="A40" s="6"/>
      <c r="B40" s="6">
        <v>11</v>
      </c>
      <c r="C40" s="7">
        <v>63</v>
      </c>
      <c r="D40" s="6">
        <v>2.58</v>
      </c>
      <c r="E40" s="6">
        <v>0.38</v>
      </c>
      <c r="F40" s="6">
        <v>0.09</v>
      </c>
      <c r="G40" s="6">
        <f t="shared" si="12"/>
        <v>0.74566473988439308</v>
      </c>
      <c r="H40" s="6">
        <f t="shared" si="13"/>
        <v>0.13818181818181818</v>
      </c>
      <c r="I40" s="6">
        <f t="shared" si="14"/>
        <v>1.4159589538670054</v>
      </c>
      <c r="L40" s="6">
        <v>216</v>
      </c>
    </row>
    <row r="41" spans="1:12" x14ac:dyDescent="0.3">
      <c r="A41" s="6"/>
      <c r="B41" s="6">
        <v>12</v>
      </c>
      <c r="C41" s="7">
        <v>64</v>
      </c>
      <c r="D41" s="6">
        <v>2.65</v>
      </c>
      <c r="E41" s="6">
        <v>0.78</v>
      </c>
      <c r="F41" s="6">
        <v>0.11</v>
      </c>
      <c r="G41" s="6">
        <f t="shared" si="12"/>
        <v>0.76589595375722541</v>
      </c>
      <c r="H41" s="6">
        <f t="shared" si="13"/>
        <v>0.28363636363636363</v>
      </c>
      <c r="I41" s="6">
        <f t="shared" si="14"/>
        <v>1.4543764448633971</v>
      </c>
      <c r="L41" s="6">
        <v>248</v>
      </c>
    </row>
    <row r="42" spans="1:12" x14ac:dyDescent="0.3">
      <c r="A42" s="6"/>
      <c r="B42" s="6">
        <v>15</v>
      </c>
      <c r="C42" s="7">
        <v>65</v>
      </c>
      <c r="D42" s="6">
        <v>3.11</v>
      </c>
      <c r="E42" s="6">
        <v>1.3</v>
      </c>
      <c r="F42" s="6">
        <v>0.15</v>
      </c>
      <c r="G42" s="6">
        <f t="shared" si="12"/>
        <v>0.89884393063583812</v>
      </c>
      <c r="H42" s="6">
        <f t="shared" si="13"/>
        <v>0.47272727272727272</v>
      </c>
      <c r="I42" s="6">
        <f t="shared" si="14"/>
        <v>1.7068342428396848</v>
      </c>
      <c r="L42" s="6">
        <v>120</v>
      </c>
    </row>
    <row r="43" spans="1:12" x14ac:dyDescent="0.3">
      <c r="A43" s="6"/>
      <c r="B43" s="6">
        <v>16</v>
      </c>
      <c r="C43" s="7">
        <v>66</v>
      </c>
      <c r="D43" s="6">
        <v>3.15</v>
      </c>
      <c r="E43" s="6">
        <v>1.83</v>
      </c>
      <c r="F43" s="6">
        <v>0.25</v>
      </c>
      <c r="G43" s="6">
        <f t="shared" si="12"/>
        <v>0.91040462427745661</v>
      </c>
      <c r="H43" s="6">
        <f t="shared" si="13"/>
        <v>0.66545454545454552</v>
      </c>
      <c r="I43" s="6">
        <f t="shared" si="14"/>
        <v>1.7287870948376229</v>
      </c>
      <c r="L43" s="6">
        <v>120</v>
      </c>
    </row>
    <row r="44" spans="1:12" x14ac:dyDescent="0.3">
      <c r="A44" s="6"/>
      <c r="B44" s="6">
        <v>18</v>
      </c>
      <c r="C44" s="7">
        <v>67</v>
      </c>
      <c r="D44" s="6">
        <v>3.46</v>
      </c>
      <c r="E44" s="6">
        <v>2.75</v>
      </c>
      <c r="F44" s="6">
        <v>0.33</v>
      </c>
      <c r="G44" s="6">
        <f t="shared" si="12"/>
        <v>1</v>
      </c>
      <c r="H44" s="6">
        <f t="shared" si="13"/>
        <v>1</v>
      </c>
      <c r="I44" s="6">
        <f t="shared" si="14"/>
        <v>1.898921697821643</v>
      </c>
      <c r="L44" s="6">
        <v>115</v>
      </c>
    </row>
    <row r="45" spans="1:12" x14ac:dyDescent="0.3">
      <c r="A45" s="8" t="s">
        <v>48</v>
      </c>
      <c r="B45" s="8">
        <v>11</v>
      </c>
      <c r="C45" s="8">
        <v>73</v>
      </c>
      <c r="D45" s="8">
        <v>3.16</v>
      </c>
      <c r="E45" s="8">
        <v>0.24</v>
      </c>
      <c r="F45" s="8">
        <v>0.15</v>
      </c>
      <c r="G45" s="8">
        <f>D45/$D$48</f>
        <v>0.75059382422802856</v>
      </c>
      <c r="H45" s="8">
        <f>E45/$E$48</f>
        <v>0.10126582278481013</v>
      </c>
      <c r="I45" s="8">
        <f>D45/SQRT($V$10)</f>
        <v>1.478185652330962</v>
      </c>
      <c r="L45" s="8">
        <v>252</v>
      </c>
    </row>
    <row r="46" spans="1:12" x14ac:dyDescent="0.3">
      <c r="A46" s="6"/>
      <c r="B46" s="6">
        <v>12</v>
      </c>
      <c r="C46" s="7">
        <v>74</v>
      </c>
      <c r="D46" s="6">
        <v>3.16</v>
      </c>
      <c r="E46" s="6">
        <v>0.47</v>
      </c>
      <c r="F46" s="6">
        <v>0.25</v>
      </c>
      <c r="G46" s="6">
        <f>D46/$D$48</f>
        <v>0.75059382422802856</v>
      </c>
      <c r="H46" s="6">
        <f>E46/$E$48</f>
        <v>0.19831223628691982</v>
      </c>
      <c r="I46" s="6">
        <f>D46/SQRT($V$10)</f>
        <v>1.478185652330962</v>
      </c>
      <c r="L46" s="6">
        <v>630</v>
      </c>
    </row>
    <row r="47" spans="1:12" x14ac:dyDescent="0.3">
      <c r="A47" s="6"/>
      <c r="B47" s="6">
        <v>15</v>
      </c>
      <c r="C47" s="7">
        <v>75</v>
      </c>
      <c r="D47" s="6">
        <v>4.1900000000000004</v>
      </c>
      <c r="E47" s="6">
        <v>1.55</v>
      </c>
      <c r="F47" s="6">
        <v>0.13</v>
      </c>
      <c r="G47" s="6">
        <f>D47/$D$48</f>
        <v>0.99524940617577207</v>
      </c>
      <c r="H47" s="6">
        <f>E47/$E$48</f>
        <v>0.65400843881856541</v>
      </c>
      <c r="I47" s="6">
        <f>D47/SQRT($V$10)</f>
        <v>1.9599993301476997</v>
      </c>
      <c r="L47" s="6">
        <v>180</v>
      </c>
    </row>
    <row r="48" spans="1:12" x14ac:dyDescent="0.3">
      <c r="A48" s="6"/>
      <c r="B48" s="6">
        <v>16</v>
      </c>
      <c r="C48" s="7">
        <v>76</v>
      </c>
      <c r="D48" s="6">
        <v>4.21</v>
      </c>
      <c r="E48" s="6">
        <v>2.37</v>
      </c>
      <c r="F48" s="6">
        <v>0.17</v>
      </c>
      <c r="G48" s="6">
        <f>D48/$D$48</f>
        <v>1</v>
      </c>
      <c r="H48" s="6">
        <f>E48/$E$48</f>
        <v>1</v>
      </c>
      <c r="I48" s="6">
        <f>D48/SQRT($V$10)</f>
        <v>1.9693549355421993</v>
      </c>
      <c r="L48" s="6">
        <v>120</v>
      </c>
    </row>
    <row r="49" spans="1:12" x14ac:dyDescent="0.3">
      <c r="A49" s="8" t="s">
        <v>49</v>
      </c>
      <c r="B49" s="8">
        <v>12</v>
      </c>
      <c r="C49" s="8">
        <v>117</v>
      </c>
      <c r="D49" s="8">
        <v>2.5</v>
      </c>
      <c r="E49" s="8">
        <v>0.16400000000000001</v>
      </c>
      <c r="F49" s="8">
        <v>0.12</v>
      </c>
      <c r="G49" s="8">
        <f t="shared" ref="G49:G57" si="15">D49/$D$57</f>
        <v>0.43554006968641112</v>
      </c>
      <c r="H49" s="8">
        <f t="shared" ref="H49:H57" si="16">E49/$E$56</f>
        <v>2.2465753424657536E-2</v>
      </c>
      <c r="I49" s="8">
        <f t="shared" ref="I49:I57" si="17">D49/SQRT($V$24)</f>
        <v>1.1986582537134605</v>
      </c>
      <c r="L49" s="8">
        <v>500</v>
      </c>
    </row>
    <row r="50" spans="1:12" x14ac:dyDescent="0.3">
      <c r="A50" s="6"/>
      <c r="B50" s="6">
        <v>17</v>
      </c>
      <c r="C50" s="7">
        <v>118</v>
      </c>
      <c r="D50" s="6">
        <v>3</v>
      </c>
      <c r="E50" s="6">
        <v>0.82199999999999995</v>
      </c>
      <c r="F50" s="6">
        <v>8.3000000000000004E-2</v>
      </c>
      <c r="G50" s="6">
        <f t="shared" si="15"/>
        <v>0.52264808362369342</v>
      </c>
      <c r="H50" s="6">
        <f t="shared" si="16"/>
        <v>0.1126027397260274</v>
      </c>
      <c r="I50" s="6">
        <f t="shared" si="17"/>
        <v>1.4383899044561526</v>
      </c>
      <c r="L50" s="6">
        <v>222</v>
      </c>
    </row>
    <row r="51" spans="1:12" x14ac:dyDescent="0.3">
      <c r="A51" s="6"/>
      <c r="B51" s="6">
        <v>21</v>
      </c>
      <c r="C51" s="7">
        <v>119</v>
      </c>
      <c r="D51" s="6">
        <v>3.59</v>
      </c>
      <c r="E51" s="6">
        <v>2.12</v>
      </c>
      <c r="F51" s="6">
        <v>0.13</v>
      </c>
      <c r="G51" s="6">
        <f t="shared" si="15"/>
        <v>0.62543554006968638</v>
      </c>
      <c r="H51" s="6">
        <f t="shared" si="16"/>
        <v>0.29041095890410962</v>
      </c>
      <c r="I51" s="6">
        <f t="shared" si="17"/>
        <v>1.7212732523325291</v>
      </c>
      <c r="L51" s="6">
        <v>103</v>
      </c>
    </row>
    <row r="52" spans="1:12" x14ac:dyDescent="0.3">
      <c r="A52" s="6"/>
      <c r="B52" s="6">
        <v>22</v>
      </c>
      <c r="C52" s="7">
        <v>120</v>
      </c>
      <c r="D52" s="6">
        <v>3.59</v>
      </c>
      <c r="E52" s="6">
        <v>1.5580000000000001</v>
      </c>
      <c r="F52" s="6">
        <v>0.14000000000000001</v>
      </c>
      <c r="G52" s="6">
        <f t="shared" si="15"/>
        <v>0.62543554006968638</v>
      </c>
      <c r="H52" s="6">
        <f t="shared" si="16"/>
        <v>0.21342465753424658</v>
      </c>
      <c r="I52" s="6">
        <f t="shared" si="17"/>
        <v>1.7212732523325291</v>
      </c>
      <c r="L52" s="6">
        <v>105</v>
      </c>
    </row>
    <row r="53" spans="1:12" x14ac:dyDescent="0.3">
      <c r="A53" s="6"/>
      <c r="B53" s="6">
        <v>25</v>
      </c>
      <c r="C53" s="7">
        <v>121</v>
      </c>
      <c r="D53" s="6">
        <v>4.2300000000000004</v>
      </c>
      <c r="E53" s="6">
        <v>3.04</v>
      </c>
      <c r="F53" s="6">
        <v>0.17</v>
      </c>
      <c r="G53" s="6">
        <f t="shared" si="15"/>
        <v>0.73693379790940772</v>
      </c>
      <c r="H53" s="6">
        <f t="shared" si="16"/>
        <v>0.41643835616438357</v>
      </c>
      <c r="I53" s="6">
        <f t="shared" si="17"/>
        <v>2.0281297652831753</v>
      </c>
      <c r="L53" s="6">
        <v>83</v>
      </c>
    </row>
    <row r="54" spans="1:12" x14ac:dyDescent="0.3">
      <c r="A54" s="6"/>
      <c r="B54" s="6">
        <v>29</v>
      </c>
      <c r="C54" s="7">
        <v>122</v>
      </c>
      <c r="D54" s="6">
        <v>4.93</v>
      </c>
      <c r="E54" s="6">
        <v>4.2699999999999996</v>
      </c>
      <c r="F54" s="6">
        <v>0.22</v>
      </c>
      <c r="G54" s="6">
        <f t="shared" si="15"/>
        <v>0.85888501742160273</v>
      </c>
      <c r="H54" s="6">
        <f t="shared" si="16"/>
        <v>0.58493150684931505</v>
      </c>
      <c r="I54" s="6">
        <f t="shared" si="17"/>
        <v>2.3637540763229437</v>
      </c>
      <c r="L54" s="6">
        <v>77</v>
      </c>
    </row>
    <row r="55" spans="1:12" x14ac:dyDescent="0.3">
      <c r="A55" s="6"/>
      <c r="B55" s="6">
        <v>34</v>
      </c>
      <c r="C55" s="7">
        <v>123</v>
      </c>
      <c r="D55" s="6">
        <v>5.42</v>
      </c>
      <c r="E55" s="6">
        <v>5.23</v>
      </c>
      <c r="F55" s="6">
        <v>0.43</v>
      </c>
      <c r="G55" s="6">
        <f t="shared" si="15"/>
        <v>0.94425087108013928</v>
      </c>
      <c r="H55" s="6">
        <f t="shared" si="16"/>
        <v>0.71643835616438367</v>
      </c>
      <c r="I55" s="6">
        <f t="shared" si="17"/>
        <v>2.5986910940507824</v>
      </c>
      <c r="L55" s="6">
        <v>68</v>
      </c>
    </row>
    <row r="56" spans="1:12" x14ac:dyDescent="0.3">
      <c r="A56" s="6"/>
      <c r="B56" s="6">
        <v>35</v>
      </c>
      <c r="C56" s="7">
        <v>124</v>
      </c>
      <c r="D56" s="6">
        <v>5.74</v>
      </c>
      <c r="E56" s="6">
        <v>7.3</v>
      </c>
      <c r="F56" s="6">
        <v>0.52</v>
      </c>
      <c r="G56" s="6">
        <f t="shared" si="15"/>
        <v>1</v>
      </c>
      <c r="H56" s="6">
        <f t="shared" si="16"/>
        <v>1</v>
      </c>
      <c r="I56" s="6">
        <f t="shared" si="17"/>
        <v>2.7521193505261055</v>
      </c>
      <c r="L56" s="6">
        <v>57</v>
      </c>
    </row>
    <row r="57" spans="1:12" x14ac:dyDescent="0.3">
      <c r="A57" s="6"/>
      <c r="B57" s="6">
        <v>36</v>
      </c>
      <c r="C57" s="7">
        <v>125</v>
      </c>
      <c r="D57" s="6">
        <v>5.74</v>
      </c>
      <c r="E57" s="6">
        <v>6.86</v>
      </c>
      <c r="F57" s="6">
        <v>0.56999999999999995</v>
      </c>
      <c r="G57" s="6">
        <f t="shared" si="15"/>
        <v>1</v>
      </c>
      <c r="H57" s="6">
        <f t="shared" si="16"/>
        <v>0.9397260273972603</v>
      </c>
      <c r="I57" s="6">
        <f t="shared" si="17"/>
        <v>2.7521193505261055</v>
      </c>
      <c r="L57" s="6">
        <v>55.6</v>
      </c>
    </row>
    <row r="58" spans="1:12" x14ac:dyDescent="0.3">
      <c r="A58" s="8" t="s">
        <v>52</v>
      </c>
      <c r="B58" s="8">
        <v>9</v>
      </c>
      <c r="C58" s="8">
        <v>140</v>
      </c>
      <c r="D58" s="8">
        <v>2.6</v>
      </c>
      <c r="E58" s="8">
        <v>0.13600000000000001</v>
      </c>
      <c r="F58" s="8">
        <v>0.05</v>
      </c>
      <c r="G58" s="8">
        <f t="shared" ref="G58:G64" si="18">D58/$D$64</f>
        <v>0.58165548098434006</v>
      </c>
      <c r="H58" s="8">
        <f t="shared" ref="H58:H64" si="19">E58/$E$64</f>
        <v>6.0444444444444446E-2</v>
      </c>
      <c r="I58" s="8">
        <f t="shared" ref="I58:I64" si="20">D58/SQRT($V$27)</f>
        <v>1.1917080461366747</v>
      </c>
      <c r="L58" s="8">
        <v>500</v>
      </c>
    </row>
    <row r="59" spans="1:12" x14ac:dyDescent="0.3">
      <c r="A59" s="6"/>
      <c r="B59" s="6">
        <v>12</v>
      </c>
      <c r="C59" s="7">
        <v>141</v>
      </c>
      <c r="D59" s="6">
        <v>2.6</v>
      </c>
      <c r="E59" s="6">
        <v>0.16500000000000001</v>
      </c>
      <c r="F59" s="6">
        <v>0.1</v>
      </c>
      <c r="G59" s="6">
        <f t="shared" si="18"/>
        <v>0.58165548098434006</v>
      </c>
      <c r="H59" s="6">
        <f t="shared" si="19"/>
        <v>7.3333333333333334E-2</v>
      </c>
      <c r="I59" s="6">
        <f t="shared" si="20"/>
        <v>1.1917080461366747</v>
      </c>
      <c r="L59" s="6">
        <v>500</v>
      </c>
    </row>
    <row r="60" spans="1:12" x14ac:dyDescent="0.3">
      <c r="A60" s="6"/>
      <c r="B60" s="6">
        <v>15</v>
      </c>
      <c r="C60" s="7">
        <v>142</v>
      </c>
      <c r="D60" s="6">
        <v>3.57</v>
      </c>
      <c r="E60" s="6">
        <v>0.44</v>
      </c>
      <c r="F60" s="6">
        <v>8.6999999999999994E-2</v>
      </c>
      <c r="G60" s="6">
        <f t="shared" si="18"/>
        <v>0.79865771812080533</v>
      </c>
      <c r="H60" s="6">
        <f t="shared" si="19"/>
        <v>0.19555555555555557</v>
      </c>
      <c r="I60" s="6">
        <f t="shared" si="20"/>
        <v>1.636306817195357</v>
      </c>
      <c r="L60" s="6">
        <v>200</v>
      </c>
    </row>
    <row r="61" spans="1:12" x14ac:dyDescent="0.3">
      <c r="A61" s="6"/>
      <c r="B61" s="6">
        <v>16</v>
      </c>
      <c r="C61" s="7">
        <v>143</v>
      </c>
      <c r="D61" s="6">
        <v>3.57</v>
      </c>
      <c r="E61" s="6">
        <v>0.67</v>
      </c>
      <c r="F61" s="6">
        <v>0.12</v>
      </c>
      <c r="G61" s="6">
        <f t="shared" si="18"/>
        <v>0.79865771812080533</v>
      </c>
      <c r="H61" s="6">
        <f t="shared" si="19"/>
        <v>0.29777777777777781</v>
      </c>
      <c r="I61" s="6">
        <f t="shared" si="20"/>
        <v>1.636306817195357</v>
      </c>
      <c r="L61" s="6">
        <v>222</v>
      </c>
    </row>
    <row r="62" spans="1:12" x14ac:dyDescent="0.3">
      <c r="A62" s="6"/>
      <c r="B62" s="6">
        <v>19</v>
      </c>
      <c r="C62" s="7">
        <v>144</v>
      </c>
      <c r="D62" s="6">
        <v>4.12</v>
      </c>
      <c r="E62" s="6">
        <v>1.42</v>
      </c>
      <c r="F62" s="6">
        <v>0.14000000000000001</v>
      </c>
      <c r="G62" s="6">
        <f t="shared" si="18"/>
        <v>0.92170022371364657</v>
      </c>
      <c r="H62" s="6">
        <f t="shared" si="19"/>
        <v>0.63111111111111107</v>
      </c>
      <c r="I62" s="6">
        <f t="shared" si="20"/>
        <v>1.8883989038781153</v>
      </c>
      <c r="L62" s="6">
        <v>91</v>
      </c>
    </row>
    <row r="63" spans="1:12" x14ac:dyDescent="0.3">
      <c r="A63" s="6"/>
      <c r="B63" s="6">
        <v>20</v>
      </c>
      <c r="C63" s="7">
        <v>145</v>
      </c>
      <c r="D63" s="6">
        <v>4.12</v>
      </c>
      <c r="E63" s="6">
        <v>1.946</v>
      </c>
      <c r="F63" s="6">
        <v>0.19</v>
      </c>
      <c r="G63" s="6">
        <f t="shared" si="18"/>
        <v>0.92170022371364657</v>
      </c>
      <c r="H63" s="6">
        <f t="shared" si="19"/>
        <v>0.86488888888888882</v>
      </c>
      <c r="I63" s="6">
        <f t="shared" si="20"/>
        <v>1.8883989038781153</v>
      </c>
      <c r="L63" s="6">
        <v>95</v>
      </c>
    </row>
    <row r="64" spans="1:12" x14ac:dyDescent="0.3">
      <c r="A64" s="6"/>
      <c r="B64" s="6">
        <v>21</v>
      </c>
      <c r="C64" s="7">
        <v>146</v>
      </c>
      <c r="D64" s="6">
        <v>4.47</v>
      </c>
      <c r="E64" s="6">
        <v>2.25</v>
      </c>
      <c r="F64" s="6">
        <v>0.22</v>
      </c>
      <c r="G64" s="6">
        <f t="shared" si="18"/>
        <v>1</v>
      </c>
      <c r="H64" s="6">
        <f t="shared" si="19"/>
        <v>1</v>
      </c>
      <c r="I64" s="6">
        <f t="shared" si="20"/>
        <v>2.0488211408580521</v>
      </c>
      <c r="L64" s="6">
        <v>71</v>
      </c>
    </row>
    <row r="65" spans="1:12" x14ac:dyDescent="0.3">
      <c r="A65" s="8" t="s">
        <v>53</v>
      </c>
      <c r="B65" s="8">
        <v>11</v>
      </c>
      <c r="C65" s="8">
        <v>147</v>
      </c>
      <c r="D65" s="8">
        <v>2.23</v>
      </c>
      <c r="E65" s="8">
        <v>0.104</v>
      </c>
      <c r="F65" s="8">
        <v>0.12</v>
      </c>
      <c r="G65" s="8">
        <f t="shared" ref="G65:G71" si="21">D65/$D$71</f>
        <v>0.65014577259475215</v>
      </c>
      <c r="H65" s="8">
        <f t="shared" ref="H65:H71" si="22">E65/$E$71</f>
        <v>2.1576763485477175E-2</v>
      </c>
      <c r="I65" s="8">
        <f t="shared" ref="I65:I71" si="23">D65/SQRT($V$28)</f>
        <v>1.0319209338435271</v>
      </c>
      <c r="L65" s="8">
        <v>500</v>
      </c>
    </row>
    <row r="66" spans="1:12" x14ac:dyDescent="0.3">
      <c r="A66" s="6"/>
      <c r="B66" s="6">
        <v>12</v>
      </c>
      <c r="C66" s="7">
        <v>148</v>
      </c>
      <c r="D66" s="6">
        <v>2.23</v>
      </c>
      <c r="E66" s="6">
        <v>0.24099999999999999</v>
      </c>
      <c r="F66" s="6">
        <v>0.25</v>
      </c>
      <c r="G66" s="6">
        <f t="shared" si="21"/>
        <v>0.65014577259475215</v>
      </c>
      <c r="H66" s="6">
        <f t="shared" si="22"/>
        <v>4.9999999999999996E-2</v>
      </c>
      <c r="I66" s="6">
        <f t="shared" si="23"/>
        <v>1.0319209338435271</v>
      </c>
      <c r="L66" s="6">
        <v>500</v>
      </c>
    </row>
    <row r="67" spans="1:12" x14ac:dyDescent="0.3">
      <c r="A67" s="6"/>
      <c r="B67" s="6">
        <v>16</v>
      </c>
      <c r="C67" s="7">
        <v>149</v>
      </c>
      <c r="D67" s="6">
        <v>2.71</v>
      </c>
      <c r="E67" s="6">
        <v>0.31900000000000001</v>
      </c>
      <c r="F67" s="6">
        <v>0.28000000000000003</v>
      </c>
      <c r="G67" s="6">
        <f t="shared" si="21"/>
        <v>0.79008746355685122</v>
      </c>
      <c r="H67" s="6">
        <f t="shared" si="22"/>
        <v>6.6182572614107885E-2</v>
      </c>
      <c r="I67" s="6">
        <f t="shared" si="23"/>
        <v>1.2540384442672459</v>
      </c>
      <c r="L67" s="6">
        <v>330</v>
      </c>
    </row>
    <row r="68" spans="1:12" x14ac:dyDescent="0.3">
      <c r="A68" s="6"/>
      <c r="B68" s="6">
        <v>19</v>
      </c>
      <c r="C68" s="7">
        <v>150</v>
      </c>
      <c r="D68" s="6">
        <v>3.14</v>
      </c>
      <c r="E68" s="6">
        <v>1.3859999999999999</v>
      </c>
      <c r="F68" s="6">
        <v>0.25</v>
      </c>
      <c r="G68" s="6">
        <f t="shared" si="21"/>
        <v>0.91545189504373181</v>
      </c>
      <c r="H68" s="6">
        <f t="shared" si="22"/>
        <v>0.28755186721991699</v>
      </c>
      <c r="I68" s="6">
        <f t="shared" si="23"/>
        <v>1.4530187140218274</v>
      </c>
      <c r="L68" s="6">
        <v>129</v>
      </c>
    </row>
    <row r="69" spans="1:12" x14ac:dyDescent="0.3">
      <c r="A69" s="6"/>
      <c r="B69" s="6">
        <v>21</v>
      </c>
      <c r="C69" s="7">
        <v>151</v>
      </c>
      <c r="D69" s="6">
        <v>3.41</v>
      </c>
      <c r="E69" s="6">
        <v>2.44</v>
      </c>
      <c r="F69" s="6">
        <v>0.33</v>
      </c>
      <c r="G69" s="6">
        <f t="shared" si="21"/>
        <v>0.99416909620991256</v>
      </c>
      <c r="H69" s="6">
        <f t="shared" si="22"/>
        <v>0.50622406639004147</v>
      </c>
      <c r="I69" s="6">
        <f t="shared" si="23"/>
        <v>1.5779598136351694</v>
      </c>
      <c r="L69" s="6">
        <v>82</v>
      </c>
    </row>
    <row r="70" spans="1:12" x14ac:dyDescent="0.3">
      <c r="A70" s="6"/>
      <c r="B70" s="6">
        <v>22</v>
      </c>
      <c r="C70" s="7">
        <v>152</v>
      </c>
      <c r="D70" s="7">
        <v>3.41</v>
      </c>
      <c r="E70" s="7">
        <v>3.71</v>
      </c>
      <c r="F70" s="7">
        <v>0.47</v>
      </c>
      <c r="G70" s="6">
        <f t="shared" si="21"/>
        <v>0.99416909620991256</v>
      </c>
      <c r="H70" s="6">
        <f t="shared" si="22"/>
        <v>0.76970954356846466</v>
      </c>
      <c r="I70" s="6">
        <f t="shared" si="23"/>
        <v>1.5779598136351694</v>
      </c>
      <c r="L70" s="7">
        <v>71</v>
      </c>
    </row>
    <row r="71" spans="1:12" x14ac:dyDescent="0.3">
      <c r="A71" s="6"/>
      <c r="B71" s="6">
        <v>23</v>
      </c>
      <c r="C71" s="7">
        <v>153</v>
      </c>
      <c r="D71" s="6">
        <v>3.43</v>
      </c>
      <c r="E71" s="6">
        <v>4.82</v>
      </c>
      <c r="F71" s="6">
        <v>0.59</v>
      </c>
      <c r="G71" s="6">
        <f t="shared" si="21"/>
        <v>1</v>
      </c>
      <c r="H71" s="6">
        <f t="shared" si="22"/>
        <v>1</v>
      </c>
      <c r="I71" s="6">
        <f t="shared" si="23"/>
        <v>1.5872147099028242</v>
      </c>
      <c r="L71" s="6">
        <v>59</v>
      </c>
    </row>
    <row r="72" spans="1:12" x14ac:dyDescent="0.3">
      <c r="C72"/>
    </row>
    <row r="73" spans="1:12" x14ac:dyDescent="0.3">
      <c r="C73"/>
    </row>
    <row r="78" spans="1:12" x14ac:dyDescent="0.3">
      <c r="C78"/>
    </row>
    <row r="79" spans="1:12" x14ac:dyDescent="0.3">
      <c r="C79"/>
    </row>
    <row r="80" spans="1:12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opLeftCell="A19" workbookViewId="0">
      <selection activeCell="B1" sqref="B1:B36"/>
    </sheetView>
  </sheetViews>
  <sheetFormatPr defaultRowHeight="14.4" x14ac:dyDescent="0.3"/>
  <sheetData>
    <row r="1" spans="1:2" x14ac:dyDescent="0.3">
      <c r="A1">
        <v>23.6</v>
      </c>
      <c r="B1">
        <f>90-A1</f>
        <v>66.400000000000006</v>
      </c>
    </row>
    <row r="2" spans="1:2" x14ac:dyDescent="0.3">
      <c r="A2">
        <v>23.4</v>
      </c>
      <c r="B2">
        <f>90-A2</f>
        <v>66.599999999999994</v>
      </c>
    </row>
    <row r="3" spans="1:2" x14ac:dyDescent="0.3">
      <c r="B3">
        <f t="shared" ref="B3:B36" si="0">90-A3</f>
        <v>90</v>
      </c>
    </row>
    <row r="4" spans="1:2" x14ac:dyDescent="0.3">
      <c r="A4">
        <v>20.100000000000001</v>
      </c>
      <c r="B4">
        <f t="shared" si="0"/>
        <v>69.900000000000006</v>
      </c>
    </row>
    <row r="5" spans="1:2" x14ac:dyDescent="0.3">
      <c r="A5">
        <v>16.899999999999999</v>
      </c>
      <c r="B5">
        <f t="shared" si="0"/>
        <v>73.099999999999994</v>
      </c>
    </row>
    <row r="6" spans="1:2" x14ac:dyDescent="0.3">
      <c r="A6">
        <v>24.9</v>
      </c>
      <c r="B6">
        <f t="shared" si="0"/>
        <v>65.099999999999994</v>
      </c>
    </row>
    <row r="7" spans="1:2" x14ac:dyDescent="0.3">
      <c r="A7">
        <v>20.6</v>
      </c>
      <c r="B7">
        <f t="shared" si="0"/>
        <v>69.400000000000006</v>
      </c>
    </row>
    <row r="8" spans="1:2" x14ac:dyDescent="0.3">
      <c r="A8">
        <v>36.5</v>
      </c>
      <c r="B8">
        <f t="shared" si="0"/>
        <v>53.5</v>
      </c>
    </row>
    <row r="9" spans="1:2" x14ac:dyDescent="0.3">
      <c r="A9">
        <v>42.1</v>
      </c>
      <c r="B9">
        <f t="shared" si="0"/>
        <v>47.9</v>
      </c>
    </row>
    <row r="10" spans="1:2" x14ac:dyDescent="0.3">
      <c r="A10">
        <v>30.1</v>
      </c>
      <c r="B10">
        <f t="shared" si="0"/>
        <v>59.9</v>
      </c>
    </row>
    <row r="11" spans="1:2" x14ac:dyDescent="0.3">
      <c r="A11">
        <v>24.7</v>
      </c>
      <c r="B11">
        <f t="shared" si="0"/>
        <v>65.3</v>
      </c>
    </row>
    <row r="12" spans="1:2" x14ac:dyDescent="0.3">
      <c r="A12">
        <v>25.2</v>
      </c>
      <c r="B12">
        <f t="shared" si="0"/>
        <v>64.8</v>
      </c>
    </row>
    <row r="13" spans="1:2" x14ac:dyDescent="0.3">
      <c r="A13">
        <v>20.2</v>
      </c>
      <c r="B13">
        <f t="shared" si="0"/>
        <v>69.8</v>
      </c>
    </row>
    <row r="14" spans="1:2" x14ac:dyDescent="0.3">
      <c r="A14">
        <v>42</v>
      </c>
      <c r="B14">
        <f t="shared" si="0"/>
        <v>48</v>
      </c>
    </row>
    <row r="15" spans="1:2" x14ac:dyDescent="0.3">
      <c r="A15">
        <v>21.8</v>
      </c>
      <c r="B15">
        <f t="shared" si="0"/>
        <v>68.2</v>
      </c>
    </row>
    <row r="16" spans="1:2" x14ac:dyDescent="0.3">
      <c r="A16">
        <v>41.1</v>
      </c>
      <c r="B16">
        <f t="shared" si="0"/>
        <v>48.9</v>
      </c>
    </row>
    <row r="17" spans="1:2" x14ac:dyDescent="0.3">
      <c r="B17">
        <f t="shared" si="0"/>
        <v>90</v>
      </c>
    </row>
    <row r="18" spans="1:2" x14ac:dyDescent="0.3">
      <c r="B18">
        <f t="shared" si="0"/>
        <v>90</v>
      </c>
    </row>
    <row r="19" spans="1:2" x14ac:dyDescent="0.3">
      <c r="A19">
        <v>37.799999999999997</v>
      </c>
      <c r="B19">
        <f t="shared" si="0"/>
        <v>52.2</v>
      </c>
    </row>
    <row r="20" spans="1:2" x14ac:dyDescent="0.3">
      <c r="A20">
        <v>37.9</v>
      </c>
      <c r="B20">
        <f t="shared" si="0"/>
        <v>52.1</v>
      </c>
    </row>
    <row r="21" spans="1:2" x14ac:dyDescent="0.3">
      <c r="A21">
        <v>26.5</v>
      </c>
      <c r="B21">
        <f t="shared" si="0"/>
        <v>63.5</v>
      </c>
    </row>
    <row r="22" spans="1:2" x14ac:dyDescent="0.3">
      <c r="A22">
        <v>21.7</v>
      </c>
      <c r="B22">
        <f t="shared" si="0"/>
        <v>68.3</v>
      </c>
    </row>
    <row r="23" spans="1:2" x14ac:dyDescent="0.3">
      <c r="A23">
        <v>23.8</v>
      </c>
      <c r="B23">
        <f t="shared" si="0"/>
        <v>66.2</v>
      </c>
    </row>
    <row r="24" spans="1:2" x14ac:dyDescent="0.3">
      <c r="A24">
        <v>28.1</v>
      </c>
      <c r="B24">
        <f t="shared" si="0"/>
        <v>61.9</v>
      </c>
    </row>
    <row r="25" spans="1:2" x14ac:dyDescent="0.3">
      <c r="A25">
        <v>37.799999999999997</v>
      </c>
      <c r="B25">
        <f t="shared" si="0"/>
        <v>52.2</v>
      </c>
    </row>
    <row r="26" spans="1:2" x14ac:dyDescent="0.3">
      <c r="A26">
        <v>38.5</v>
      </c>
      <c r="B26">
        <f t="shared" si="0"/>
        <v>51.5</v>
      </c>
    </row>
    <row r="27" spans="1:2" x14ac:dyDescent="0.3">
      <c r="A27">
        <v>30.4</v>
      </c>
      <c r="B27">
        <f t="shared" si="0"/>
        <v>59.6</v>
      </c>
    </row>
    <row r="28" spans="1:2" x14ac:dyDescent="0.3">
      <c r="A28">
        <v>22.3</v>
      </c>
      <c r="B28">
        <f t="shared" si="0"/>
        <v>67.7</v>
      </c>
    </row>
    <row r="29" spans="1:2" x14ac:dyDescent="0.3">
      <c r="A29">
        <v>54.3</v>
      </c>
      <c r="B29">
        <f t="shared" si="0"/>
        <v>35.700000000000003</v>
      </c>
    </row>
    <row r="30" spans="1:2" x14ac:dyDescent="0.3">
      <c r="A30">
        <v>57.1</v>
      </c>
      <c r="B30">
        <f t="shared" si="0"/>
        <v>32.9</v>
      </c>
    </row>
    <row r="31" spans="1:2" x14ac:dyDescent="0.3">
      <c r="A31">
        <v>53.7</v>
      </c>
      <c r="B31">
        <f t="shared" si="0"/>
        <v>36.299999999999997</v>
      </c>
    </row>
    <row r="32" spans="1:2" x14ac:dyDescent="0.3">
      <c r="B32">
        <f t="shared" si="0"/>
        <v>90</v>
      </c>
    </row>
    <row r="33" spans="1:2" x14ac:dyDescent="0.3">
      <c r="A33">
        <v>42.4</v>
      </c>
      <c r="B33">
        <f t="shared" si="0"/>
        <v>47.6</v>
      </c>
    </row>
    <row r="34" spans="1:2" x14ac:dyDescent="0.3">
      <c r="A34">
        <v>41.8</v>
      </c>
      <c r="B34">
        <f t="shared" si="0"/>
        <v>48.2</v>
      </c>
    </row>
    <row r="35" spans="1:2" x14ac:dyDescent="0.3">
      <c r="A35">
        <v>40.5</v>
      </c>
      <c r="B35">
        <f t="shared" si="0"/>
        <v>49.5</v>
      </c>
    </row>
    <row r="36" spans="1:2" x14ac:dyDescent="0.3">
      <c r="A36">
        <v>33.6</v>
      </c>
      <c r="B36">
        <f t="shared" si="0"/>
        <v>56.4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All</vt:lpstr>
      <vt:lpstr>All_b</vt:lpstr>
      <vt:lpstr>All_f_2</vt:lpstr>
      <vt:lpstr>All_f</vt:lpstr>
      <vt:lpstr>All_f_M_concrete</vt:lpstr>
      <vt:lpstr>All_f_M_concrete_ft_all</vt:lpstr>
      <vt:lpstr>All_f_M_concrete_ft_all2</vt:lpstr>
      <vt:lpstr>All_f_M_concrete_ft_all3</vt:lpstr>
      <vt:lpstr>All_f_M_concrete_ft_all4</vt:lpstr>
      <vt:lpstr>All_f_M_concrete_ft_all5</vt:lpstr>
      <vt:lpstr>All_f_M_concrete_ft_all6</vt:lpstr>
      <vt:lpstr>All_f_M_fiber</vt:lpstr>
      <vt:lpstr>All_f_M</vt:lpstr>
      <vt:lpstr>All_f_M_ft</vt:lpstr>
      <vt:lpstr>All_f_M_ft4</vt:lpstr>
      <vt:lpstr>All_f_M_ft)idk)</vt:lpstr>
      <vt:lpstr>All_f_M_concrete_ft</vt:lpstr>
      <vt:lpstr>All_f_M_fiber_ft</vt:lpstr>
      <vt:lpstr>All_f_M_expl4</vt:lpstr>
      <vt:lpstr>All_f_M fr</vt:lpstr>
      <vt:lpstr>All_f_RC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Rouzbeh Davoudi</dc:creator>
  <cp:lastModifiedBy>Rouzbeh Davoudi</cp:lastModifiedBy>
  <dcterms:created xsi:type="dcterms:W3CDTF">2016-08-22T01:05:23Z</dcterms:created>
  <dcterms:modified xsi:type="dcterms:W3CDTF">2018-09-04T17:32:59Z</dcterms:modified>
</cp:coreProperties>
</file>